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sharedStrings.xml" ContentType="application/vnd.openxmlformats-officedocument.spreadsheetml.sharedStrings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workbookProtection workbookAlgorithmName="SHA-512" workbookHashValue="cOF5vrAzvrW39XKUNUHxdi474BgyWOvD8c1mTENhUSMGIhP9vnDFohiHibtK3zYntZdxWcOfMH1QRj/WDQhVeA==" workbookSaltValue="IuWhoUVBKqCp+cR23hzyxQ==" workbookSpinCount="100000" lockStructure="1"/>
  <bookViews>
    <workbookView xWindow="480" yWindow="60" windowWidth="13275" windowHeight="7170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62913"/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U113" i="2" s="1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U107" i="2" s="1"/>
  <c r="S106" i="2"/>
  <c r="R106" i="2"/>
  <c r="E106" i="2"/>
  <c r="U106" i="2" s="1"/>
  <c r="S105" i="2"/>
  <c r="R105" i="2"/>
  <c r="E105" i="2"/>
  <c r="U105" i="2" s="1"/>
  <c r="S104" i="2"/>
  <c r="R104" i="2"/>
  <c r="E104" i="2"/>
  <c r="U104" i="2" s="1"/>
  <c r="T103" i="2"/>
  <c r="S103" i="2"/>
  <c r="R103" i="2"/>
  <c r="E103" i="2"/>
  <c r="U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U100" i="2" s="1"/>
  <c r="S99" i="2"/>
  <c r="R99" i="2"/>
  <c r="E99" i="2"/>
  <c r="U99" i="2" s="1"/>
  <c r="S98" i="2"/>
  <c r="R98" i="2"/>
  <c r="E98" i="2"/>
  <c r="U98" i="2" s="1"/>
  <c r="S97" i="2"/>
  <c r="R97" i="2"/>
  <c r="E97" i="2"/>
  <c r="U97" i="2" s="1"/>
  <c r="S96" i="2"/>
  <c r="R96" i="2"/>
  <c r="E96" i="2"/>
  <c r="W95" i="2"/>
  <c r="W112" i="2" s="1"/>
  <c r="V95" i="2"/>
  <c r="V112" i="2" s="1"/>
  <c r="M95" i="2"/>
  <c r="M112" i="2" s="1"/>
  <c r="S112" i="2" s="1"/>
  <c r="L95" i="2"/>
  <c r="L112" i="2" s="1"/>
  <c r="R112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U113" i="3" s="1"/>
  <c r="D113" i="3"/>
  <c r="C113" i="3"/>
  <c r="B113" i="3"/>
  <c r="Q112" i="3"/>
  <c r="P112" i="3"/>
  <c r="O112" i="3"/>
  <c r="N112" i="3"/>
  <c r="U111" i="3"/>
  <c r="T111" i="3"/>
  <c r="S111" i="3"/>
  <c r="R111" i="3"/>
  <c r="T110" i="3"/>
  <c r="S110" i="3"/>
  <c r="R110" i="3"/>
  <c r="E110" i="3"/>
  <c r="U110" i="3" s="1"/>
  <c r="S109" i="3"/>
  <c r="R109" i="3"/>
  <c r="E109" i="3"/>
  <c r="U109" i="3" s="1"/>
  <c r="S108" i="3"/>
  <c r="R108" i="3"/>
  <c r="E108" i="3"/>
  <c r="U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U104" i="3" s="1"/>
  <c r="S103" i="3"/>
  <c r="R103" i="3"/>
  <c r="E103" i="3"/>
  <c r="U103" i="3" s="1"/>
  <c r="T102" i="3"/>
  <c r="S102" i="3"/>
  <c r="R102" i="3"/>
  <c r="E102" i="3"/>
  <c r="U102" i="3" s="1"/>
  <c r="S101" i="3"/>
  <c r="R101" i="3"/>
  <c r="E101" i="3"/>
  <c r="U101" i="3" s="1"/>
  <c r="S100" i="3"/>
  <c r="R100" i="3"/>
  <c r="E100" i="3"/>
  <c r="U100" i="3" s="1"/>
  <c r="S99" i="3"/>
  <c r="R99" i="3"/>
  <c r="E99" i="3"/>
  <c r="U99" i="3" s="1"/>
  <c r="S98" i="3"/>
  <c r="R98" i="3"/>
  <c r="E98" i="3"/>
  <c r="U98" i="3" s="1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R95" i="3"/>
  <c r="M95" i="3"/>
  <c r="M112" i="3" s="1"/>
  <c r="S112" i="3" s="1"/>
  <c r="L95" i="3"/>
  <c r="L112" i="3" s="1"/>
  <c r="R112" i="3" s="1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S110" i="4"/>
  <c r="R110" i="4"/>
  <c r="E110" i="4"/>
  <c r="U110" i="4" s="1"/>
  <c r="S109" i="4"/>
  <c r="R109" i="4"/>
  <c r="E109" i="4"/>
  <c r="U109" i="4" s="1"/>
  <c r="S108" i="4"/>
  <c r="R108" i="4"/>
  <c r="E108" i="4"/>
  <c r="U108" i="4" s="1"/>
  <c r="S107" i="4"/>
  <c r="R107" i="4"/>
  <c r="E107" i="4"/>
  <c r="U107" i="4" s="1"/>
  <c r="S106" i="4"/>
  <c r="R106" i="4"/>
  <c r="E106" i="4"/>
  <c r="U106" i="4" s="1"/>
  <c r="S105" i="4"/>
  <c r="R105" i="4"/>
  <c r="E105" i="4"/>
  <c r="U105" i="4" s="1"/>
  <c r="S104" i="4"/>
  <c r="R104" i="4"/>
  <c r="E104" i="4"/>
  <c r="U104" i="4" s="1"/>
  <c r="S103" i="4"/>
  <c r="R103" i="4"/>
  <c r="E103" i="4"/>
  <c r="U103" i="4" s="1"/>
  <c r="S102" i="4"/>
  <c r="R102" i="4"/>
  <c r="E102" i="4"/>
  <c r="U102" i="4" s="1"/>
  <c r="S101" i="4"/>
  <c r="R101" i="4"/>
  <c r="E101" i="4"/>
  <c r="U101" i="4" s="1"/>
  <c r="S100" i="4"/>
  <c r="R100" i="4"/>
  <c r="E100" i="4"/>
  <c r="U100" i="4" s="1"/>
  <c r="S99" i="4"/>
  <c r="R99" i="4"/>
  <c r="E99" i="4"/>
  <c r="U99" i="4" s="1"/>
  <c r="S98" i="4"/>
  <c r="R98" i="4"/>
  <c r="E98" i="4"/>
  <c r="U98" i="4" s="1"/>
  <c r="S97" i="4"/>
  <c r="R97" i="4"/>
  <c r="E97" i="4"/>
  <c r="U97" i="4" s="1"/>
  <c r="S96" i="4"/>
  <c r="R96" i="4"/>
  <c r="E96" i="4"/>
  <c r="U96" i="4" s="1"/>
  <c r="W95" i="4"/>
  <c r="W112" i="4" s="1"/>
  <c r="V95" i="4"/>
  <c r="V112" i="4" s="1"/>
  <c r="M95" i="4"/>
  <c r="M112" i="4" s="1"/>
  <c r="S112" i="4" s="1"/>
  <c r="L95" i="4"/>
  <c r="R95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U113" i="5" s="1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U110" i="5" s="1"/>
  <c r="S109" i="5"/>
  <c r="R109" i="5"/>
  <c r="E109" i="5"/>
  <c r="U109" i="5" s="1"/>
  <c r="S108" i="5"/>
  <c r="R108" i="5"/>
  <c r="E108" i="5"/>
  <c r="U108" i="5" s="1"/>
  <c r="S107" i="5"/>
  <c r="R107" i="5"/>
  <c r="E107" i="5"/>
  <c r="U107" i="5" s="1"/>
  <c r="S106" i="5"/>
  <c r="R106" i="5"/>
  <c r="E106" i="5"/>
  <c r="U106" i="5" s="1"/>
  <c r="S105" i="5"/>
  <c r="R105" i="5"/>
  <c r="E105" i="5"/>
  <c r="U105" i="5" s="1"/>
  <c r="S104" i="5"/>
  <c r="R104" i="5"/>
  <c r="E104" i="5"/>
  <c r="U104" i="5" s="1"/>
  <c r="S103" i="5"/>
  <c r="R103" i="5"/>
  <c r="E103" i="5"/>
  <c r="U103" i="5" s="1"/>
  <c r="S102" i="5"/>
  <c r="R102" i="5"/>
  <c r="E102" i="5"/>
  <c r="U102" i="5" s="1"/>
  <c r="S101" i="5"/>
  <c r="R101" i="5"/>
  <c r="E101" i="5"/>
  <c r="U101" i="5" s="1"/>
  <c r="S100" i="5"/>
  <c r="R100" i="5"/>
  <c r="E100" i="5"/>
  <c r="U100" i="5" s="1"/>
  <c r="S99" i="5"/>
  <c r="R99" i="5"/>
  <c r="E99" i="5"/>
  <c r="U99" i="5" s="1"/>
  <c r="S98" i="5"/>
  <c r="R98" i="5"/>
  <c r="E98" i="5"/>
  <c r="U98" i="5" s="1"/>
  <c r="S97" i="5"/>
  <c r="R97" i="5"/>
  <c r="E97" i="5"/>
  <c r="T97" i="5" s="1"/>
  <c r="S96" i="5"/>
  <c r="R96" i="5"/>
  <c r="E96" i="5"/>
  <c r="U96" i="5" s="1"/>
  <c r="W95" i="5"/>
  <c r="W112" i="5" s="1"/>
  <c r="V95" i="5"/>
  <c r="V112" i="5" s="1"/>
  <c r="M95" i="5"/>
  <c r="L95" i="5"/>
  <c r="R95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T110" i="6" s="1"/>
  <c r="S109" i="6"/>
  <c r="R109" i="6"/>
  <c r="E109" i="6"/>
  <c r="U109" i="6" s="1"/>
  <c r="S108" i="6"/>
  <c r="R108" i="6"/>
  <c r="E108" i="6"/>
  <c r="U108" i="6" s="1"/>
  <c r="S107" i="6"/>
  <c r="R107" i="6"/>
  <c r="E107" i="6"/>
  <c r="S106" i="6"/>
  <c r="R106" i="6"/>
  <c r="E106" i="6"/>
  <c r="S105" i="6"/>
  <c r="R105" i="6"/>
  <c r="E105" i="6"/>
  <c r="U105" i="6" s="1"/>
  <c r="S104" i="6"/>
  <c r="R104" i="6"/>
  <c r="E104" i="6"/>
  <c r="U104" i="6" s="1"/>
  <c r="S103" i="6"/>
  <c r="R103" i="6"/>
  <c r="E103" i="6"/>
  <c r="U103" i="6" s="1"/>
  <c r="S102" i="6"/>
  <c r="R102" i="6"/>
  <c r="E102" i="6"/>
  <c r="T102" i="6" s="1"/>
  <c r="S101" i="6"/>
  <c r="R101" i="6"/>
  <c r="E101" i="6"/>
  <c r="U101" i="6" s="1"/>
  <c r="S100" i="6"/>
  <c r="R100" i="6"/>
  <c r="E100" i="6"/>
  <c r="U100" i="6" s="1"/>
  <c r="S99" i="6"/>
  <c r="R99" i="6"/>
  <c r="E99" i="6"/>
  <c r="U99" i="6" s="1"/>
  <c r="S98" i="6"/>
  <c r="R98" i="6"/>
  <c r="E98" i="6"/>
  <c r="T98" i="6" s="1"/>
  <c r="S97" i="6"/>
  <c r="R97" i="6"/>
  <c r="E97" i="6"/>
  <c r="U97" i="6" s="1"/>
  <c r="S96" i="6"/>
  <c r="R96" i="6"/>
  <c r="E96" i="6"/>
  <c r="W95" i="6"/>
  <c r="W112" i="6" s="1"/>
  <c r="V95" i="6"/>
  <c r="V112" i="6" s="1"/>
  <c r="M95" i="6"/>
  <c r="L95" i="6"/>
  <c r="L112" i="6" s="1"/>
  <c r="R112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U113" i="7" s="1"/>
  <c r="D113" i="7"/>
  <c r="C113" i="7"/>
  <c r="B113" i="7"/>
  <c r="Q112" i="7"/>
  <c r="P112" i="7"/>
  <c r="O112" i="7"/>
  <c r="N112" i="7"/>
  <c r="U111" i="7"/>
  <c r="T111" i="7"/>
  <c r="S111" i="7"/>
  <c r="R111" i="7"/>
  <c r="S110" i="7"/>
  <c r="R110" i="7"/>
  <c r="E110" i="7"/>
  <c r="U110" i="7" s="1"/>
  <c r="S109" i="7"/>
  <c r="R109" i="7"/>
  <c r="E109" i="7"/>
  <c r="T109" i="7" s="1"/>
  <c r="S108" i="7"/>
  <c r="R108" i="7"/>
  <c r="E108" i="7"/>
  <c r="U108" i="7" s="1"/>
  <c r="S107" i="7"/>
  <c r="R107" i="7"/>
  <c r="E107" i="7"/>
  <c r="T107" i="7" s="1"/>
  <c r="S106" i="7"/>
  <c r="R106" i="7"/>
  <c r="E106" i="7"/>
  <c r="U106" i="7" s="1"/>
  <c r="S105" i="7"/>
  <c r="R105" i="7"/>
  <c r="E105" i="7"/>
  <c r="T105" i="7" s="1"/>
  <c r="S104" i="7"/>
  <c r="R104" i="7"/>
  <c r="E104" i="7"/>
  <c r="U104" i="7" s="1"/>
  <c r="S103" i="7"/>
  <c r="R103" i="7"/>
  <c r="E103" i="7"/>
  <c r="U103" i="7" s="1"/>
  <c r="S102" i="7"/>
  <c r="R102" i="7"/>
  <c r="E102" i="7"/>
  <c r="U102" i="7" s="1"/>
  <c r="S101" i="7"/>
  <c r="R101" i="7"/>
  <c r="E101" i="7"/>
  <c r="T101" i="7" s="1"/>
  <c r="S100" i="7"/>
  <c r="R100" i="7"/>
  <c r="E100" i="7"/>
  <c r="U100" i="7" s="1"/>
  <c r="S99" i="7"/>
  <c r="R99" i="7"/>
  <c r="E99" i="7"/>
  <c r="T99" i="7" s="1"/>
  <c r="S98" i="7"/>
  <c r="R98" i="7"/>
  <c r="E98" i="7"/>
  <c r="U98" i="7" s="1"/>
  <c r="S97" i="7"/>
  <c r="R97" i="7"/>
  <c r="E97" i="7"/>
  <c r="T97" i="7" s="1"/>
  <c r="S96" i="7"/>
  <c r="R96" i="7"/>
  <c r="E96" i="7"/>
  <c r="U96" i="7" s="1"/>
  <c r="W95" i="7"/>
  <c r="W112" i="7" s="1"/>
  <c r="V95" i="7"/>
  <c r="V112" i="7" s="1"/>
  <c r="M95" i="7"/>
  <c r="M112" i="7" s="1"/>
  <c r="S112" i="7" s="1"/>
  <c r="L95" i="7"/>
  <c r="L112" i="7" s="1"/>
  <c r="R112" i="7" s="1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U113" i="8" s="1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U110" i="8" s="1"/>
  <c r="S109" i="8"/>
  <c r="R109" i="8"/>
  <c r="E109" i="8"/>
  <c r="T109" i="8" s="1"/>
  <c r="S108" i="8"/>
  <c r="R108" i="8"/>
  <c r="E108" i="8"/>
  <c r="U108" i="8" s="1"/>
  <c r="S107" i="8"/>
  <c r="R107" i="8"/>
  <c r="E107" i="8"/>
  <c r="U107" i="8" s="1"/>
  <c r="S106" i="8"/>
  <c r="R106" i="8"/>
  <c r="E106" i="8"/>
  <c r="U106" i="8" s="1"/>
  <c r="S105" i="8"/>
  <c r="R105" i="8"/>
  <c r="E105" i="8"/>
  <c r="T105" i="8" s="1"/>
  <c r="S104" i="8"/>
  <c r="R104" i="8"/>
  <c r="E104" i="8"/>
  <c r="U104" i="8" s="1"/>
  <c r="S103" i="8"/>
  <c r="R103" i="8"/>
  <c r="E103" i="8"/>
  <c r="U103" i="8" s="1"/>
  <c r="S102" i="8"/>
  <c r="R102" i="8"/>
  <c r="E102" i="8"/>
  <c r="U102" i="8" s="1"/>
  <c r="S101" i="8"/>
  <c r="R101" i="8"/>
  <c r="E101" i="8"/>
  <c r="T101" i="8" s="1"/>
  <c r="S100" i="8"/>
  <c r="R100" i="8"/>
  <c r="E100" i="8"/>
  <c r="U100" i="8" s="1"/>
  <c r="S99" i="8"/>
  <c r="R99" i="8"/>
  <c r="E99" i="8"/>
  <c r="U99" i="8" s="1"/>
  <c r="S98" i="8"/>
  <c r="R98" i="8"/>
  <c r="E98" i="8"/>
  <c r="U98" i="8" s="1"/>
  <c r="S97" i="8"/>
  <c r="R97" i="8"/>
  <c r="E97" i="8"/>
  <c r="T97" i="8" s="1"/>
  <c r="S96" i="8"/>
  <c r="R96" i="8"/>
  <c r="E96" i="8"/>
  <c r="U96" i="8" s="1"/>
  <c r="W95" i="8"/>
  <c r="W112" i="8" s="1"/>
  <c r="V95" i="8"/>
  <c r="V112" i="8" s="1"/>
  <c r="M95" i="8"/>
  <c r="S95" i="8" s="1"/>
  <c r="L95" i="8"/>
  <c r="L112" i="8" s="1"/>
  <c r="R112" i="8" s="1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T110" i="9" s="1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T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U103" i="9" s="1"/>
  <c r="S102" i="9"/>
  <c r="R102" i="9"/>
  <c r="E102" i="9"/>
  <c r="T102" i="9" s="1"/>
  <c r="S101" i="9"/>
  <c r="R101" i="9"/>
  <c r="E101" i="9"/>
  <c r="U101" i="9" s="1"/>
  <c r="S100" i="9"/>
  <c r="R100" i="9"/>
  <c r="E100" i="9"/>
  <c r="U100" i="9" s="1"/>
  <c r="S99" i="9"/>
  <c r="R99" i="9"/>
  <c r="E99" i="9"/>
  <c r="S98" i="9"/>
  <c r="R98" i="9"/>
  <c r="E98" i="9"/>
  <c r="T98" i="9" s="1"/>
  <c r="S97" i="9"/>
  <c r="R97" i="9"/>
  <c r="E97" i="9"/>
  <c r="U97" i="9" s="1"/>
  <c r="S96" i="9"/>
  <c r="R96" i="9"/>
  <c r="E96" i="9"/>
  <c r="U96" i="9" s="1"/>
  <c r="W95" i="9"/>
  <c r="W112" i="9" s="1"/>
  <c r="V95" i="9"/>
  <c r="V112" i="9" s="1"/>
  <c r="M95" i="9"/>
  <c r="M112" i="9" s="1"/>
  <c r="S112" i="9" s="1"/>
  <c r="L95" i="9"/>
  <c r="R95" i="9" s="1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U113" i="10" s="1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10" i="10" s="1"/>
  <c r="S109" i="10"/>
  <c r="R109" i="10"/>
  <c r="E109" i="10"/>
  <c r="U109" i="10" s="1"/>
  <c r="S108" i="10"/>
  <c r="R108" i="10"/>
  <c r="E108" i="10"/>
  <c r="U108" i="10" s="1"/>
  <c r="S107" i="10"/>
  <c r="R107" i="10"/>
  <c r="E107" i="10"/>
  <c r="U107" i="10" s="1"/>
  <c r="S106" i="10"/>
  <c r="R106" i="10"/>
  <c r="E106" i="10"/>
  <c r="U106" i="10" s="1"/>
  <c r="S105" i="10"/>
  <c r="R105" i="10"/>
  <c r="E105" i="10"/>
  <c r="U105" i="10" s="1"/>
  <c r="S104" i="10"/>
  <c r="R104" i="10"/>
  <c r="E104" i="10"/>
  <c r="U104" i="10" s="1"/>
  <c r="S103" i="10"/>
  <c r="R103" i="10"/>
  <c r="E103" i="10"/>
  <c r="U103" i="10" s="1"/>
  <c r="S102" i="10"/>
  <c r="R102" i="10"/>
  <c r="E102" i="10"/>
  <c r="U102" i="10" s="1"/>
  <c r="S101" i="10"/>
  <c r="R101" i="10"/>
  <c r="E101" i="10"/>
  <c r="U101" i="10" s="1"/>
  <c r="S100" i="10"/>
  <c r="R100" i="10"/>
  <c r="E100" i="10"/>
  <c r="U100" i="10" s="1"/>
  <c r="S99" i="10"/>
  <c r="R99" i="10"/>
  <c r="E99" i="10"/>
  <c r="U99" i="10" s="1"/>
  <c r="S98" i="10"/>
  <c r="R98" i="10"/>
  <c r="E98" i="10"/>
  <c r="U98" i="10" s="1"/>
  <c r="T97" i="10"/>
  <c r="S97" i="10"/>
  <c r="R97" i="10"/>
  <c r="E97" i="10"/>
  <c r="U97" i="10" s="1"/>
  <c r="S96" i="10"/>
  <c r="R96" i="10"/>
  <c r="E96" i="10"/>
  <c r="W95" i="10"/>
  <c r="W112" i="10" s="1"/>
  <c r="V95" i="10"/>
  <c r="V112" i="10" s="1"/>
  <c r="S95" i="10"/>
  <c r="M95" i="10"/>
  <c r="M112" i="10" s="1"/>
  <c r="S112" i="10" s="1"/>
  <c r="L95" i="10"/>
  <c r="R95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Q113" i="11"/>
  <c r="P113" i="11"/>
  <c r="O113" i="11"/>
  <c r="N113" i="11"/>
  <c r="M113" i="11"/>
  <c r="S113" i="11" s="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U110" i="11" s="1"/>
  <c r="S109" i="11"/>
  <c r="R109" i="11"/>
  <c r="E109" i="11"/>
  <c r="U109" i="11" s="1"/>
  <c r="S108" i="11"/>
  <c r="R108" i="11"/>
  <c r="E108" i="11"/>
  <c r="U108" i="11" s="1"/>
  <c r="S107" i="11"/>
  <c r="R107" i="11"/>
  <c r="E107" i="11"/>
  <c r="T107" i="11" s="1"/>
  <c r="S106" i="11"/>
  <c r="R106" i="11"/>
  <c r="E106" i="11"/>
  <c r="U106" i="11" s="1"/>
  <c r="S105" i="11"/>
  <c r="R105" i="11"/>
  <c r="E105" i="11"/>
  <c r="U105" i="11" s="1"/>
  <c r="S104" i="11"/>
  <c r="R104" i="11"/>
  <c r="E104" i="11"/>
  <c r="U104" i="11" s="1"/>
  <c r="S103" i="11"/>
  <c r="R103" i="11"/>
  <c r="E103" i="11"/>
  <c r="T103" i="11" s="1"/>
  <c r="S102" i="11"/>
  <c r="R102" i="11"/>
  <c r="E102" i="11"/>
  <c r="U102" i="11" s="1"/>
  <c r="S101" i="11"/>
  <c r="R101" i="11"/>
  <c r="E101" i="11"/>
  <c r="T101" i="11" s="1"/>
  <c r="S100" i="11"/>
  <c r="R100" i="11"/>
  <c r="E100" i="11"/>
  <c r="U100" i="11" s="1"/>
  <c r="S99" i="11"/>
  <c r="R99" i="11"/>
  <c r="E99" i="11"/>
  <c r="T99" i="11" s="1"/>
  <c r="S98" i="11"/>
  <c r="R98" i="11"/>
  <c r="E98" i="11"/>
  <c r="U98" i="11" s="1"/>
  <c r="S97" i="11"/>
  <c r="R97" i="11"/>
  <c r="E97" i="11"/>
  <c r="T97" i="11" s="1"/>
  <c r="S96" i="11"/>
  <c r="R96" i="11"/>
  <c r="E96" i="11"/>
  <c r="U96" i="11" s="1"/>
  <c r="W95" i="11"/>
  <c r="W112" i="11" s="1"/>
  <c r="V95" i="11"/>
  <c r="V112" i="11" s="1"/>
  <c r="M95" i="11"/>
  <c r="M112" i="11" s="1"/>
  <c r="S112" i="11" s="1"/>
  <c r="L95" i="11"/>
  <c r="R95" i="11" s="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T113" i="12" s="1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U110" i="12" s="1"/>
  <c r="S109" i="12"/>
  <c r="R109" i="12"/>
  <c r="E109" i="12"/>
  <c r="U109" i="12" s="1"/>
  <c r="S108" i="12"/>
  <c r="R108" i="12"/>
  <c r="E108" i="12"/>
  <c r="T108" i="12" s="1"/>
  <c r="S107" i="12"/>
  <c r="R107" i="12"/>
  <c r="E107" i="12"/>
  <c r="U107" i="12" s="1"/>
  <c r="S106" i="12"/>
  <c r="R106" i="12"/>
  <c r="E106" i="12"/>
  <c r="U106" i="12" s="1"/>
  <c r="S105" i="12"/>
  <c r="R105" i="12"/>
  <c r="E105" i="12"/>
  <c r="U105" i="12" s="1"/>
  <c r="S104" i="12"/>
  <c r="R104" i="12"/>
  <c r="E104" i="12"/>
  <c r="T104" i="12" s="1"/>
  <c r="S103" i="12"/>
  <c r="R103" i="12"/>
  <c r="E103" i="12"/>
  <c r="U103" i="12" s="1"/>
  <c r="S102" i="12"/>
  <c r="R102" i="12"/>
  <c r="E102" i="12"/>
  <c r="U102" i="12" s="1"/>
  <c r="S101" i="12"/>
  <c r="R101" i="12"/>
  <c r="E101" i="12"/>
  <c r="U101" i="12" s="1"/>
  <c r="S100" i="12"/>
  <c r="R100" i="12"/>
  <c r="E100" i="12"/>
  <c r="T100" i="12" s="1"/>
  <c r="S99" i="12"/>
  <c r="R99" i="12"/>
  <c r="E99" i="12"/>
  <c r="U99" i="12" s="1"/>
  <c r="S98" i="12"/>
  <c r="R98" i="12"/>
  <c r="E98" i="12"/>
  <c r="U98" i="12" s="1"/>
  <c r="S97" i="12"/>
  <c r="R97" i="12"/>
  <c r="E97" i="12"/>
  <c r="U97" i="12" s="1"/>
  <c r="S96" i="12"/>
  <c r="R96" i="12"/>
  <c r="E96" i="12"/>
  <c r="T96" i="12" s="1"/>
  <c r="W95" i="12"/>
  <c r="W112" i="12" s="1"/>
  <c r="V95" i="12"/>
  <c r="V112" i="12" s="1"/>
  <c r="M95" i="12"/>
  <c r="S95" i="12" s="1"/>
  <c r="L95" i="12"/>
  <c r="L112" i="12" s="1"/>
  <c r="R112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R113" i="13"/>
  <c r="Q113" i="13"/>
  <c r="P113" i="13"/>
  <c r="O113" i="13"/>
  <c r="N113" i="13"/>
  <c r="M113" i="13"/>
  <c r="S113" i="13" s="1"/>
  <c r="L113" i="13"/>
  <c r="K113" i="13"/>
  <c r="J113" i="13"/>
  <c r="I113" i="13"/>
  <c r="H113" i="13"/>
  <c r="G113" i="13"/>
  <c r="F113" i="13"/>
  <c r="E113" i="13"/>
  <c r="U113" i="13" s="1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U109" i="13" s="1"/>
  <c r="S108" i="13"/>
  <c r="R108" i="13"/>
  <c r="E108" i="13"/>
  <c r="U108" i="13" s="1"/>
  <c r="S107" i="13"/>
  <c r="R107" i="13"/>
  <c r="E107" i="13"/>
  <c r="U107" i="13" s="1"/>
  <c r="S106" i="13"/>
  <c r="R106" i="13"/>
  <c r="E106" i="13"/>
  <c r="U106" i="13" s="1"/>
  <c r="S105" i="13"/>
  <c r="R105" i="13"/>
  <c r="E105" i="13"/>
  <c r="U105" i="13" s="1"/>
  <c r="S104" i="13"/>
  <c r="R104" i="13"/>
  <c r="E104" i="13"/>
  <c r="U104" i="13" s="1"/>
  <c r="S103" i="13"/>
  <c r="R103" i="13"/>
  <c r="E103" i="13"/>
  <c r="U103" i="13" s="1"/>
  <c r="S102" i="13"/>
  <c r="R102" i="13"/>
  <c r="E102" i="13"/>
  <c r="U102" i="13" s="1"/>
  <c r="S101" i="13"/>
  <c r="R101" i="13"/>
  <c r="E101" i="13"/>
  <c r="U101" i="13" s="1"/>
  <c r="S100" i="13"/>
  <c r="R100" i="13"/>
  <c r="E100" i="13"/>
  <c r="U100" i="13" s="1"/>
  <c r="S99" i="13"/>
  <c r="R99" i="13"/>
  <c r="E99" i="13"/>
  <c r="U99" i="13" s="1"/>
  <c r="S98" i="13"/>
  <c r="R98" i="13"/>
  <c r="E98" i="13"/>
  <c r="U98" i="13" s="1"/>
  <c r="S97" i="13"/>
  <c r="R97" i="13"/>
  <c r="E97" i="13"/>
  <c r="U97" i="13" s="1"/>
  <c r="S96" i="13"/>
  <c r="R96" i="13"/>
  <c r="E96" i="13"/>
  <c r="W95" i="13"/>
  <c r="W112" i="13" s="1"/>
  <c r="V95" i="13"/>
  <c r="V112" i="13" s="1"/>
  <c r="M95" i="13"/>
  <c r="M112" i="13" s="1"/>
  <c r="S112" i="13" s="1"/>
  <c r="L95" i="13"/>
  <c r="L112" i="13" s="1"/>
  <c r="R112" i="13" s="1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U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U110" i="14" s="1"/>
  <c r="S109" i="14"/>
  <c r="R109" i="14"/>
  <c r="E109" i="14"/>
  <c r="U109" i="14" s="1"/>
  <c r="S108" i="14"/>
  <c r="R108" i="14"/>
  <c r="E108" i="14"/>
  <c r="U108" i="14" s="1"/>
  <c r="S107" i="14"/>
  <c r="R107" i="14"/>
  <c r="E107" i="14"/>
  <c r="U107" i="14" s="1"/>
  <c r="S106" i="14"/>
  <c r="R106" i="14"/>
  <c r="E106" i="14"/>
  <c r="U106" i="14" s="1"/>
  <c r="S105" i="14"/>
  <c r="R105" i="14"/>
  <c r="E105" i="14"/>
  <c r="U105" i="14" s="1"/>
  <c r="S104" i="14"/>
  <c r="R104" i="14"/>
  <c r="E104" i="14"/>
  <c r="U104" i="14" s="1"/>
  <c r="S103" i="14"/>
  <c r="R103" i="14"/>
  <c r="E103" i="14"/>
  <c r="U103" i="14" s="1"/>
  <c r="S102" i="14"/>
  <c r="R102" i="14"/>
  <c r="E102" i="14"/>
  <c r="U102" i="14" s="1"/>
  <c r="S101" i="14"/>
  <c r="R101" i="14"/>
  <c r="E101" i="14"/>
  <c r="U101" i="14" s="1"/>
  <c r="S100" i="14"/>
  <c r="R100" i="14"/>
  <c r="E100" i="14"/>
  <c r="U100" i="14" s="1"/>
  <c r="S99" i="14"/>
  <c r="R99" i="14"/>
  <c r="E99" i="14"/>
  <c r="U99" i="14" s="1"/>
  <c r="S98" i="14"/>
  <c r="R98" i="14"/>
  <c r="E98" i="14"/>
  <c r="S97" i="14"/>
  <c r="R97" i="14"/>
  <c r="E97" i="14"/>
  <c r="U97" i="14" s="1"/>
  <c r="S96" i="14"/>
  <c r="R96" i="14"/>
  <c r="E96" i="14"/>
  <c r="U96" i="14" s="1"/>
  <c r="W95" i="14"/>
  <c r="W112" i="14" s="1"/>
  <c r="V95" i="14"/>
  <c r="V112" i="14" s="1"/>
  <c r="M95" i="14"/>
  <c r="M112" i="14" s="1"/>
  <c r="S112" i="14" s="1"/>
  <c r="L95" i="14"/>
  <c r="R95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Q113" i="15"/>
  <c r="P113" i="15"/>
  <c r="O113" i="15"/>
  <c r="N113" i="15"/>
  <c r="M113" i="15"/>
  <c r="S113" i="15" s="1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S110" i="15"/>
  <c r="R110" i="15"/>
  <c r="E110" i="15"/>
  <c r="U110" i="15" s="1"/>
  <c r="S109" i="15"/>
  <c r="R109" i="15"/>
  <c r="E109" i="15"/>
  <c r="U109" i="15" s="1"/>
  <c r="S108" i="15"/>
  <c r="R108" i="15"/>
  <c r="E108" i="15"/>
  <c r="U108" i="15" s="1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T101" i="15"/>
  <c r="S101" i="15"/>
  <c r="R101" i="15"/>
  <c r="E101" i="15"/>
  <c r="U101" i="15" s="1"/>
  <c r="S100" i="15"/>
  <c r="R100" i="15"/>
  <c r="E100" i="15"/>
  <c r="U100" i="15" s="1"/>
  <c r="S99" i="15"/>
  <c r="R99" i="15"/>
  <c r="E99" i="15"/>
  <c r="U99" i="15" s="1"/>
  <c r="S98" i="15"/>
  <c r="R98" i="15"/>
  <c r="E98" i="15"/>
  <c r="U98" i="15" s="1"/>
  <c r="S97" i="15"/>
  <c r="R97" i="15"/>
  <c r="E97" i="15"/>
  <c r="U97" i="15" s="1"/>
  <c r="S96" i="15"/>
  <c r="R96" i="15"/>
  <c r="E96" i="15"/>
  <c r="U96" i="15" s="1"/>
  <c r="W95" i="15"/>
  <c r="W112" i="15" s="1"/>
  <c r="V95" i="15"/>
  <c r="V112" i="15" s="1"/>
  <c r="M95" i="15"/>
  <c r="M112" i="15" s="1"/>
  <c r="S112" i="15" s="1"/>
  <c r="L95" i="15"/>
  <c r="R95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Q113" i="16"/>
  <c r="P113" i="16"/>
  <c r="O113" i="16"/>
  <c r="N113" i="16"/>
  <c r="M113" i="16"/>
  <c r="S113" i="16" s="1"/>
  <c r="L113" i="16"/>
  <c r="R113" i="16" s="1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U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U107" i="16" s="1"/>
  <c r="S106" i="16"/>
  <c r="R106" i="16"/>
  <c r="E106" i="16"/>
  <c r="U106" i="16" s="1"/>
  <c r="S105" i="16"/>
  <c r="R105" i="16"/>
  <c r="E105" i="16"/>
  <c r="U105" i="16" s="1"/>
  <c r="S104" i="16"/>
  <c r="R104" i="16"/>
  <c r="E104" i="16"/>
  <c r="U104" i="16" s="1"/>
  <c r="S103" i="16"/>
  <c r="R103" i="16"/>
  <c r="E103" i="16"/>
  <c r="U103" i="16" s="1"/>
  <c r="S102" i="16"/>
  <c r="R102" i="16"/>
  <c r="E102" i="16"/>
  <c r="U102" i="16" s="1"/>
  <c r="S101" i="16"/>
  <c r="R101" i="16"/>
  <c r="E101" i="16"/>
  <c r="U101" i="16" s="1"/>
  <c r="S100" i="16"/>
  <c r="R100" i="16"/>
  <c r="E100" i="16"/>
  <c r="U100" i="16" s="1"/>
  <c r="S99" i="16"/>
  <c r="R99" i="16"/>
  <c r="E99" i="16"/>
  <c r="U99" i="16" s="1"/>
  <c r="S98" i="16"/>
  <c r="R98" i="16"/>
  <c r="E98" i="16"/>
  <c r="U98" i="16" s="1"/>
  <c r="S97" i="16"/>
  <c r="R97" i="16"/>
  <c r="E97" i="16"/>
  <c r="U97" i="16" s="1"/>
  <c r="S96" i="16"/>
  <c r="R96" i="16"/>
  <c r="E96" i="16"/>
  <c r="U96" i="16" s="1"/>
  <c r="W95" i="16"/>
  <c r="W112" i="16" s="1"/>
  <c r="V95" i="16"/>
  <c r="V112" i="16" s="1"/>
  <c r="M95" i="16"/>
  <c r="S95" i="16" s="1"/>
  <c r="L95" i="16"/>
  <c r="R95" i="16" s="1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R113" i="17"/>
  <c r="Q113" i="17"/>
  <c r="P113" i="17"/>
  <c r="O113" i="17"/>
  <c r="N113" i="17"/>
  <c r="M113" i="17"/>
  <c r="S113" i="17" s="1"/>
  <c r="L113" i="17"/>
  <c r="K113" i="17"/>
  <c r="J113" i="17"/>
  <c r="I113" i="17"/>
  <c r="H113" i="17"/>
  <c r="G113" i="17"/>
  <c r="F113" i="17"/>
  <c r="E113" i="17"/>
  <c r="U113" i="17" s="1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U110" i="17" s="1"/>
  <c r="S109" i="17"/>
  <c r="R109" i="17"/>
  <c r="E109" i="17"/>
  <c r="U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S105" i="17"/>
  <c r="R105" i="17"/>
  <c r="E105" i="17"/>
  <c r="U105" i="17" s="1"/>
  <c r="S104" i="17"/>
  <c r="R104" i="17"/>
  <c r="E104" i="17"/>
  <c r="U104" i="17" s="1"/>
  <c r="S103" i="17"/>
  <c r="R103" i="17"/>
  <c r="E103" i="17"/>
  <c r="U103" i="17" s="1"/>
  <c r="S102" i="17"/>
  <c r="R102" i="17"/>
  <c r="E102" i="17"/>
  <c r="T102" i="17" s="1"/>
  <c r="S101" i="17"/>
  <c r="R101" i="17"/>
  <c r="E101" i="17"/>
  <c r="U101" i="17" s="1"/>
  <c r="S100" i="17"/>
  <c r="R100" i="17"/>
  <c r="E100" i="17"/>
  <c r="U100" i="17" s="1"/>
  <c r="S99" i="17"/>
  <c r="R99" i="17"/>
  <c r="E99" i="17"/>
  <c r="U99" i="17" s="1"/>
  <c r="S98" i="17"/>
  <c r="R98" i="17"/>
  <c r="E98" i="17"/>
  <c r="U98" i="17" s="1"/>
  <c r="S97" i="17"/>
  <c r="R97" i="17"/>
  <c r="E97" i="17"/>
  <c r="U97" i="17" s="1"/>
  <c r="S96" i="17"/>
  <c r="R96" i="17"/>
  <c r="E96" i="17"/>
  <c r="U96" i="17" s="1"/>
  <c r="W95" i="17"/>
  <c r="W112" i="17" s="1"/>
  <c r="V95" i="17"/>
  <c r="V112" i="17" s="1"/>
  <c r="M95" i="17"/>
  <c r="S95" i="17" s="1"/>
  <c r="L95" i="17"/>
  <c r="L112" i="17" s="1"/>
  <c r="R112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S113" i="18"/>
  <c r="Q113" i="18"/>
  <c r="P113" i="18"/>
  <c r="O113" i="18"/>
  <c r="N113" i="18"/>
  <c r="M113" i="18"/>
  <c r="L113" i="18"/>
  <c r="R113" i="18" s="1"/>
  <c r="K113" i="18"/>
  <c r="J113" i="18"/>
  <c r="I113" i="18"/>
  <c r="H113" i="18"/>
  <c r="G113" i="18"/>
  <c r="F113" i="18"/>
  <c r="E113" i="18"/>
  <c r="U113" i="18" s="1"/>
  <c r="D113" i="18"/>
  <c r="C113" i="18"/>
  <c r="B113" i="18"/>
  <c r="Q112" i="18"/>
  <c r="P112" i="18"/>
  <c r="O112" i="18"/>
  <c r="N112" i="18"/>
  <c r="U111" i="18"/>
  <c r="T111" i="18"/>
  <c r="S111" i="18"/>
  <c r="R111" i="18"/>
  <c r="S110" i="18"/>
  <c r="R110" i="18"/>
  <c r="E110" i="18"/>
  <c r="U110" i="18" s="1"/>
  <c r="S109" i="18"/>
  <c r="R109" i="18"/>
  <c r="E109" i="18"/>
  <c r="U109" i="18" s="1"/>
  <c r="S108" i="18"/>
  <c r="R108" i="18"/>
  <c r="E108" i="18"/>
  <c r="U108" i="18" s="1"/>
  <c r="S107" i="18"/>
  <c r="R107" i="18"/>
  <c r="E107" i="18"/>
  <c r="T107" i="18" s="1"/>
  <c r="S106" i="18"/>
  <c r="R106" i="18"/>
  <c r="E106" i="18"/>
  <c r="U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T103" i="18" s="1"/>
  <c r="S102" i="18"/>
  <c r="R102" i="18"/>
  <c r="E102" i="18"/>
  <c r="U102" i="18" s="1"/>
  <c r="S101" i="18"/>
  <c r="R101" i="18"/>
  <c r="E101" i="18"/>
  <c r="U101" i="18" s="1"/>
  <c r="S100" i="18"/>
  <c r="R100" i="18"/>
  <c r="E100" i="18"/>
  <c r="U100" i="18" s="1"/>
  <c r="S99" i="18"/>
  <c r="R99" i="18"/>
  <c r="E99" i="18"/>
  <c r="T99" i="18" s="1"/>
  <c r="S98" i="18"/>
  <c r="R98" i="18"/>
  <c r="E98" i="18"/>
  <c r="U98" i="18" s="1"/>
  <c r="S97" i="18"/>
  <c r="R97" i="18"/>
  <c r="E97" i="18"/>
  <c r="U97" i="18" s="1"/>
  <c r="S96" i="18"/>
  <c r="R96" i="18"/>
  <c r="E96" i="18"/>
  <c r="U96" i="18" s="1"/>
  <c r="W95" i="18"/>
  <c r="W112" i="18" s="1"/>
  <c r="V95" i="18"/>
  <c r="V112" i="18" s="1"/>
  <c r="M95" i="18"/>
  <c r="M112" i="18" s="1"/>
  <c r="S112" i="18" s="1"/>
  <c r="L95" i="18"/>
  <c r="L112" i="18" s="1"/>
  <c r="R112" i="18" s="1"/>
  <c r="K95" i="18"/>
  <c r="K112" i="18" s="1"/>
  <c r="J95" i="18"/>
  <c r="J112" i="18" s="1"/>
  <c r="I95" i="18"/>
  <c r="I112" i="18" s="1"/>
  <c r="H95" i="18"/>
  <c r="H112" i="18" s="1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T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T107" i="19" s="1"/>
  <c r="S106" i="19"/>
  <c r="R106" i="19"/>
  <c r="E106" i="19"/>
  <c r="S105" i="19"/>
  <c r="R105" i="19"/>
  <c r="E105" i="19"/>
  <c r="U105" i="19" s="1"/>
  <c r="S104" i="19"/>
  <c r="R104" i="19"/>
  <c r="E104" i="19"/>
  <c r="U104" i="19" s="1"/>
  <c r="S103" i="19"/>
  <c r="R103" i="19"/>
  <c r="E103" i="19"/>
  <c r="U103" i="19" s="1"/>
  <c r="S102" i="19"/>
  <c r="R102" i="19"/>
  <c r="E102" i="19"/>
  <c r="U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U99" i="19" s="1"/>
  <c r="S98" i="19"/>
  <c r="R98" i="19"/>
  <c r="E98" i="19"/>
  <c r="U98" i="19" s="1"/>
  <c r="S97" i="19"/>
  <c r="R97" i="19"/>
  <c r="E97" i="19"/>
  <c r="U97" i="19" s="1"/>
  <c r="S96" i="19"/>
  <c r="R96" i="19"/>
  <c r="E96" i="19"/>
  <c r="U96" i="19" s="1"/>
  <c r="W95" i="19"/>
  <c r="W112" i="19" s="1"/>
  <c r="V95" i="19"/>
  <c r="V112" i="19" s="1"/>
  <c r="M95" i="19"/>
  <c r="M112" i="19" s="1"/>
  <c r="S112" i="19" s="1"/>
  <c r="L95" i="19"/>
  <c r="L112" i="19" s="1"/>
  <c r="R112" i="19" s="1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T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U113" i="20" s="1"/>
  <c r="D113" i="20"/>
  <c r="C113" i="20"/>
  <c r="B113" i="20"/>
  <c r="Q112" i="20"/>
  <c r="P112" i="20"/>
  <c r="O112" i="20"/>
  <c r="N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U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U105" i="20" s="1"/>
  <c r="S104" i="20"/>
  <c r="R104" i="20"/>
  <c r="E104" i="20"/>
  <c r="U104" i="20" s="1"/>
  <c r="S103" i="20"/>
  <c r="R103" i="20"/>
  <c r="E103" i="20"/>
  <c r="U103" i="20" s="1"/>
  <c r="S102" i="20"/>
  <c r="R102" i="20"/>
  <c r="E102" i="20"/>
  <c r="U102" i="20" s="1"/>
  <c r="S101" i="20"/>
  <c r="R101" i="20"/>
  <c r="E101" i="20"/>
  <c r="U101" i="20" s="1"/>
  <c r="S100" i="20"/>
  <c r="R100" i="20"/>
  <c r="E100" i="20"/>
  <c r="U100" i="20" s="1"/>
  <c r="S99" i="20"/>
  <c r="R99" i="20"/>
  <c r="E99" i="20"/>
  <c r="U99" i="20" s="1"/>
  <c r="S98" i="20"/>
  <c r="R98" i="20"/>
  <c r="E98" i="20"/>
  <c r="U98" i="20" s="1"/>
  <c r="S97" i="20"/>
  <c r="R97" i="20"/>
  <c r="E97" i="20"/>
  <c r="U97" i="20" s="1"/>
  <c r="S96" i="20"/>
  <c r="R96" i="20"/>
  <c r="E96" i="20"/>
  <c r="U96" i="20" s="1"/>
  <c r="W95" i="20"/>
  <c r="W112" i="20" s="1"/>
  <c r="V95" i="20"/>
  <c r="V112" i="20" s="1"/>
  <c r="M95" i="20"/>
  <c r="M112" i="20" s="1"/>
  <c r="S112" i="20" s="1"/>
  <c r="L95" i="20"/>
  <c r="L112" i="20" s="1"/>
  <c r="R112" i="20" s="1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E95" i="20"/>
  <c r="E112" i="20" s="1"/>
  <c r="D95" i="20"/>
  <c r="D112" i="20" s="1"/>
  <c r="C95" i="20"/>
  <c r="C112" i="20" s="1"/>
  <c r="B95" i="20"/>
  <c r="B112" i="20" s="1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S110" i="21"/>
  <c r="R110" i="21"/>
  <c r="E110" i="21"/>
  <c r="U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U106" i="21" s="1"/>
  <c r="S105" i="21"/>
  <c r="R105" i="21"/>
  <c r="E105" i="21"/>
  <c r="S104" i="21"/>
  <c r="R104" i="21"/>
  <c r="E104" i="21"/>
  <c r="U104" i="21" s="1"/>
  <c r="S103" i="21"/>
  <c r="R103" i="21"/>
  <c r="E103" i="21"/>
  <c r="U103" i="21" s="1"/>
  <c r="S102" i="21"/>
  <c r="R102" i="21"/>
  <c r="E102" i="21"/>
  <c r="U102" i="21" s="1"/>
  <c r="S101" i="21"/>
  <c r="R101" i="21"/>
  <c r="E101" i="21"/>
  <c r="U101" i="21" s="1"/>
  <c r="S100" i="21"/>
  <c r="R100" i="21"/>
  <c r="E100" i="21"/>
  <c r="U100" i="21" s="1"/>
  <c r="S99" i="21"/>
  <c r="R99" i="21"/>
  <c r="E99" i="21"/>
  <c r="U99" i="21" s="1"/>
  <c r="S98" i="21"/>
  <c r="R98" i="21"/>
  <c r="E98" i="21"/>
  <c r="U98" i="21" s="1"/>
  <c r="S97" i="21"/>
  <c r="R97" i="21"/>
  <c r="E97" i="21"/>
  <c r="U97" i="21" s="1"/>
  <c r="S96" i="21"/>
  <c r="R96" i="21"/>
  <c r="E96" i="21"/>
  <c r="U96" i="21" s="1"/>
  <c r="W95" i="21"/>
  <c r="W112" i="21" s="1"/>
  <c r="V95" i="21"/>
  <c r="V112" i="21" s="1"/>
  <c r="M95" i="21"/>
  <c r="S95" i="21" s="1"/>
  <c r="L95" i="21"/>
  <c r="R95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Q113" i="22"/>
  <c r="P113" i="22"/>
  <c r="O113" i="22"/>
  <c r="N113" i="22"/>
  <c r="M113" i="22"/>
  <c r="S113" i="22" s="1"/>
  <c r="L113" i="22"/>
  <c r="R113" i="22" s="1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U110" i="22" s="1"/>
  <c r="S109" i="22"/>
  <c r="R109" i="22"/>
  <c r="E109" i="22"/>
  <c r="U109" i="22" s="1"/>
  <c r="S108" i="22"/>
  <c r="R108" i="22"/>
  <c r="E108" i="22"/>
  <c r="U108" i="22" s="1"/>
  <c r="S107" i="22"/>
  <c r="R107" i="22"/>
  <c r="E107" i="22"/>
  <c r="U107" i="22" s="1"/>
  <c r="S106" i="22"/>
  <c r="R106" i="22"/>
  <c r="E106" i="22"/>
  <c r="U106" i="22" s="1"/>
  <c r="S105" i="22"/>
  <c r="R105" i="22"/>
  <c r="E105" i="22"/>
  <c r="U105" i="22" s="1"/>
  <c r="S104" i="22"/>
  <c r="R104" i="22"/>
  <c r="E104" i="22"/>
  <c r="U104" i="22" s="1"/>
  <c r="S103" i="22"/>
  <c r="R103" i="22"/>
  <c r="E103" i="22"/>
  <c r="U103" i="22" s="1"/>
  <c r="S102" i="22"/>
  <c r="R102" i="22"/>
  <c r="E102" i="22"/>
  <c r="U102" i="22" s="1"/>
  <c r="S101" i="22"/>
  <c r="R101" i="22"/>
  <c r="E101" i="22"/>
  <c r="U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U98" i="22" s="1"/>
  <c r="S97" i="22"/>
  <c r="R97" i="22"/>
  <c r="E97" i="22"/>
  <c r="U97" i="22" s="1"/>
  <c r="S96" i="22"/>
  <c r="R96" i="22"/>
  <c r="E96" i="22"/>
  <c r="U96" i="22" s="1"/>
  <c r="W95" i="22"/>
  <c r="W112" i="22" s="1"/>
  <c r="V95" i="22"/>
  <c r="V112" i="22" s="1"/>
  <c r="M95" i="22"/>
  <c r="S95" i="22" s="1"/>
  <c r="L95" i="22"/>
  <c r="R95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U113" i="23" s="1"/>
  <c r="D113" i="23"/>
  <c r="C113" i="23"/>
  <c r="B113" i="23"/>
  <c r="Q112" i="23"/>
  <c r="P112" i="23"/>
  <c r="O112" i="23"/>
  <c r="N112" i="23"/>
  <c r="U111" i="23"/>
  <c r="T111" i="23"/>
  <c r="S111" i="23"/>
  <c r="R111" i="23"/>
  <c r="S110" i="23"/>
  <c r="R110" i="23"/>
  <c r="E110" i="23"/>
  <c r="U110" i="23" s="1"/>
  <c r="S109" i="23"/>
  <c r="R109" i="23"/>
  <c r="E109" i="23"/>
  <c r="U109" i="23" s="1"/>
  <c r="S108" i="23"/>
  <c r="R108" i="23"/>
  <c r="E108" i="23"/>
  <c r="U108" i="23" s="1"/>
  <c r="S107" i="23"/>
  <c r="R107" i="23"/>
  <c r="E107" i="23"/>
  <c r="U107" i="23" s="1"/>
  <c r="S106" i="23"/>
  <c r="R106" i="23"/>
  <c r="E106" i="23"/>
  <c r="U106" i="23" s="1"/>
  <c r="S105" i="23"/>
  <c r="R105" i="23"/>
  <c r="E105" i="23"/>
  <c r="U105" i="23" s="1"/>
  <c r="S104" i="23"/>
  <c r="R104" i="23"/>
  <c r="E104" i="23"/>
  <c r="U104" i="23" s="1"/>
  <c r="S103" i="23"/>
  <c r="R103" i="23"/>
  <c r="E103" i="23"/>
  <c r="S102" i="23"/>
  <c r="R102" i="23"/>
  <c r="E102" i="23"/>
  <c r="U102" i="23" s="1"/>
  <c r="S101" i="23"/>
  <c r="R101" i="23"/>
  <c r="E101" i="23"/>
  <c r="U101" i="23" s="1"/>
  <c r="S100" i="23"/>
  <c r="R100" i="23"/>
  <c r="E100" i="23"/>
  <c r="U100" i="23" s="1"/>
  <c r="S99" i="23"/>
  <c r="R99" i="23"/>
  <c r="E99" i="23"/>
  <c r="U99" i="23" s="1"/>
  <c r="S98" i="23"/>
  <c r="R98" i="23"/>
  <c r="E98" i="23"/>
  <c r="U98" i="23" s="1"/>
  <c r="S97" i="23"/>
  <c r="R97" i="23"/>
  <c r="E97" i="23"/>
  <c r="U97" i="23" s="1"/>
  <c r="S96" i="23"/>
  <c r="R96" i="23"/>
  <c r="E96" i="23"/>
  <c r="W95" i="23"/>
  <c r="W112" i="23" s="1"/>
  <c r="V95" i="23"/>
  <c r="V112" i="23" s="1"/>
  <c r="M95" i="23"/>
  <c r="S95" i="23" s="1"/>
  <c r="L95" i="23"/>
  <c r="L112" i="23" s="1"/>
  <c r="R112" i="23" s="1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U113" i="24" s="1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U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U104" i="24" s="1"/>
  <c r="S103" i="24"/>
  <c r="R103" i="24"/>
  <c r="E103" i="24"/>
  <c r="U103" i="24" s="1"/>
  <c r="S102" i="24"/>
  <c r="R102" i="24"/>
  <c r="E102" i="24"/>
  <c r="U102" i="24" s="1"/>
  <c r="S101" i="24"/>
  <c r="R101" i="24"/>
  <c r="E101" i="24"/>
  <c r="U101" i="24" s="1"/>
  <c r="S100" i="24"/>
  <c r="R100" i="24"/>
  <c r="E100" i="24"/>
  <c r="U100" i="24" s="1"/>
  <c r="S99" i="24"/>
  <c r="R99" i="24"/>
  <c r="E99" i="24"/>
  <c r="U99" i="24" s="1"/>
  <c r="S98" i="24"/>
  <c r="R98" i="24"/>
  <c r="E98" i="24"/>
  <c r="U98" i="24" s="1"/>
  <c r="S97" i="24"/>
  <c r="R97" i="24"/>
  <c r="E97" i="24"/>
  <c r="U97" i="24" s="1"/>
  <c r="S96" i="24"/>
  <c r="R96" i="24"/>
  <c r="E96" i="24"/>
  <c r="U96" i="24" s="1"/>
  <c r="W95" i="24"/>
  <c r="W112" i="24" s="1"/>
  <c r="V95" i="24"/>
  <c r="V112" i="24" s="1"/>
  <c r="M95" i="24"/>
  <c r="M112" i="24" s="1"/>
  <c r="S112" i="24" s="1"/>
  <c r="L95" i="24"/>
  <c r="L112" i="24" s="1"/>
  <c r="R112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Q113" i="25"/>
  <c r="P113" i="25"/>
  <c r="O113" i="25"/>
  <c r="N113" i="25"/>
  <c r="M113" i="25"/>
  <c r="S113" i="25" s="1"/>
  <c r="L113" i="25"/>
  <c r="R113" i="25" s="1"/>
  <c r="K113" i="25"/>
  <c r="J113" i="25"/>
  <c r="I113" i="25"/>
  <c r="H113" i="25"/>
  <c r="G113" i="25"/>
  <c r="F113" i="25"/>
  <c r="E113" i="25"/>
  <c r="U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S110" i="25"/>
  <c r="R110" i="25"/>
  <c r="E110" i="25"/>
  <c r="U110" i="25" s="1"/>
  <c r="S109" i="25"/>
  <c r="R109" i="25"/>
  <c r="E109" i="25"/>
  <c r="U109" i="25" s="1"/>
  <c r="S108" i="25"/>
  <c r="R108" i="25"/>
  <c r="E108" i="25"/>
  <c r="U108" i="25" s="1"/>
  <c r="S107" i="25"/>
  <c r="R107" i="25"/>
  <c r="E107" i="25"/>
  <c r="U107" i="25" s="1"/>
  <c r="S106" i="25"/>
  <c r="R106" i="25"/>
  <c r="E106" i="25"/>
  <c r="U106" i="25" s="1"/>
  <c r="S105" i="25"/>
  <c r="R105" i="25"/>
  <c r="E105" i="25"/>
  <c r="U105" i="25" s="1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1" i="25" s="1"/>
  <c r="S100" i="25"/>
  <c r="R100" i="25"/>
  <c r="E100" i="25"/>
  <c r="U100" i="25" s="1"/>
  <c r="S99" i="25"/>
  <c r="R99" i="25"/>
  <c r="E99" i="25"/>
  <c r="U99" i="25" s="1"/>
  <c r="S98" i="25"/>
  <c r="R98" i="25"/>
  <c r="E98" i="25"/>
  <c r="U98" i="25" s="1"/>
  <c r="S97" i="25"/>
  <c r="R97" i="25"/>
  <c r="E97" i="25"/>
  <c r="U97" i="25" s="1"/>
  <c r="S96" i="25"/>
  <c r="R96" i="25"/>
  <c r="E96" i="25"/>
  <c r="U96" i="25" s="1"/>
  <c r="W95" i="25"/>
  <c r="W112" i="25" s="1"/>
  <c r="V95" i="25"/>
  <c r="V112" i="25" s="1"/>
  <c r="M95" i="25"/>
  <c r="S95" i="25" s="1"/>
  <c r="L95" i="25"/>
  <c r="R95" i="25" s="1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Q113" i="26"/>
  <c r="P113" i="26"/>
  <c r="O113" i="26"/>
  <c r="N113" i="26"/>
  <c r="M113" i="26"/>
  <c r="S113" i="26" s="1"/>
  <c r="L113" i="26"/>
  <c r="R113" i="26" s="1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U111" i="26"/>
  <c r="T111" i="26"/>
  <c r="S111" i="26"/>
  <c r="R111" i="26"/>
  <c r="T110" i="26"/>
  <c r="S110" i="26"/>
  <c r="R110" i="26"/>
  <c r="E110" i="26"/>
  <c r="U110" i="26" s="1"/>
  <c r="S109" i="26"/>
  <c r="R109" i="26"/>
  <c r="E109" i="26"/>
  <c r="U109" i="26" s="1"/>
  <c r="S108" i="26"/>
  <c r="R108" i="26"/>
  <c r="E108" i="26"/>
  <c r="U108" i="26" s="1"/>
  <c r="S107" i="26"/>
  <c r="R107" i="26"/>
  <c r="E107" i="26"/>
  <c r="U107" i="26" s="1"/>
  <c r="S106" i="26"/>
  <c r="R106" i="26"/>
  <c r="E106" i="26"/>
  <c r="U106" i="26" s="1"/>
  <c r="S105" i="26"/>
  <c r="R105" i="26"/>
  <c r="E105" i="26"/>
  <c r="U105" i="26" s="1"/>
  <c r="S104" i="26"/>
  <c r="R104" i="26"/>
  <c r="E104" i="26"/>
  <c r="U104" i="26" s="1"/>
  <c r="S103" i="26"/>
  <c r="R103" i="26"/>
  <c r="E103" i="26"/>
  <c r="U103" i="26" s="1"/>
  <c r="S102" i="26"/>
  <c r="R102" i="26"/>
  <c r="E102" i="26"/>
  <c r="U102" i="26" s="1"/>
  <c r="S101" i="26"/>
  <c r="R101" i="26"/>
  <c r="E101" i="26"/>
  <c r="U101" i="26" s="1"/>
  <c r="S100" i="26"/>
  <c r="R100" i="26"/>
  <c r="E100" i="26"/>
  <c r="U100" i="26" s="1"/>
  <c r="S99" i="26"/>
  <c r="R99" i="26"/>
  <c r="E99" i="26"/>
  <c r="U99" i="26" s="1"/>
  <c r="S98" i="26"/>
  <c r="R98" i="26"/>
  <c r="E98" i="26"/>
  <c r="U98" i="26" s="1"/>
  <c r="S97" i="26"/>
  <c r="R97" i="26"/>
  <c r="E97" i="26"/>
  <c r="U97" i="26" s="1"/>
  <c r="S96" i="26"/>
  <c r="R96" i="26"/>
  <c r="E96" i="26"/>
  <c r="U96" i="26" s="1"/>
  <c r="W95" i="26"/>
  <c r="W112" i="26" s="1"/>
  <c r="V95" i="26"/>
  <c r="V112" i="26" s="1"/>
  <c r="M95" i="26"/>
  <c r="S95" i="26" s="1"/>
  <c r="L95" i="26"/>
  <c r="L112" i="26" s="1"/>
  <c r="R112" i="26" s="1"/>
  <c r="K95" i="26"/>
  <c r="K112" i="26" s="1"/>
  <c r="J95" i="26"/>
  <c r="J112" i="26" s="1"/>
  <c r="I95" i="26"/>
  <c r="I112" i="26" s="1"/>
  <c r="H95" i="26"/>
  <c r="H112" i="26" s="1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U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U109" i="27" s="1"/>
  <c r="S108" i="27"/>
  <c r="R108" i="27"/>
  <c r="E108" i="27"/>
  <c r="U108" i="27" s="1"/>
  <c r="S107" i="27"/>
  <c r="R107" i="27"/>
  <c r="E107" i="27"/>
  <c r="U107" i="27" s="1"/>
  <c r="S106" i="27"/>
  <c r="R106" i="27"/>
  <c r="E106" i="27"/>
  <c r="U106" i="27" s="1"/>
  <c r="S105" i="27"/>
  <c r="R105" i="27"/>
  <c r="E105" i="27"/>
  <c r="U105" i="27" s="1"/>
  <c r="S104" i="27"/>
  <c r="R104" i="27"/>
  <c r="E104" i="27"/>
  <c r="U104" i="27" s="1"/>
  <c r="S103" i="27"/>
  <c r="R103" i="27"/>
  <c r="E103" i="27"/>
  <c r="U103" i="27" s="1"/>
  <c r="S102" i="27"/>
  <c r="R102" i="27"/>
  <c r="E102" i="27"/>
  <c r="U102" i="27" s="1"/>
  <c r="S101" i="27"/>
  <c r="R101" i="27"/>
  <c r="E101" i="27"/>
  <c r="U101" i="27" s="1"/>
  <c r="S100" i="27"/>
  <c r="R100" i="27"/>
  <c r="E100" i="27"/>
  <c r="U100" i="27" s="1"/>
  <c r="S99" i="27"/>
  <c r="R99" i="27"/>
  <c r="E99" i="27"/>
  <c r="U99" i="27" s="1"/>
  <c r="S98" i="27"/>
  <c r="R98" i="27"/>
  <c r="E98" i="27"/>
  <c r="U98" i="27" s="1"/>
  <c r="S97" i="27"/>
  <c r="R97" i="27"/>
  <c r="E97" i="27"/>
  <c r="U97" i="27" s="1"/>
  <c r="S96" i="27"/>
  <c r="R96" i="27"/>
  <c r="E96" i="27"/>
  <c r="W95" i="27"/>
  <c r="W112" i="27" s="1"/>
  <c r="V95" i="27"/>
  <c r="V112" i="27" s="1"/>
  <c r="M95" i="27"/>
  <c r="S95" i="27" s="1"/>
  <c r="L95" i="27"/>
  <c r="L112" i="27" s="1"/>
  <c r="R112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U110" i="28" s="1"/>
  <c r="S109" i="28"/>
  <c r="R109" i="28"/>
  <c r="E109" i="28"/>
  <c r="U109" i="28" s="1"/>
  <c r="S108" i="28"/>
  <c r="R108" i="28"/>
  <c r="E108" i="28"/>
  <c r="U108" i="28" s="1"/>
  <c r="S107" i="28"/>
  <c r="R107" i="28"/>
  <c r="E107" i="28"/>
  <c r="T107" i="28" s="1"/>
  <c r="S106" i="28"/>
  <c r="R106" i="28"/>
  <c r="E106" i="28"/>
  <c r="U106" i="28" s="1"/>
  <c r="S105" i="28"/>
  <c r="R105" i="28"/>
  <c r="E105" i="28"/>
  <c r="U105" i="28" s="1"/>
  <c r="S104" i="28"/>
  <c r="R104" i="28"/>
  <c r="E104" i="28"/>
  <c r="U104" i="28" s="1"/>
  <c r="S103" i="28"/>
  <c r="R103" i="28"/>
  <c r="E103" i="28"/>
  <c r="T103" i="28" s="1"/>
  <c r="S102" i="28"/>
  <c r="R102" i="28"/>
  <c r="E102" i="28"/>
  <c r="U102" i="28" s="1"/>
  <c r="S101" i="28"/>
  <c r="R101" i="28"/>
  <c r="E101" i="28"/>
  <c r="U101" i="28" s="1"/>
  <c r="T100" i="28"/>
  <c r="S100" i="28"/>
  <c r="R100" i="28"/>
  <c r="E100" i="28"/>
  <c r="U100" i="28" s="1"/>
  <c r="S99" i="28"/>
  <c r="R99" i="28"/>
  <c r="E99" i="28"/>
  <c r="U99" i="28" s="1"/>
  <c r="T98" i="28"/>
  <c r="S98" i="28"/>
  <c r="R98" i="28"/>
  <c r="E98" i="28"/>
  <c r="U98" i="28" s="1"/>
  <c r="S97" i="28"/>
  <c r="R97" i="28"/>
  <c r="E97" i="28"/>
  <c r="U97" i="28" s="1"/>
  <c r="S96" i="28"/>
  <c r="R96" i="28"/>
  <c r="E96" i="28"/>
  <c r="U96" i="28" s="1"/>
  <c r="W95" i="28"/>
  <c r="W112" i="28" s="1"/>
  <c r="V95" i="28"/>
  <c r="V112" i="28" s="1"/>
  <c r="M95" i="28"/>
  <c r="M112" i="28" s="1"/>
  <c r="S112" i="28" s="1"/>
  <c r="L95" i="28"/>
  <c r="R95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Q113" i="29"/>
  <c r="P113" i="29"/>
  <c r="O113" i="29"/>
  <c r="N113" i="29"/>
  <c r="M113" i="29"/>
  <c r="S113" i="29" s="1"/>
  <c r="L113" i="29"/>
  <c r="R113" i="29" s="1"/>
  <c r="K113" i="29"/>
  <c r="J113" i="29"/>
  <c r="I113" i="29"/>
  <c r="H113" i="29"/>
  <c r="G113" i="29"/>
  <c r="F113" i="29"/>
  <c r="E113" i="29"/>
  <c r="T113" i="29" s="1"/>
  <c r="D113" i="29"/>
  <c r="C113" i="29"/>
  <c r="B113" i="29"/>
  <c r="Q112" i="29"/>
  <c r="P112" i="29"/>
  <c r="O112" i="29"/>
  <c r="N112" i="29"/>
  <c r="U111" i="29"/>
  <c r="T111" i="29"/>
  <c r="S111" i="29"/>
  <c r="R111" i="29"/>
  <c r="S110" i="29"/>
  <c r="R110" i="29"/>
  <c r="E110" i="29"/>
  <c r="U110" i="29" s="1"/>
  <c r="S109" i="29"/>
  <c r="R109" i="29"/>
  <c r="E109" i="29"/>
  <c r="U109" i="29" s="1"/>
  <c r="S108" i="29"/>
  <c r="R108" i="29"/>
  <c r="E108" i="29"/>
  <c r="T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T104" i="29" s="1"/>
  <c r="S103" i="29"/>
  <c r="R103" i="29"/>
  <c r="E103" i="29"/>
  <c r="U103" i="29" s="1"/>
  <c r="S102" i="29"/>
  <c r="R102" i="29"/>
  <c r="E102" i="29"/>
  <c r="U102" i="29" s="1"/>
  <c r="S101" i="29"/>
  <c r="R101" i="29"/>
  <c r="E101" i="29"/>
  <c r="U101" i="29" s="1"/>
  <c r="S100" i="29"/>
  <c r="R100" i="29"/>
  <c r="E100" i="29"/>
  <c r="T100" i="29" s="1"/>
  <c r="S99" i="29"/>
  <c r="R99" i="29"/>
  <c r="E99" i="29"/>
  <c r="U99" i="29" s="1"/>
  <c r="S98" i="29"/>
  <c r="R98" i="29"/>
  <c r="E98" i="29"/>
  <c r="U98" i="29" s="1"/>
  <c r="S97" i="29"/>
  <c r="R97" i="29"/>
  <c r="E97" i="29"/>
  <c r="U97" i="29" s="1"/>
  <c r="S96" i="29"/>
  <c r="R96" i="29"/>
  <c r="E96" i="29"/>
  <c r="U96" i="29" s="1"/>
  <c r="W95" i="29"/>
  <c r="W112" i="29" s="1"/>
  <c r="V95" i="29"/>
  <c r="V112" i="29" s="1"/>
  <c r="M95" i="29"/>
  <c r="S95" i="29" s="1"/>
  <c r="L95" i="29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U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U109" i="30"/>
  <c r="S109" i="30"/>
  <c r="R109" i="30"/>
  <c r="E109" i="30"/>
  <c r="T109" i="30" s="1"/>
  <c r="S108" i="30"/>
  <c r="R108" i="30"/>
  <c r="E108" i="30"/>
  <c r="S107" i="30"/>
  <c r="R107" i="30"/>
  <c r="E107" i="30"/>
  <c r="U107" i="30" s="1"/>
  <c r="S106" i="30"/>
  <c r="R106" i="30"/>
  <c r="E106" i="30"/>
  <c r="U106" i="30" s="1"/>
  <c r="S105" i="30"/>
  <c r="R105" i="30"/>
  <c r="E105" i="30"/>
  <c r="T105" i="30" s="1"/>
  <c r="S104" i="30"/>
  <c r="R104" i="30"/>
  <c r="E104" i="30"/>
  <c r="U104" i="30" s="1"/>
  <c r="S103" i="30"/>
  <c r="R103" i="30"/>
  <c r="E103" i="30"/>
  <c r="U103" i="30" s="1"/>
  <c r="S102" i="30"/>
  <c r="R102" i="30"/>
  <c r="E102" i="30"/>
  <c r="U102" i="30" s="1"/>
  <c r="S101" i="30"/>
  <c r="R101" i="30"/>
  <c r="E101" i="30"/>
  <c r="T101" i="30" s="1"/>
  <c r="S100" i="30"/>
  <c r="R100" i="30"/>
  <c r="E100" i="30"/>
  <c r="U100" i="30" s="1"/>
  <c r="S99" i="30"/>
  <c r="R99" i="30"/>
  <c r="E99" i="30"/>
  <c r="U99" i="30" s="1"/>
  <c r="S98" i="30"/>
  <c r="R98" i="30"/>
  <c r="E98" i="30"/>
  <c r="S97" i="30"/>
  <c r="R97" i="30"/>
  <c r="E97" i="30"/>
  <c r="T97" i="30" s="1"/>
  <c r="S96" i="30"/>
  <c r="R96" i="30"/>
  <c r="E96" i="30"/>
  <c r="U96" i="30" s="1"/>
  <c r="W95" i="30"/>
  <c r="W112" i="30" s="1"/>
  <c r="V95" i="30"/>
  <c r="V112" i="30" s="1"/>
  <c r="M95" i="30"/>
  <c r="L95" i="30"/>
  <c r="L112" i="30" s="1"/>
  <c r="R112" i="30" s="1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U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U110" i="31" s="1"/>
  <c r="S109" i="31"/>
  <c r="R109" i="31"/>
  <c r="E109" i="31"/>
  <c r="U109" i="31" s="1"/>
  <c r="S108" i="31"/>
  <c r="R108" i="31"/>
  <c r="E108" i="31"/>
  <c r="U108" i="31" s="1"/>
  <c r="S107" i="31"/>
  <c r="R107" i="31"/>
  <c r="E107" i="31"/>
  <c r="U107" i="31" s="1"/>
  <c r="S106" i="31"/>
  <c r="R106" i="31"/>
  <c r="E106" i="31"/>
  <c r="U106" i="31" s="1"/>
  <c r="S105" i="31"/>
  <c r="R105" i="31"/>
  <c r="E105" i="31"/>
  <c r="U105" i="31" s="1"/>
  <c r="S104" i="31"/>
  <c r="R104" i="31"/>
  <c r="E104" i="31"/>
  <c r="U104" i="31" s="1"/>
  <c r="S103" i="31"/>
  <c r="R103" i="31"/>
  <c r="E103" i="31"/>
  <c r="U103" i="31" s="1"/>
  <c r="S102" i="31"/>
  <c r="R102" i="31"/>
  <c r="E102" i="31"/>
  <c r="U102" i="31" s="1"/>
  <c r="S101" i="31"/>
  <c r="R101" i="31"/>
  <c r="E101" i="31"/>
  <c r="U101" i="31" s="1"/>
  <c r="S100" i="31"/>
  <c r="R100" i="31"/>
  <c r="E100" i="31"/>
  <c r="U100" i="31" s="1"/>
  <c r="S99" i="31"/>
  <c r="R99" i="31"/>
  <c r="E99" i="31"/>
  <c r="U99" i="31" s="1"/>
  <c r="S98" i="31"/>
  <c r="R98" i="31"/>
  <c r="E98" i="31"/>
  <c r="U98" i="31" s="1"/>
  <c r="S97" i="31"/>
  <c r="R97" i="31"/>
  <c r="E97" i="31"/>
  <c r="U97" i="31" s="1"/>
  <c r="S96" i="31"/>
  <c r="R96" i="31"/>
  <c r="E96" i="31"/>
  <c r="U96" i="31" s="1"/>
  <c r="W95" i="31"/>
  <c r="W112" i="31" s="1"/>
  <c r="V95" i="31"/>
  <c r="V112" i="31" s="1"/>
  <c r="M95" i="31"/>
  <c r="M112" i="31" s="1"/>
  <c r="S112" i="31" s="1"/>
  <c r="L95" i="31"/>
  <c r="L112" i="31" s="1"/>
  <c r="R112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S110" i="32"/>
  <c r="R110" i="32"/>
  <c r="E110" i="32"/>
  <c r="U110" i="32" s="1"/>
  <c r="S109" i="32"/>
  <c r="R109" i="32"/>
  <c r="E109" i="32"/>
  <c r="U109" i="32" s="1"/>
  <c r="S108" i="32"/>
  <c r="R108" i="32"/>
  <c r="E108" i="32"/>
  <c r="U108" i="32" s="1"/>
  <c r="S107" i="32"/>
  <c r="R107" i="32"/>
  <c r="E107" i="32"/>
  <c r="U107" i="32" s="1"/>
  <c r="S106" i="32"/>
  <c r="R106" i="32"/>
  <c r="E106" i="32"/>
  <c r="U106" i="32" s="1"/>
  <c r="S105" i="32"/>
  <c r="R105" i="32"/>
  <c r="E105" i="32"/>
  <c r="U105" i="32" s="1"/>
  <c r="S104" i="32"/>
  <c r="R104" i="32"/>
  <c r="E104" i="32"/>
  <c r="U104" i="32" s="1"/>
  <c r="S103" i="32"/>
  <c r="R103" i="32"/>
  <c r="E103" i="32"/>
  <c r="U103" i="32" s="1"/>
  <c r="S102" i="32"/>
  <c r="R102" i="32"/>
  <c r="E102" i="32"/>
  <c r="U102" i="32" s="1"/>
  <c r="S101" i="32"/>
  <c r="R101" i="32"/>
  <c r="E101" i="32"/>
  <c r="U101" i="32" s="1"/>
  <c r="S100" i="32"/>
  <c r="R100" i="32"/>
  <c r="E100" i="32"/>
  <c r="U100" i="32" s="1"/>
  <c r="S99" i="32"/>
  <c r="R99" i="32"/>
  <c r="E99" i="32"/>
  <c r="U99" i="32" s="1"/>
  <c r="S98" i="32"/>
  <c r="R98" i="32"/>
  <c r="E98" i="32"/>
  <c r="U98" i="32" s="1"/>
  <c r="T97" i="32"/>
  <c r="S97" i="32"/>
  <c r="R97" i="32"/>
  <c r="E97" i="32"/>
  <c r="U97" i="32" s="1"/>
  <c r="S96" i="32"/>
  <c r="R96" i="32"/>
  <c r="E96" i="32"/>
  <c r="U96" i="32" s="1"/>
  <c r="W95" i="32"/>
  <c r="W112" i="32" s="1"/>
  <c r="V95" i="32"/>
  <c r="V112" i="32" s="1"/>
  <c r="M95" i="32"/>
  <c r="S95" i="32" s="1"/>
  <c r="L95" i="32"/>
  <c r="L112" i="32" s="1"/>
  <c r="R112" i="32" s="1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Q113" i="33"/>
  <c r="P113" i="33"/>
  <c r="O113" i="33"/>
  <c r="N113" i="33"/>
  <c r="M113" i="33"/>
  <c r="S113" i="33" s="1"/>
  <c r="L113" i="33"/>
  <c r="R113" i="33" s="1"/>
  <c r="K113" i="33"/>
  <c r="J113" i="33"/>
  <c r="I113" i="33"/>
  <c r="H113" i="33"/>
  <c r="G113" i="33"/>
  <c r="F113" i="33"/>
  <c r="E113" i="33"/>
  <c r="U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U110" i="33" s="1"/>
  <c r="S109" i="33"/>
  <c r="R109" i="33"/>
  <c r="E109" i="33"/>
  <c r="U109" i="33" s="1"/>
  <c r="S108" i="33"/>
  <c r="R108" i="33"/>
  <c r="E108" i="33"/>
  <c r="S107" i="33"/>
  <c r="R107" i="33"/>
  <c r="E107" i="33"/>
  <c r="U107" i="33" s="1"/>
  <c r="S106" i="33"/>
  <c r="R106" i="33"/>
  <c r="E106" i="33"/>
  <c r="U106" i="33" s="1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U101" i="33" s="1"/>
  <c r="S100" i="33"/>
  <c r="R100" i="33"/>
  <c r="E100" i="33"/>
  <c r="S99" i="33"/>
  <c r="R99" i="33"/>
  <c r="E99" i="33"/>
  <c r="S98" i="33"/>
  <c r="R98" i="33"/>
  <c r="E98" i="33"/>
  <c r="U98" i="33" s="1"/>
  <c r="S97" i="33"/>
  <c r="R97" i="33"/>
  <c r="E97" i="33"/>
  <c r="U97" i="33" s="1"/>
  <c r="S96" i="33"/>
  <c r="R96" i="33"/>
  <c r="E96" i="33"/>
  <c r="U96" i="33" s="1"/>
  <c r="W95" i="33"/>
  <c r="W112" i="33" s="1"/>
  <c r="V95" i="33"/>
  <c r="V112" i="33" s="1"/>
  <c r="M95" i="33"/>
  <c r="M112" i="33" s="1"/>
  <c r="S112" i="33" s="1"/>
  <c r="L95" i="33"/>
  <c r="R95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S109" i="34"/>
  <c r="R109" i="34"/>
  <c r="E109" i="34"/>
  <c r="U109" i="34" s="1"/>
  <c r="S108" i="34"/>
  <c r="R108" i="34"/>
  <c r="E108" i="34"/>
  <c r="U108" i="34" s="1"/>
  <c r="S107" i="34"/>
  <c r="R107" i="34"/>
  <c r="E107" i="34"/>
  <c r="U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U103" i="34" s="1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U99" i="34" s="1"/>
  <c r="S98" i="34"/>
  <c r="R98" i="34"/>
  <c r="E98" i="34"/>
  <c r="U98" i="34" s="1"/>
  <c r="S97" i="34"/>
  <c r="R97" i="34"/>
  <c r="E97" i="34"/>
  <c r="U97" i="34" s="1"/>
  <c r="S96" i="34"/>
  <c r="R96" i="34"/>
  <c r="E96" i="34"/>
  <c r="W95" i="34"/>
  <c r="W112" i="34" s="1"/>
  <c r="V95" i="34"/>
  <c r="V112" i="34" s="1"/>
  <c r="M95" i="34"/>
  <c r="S95" i="34" s="1"/>
  <c r="L95" i="34"/>
  <c r="R95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U113" i="35" s="1"/>
  <c r="D113" i="35"/>
  <c r="C113" i="35"/>
  <c r="B113" i="35"/>
  <c r="Q112" i="35"/>
  <c r="P112" i="35"/>
  <c r="O112" i="35"/>
  <c r="N112" i="35"/>
  <c r="U111" i="35"/>
  <c r="T111" i="35"/>
  <c r="S111" i="35"/>
  <c r="R111" i="35"/>
  <c r="S110" i="35"/>
  <c r="R110" i="35"/>
  <c r="E110" i="35"/>
  <c r="U110" i="35" s="1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U106" i="35" s="1"/>
  <c r="S105" i="35"/>
  <c r="R105" i="35"/>
  <c r="E105" i="35"/>
  <c r="U105" i="35" s="1"/>
  <c r="S104" i="35"/>
  <c r="R104" i="35"/>
  <c r="E104" i="35"/>
  <c r="U104" i="35" s="1"/>
  <c r="S103" i="35"/>
  <c r="R103" i="35"/>
  <c r="E103" i="35"/>
  <c r="U103" i="35" s="1"/>
  <c r="S102" i="35"/>
  <c r="R102" i="35"/>
  <c r="E102" i="35"/>
  <c r="U102" i="35" s="1"/>
  <c r="S101" i="35"/>
  <c r="R101" i="35"/>
  <c r="E101" i="35"/>
  <c r="U101" i="35" s="1"/>
  <c r="S100" i="35"/>
  <c r="R100" i="35"/>
  <c r="E100" i="35"/>
  <c r="U100" i="35" s="1"/>
  <c r="S99" i="35"/>
  <c r="R99" i="35"/>
  <c r="E99" i="35"/>
  <c r="U99" i="35" s="1"/>
  <c r="S98" i="35"/>
  <c r="R98" i="35"/>
  <c r="E98" i="35"/>
  <c r="U98" i="35" s="1"/>
  <c r="S97" i="35"/>
  <c r="R97" i="35"/>
  <c r="E97" i="35"/>
  <c r="U97" i="35" s="1"/>
  <c r="S96" i="35"/>
  <c r="R96" i="35"/>
  <c r="E96" i="35"/>
  <c r="U96" i="35" s="1"/>
  <c r="W95" i="35"/>
  <c r="W112" i="35" s="1"/>
  <c r="V95" i="35"/>
  <c r="V112" i="35" s="1"/>
  <c r="M95" i="35"/>
  <c r="S95" i="35" s="1"/>
  <c r="L95" i="35"/>
  <c r="R95" i="35" s="1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E95" i="35"/>
  <c r="E112" i="35" s="1"/>
  <c r="D95" i="35"/>
  <c r="D112" i="35" s="1"/>
  <c r="C95" i="35"/>
  <c r="C112" i="35" s="1"/>
  <c r="B95" i="35"/>
  <c r="B112" i="35" s="1"/>
  <c r="W113" i="36"/>
  <c r="V113" i="36"/>
  <c r="Q113" i="36"/>
  <c r="P113" i="36"/>
  <c r="O113" i="36"/>
  <c r="N113" i="36"/>
  <c r="M113" i="36"/>
  <c r="S113" i="36" s="1"/>
  <c r="L113" i="36"/>
  <c r="R113" i="36" s="1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U110" i="36" s="1"/>
  <c r="S109" i="36"/>
  <c r="R109" i="36"/>
  <c r="E109" i="36"/>
  <c r="U109" i="36" s="1"/>
  <c r="S108" i="36"/>
  <c r="R108" i="36"/>
  <c r="E108" i="36"/>
  <c r="U108" i="36" s="1"/>
  <c r="S107" i="36"/>
  <c r="R107" i="36"/>
  <c r="E107" i="36"/>
  <c r="U107" i="36" s="1"/>
  <c r="S106" i="36"/>
  <c r="R106" i="36"/>
  <c r="E106" i="36"/>
  <c r="U106" i="36" s="1"/>
  <c r="S105" i="36"/>
  <c r="R105" i="36"/>
  <c r="E105" i="36"/>
  <c r="U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U101" i="36" s="1"/>
  <c r="S100" i="36"/>
  <c r="R100" i="36"/>
  <c r="E100" i="36"/>
  <c r="U100" i="36" s="1"/>
  <c r="S99" i="36"/>
  <c r="R99" i="36"/>
  <c r="E99" i="36"/>
  <c r="U99" i="36" s="1"/>
  <c r="S98" i="36"/>
  <c r="R98" i="36"/>
  <c r="E98" i="36"/>
  <c r="U98" i="36" s="1"/>
  <c r="S97" i="36"/>
  <c r="R97" i="36"/>
  <c r="E97" i="36"/>
  <c r="U97" i="36" s="1"/>
  <c r="S96" i="36"/>
  <c r="R96" i="36"/>
  <c r="E96" i="36"/>
  <c r="U96" i="36" s="1"/>
  <c r="W95" i="36"/>
  <c r="W112" i="36" s="1"/>
  <c r="V95" i="36"/>
  <c r="V112" i="36" s="1"/>
  <c r="M95" i="36"/>
  <c r="S95" i="36" s="1"/>
  <c r="L95" i="36"/>
  <c r="L112" i="36" s="1"/>
  <c r="R112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Q113" i="37"/>
  <c r="P113" i="37"/>
  <c r="O113" i="37"/>
  <c r="N113" i="37"/>
  <c r="M113" i="37"/>
  <c r="S113" i="37" s="1"/>
  <c r="L113" i="37"/>
  <c r="R113" i="37" s="1"/>
  <c r="K113" i="37"/>
  <c r="J113" i="37"/>
  <c r="I113" i="37"/>
  <c r="H113" i="37"/>
  <c r="G113" i="37"/>
  <c r="F113" i="37"/>
  <c r="E113" i="37"/>
  <c r="U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U110" i="37" s="1"/>
  <c r="S109" i="37"/>
  <c r="R109" i="37"/>
  <c r="E109" i="37"/>
  <c r="U109" i="37" s="1"/>
  <c r="S108" i="37"/>
  <c r="R108" i="37"/>
  <c r="E108" i="37"/>
  <c r="U108" i="37" s="1"/>
  <c r="S107" i="37"/>
  <c r="R107" i="37"/>
  <c r="E107" i="37"/>
  <c r="U107" i="37" s="1"/>
  <c r="S106" i="37"/>
  <c r="R106" i="37"/>
  <c r="E106" i="37"/>
  <c r="U106" i="37" s="1"/>
  <c r="S105" i="37"/>
  <c r="R105" i="37"/>
  <c r="E105" i="37"/>
  <c r="U105" i="37" s="1"/>
  <c r="S104" i="37"/>
  <c r="R104" i="37"/>
  <c r="E104" i="37"/>
  <c r="U104" i="37" s="1"/>
  <c r="S103" i="37"/>
  <c r="R103" i="37"/>
  <c r="E103" i="37"/>
  <c r="U103" i="37" s="1"/>
  <c r="T102" i="37"/>
  <c r="S102" i="37"/>
  <c r="R102" i="37"/>
  <c r="E102" i="37"/>
  <c r="U102" i="37" s="1"/>
  <c r="S101" i="37"/>
  <c r="R101" i="37"/>
  <c r="E101" i="37"/>
  <c r="U101" i="37" s="1"/>
  <c r="S100" i="37"/>
  <c r="R100" i="37"/>
  <c r="E100" i="37"/>
  <c r="U100" i="37" s="1"/>
  <c r="S99" i="37"/>
  <c r="R99" i="37"/>
  <c r="E99" i="37"/>
  <c r="S98" i="37"/>
  <c r="R98" i="37"/>
  <c r="E98" i="37"/>
  <c r="U98" i="37" s="1"/>
  <c r="S97" i="37"/>
  <c r="R97" i="37"/>
  <c r="E97" i="37"/>
  <c r="U97" i="37" s="1"/>
  <c r="S96" i="37"/>
  <c r="R96" i="37"/>
  <c r="E96" i="37"/>
  <c r="U96" i="37" s="1"/>
  <c r="W95" i="37"/>
  <c r="W112" i="37" s="1"/>
  <c r="V95" i="37"/>
  <c r="V112" i="37" s="1"/>
  <c r="M95" i="37"/>
  <c r="M112" i="37" s="1"/>
  <c r="S112" i="37" s="1"/>
  <c r="L95" i="37"/>
  <c r="R95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S109" i="38"/>
  <c r="R109" i="38"/>
  <c r="E109" i="38"/>
  <c r="U109" i="38" s="1"/>
  <c r="S108" i="38"/>
  <c r="R108" i="38"/>
  <c r="E108" i="38"/>
  <c r="U108" i="38" s="1"/>
  <c r="S107" i="38"/>
  <c r="R107" i="38"/>
  <c r="E107" i="38"/>
  <c r="U107" i="38" s="1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U103" i="38" s="1"/>
  <c r="S102" i="38"/>
  <c r="R102" i="38"/>
  <c r="E102" i="38"/>
  <c r="U102" i="38" s="1"/>
  <c r="S101" i="38"/>
  <c r="R101" i="38"/>
  <c r="E101" i="38"/>
  <c r="U101" i="38" s="1"/>
  <c r="S100" i="38"/>
  <c r="R100" i="38"/>
  <c r="E100" i="38"/>
  <c r="U100" i="38" s="1"/>
  <c r="S99" i="38"/>
  <c r="R99" i="38"/>
  <c r="E99" i="38"/>
  <c r="U99" i="38" s="1"/>
  <c r="S98" i="38"/>
  <c r="R98" i="38"/>
  <c r="E98" i="38"/>
  <c r="U98" i="38" s="1"/>
  <c r="S97" i="38"/>
  <c r="R97" i="38"/>
  <c r="E97" i="38"/>
  <c r="U97" i="38" s="1"/>
  <c r="S96" i="38"/>
  <c r="R96" i="38"/>
  <c r="E96" i="38"/>
  <c r="W95" i="38"/>
  <c r="W112" i="38" s="1"/>
  <c r="V95" i="38"/>
  <c r="V112" i="38" s="1"/>
  <c r="M95" i="38"/>
  <c r="S95" i="38" s="1"/>
  <c r="L95" i="38"/>
  <c r="R95" i="38" s="1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U113" i="39" s="1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S109" i="39"/>
  <c r="R109" i="39"/>
  <c r="E109" i="39"/>
  <c r="U109" i="39" s="1"/>
  <c r="S108" i="39"/>
  <c r="R108" i="39"/>
  <c r="E108" i="39"/>
  <c r="U108" i="39" s="1"/>
  <c r="S107" i="39"/>
  <c r="R107" i="39"/>
  <c r="E107" i="39"/>
  <c r="U107" i="39" s="1"/>
  <c r="S106" i="39"/>
  <c r="R106" i="39"/>
  <c r="E106" i="39"/>
  <c r="U106" i="39" s="1"/>
  <c r="S105" i="39"/>
  <c r="R105" i="39"/>
  <c r="E105" i="39"/>
  <c r="U105" i="39" s="1"/>
  <c r="S104" i="39"/>
  <c r="R104" i="39"/>
  <c r="E104" i="39"/>
  <c r="U104" i="39" s="1"/>
  <c r="S103" i="39"/>
  <c r="R103" i="39"/>
  <c r="E103" i="39"/>
  <c r="U103" i="39" s="1"/>
  <c r="S102" i="39"/>
  <c r="R102" i="39"/>
  <c r="E102" i="39"/>
  <c r="U102" i="39" s="1"/>
  <c r="S101" i="39"/>
  <c r="R101" i="39"/>
  <c r="E101" i="39"/>
  <c r="U101" i="39" s="1"/>
  <c r="S100" i="39"/>
  <c r="R100" i="39"/>
  <c r="E100" i="39"/>
  <c r="U100" i="39" s="1"/>
  <c r="S99" i="39"/>
  <c r="R99" i="39"/>
  <c r="E99" i="39"/>
  <c r="U99" i="39" s="1"/>
  <c r="S98" i="39"/>
  <c r="R98" i="39"/>
  <c r="E98" i="39"/>
  <c r="U98" i="39" s="1"/>
  <c r="S97" i="39"/>
  <c r="R97" i="39"/>
  <c r="E97" i="39"/>
  <c r="U97" i="39" s="1"/>
  <c r="T96" i="39"/>
  <c r="S96" i="39"/>
  <c r="R96" i="39"/>
  <c r="E96" i="39"/>
  <c r="U96" i="39" s="1"/>
  <c r="W95" i="39"/>
  <c r="W112" i="39" s="1"/>
  <c r="V95" i="39"/>
  <c r="V112" i="39" s="1"/>
  <c r="M95" i="39"/>
  <c r="S95" i="39" s="1"/>
  <c r="L95" i="39"/>
  <c r="R95" i="39" s="1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U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U110" i="40" s="1"/>
  <c r="S109" i="40"/>
  <c r="R109" i="40"/>
  <c r="E109" i="40"/>
  <c r="U109" i="40" s="1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S105" i="40"/>
  <c r="R105" i="40"/>
  <c r="E105" i="40"/>
  <c r="U105" i="40" s="1"/>
  <c r="S104" i="40"/>
  <c r="R104" i="40"/>
  <c r="E104" i="40"/>
  <c r="U104" i="40" s="1"/>
  <c r="S103" i="40"/>
  <c r="R103" i="40"/>
  <c r="E103" i="40"/>
  <c r="U103" i="40" s="1"/>
  <c r="S102" i="40"/>
  <c r="R102" i="40"/>
  <c r="E102" i="40"/>
  <c r="U102" i="40" s="1"/>
  <c r="S101" i="40"/>
  <c r="R101" i="40"/>
  <c r="E101" i="40"/>
  <c r="U101" i="40" s="1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U97" i="40" s="1"/>
  <c r="S96" i="40"/>
  <c r="R96" i="40"/>
  <c r="E96" i="40"/>
  <c r="U96" i="40" s="1"/>
  <c r="W95" i="40"/>
  <c r="W112" i="40" s="1"/>
  <c r="V95" i="40"/>
  <c r="V112" i="40" s="1"/>
  <c r="M95" i="40"/>
  <c r="S95" i="40" s="1"/>
  <c r="L95" i="40"/>
  <c r="L112" i="40" s="1"/>
  <c r="R112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Q113" i="41"/>
  <c r="P113" i="41"/>
  <c r="O113" i="41"/>
  <c r="N113" i="41"/>
  <c r="M113" i="41"/>
  <c r="S113" i="41" s="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T110" i="41"/>
  <c r="S110" i="41"/>
  <c r="R110" i="41"/>
  <c r="E110" i="41"/>
  <c r="U110" i="41" s="1"/>
  <c r="S109" i="41"/>
  <c r="R109" i="41"/>
  <c r="E109" i="41"/>
  <c r="U109" i="41" s="1"/>
  <c r="S108" i="41"/>
  <c r="R108" i="41"/>
  <c r="E108" i="41"/>
  <c r="U108" i="41" s="1"/>
  <c r="S107" i="41"/>
  <c r="R107" i="41"/>
  <c r="E107" i="41"/>
  <c r="T107" i="41" s="1"/>
  <c r="S106" i="41"/>
  <c r="R106" i="41"/>
  <c r="E106" i="41"/>
  <c r="U106" i="41" s="1"/>
  <c r="S105" i="41"/>
  <c r="R105" i="41"/>
  <c r="E105" i="41"/>
  <c r="U105" i="41" s="1"/>
  <c r="S104" i="41"/>
  <c r="R104" i="41"/>
  <c r="E104" i="41"/>
  <c r="U104" i="41" s="1"/>
  <c r="S103" i="41"/>
  <c r="R103" i="41"/>
  <c r="E103" i="41"/>
  <c r="T103" i="41" s="1"/>
  <c r="S102" i="41"/>
  <c r="R102" i="41"/>
  <c r="E102" i="41"/>
  <c r="U102" i="41" s="1"/>
  <c r="S101" i="41"/>
  <c r="R101" i="41"/>
  <c r="E101" i="41"/>
  <c r="T101" i="41" s="1"/>
  <c r="S100" i="41"/>
  <c r="R100" i="41"/>
  <c r="E100" i="41"/>
  <c r="U100" i="41" s="1"/>
  <c r="S99" i="41"/>
  <c r="R99" i="41"/>
  <c r="E99" i="41"/>
  <c r="T99" i="41" s="1"/>
  <c r="S98" i="41"/>
  <c r="R98" i="41"/>
  <c r="E98" i="41"/>
  <c r="U98" i="41" s="1"/>
  <c r="S97" i="41"/>
  <c r="R97" i="41"/>
  <c r="E97" i="41"/>
  <c r="T97" i="41" s="1"/>
  <c r="S96" i="41"/>
  <c r="R96" i="41"/>
  <c r="E96" i="41"/>
  <c r="U96" i="41" s="1"/>
  <c r="W95" i="41"/>
  <c r="W112" i="41" s="1"/>
  <c r="V95" i="41"/>
  <c r="V112" i="41" s="1"/>
  <c r="M95" i="41"/>
  <c r="M112" i="41" s="1"/>
  <c r="S112" i="41" s="1"/>
  <c r="L95" i="41"/>
  <c r="R95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Q113" i="42"/>
  <c r="P113" i="42"/>
  <c r="O113" i="42"/>
  <c r="N113" i="42"/>
  <c r="M113" i="42"/>
  <c r="S113" i="42" s="1"/>
  <c r="L113" i="42"/>
  <c r="R113" i="42" s="1"/>
  <c r="K113" i="42"/>
  <c r="J113" i="42"/>
  <c r="I113" i="42"/>
  <c r="H113" i="42"/>
  <c r="G113" i="42"/>
  <c r="F113" i="42"/>
  <c r="E113" i="42"/>
  <c r="T113" i="42" s="1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T110" i="42" s="1"/>
  <c r="S109" i="42"/>
  <c r="R109" i="42"/>
  <c r="E109" i="42"/>
  <c r="U109" i="42" s="1"/>
  <c r="S108" i="42"/>
  <c r="R108" i="42"/>
  <c r="E108" i="42"/>
  <c r="T108" i="42" s="1"/>
  <c r="S107" i="42"/>
  <c r="R107" i="42"/>
  <c r="E107" i="42"/>
  <c r="U107" i="42" s="1"/>
  <c r="S106" i="42"/>
  <c r="R106" i="42"/>
  <c r="E106" i="42"/>
  <c r="T106" i="42" s="1"/>
  <c r="S105" i="42"/>
  <c r="R105" i="42"/>
  <c r="E105" i="42"/>
  <c r="U105" i="42" s="1"/>
  <c r="S104" i="42"/>
  <c r="R104" i="42"/>
  <c r="E104" i="42"/>
  <c r="T104" i="42" s="1"/>
  <c r="T103" i="42"/>
  <c r="S103" i="42"/>
  <c r="R103" i="42"/>
  <c r="E103" i="42"/>
  <c r="U103" i="42" s="1"/>
  <c r="S102" i="42"/>
  <c r="R102" i="42"/>
  <c r="E102" i="42"/>
  <c r="T102" i="42" s="1"/>
  <c r="S101" i="42"/>
  <c r="R101" i="42"/>
  <c r="E101" i="42"/>
  <c r="U101" i="42" s="1"/>
  <c r="S100" i="42"/>
  <c r="R100" i="42"/>
  <c r="E100" i="42"/>
  <c r="T100" i="42" s="1"/>
  <c r="S99" i="42"/>
  <c r="R99" i="42"/>
  <c r="E99" i="42"/>
  <c r="U99" i="42" s="1"/>
  <c r="S98" i="42"/>
  <c r="R98" i="42"/>
  <c r="E98" i="42"/>
  <c r="T98" i="42" s="1"/>
  <c r="S97" i="42"/>
  <c r="R97" i="42"/>
  <c r="E97" i="42"/>
  <c r="U97" i="42" s="1"/>
  <c r="S96" i="42"/>
  <c r="R96" i="42"/>
  <c r="E96" i="42"/>
  <c r="U96" i="42" s="1"/>
  <c r="W95" i="42"/>
  <c r="W112" i="42" s="1"/>
  <c r="V95" i="42"/>
  <c r="V112" i="42" s="1"/>
  <c r="M95" i="42"/>
  <c r="S95" i="42" s="1"/>
  <c r="L95" i="42"/>
  <c r="L112" i="42" s="1"/>
  <c r="R112" i="42" s="1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U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U109" i="43" s="1"/>
  <c r="S108" i="43"/>
  <c r="R108" i="43"/>
  <c r="E108" i="43"/>
  <c r="U108" i="43" s="1"/>
  <c r="S107" i="43"/>
  <c r="R107" i="43"/>
  <c r="E107" i="43"/>
  <c r="U107" i="43" s="1"/>
  <c r="S106" i="43"/>
  <c r="R106" i="43"/>
  <c r="E106" i="43"/>
  <c r="U106" i="43" s="1"/>
  <c r="S105" i="43"/>
  <c r="R105" i="43"/>
  <c r="E105" i="43"/>
  <c r="U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U102" i="43" s="1"/>
  <c r="S101" i="43"/>
  <c r="R101" i="43"/>
  <c r="E101" i="43"/>
  <c r="U101" i="43" s="1"/>
  <c r="S100" i="43"/>
  <c r="R100" i="43"/>
  <c r="E100" i="43"/>
  <c r="U100" i="43" s="1"/>
  <c r="S99" i="43"/>
  <c r="R99" i="43"/>
  <c r="E99" i="43"/>
  <c r="U99" i="43" s="1"/>
  <c r="S98" i="43"/>
  <c r="R98" i="43"/>
  <c r="E98" i="43"/>
  <c r="U98" i="43" s="1"/>
  <c r="S97" i="43"/>
  <c r="R97" i="43"/>
  <c r="E97" i="43"/>
  <c r="U97" i="43" s="1"/>
  <c r="S96" i="43"/>
  <c r="R96" i="43"/>
  <c r="E96" i="43"/>
  <c r="W95" i="43"/>
  <c r="W112" i="43" s="1"/>
  <c r="V95" i="43"/>
  <c r="V112" i="43" s="1"/>
  <c r="M95" i="43"/>
  <c r="S95" i="43" s="1"/>
  <c r="L95" i="43"/>
  <c r="L112" i="43" s="1"/>
  <c r="R112" i="43" s="1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U113" i="44" s="1"/>
  <c r="D113" i="44"/>
  <c r="C113" i="44"/>
  <c r="B113" i="44"/>
  <c r="Q112" i="44"/>
  <c r="P112" i="44"/>
  <c r="O112" i="44"/>
  <c r="N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U109" i="44" s="1"/>
  <c r="S108" i="44"/>
  <c r="R108" i="44"/>
  <c r="E108" i="44"/>
  <c r="U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U104" i="44" s="1"/>
  <c r="S103" i="44"/>
  <c r="R103" i="44"/>
  <c r="E103" i="44"/>
  <c r="U103" i="44" s="1"/>
  <c r="S102" i="44"/>
  <c r="R102" i="44"/>
  <c r="E102" i="44"/>
  <c r="U102" i="44" s="1"/>
  <c r="S101" i="44"/>
  <c r="R101" i="44"/>
  <c r="E101" i="44"/>
  <c r="U101" i="44" s="1"/>
  <c r="S100" i="44"/>
  <c r="R100" i="44"/>
  <c r="E100" i="44"/>
  <c r="U100" i="44" s="1"/>
  <c r="S99" i="44"/>
  <c r="R99" i="44"/>
  <c r="E99" i="44"/>
  <c r="U99" i="44" s="1"/>
  <c r="S98" i="44"/>
  <c r="R98" i="44"/>
  <c r="E98" i="44"/>
  <c r="U98" i="44" s="1"/>
  <c r="S97" i="44"/>
  <c r="R97" i="44"/>
  <c r="E97" i="44"/>
  <c r="U97" i="44" s="1"/>
  <c r="S96" i="44"/>
  <c r="R96" i="44"/>
  <c r="E96" i="44"/>
  <c r="U96" i="44" s="1"/>
  <c r="W95" i="44"/>
  <c r="W112" i="44" s="1"/>
  <c r="V95" i="44"/>
  <c r="V112" i="44" s="1"/>
  <c r="M95" i="44"/>
  <c r="M112" i="44" s="1"/>
  <c r="S112" i="44" s="1"/>
  <c r="L95" i="44"/>
  <c r="R95" i="44" s="1"/>
  <c r="K95" i="44"/>
  <c r="K112" i="44" s="1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Q113" i="45"/>
  <c r="P113" i="45"/>
  <c r="O113" i="45"/>
  <c r="N113" i="45"/>
  <c r="M113" i="45"/>
  <c r="S113" i="45" s="1"/>
  <c r="L113" i="45"/>
  <c r="R113" i="45" s="1"/>
  <c r="K113" i="45"/>
  <c r="J113" i="45"/>
  <c r="I113" i="45"/>
  <c r="H113" i="45"/>
  <c r="G113" i="45"/>
  <c r="F113" i="45"/>
  <c r="E113" i="45"/>
  <c r="U113" i="45" s="1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U110" i="45" s="1"/>
  <c r="S109" i="45"/>
  <c r="R109" i="45"/>
  <c r="E109" i="45"/>
  <c r="U109" i="45" s="1"/>
  <c r="S108" i="45"/>
  <c r="R108" i="45"/>
  <c r="E108" i="45"/>
  <c r="U108" i="45" s="1"/>
  <c r="S107" i="45"/>
  <c r="R107" i="45"/>
  <c r="E107" i="45"/>
  <c r="U107" i="45" s="1"/>
  <c r="S106" i="45"/>
  <c r="R106" i="45"/>
  <c r="E106" i="45"/>
  <c r="U106" i="45" s="1"/>
  <c r="S105" i="45"/>
  <c r="R105" i="45"/>
  <c r="E105" i="45"/>
  <c r="U105" i="45" s="1"/>
  <c r="S104" i="45"/>
  <c r="R104" i="45"/>
  <c r="E104" i="45"/>
  <c r="U104" i="45" s="1"/>
  <c r="S103" i="45"/>
  <c r="R103" i="45"/>
  <c r="E103" i="45"/>
  <c r="U103" i="45" s="1"/>
  <c r="S102" i="45"/>
  <c r="R102" i="45"/>
  <c r="E102" i="45"/>
  <c r="U102" i="45" s="1"/>
  <c r="S101" i="45"/>
  <c r="R101" i="45"/>
  <c r="E101" i="45"/>
  <c r="S100" i="45"/>
  <c r="R100" i="45"/>
  <c r="E100" i="45"/>
  <c r="U100" i="45" s="1"/>
  <c r="S99" i="45"/>
  <c r="R99" i="45"/>
  <c r="E99" i="45"/>
  <c r="U99" i="45" s="1"/>
  <c r="S98" i="45"/>
  <c r="R98" i="45"/>
  <c r="E98" i="45"/>
  <c r="U98" i="45" s="1"/>
  <c r="S97" i="45"/>
  <c r="R97" i="45"/>
  <c r="E97" i="45"/>
  <c r="U97" i="45" s="1"/>
  <c r="S96" i="45"/>
  <c r="R96" i="45"/>
  <c r="E96" i="45"/>
  <c r="U96" i="45" s="1"/>
  <c r="W95" i="45"/>
  <c r="W112" i="45" s="1"/>
  <c r="V95" i="45"/>
  <c r="V112" i="45" s="1"/>
  <c r="M95" i="45"/>
  <c r="S95" i="45" s="1"/>
  <c r="L95" i="45"/>
  <c r="R95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U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U110" i="46" s="1"/>
  <c r="S109" i="46"/>
  <c r="R109" i="46"/>
  <c r="E109" i="46"/>
  <c r="U109" i="46" s="1"/>
  <c r="S108" i="46"/>
  <c r="R108" i="46"/>
  <c r="E108" i="46"/>
  <c r="U108" i="46" s="1"/>
  <c r="S107" i="46"/>
  <c r="R107" i="46"/>
  <c r="E107" i="46"/>
  <c r="U107" i="46" s="1"/>
  <c r="S106" i="46"/>
  <c r="R106" i="46"/>
  <c r="E106" i="46"/>
  <c r="U106" i="46" s="1"/>
  <c r="S105" i="46"/>
  <c r="R105" i="46"/>
  <c r="E105" i="46"/>
  <c r="U105" i="46" s="1"/>
  <c r="S104" i="46"/>
  <c r="R104" i="46"/>
  <c r="E104" i="46"/>
  <c r="U104" i="46" s="1"/>
  <c r="S103" i="46"/>
  <c r="R103" i="46"/>
  <c r="E103" i="46"/>
  <c r="U103" i="46" s="1"/>
  <c r="S102" i="46"/>
  <c r="R102" i="46"/>
  <c r="E102" i="46"/>
  <c r="U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U99" i="46" s="1"/>
  <c r="S98" i="46"/>
  <c r="R98" i="46"/>
  <c r="E98" i="46"/>
  <c r="U98" i="46" s="1"/>
  <c r="S97" i="46"/>
  <c r="R97" i="46"/>
  <c r="E97" i="46"/>
  <c r="U97" i="46" s="1"/>
  <c r="S96" i="46"/>
  <c r="R96" i="46"/>
  <c r="E96" i="46"/>
  <c r="U96" i="46" s="1"/>
  <c r="W95" i="46"/>
  <c r="W112" i="46" s="1"/>
  <c r="V95" i="46"/>
  <c r="V112" i="46" s="1"/>
  <c r="M95" i="46"/>
  <c r="S95" i="46" s="1"/>
  <c r="L95" i="46"/>
  <c r="R95" i="46" s="1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Q113" i="47"/>
  <c r="P113" i="47"/>
  <c r="O113" i="47"/>
  <c r="N113" i="47"/>
  <c r="M113" i="47"/>
  <c r="S113" i="47" s="1"/>
  <c r="L113" i="47"/>
  <c r="R113" i="47" s="1"/>
  <c r="K113" i="47"/>
  <c r="J113" i="47"/>
  <c r="I113" i="47"/>
  <c r="H113" i="47"/>
  <c r="G113" i="47"/>
  <c r="F113" i="47"/>
  <c r="E113" i="47"/>
  <c r="U113" i="47" s="1"/>
  <c r="D113" i="47"/>
  <c r="C113" i="47"/>
  <c r="B113" i="47"/>
  <c r="Q112" i="47"/>
  <c r="P112" i="47"/>
  <c r="O112" i="47"/>
  <c r="N112" i="47"/>
  <c r="U111" i="47"/>
  <c r="T111" i="47"/>
  <c r="S111" i="47"/>
  <c r="R111" i="47"/>
  <c r="S110" i="47"/>
  <c r="R110" i="47"/>
  <c r="E110" i="47"/>
  <c r="U110" i="47" s="1"/>
  <c r="S109" i="47"/>
  <c r="R109" i="47"/>
  <c r="E109" i="47"/>
  <c r="U109" i="47" s="1"/>
  <c r="S108" i="47"/>
  <c r="R108" i="47"/>
  <c r="E108" i="47"/>
  <c r="U108" i="47" s="1"/>
  <c r="S107" i="47"/>
  <c r="R107" i="47"/>
  <c r="E107" i="47"/>
  <c r="U107" i="47" s="1"/>
  <c r="S106" i="47"/>
  <c r="R106" i="47"/>
  <c r="E106" i="47"/>
  <c r="U106" i="47" s="1"/>
  <c r="S105" i="47"/>
  <c r="R105" i="47"/>
  <c r="E105" i="47"/>
  <c r="U105" i="47" s="1"/>
  <c r="S104" i="47"/>
  <c r="R104" i="47"/>
  <c r="E104" i="47"/>
  <c r="U104" i="47" s="1"/>
  <c r="S103" i="47"/>
  <c r="R103" i="47"/>
  <c r="E103" i="47"/>
  <c r="U103" i="47" s="1"/>
  <c r="S102" i="47"/>
  <c r="R102" i="47"/>
  <c r="E102" i="47"/>
  <c r="U102" i="47" s="1"/>
  <c r="S101" i="47"/>
  <c r="R101" i="47"/>
  <c r="E101" i="47"/>
  <c r="U101" i="47" s="1"/>
  <c r="S100" i="47"/>
  <c r="R100" i="47"/>
  <c r="E100" i="47"/>
  <c r="U100" i="47" s="1"/>
  <c r="S99" i="47"/>
  <c r="R99" i="47"/>
  <c r="E99" i="47"/>
  <c r="U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U96" i="47" s="1"/>
  <c r="W95" i="47"/>
  <c r="W112" i="47" s="1"/>
  <c r="V95" i="47"/>
  <c r="V112" i="47" s="1"/>
  <c r="M95" i="47"/>
  <c r="M112" i="47" s="1"/>
  <c r="S112" i="47" s="1"/>
  <c r="L95" i="47"/>
  <c r="L112" i="47" s="1"/>
  <c r="R112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U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U110" i="48" s="1"/>
  <c r="S109" i="48"/>
  <c r="R109" i="48"/>
  <c r="E109" i="48"/>
  <c r="U109" i="48" s="1"/>
  <c r="S108" i="48"/>
  <c r="R108" i="48"/>
  <c r="E108" i="48"/>
  <c r="U108" i="48" s="1"/>
  <c r="S107" i="48"/>
  <c r="R107" i="48"/>
  <c r="E107" i="48"/>
  <c r="U107" i="48" s="1"/>
  <c r="S106" i="48"/>
  <c r="R106" i="48"/>
  <c r="E106" i="48"/>
  <c r="U106" i="48" s="1"/>
  <c r="S105" i="48"/>
  <c r="R105" i="48"/>
  <c r="E105" i="48"/>
  <c r="U105" i="48" s="1"/>
  <c r="S104" i="48"/>
  <c r="R104" i="48"/>
  <c r="E104" i="48"/>
  <c r="U104" i="48" s="1"/>
  <c r="S103" i="48"/>
  <c r="R103" i="48"/>
  <c r="E103" i="48"/>
  <c r="U103" i="48" s="1"/>
  <c r="S102" i="48"/>
  <c r="R102" i="48"/>
  <c r="E102" i="48"/>
  <c r="U102" i="48" s="1"/>
  <c r="S101" i="48"/>
  <c r="R101" i="48"/>
  <c r="E101" i="48"/>
  <c r="U101" i="48" s="1"/>
  <c r="S100" i="48"/>
  <c r="R100" i="48"/>
  <c r="E100" i="48"/>
  <c r="U100" i="48" s="1"/>
  <c r="S99" i="48"/>
  <c r="R99" i="48"/>
  <c r="E99" i="48"/>
  <c r="U99" i="48" s="1"/>
  <c r="S98" i="48"/>
  <c r="R98" i="48"/>
  <c r="E98" i="48"/>
  <c r="U98" i="48" s="1"/>
  <c r="S97" i="48"/>
  <c r="R97" i="48"/>
  <c r="E97" i="48"/>
  <c r="U97" i="48" s="1"/>
  <c r="S96" i="48"/>
  <c r="R96" i="48"/>
  <c r="E96" i="48"/>
  <c r="U96" i="48" s="1"/>
  <c r="W95" i="48"/>
  <c r="W112" i="48" s="1"/>
  <c r="V95" i="48"/>
  <c r="V112" i="48" s="1"/>
  <c r="M95" i="48"/>
  <c r="M112" i="48" s="1"/>
  <c r="S112" i="48" s="1"/>
  <c r="L95" i="48"/>
  <c r="R95" i="48" s="1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U110" i="49" s="1"/>
  <c r="S109" i="49"/>
  <c r="R109" i="49"/>
  <c r="E109" i="49"/>
  <c r="U109" i="49" s="1"/>
  <c r="S108" i="49"/>
  <c r="R108" i="49"/>
  <c r="E108" i="49"/>
  <c r="U108" i="49" s="1"/>
  <c r="S107" i="49"/>
  <c r="R107" i="49"/>
  <c r="E107" i="49"/>
  <c r="U107" i="49" s="1"/>
  <c r="S106" i="49"/>
  <c r="R106" i="49"/>
  <c r="E106" i="49"/>
  <c r="U106" i="49" s="1"/>
  <c r="S105" i="49"/>
  <c r="R105" i="49"/>
  <c r="E105" i="49"/>
  <c r="U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U102" i="49" s="1"/>
  <c r="S101" i="49"/>
  <c r="R101" i="49"/>
  <c r="E101" i="49"/>
  <c r="U101" i="49" s="1"/>
  <c r="S100" i="49"/>
  <c r="R100" i="49"/>
  <c r="E100" i="49"/>
  <c r="U100" i="49" s="1"/>
  <c r="S99" i="49"/>
  <c r="R99" i="49"/>
  <c r="E99" i="49"/>
  <c r="U99" i="49" s="1"/>
  <c r="S98" i="49"/>
  <c r="R98" i="49"/>
  <c r="E98" i="49"/>
  <c r="U98" i="49" s="1"/>
  <c r="S97" i="49"/>
  <c r="R97" i="49"/>
  <c r="E97" i="49"/>
  <c r="U97" i="49" s="1"/>
  <c r="S96" i="49"/>
  <c r="R96" i="49"/>
  <c r="E96" i="49"/>
  <c r="U96" i="49" s="1"/>
  <c r="W95" i="49"/>
  <c r="W112" i="49" s="1"/>
  <c r="V95" i="49"/>
  <c r="V112" i="49" s="1"/>
  <c r="M95" i="49"/>
  <c r="M112" i="49" s="1"/>
  <c r="S112" i="49" s="1"/>
  <c r="L95" i="49"/>
  <c r="R95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R113" i="50"/>
  <c r="Q113" i="50"/>
  <c r="P113" i="50"/>
  <c r="O113" i="50"/>
  <c r="N113" i="50"/>
  <c r="M113" i="50"/>
  <c r="S113" i="50" s="1"/>
  <c r="L113" i="50"/>
  <c r="K113" i="50"/>
  <c r="J113" i="50"/>
  <c r="I113" i="50"/>
  <c r="H113" i="50"/>
  <c r="G113" i="50"/>
  <c r="F113" i="50"/>
  <c r="E113" i="50"/>
  <c r="U113" i="50" s="1"/>
  <c r="D113" i="50"/>
  <c r="C113" i="50"/>
  <c r="B113" i="50"/>
  <c r="Q112" i="50"/>
  <c r="P112" i="50"/>
  <c r="O112" i="50"/>
  <c r="N112" i="50"/>
  <c r="U111" i="50"/>
  <c r="T111" i="50"/>
  <c r="S111" i="50"/>
  <c r="R111" i="50"/>
  <c r="T110" i="50"/>
  <c r="S110" i="50"/>
  <c r="R110" i="50"/>
  <c r="E110" i="50"/>
  <c r="U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U107" i="50" s="1"/>
  <c r="S106" i="50"/>
  <c r="R106" i="50"/>
  <c r="E106" i="50"/>
  <c r="U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U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U99" i="50" s="1"/>
  <c r="S98" i="50"/>
  <c r="R98" i="50"/>
  <c r="E98" i="50"/>
  <c r="U98" i="50" s="1"/>
  <c r="S97" i="50"/>
  <c r="R97" i="50"/>
  <c r="E97" i="50"/>
  <c r="U97" i="50" s="1"/>
  <c r="S96" i="50"/>
  <c r="R96" i="50"/>
  <c r="E96" i="50"/>
  <c r="U96" i="50" s="1"/>
  <c r="W95" i="50"/>
  <c r="W112" i="50" s="1"/>
  <c r="V95" i="50"/>
  <c r="V112" i="50" s="1"/>
  <c r="M95" i="50"/>
  <c r="S95" i="50" s="1"/>
  <c r="L95" i="50"/>
  <c r="L112" i="50" s="1"/>
  <c r="R112" i="50" s="1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U113" i="51" s="1"/>
  <c r="D113" i="51"/>
  <c r="C113" i="51"/>
  <c r="B113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U109" i="51" s="1"/>
  <c r="S108" i="51"/>
  <c r="R108" i="51"/>
  <c r="E108" i="51"/>
  <c r="U108" i="51" s="1"/>
  <c r="S107" i="51"/>
  <c r="R107" i="51"/>
  <c r="E107" i="51"/>
  <c r="U107" i="51" s="1"/>
  <c r="S106" i="51"/>
  <c r="R106" i="51"/>
  <c r="E106" i="51"/>
  <c r="U106" i="51" s="1"/>
  <c r="S105" i="51"/>
  <c r="R105" i="51"/>
  <c r="E105" i="51"/>
  <c r="U105" i="51" s="1"/>
  <c r="S104" i="51"/>
  <c r="R104" i="51"/>
  <c r="E104" i="51"/>
  <c r="U104" i="51" s="1"/>
  <c r="S103" i="51"/>
  <c r="R103" i="51"/>
  <c r="E103" i="51"/>
  <c r="U103" i="51" s="1"/>
  <c r="S102" i="51"/>
  <c r="R102" i="51"/>
  <c r="E102" i="51"/>
  <c r="U102" i="51" s="1"/>
  <c r="S101" i="51"/>
  <c r="R101" i="51"/>
  <c r="E101" i="51"/>
  <c r="U101" i="51" s="1"/>
  <c r="S100" i="51"/>
  <c r="R100" i="51"/>
  <c r="E100" i="51"/>
  <c r="U100" i="51" s="1"/>
  <c r="S99" i="51"/>
  <c r="R99" i="51"/>
  <c r="E99" i="51"/>
  <c r="U99" i="51" s="1"/>
  <c r="S98" i="51"/>
  <c r="R98" i="51"/>
  <c r="E98" i="51"/>
  <c r="U98" i="51" s="1"/>
  <c r="S97" i="51"/>
  <c r="R97" i="51"/>
  <c r="E97" i="51"/>
  <c r="U97" i="51" s="1"/>
  <c r="S96" i="51"/>
  <c r="R96" i="51"/>
  <c r="E96" i="51"/>
  <c r="U96" i="51" s="1"/>
  <c r="W95" i="51"/>
  <c r="W112" i="51" s="1"/>
  <c r="V95" i="51"/>
  <c r="V112" i="51" s="1"/>
  <c r="M95" i="51"/>
  <c r="S95" i="51" s="1"/>
  <c r="L95" i="51"/>
  <c r="L112" i="51" s="1"/>
  <c r="R112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U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U110" i="52" s="1"/>
  <c r="S109" i="52"/>
  <c r="R109" i="52"/>
  <c r="E109" i="52"/>
  <c r="U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U102" i="52" s="1"/>
  <c r="S101" i="52"/>
  <c r="R101" i="52"/>
  <c r="E101" i="52"/>
  <c r="U101" i="52" s="1"/>
  <c r="S100" i="52"/>
  <c r="R100" i="52"/>
  <c r="E100" i="52"/>
  <c r="U100" i="52" s="1"/>
  <c r="S99" i="52"/>
  <c r="R99" i="52"/>
  <c r="E99" i="52"/>
  <c r="U99" i="52" s="1"/>
  <c r="S98" i="52"/>
  <c r="R98" i="52"/>
  <c r="E98" i="52"/>
  <c r="U98" i="52" s="1"/>
  <c r="S97" i="52"/>
  <c r="R97" i="52"/>
  <c r="E97" i="52"/>
  <c r="U97" i="52" s="1"/>
  <c r="S96" i="52"/>
  <c r="R96" i="52"/>
  <c r="E96" i="52"/>
  <c r="U96" i="52" s="1"/>
  <c r="W95" i="52"/>
  <c r="W112" i="52" s="1"/>
  <c r="V95" i="52"/>
  <c r="V112" i="52" s="1"/>
  <c r="M95" i="52"/>
  <c r="M112" i="52" s="1"/>
  <c r="S112" i="52" s="1"/>
  <c r="L95" i="52"/>
  <c r="R95" i="52" s="1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Q113" i="53"/>
  <c r="P113" i="53"/>
  <c r="O113" i="53"/>
  <c r="N113" i="53"/>
  <c r="M113" i="53"/>
  <c r="S113" i="53" s="1"/>
  <c r="L113" i="53"/>
  <c r="R113" i="53" s="1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U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U104" i="53" s="1"/>
  <c r="S103" i="53"/>
  <c r="R103" i="53"/>
  <c r="E103" i="53"/>
  <c r="U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T99" i="53"/>
  <c r="S99" i="53"/>
  <c r="R99" i="53"/>
  <c r="E99" i="53"/>
  <c r="U99" i="53" s="1"/>
  <c r="S98" i="53"/>
  <c r="R98" i="53"/>
  <c r="E98" i="53"/>
  <c r="U98" i="53" s="1"/>
  <c r="S97" i="53"/>
  <c r="R97" i="53"/>
  <c r="E97" i="53"/>
  <c r="U97" i="53" s="1"/>
  <c r="S96" i="53"/>
  <c r="R96" i="53"/>
  <c r="E96" i="53"/>
  <c r="U96" i="53" s="1"/>
  <c r="W95" i="53"/>
  <c r="W112" i="53" s="1"/>
  <c r="V95" i="53"/>
  <c r="V112" i="53" s="1"/>
  <c r="M95" i="53"/>
  <c r="M112" i="53" s="1"/>
  <c r="S112" i="53" s="1"/>
  <c r="L95" i="53"/>
  <c r="R95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U113" i="54" s="1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U107" i="54" s="1"/>
  <c r="S106" i="54"/>
  <c r="R106" i="54"/>
  <c r="E106" i="54"/>
  <c r="U106" i="54" s="1"/>
  <c r="S105" i="54"/>
  <c r="R105" i="54"/>
  <c r="E105" i="54"/>
  <c r="U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U98" i="54" s="1"/>
  <c r="S97" i="54"/>
  <c r="R97" i="54"/>
  <c r="E97" i="54"/>
  <c r="U97" i="54" s="1"/>
  <c r="S96" i="54"/>
  <c r="R96" i="54"/>
  <c r="E96" i="54"/>
  <c r="U96" i="54" s="1"/>
  <c r="W95" i="54"/>
  <c r="W112" i="54" s="1"/>
  <c r="V95" i="54"/>
  <c r="V112" i="54" s="1"/>
  <c r="M95" i="54"/>
  <c r="S95" i="54" s="1"/>
  <c r="L95" i="54"/>
  <c r="R95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Q113" i="55"/>
  <c r="P113" i="55"/>
  <c r="O113" i="55"/>
  <c r="N113" i="55"/>
  <c r="M113" i="55"/>
  <c r="S113" i="55" s="1"/>
  <c r="L113" i="55"/>
  <c r="R113" i="55" s="1"/>
  <c r="K113" i="55"/>
  <c r="J113" i="55"/>
  <c r="I113" i="55"/>
  <c r="H113" i="55"/>
  <c r="G113" i="55"/>
  <c r="F113" i="55"/>
  <c r="E113" i="55"/>
  <c r="U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T110" i="55" s="1"/>
  <c r="S109" i="55"/>
  <c r="R109" i="55"/>
  <c r="E109" i="55"/>
  <c r="U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T106" i="55" s="1"/>
  <c r="S105" i="55"/>
  <c r="R105" i="55"/>
  <c r="E105" i="55"/>
  <c r="U105" i="55" s="1"/>
  <c r="S104" i="55"/>
  <c r="R104" i="55"/>
  <c r="E104" i="55"/>
  <c r="U104" i="55" s="1"/>
  <c r="S103" i="55"/>
  <c r="R103" i="55"/>
  <c r="E103" i="55"/>
  <c r="U103" i="55" s="1"/>
  <c r="S102" i="55"/>
  <c r="R102" i="55"/>
  <c r="E102" i="55"/>
  <c r="T102" i="55" s="1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T98" i="55" s="1"/>
  <c r="S97" i="55"/>
  <c r="R97" i="55"/>
  <c r="E97" i="55"/>
  <c r="U97" i="55" s="1"/>
  <c r="S96" i="55"/>
  <c r="R96" i="55"/>
  <c r="E96" i="55"/>
  <c r="T96" i="55" s="1"/>
  <c r="W95" i="55"/>
  <c r="W112" i="55" s="1"/>
  <c r="V95" i="55"/>
  <c r="V112" i="55" s="1"/>
  <c r="M95" i="55"/>
  <c r="S95" i="55" s="1"/>
  <c r="L95" i="55"/>
  <c r="L112" i="55" s="1"/>
  <c r="R112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U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T107" i="1" s="1"/>
  <c r="S106" i="1"/>
  <c r="R106" i="1"/>
  <c r="E106" i="1"/>
  <c r="U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U101" i="1" s="1"/>
  <c r="S100" i="1"/>
  <c r="R100" i="1"/>
  <c r="E100" i="1"/>
  <c r="U100" i="1" s="1"/>
  <c r="S99" i="1"/>
  <c r="R99" i="1"/>
  <c r="E99" i="1"/>
  <c r="U99" i="1" s="1"/>
  <c r="S98" i="1"/>
  <c r="R98" i="1"/>
  <c r="E98" i="1"/>
  <c r="U98" i="1" s="1"/>
  <c r="S97" i="1"/>
  <c r="R97" i="1"/>
  <c r="E97" i="1"/>
  <c r="U97" i="1" s="1"/>
  <c r="S96" i="1"/>
  <c r="R96" i="1"/>
  <c r="E96" i="1"/>
  <c r="U96" i="1" s="1"/>
  <c r="W95" i="1"/>
  <c r="W112" i="1" s="1"/>
  <c r="V95" i="1"/>
  <c r="V112" i="1" s="1"/>
  <c r="M95" i="1"/>
  <c r="M112" i="1" s="1"/>
  <c r="S112" i="1" s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E79" i="5" s="1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79" i="6" s="1"/>
  <c r="E81" i="6"/>
  <c r="E80" i="6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E79" i="7" s="1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E79" i="8" s="1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79" i="10" s="1"/>
  <c r="E82" i="10"/>
  <c r="E81" i="10"/>
  <c r="E80" i="10"/>
  <c r="W79" i="10"/>
  <c r="V79" i="10"/>
  <c r="M79" i="10"/>
  <c r="L79" i="10"/>
  <c r="K79" i="10"/>
  <c r="J79" i="10"/>
  <c r="I79" i="10"/>
  <c r="H79" i="10"/>
  <c r="G79" i="10"/>
  <c r="F79" i="10"/>
  <c r="D79" i="10"/>
  <c r="C79" i="10"/>
  <c r="B79" i="10"/>
  <c r="A76" i="10"/>
  <c r="E83" i="11"/>
  <c r="E82" i="11"/>
  <c r="E81" i="11"/>
  <c r="E80" i="11"/>
  <c r="E79" i="11" s="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79" i="14" s="1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E79" i="15" s="1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82" i="16"/>
  <c r="E81" i="16"/>
  <c r="E80" i="16"/>
  <c r="E79" i="16" s="1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A76" i="18"/>
  <c r="E83" i="19"/>
  <c r="E82" i="19"/>
  <c r="E81" i="19"/>
  <c r="E80" i="19"/>
  <c r="E79" i="19" s="1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A76" i="22"/>
  <c r="E83" i="23"/>
  <c r="E82" i="23"/>
  <c r="E81" i="23"/>
  <c r="E80" i="23"/>
  <c r="E79" i="23" s="1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80" i="25"/>
  <c r="E79" i="25" s="1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81" i="26"/>
  <c r="E80" i="26"/>
  <c r="W79" i="26"/>
  <c r="V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76" i="26"/>
  <c r="E83" i="27"/>
  <c r="E82" i="27"/>
  <c r="E81" i="27"/>
  <c r="E80" i="27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E79" i="29" s="1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E79" i="30" s="1"/>
  <c r="W79" i="30"/>
  <c r="V79" i="30"/>
  <c r="M79" i="30"/>
  <c r="L79" i="30"/>
  <c r="K79" i="30"/>
  <c r="J79" i="30"/>
  <c r="I79" i="30"/>
  <c r="H79" i="30"/>
  <c r="G79" i="30"/>
  <c r="F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82" i="32"/>
  <c r="E81" i="32"/>
  <c r="E80" i="32"/>
  <c r="E79" i="32" s="1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E79" i="33" s="1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E79" i="34" s="1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79" i="36" s="1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81" i="40"/>
  <c r="E80" i="40"/>
  <c r="W79" i="40"/>
  <c r="V79" i="40"/>
  <c r="M79" i="40"/>
  <c r="L79" i="40"/>
  <c r="K79" i="40"/>
  <c r="J79" i="40"/>
  <c r="I79" i="40"/>
  <c r="H79" i="40"/>
  <c r="G79" i="40"/>
  <c r="F79" i="40"/>
  <c r="D79" i="40"/>
  <c r="C79" i="40"/>
  <c r="B79" i="40"/>
  <c r="A76" i="40"/>
  <c r="E83" i="41"/>
  <c r="E82" i="41"/>
  <c r="E81" i="41"/>
  <c r="E80" i="4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E79" i="43" s="1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79" i="46" s="1"/>
  <c r="E82" i="46"/>
  <c r="E81" i="46"/>
  <c r="E80" i="46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W79" i="50"/>
  <c r="V79" i="50"/>
  <c r="M79" i="50"/>
  <c r="L79" i="50"/>
  <c r="K79" i="50"/>
  <c r="J79" i="50"/>
  <c r="I79" i="50"/>
  <c r="H79" i="50"/>
  <c r="G79" i="50"/>
  <c r="F79" i="50"/>
  <c r="E79" i="50"/>
  <c r="D79" i="50"/>
  <c r="C79" i="50"/>
  <c r="B79" i="50"/>
  <c r="A76" i="50"/>
  <c r="E83" i="51"/>
  <c r="E82" i="51"/>
  <c r="E81" i="51"/>
  <c r="E80" i="51"/>
  <c r="E79" i="51" s="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D79" i="53"/>
  <c r="C79" i="53"/>
  <c r="B79" i="53"/>
  <c r="A76" i="53"/>
  <c r="E83" i="54"/>
  <c r="E82" i="54"/>
  <c r="E81" i="54"/>
  <c r="E80" i="54"/>
  <c r="W79" i="54"/>
  <c r="V79" i="54"/>
  <c r="M79" i="54"/>
  <c r="L79" i="54"/>
  <c r="K79" i="54"/>
  <c r="J79" i="54"/>
  <c r="I79" i="54"/>
  <c r="H79" i="54"/>
  <c r="G79" i="54"/>
  <c r="F79" i="54"/>
  <c r="E79" i="54"/>
  <c r="D79" i="54"/>
  <c r="C79" i="54"/>
  <c r="B79" i="54"/>
  <c r="A76" i="54"/>
  <c r="E83" i="55"/>
  <c r="E82" i="55"/>
  <c r="E81" i="55"/>
  <c r="E80" i="55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U93" i="55" s="1"/>
  <c r="S92" i="55"/>
  <c r="R92" i="55"/>
  <c r="Q92" i="55"/>
  <c r="P92" i="55"/>
  <c r="E92" i="55"/>
  <c r="T92" i="55" s="1"/>
  <c r="S91" i="55"/>
  <c r="R91" i="55"/>
  <c r="Q91" i="55"/>
  <c r="P91" i="55"/>
  <c r="E91" i="55"/>
  <c r="U91" i="55" s="1"/>
  <c r="S90" i="55"/>
  <c r="R90" i="55"/>
  <c r="Q90" i="55"/>
  <c r="P90" i="55"/>
  <c r="E90" i="55"/>
  <c r="U90" i="55" s="1"/>
  <c r="S89" i="55"/>
  <c r="R89" i="55"/>
  <c r="Q89" i="55"/>
  <c r="P89" i="55"/>
  <c r="E89" i="55"/>
  <c r="U89" i="55" s="1"/>
  <c r="S88" i="55"/>
  <c r="R88" i="55"/>
  <c r="Q88" i="55"/>
  <c r="P88" i="55"/>
  <c r="E88" i="55"/>
  <c r="T88" i="55" s="1"/>
  <c r="S87" i="55"/>
  <c r="R87" i="55"/>
  <c r="Q87" i="55"/>
  <c r="P87" i="55"/>
  <c r="E87" i="55"/>
  <c r="U87" i="55" s="1"/>
  <c r="S86" i="55"/>
  <c r="R86" i="55"/>
  <c r="Q86" i="55"/>
  <c r="P86" i="55"/>
  <c r="E86" i="55"/>
  <c r="U86" i="55" s="1"/>
  <c r="W72" i="55"/>
  <c r="V72" i="55"/>
  <c r="O72" i="55"/>
  <c r="N72" i="55"/>
  <c r="M72" i="55"/>
  <c r="L72" i="55"/>
  <c r="K72" i="55"/>
  <c r="J72" i="55"/>
  <c r="I72" i="55"/>
  <c r="H72" i="55"/>
  <c r="G72" i="55"/>
  <c r="F72" i="55"/>
  <c r="C72" i="55"/>
  <c r="B72" i="55"/>
  <c r="W71" i="55"/>
  <c r="V71" i="55"/>
  <c r="O71" i="55"/>
  <c r="N71" i="55"/>
  <c r="M71" i="55"/>
  <c r="L71" i="55"/>
  <c r="K71" i="55"/>
  <c r="J71" i="55"/>
  <c r="I71" i="55"/>
  <c r="S71" i="55" s="1"/>
  <c r="H71" i="55"/>
  <c r="P71" i="55" s="1"/>
  <c r="G71" i="55"/>
  <c r="F71" i="55"/>
  <c r="C71" i="55"/>
  <c r="B71" i="55"/>
  <c r="E71" i="55" s="1"/>
  <c r="W70" i="55"/>
  <c r="V70" i="55"/>
  <c r="O70" i="55"/>
  <c r="N70" i="55"/>
  <c r="M70" i="55"/>
  <c r="L70" i="55"/>
  <c r="K70" i="55"/>
  <c r="J70" i="55"/>
  <c r="I70" i="55"/>
  <c r="S70" i="55" s="1"/>
  <c r="H70" i="55"/>
  <c r="G70" i="55"/>
  <c r="F70" i="55"/>
  <c r="E70" i="55"/>
  <c r="C70" i="55"/>
  <c r="B70" i="55"/>
  <c r="S69" i="55"/>
  <c r="R69" i="55"/>
  <c r="Q69" i="55"/>
  <c r="P69" i="55"/>
  <c r="E69" i="55"/>
  <c r="U69" i="55" s="1"/>
  <c r="W67" i="55"/>
  <c r="V67" i="55"/>
  <c r="O67" i="55"/>
  <c r="N67" i="55"/>
  <c r="M67" i="55"/>
  <c r="L67" i="55"/>
  <c r="K67" i="55"/>
  <c r="J67" i="55"/>
  <c r="I67" i="55"/>
  <c r="H67" i="55"/>
  <c r="G67" i="55"/>
  <c r="F67" i="55"/>
  <c r="C67" i="55"/>
  <c r="B67" i="55"/>
  <c r="W66" i="55"/>
  <c r="V66" i="55"/>
  <c r="O66" i="55"/>
  <c r="N66" i="55"/>
  <c r="M66" i="55"/>
  <c r="L66" i="55"/>
  <c r="K66" i="55"/>
  <c r="J66" i="55"/>
  <c r="I66" i="55"/>
  <c r="S66" i="55" s="1"/>
  <c r="H66" i="55"/>
  <c r="P66" i="55" s="1"/>
  <c r="G66" i="55"/>
  <c r="F66" i="55"/>
  <c r="C66" i="55"/>
  <c r="B66" i="55"/>
  <c r="E66" i="55" s="1"/>
  <c r="S65" i="55"/>
  <c r="R65" i="55"/>
  <c r="Q65" i="55"/>
  <c r="P65" i="55"/>
  <c r="E65" i="55"/>
  <c r="U65" i="55" s="1"/>
  <c r="S64" i="55"/>
  <c r="R64" i="55"/>
  <c r="Q64" i="55"/>
  <c r="P64" i="55"/>
  <c r="E64" i="55"/>
  <c r="U64" i="55" s="1"/>
  <c r="S63" i="55"/>
  <c r="R63" i="55"/>
  <c r="Q63" i="55"/>
  <c r="P63" i="55"/>
  <c r="E63" i="55"/>
  <c r="U63" i="55" s="1"/>
  <c r="S62" i="55"/>
  <c r="R62" i="55"/>
  <c r="Q62" i="55"/>
  <c r="P62" i="55"/>
  <c r="E62" i="55"/>
  <c r="T62" i="55" s="1"/>
  <c r="S61" i="55"/>
  <c r="R61" i="55"/>
  <c r="Q61" i="55"/>
  <c r="P61" i="55"/>
  <c r="E61" i="55"/>
  <c r="U61" i="55" s="1"/>
  <c r="V59" i="55"/>
  <c r="O59" i="55"/>
  <c r="N59" i="55"/>
  <c r="M59" i="55"/>
  <c r="L59" i="55"/>
  <c r="K59" i="55"/>
  <c r="J59" i="55"/>
  <c r="I59" i="55"/>
  <c r="H59" i="55"/>
  <c r="G59" i="55"/>
  <c r="F59" i="55"/>
  <c r="C59" i="55"/>
  <c r="B59" i="55"/>
  <c r="S58" i="55"/>
  <c r="R58" i="55"/>
  <c r="Q58" i="55"/>
  <c r="P58" i="55"/>
  <c r="E58" i="55"/>
  <c r="T58" i="55" s="1"/>
  <c r="S57" i="55"/>
  <c r="R57" i="55"/>
  <c r="Q57" i="55"/>
  <c r="P57" i="55"/>
  <c r="E57" i="55"/>
  <c r="U57" i="55" s="1"/>
  <c r="U56" i="55"/>
  <c r="S56" i="55"/>
  <c r="R56" i="55"/>
  <c r="Q56" i="55"/>
  <c r="P56" i="55"/>
  <c r="E56" i="55"/>
  <c r="T56" i="55" s="1"/>
  <c r="S55" i="55"/>
  <c r="R55" i="55"/>
  <c r="Q55" i="55"/>
  <c r="P55" i="55"/>
  <c r="E55" i="55"/>
  <c r="W53" i="55"/>
  <c r="V53" i="55"/>
  <c r="O53" i="55"/>
  <c r="N53" i="55"/>
  <c r="M53" i="55"/>
  <c r="L53" i="55"/>
  <c r="K53" i="55"/>
  <c r="J53" i="55"/>
  <c r="I53" i="55"/>
  <c r="S53" i="55" s="1"/>
  <c r="H53" i="55"/>
  <c r="G53" i="55"/>
  <c r="F53" i="55"/>
  <c r="C53" i="55"/>
  <c r="B53" i="55"/>
  <c r="T52" i="55"/>
  <c r="S52" i="55"/>
  <c r="R52" i="55"/>
  <c r="Q52" i="55"/>
  <c r="P52" i="55"/>
  <c r="E52" i="55"/>
  <c r="U52" i="55" s="1"/>
  <c r="S51" i="55"/>
  <c r="R51" i="55"/>
  <c r="Q51" i="55"/>
  <c r="P51" i="55"/>
  <c r="E51" i="55"/>
  <c r="T51" i="55" s="1"/>
  <c r="S50" i="55"/>
  <c r="R50" i="55"/>
  <c r="Q50" i="55"/>
  <c r="P50" i="55"/>
  <c r="E50" i="55"/>
  <c r="U50" i="55" s="1"/>
  <c r="U49" i="55"/>
  <c r="T49" i="55"/>
  <c r="S49" i="55"/>
  <c r="R49" i="55"/>
  <c r="Q49" i="55"/>
  <c r="P49" i="55"/>
  <c r="E49" i="55"/>
  <c r="T48" i="55"/>
  <c r="S48" i="55"/>
  <c r="R48" i="55"/>
  <c r="Q48" i="55"/>
  <c r="P48" i="55"/>
  <c r="E48" i="55"/>
  <c r="U48" i="55" s="1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T45" i="55"/>
  <c r="S45" i="55"/>
  <c r="R45" i="55"/>
  <c r="Q45" i="55"/>
  <c r="P45" i="55"/>
  <c r="E45" i="55"/>
  <c r="U45" i="55" s="1"/>
  <c r="T44" i="55"/>
  <c r="S44" i="55"/>
  <c r="R44" i="55"/>
  <c r="Q44" i="55"/>
  <c r="P44" i="55"/>
  <c r="E44" i="55"/>
  <c r="U44" i="55" s="1"/>
  <c r="S43" i="55"/>
  <c r="R43" i="55"/>
  <c r="Q43" i="55"/>
  <c r="P43" i="55"/>
  <c r="E43" i="55"/>
  <c r="U43" i="55" s="1"/>
  <c r="U42" i="55"/>
  <c r="S42" i="55"/>
  <c r="R42" i="55"/>
  <c r="Q42" i="55"/>
  <c r="P42" i="55"/>
  <c r="E42" i="55"/>
  <c r="T42" i="55" s="1"/>
  <c r="W40" i="55"/>
  <c r="V40" i="55"/>
  <c r="O40" i="55"/>
  <c r="N40" i="55"/>
  <c r="M40" i="55"/>
  <c r="L40" i="55"/>
  <c r="K40" i="55"/>
  <c r="J40" i="55"/>
  <c r="I40" i="55"/>
  <c r="H40" i="55"/>
  <c r="R40" i="55" s="1"/>
  <c r="G40" i="55"/>
  <c r="F40" i="55"/>
  <c r="C40" i="55"/>
  <c r="B40" i="55"/>
  <c r="E40" i="55" s="1"/>
  <c r="T39" i="55"/>
  <c r="S39" i="55"/>
  <c r="R39" i="55"/>
  <c r="Q39" i="55"/>
  <c r="P39" i="55"/>
  <c r="E39" i="55"/>
  <c r="U39" i="55" s="1"/>
  <c r="S38" i="55"/>
  <c r="R38" i="55"/>
  <c r="Q38" i="55"/>
  <c r="P38" i="55"/>
  <c r="E38" i="55"/>
  <c r="T38" i="55" s="1"/>
  <c r="U37" i="55"/>
  <c r="S37" i="55"/>
  <c r="R37" i="55"/>
  <c r="Q37" i="55"/>
  <c r="P37" i="55"/>
  <c r="E37" i="55"/>
  <c r="T37" i="55" s="1"/>
  <c r="T36" i="55"/>
  <c r="S36" i="55"/>
  <c r="R36" i="55"/>
  <c r="Q36" i="55"/>
  <c r="P36" i="55"/>
  <c r="E36" i="55"/>
  <c r="U36" i="55" s="1"/>
  <c r="S35" i="55"/>
  <c r="R35" i="55"/>
  <c r="Q35" i="55"/>
  <c r="P35" i="55"/>
  <c r="T35" i="55" s="1"/>
  <c r="E35" i="55"/>
  <c r="W33" i="55"/>
  <c r="V33" i="55"/>
  <c r="O33" i="55"/>
  <c r="N33" i="55"/>
  <c r="M33" i="55"/>
  <c r="L33" i="55"/>
  <c r="K33" i="55"/>
  <c r="S33" i="55" s="1"/>
  <c r="J33" i="55"/>
  <c r="R33" i="55" s="1"/>
  <c r="I33" i="55"/>
  <c r="H33" i="55"/>
  <c r="G33" i="55"/>
  <c r="F33" i="55"/>
  <c r="C33" i="55"/>
  <c r="B33" i="55"/>
  <c r="E33" i="55" s="1"/>
  <c r="S32" i="55"/>
  <c r="R32" i="55"/>
  <c r="Q32" i="55"/>
  <c r="P32" i="55"/>
  <c r="E32" i="55"/>
  <c r="T32" i="55" s="1"/>
  <c r="W30" i="55"/>
  <c r="V30" i="55"/>
  <c r="O30" i="55"/>
  <c r="N30" i="55"/>
  <c r="M30" i="55"/>
  <c r="L30" i="55"/>
  <c r="K30" i="55"/>
  <c r="J30" i="55"/>
  <c r="I30" i="55"/>
  <c r="H30" i="55"/>
  <c r="R30" i="55" s="1"/>
  <c r="G30" i="55"/>
  <c r="F30" i="55"/>
  <c r="E30" i="55"/>
  <c r="C30" i="55"/>
  <c r="B30" i="55"/>
  <c r="S29" i="55"/>
  <c r="R29" i="55"/>
  <c r="Q29" i="55"/>
  <c r="P29" i="55"/>
  <c r="E29" i="55"/>
  <c r="U29" i="55" s="1"/>
  <c r="S28" i="55"/>
  <c r="R28" i="55"/>
  <c r="Q28" i="55"/>
  <c r="P28" i="55"/>
  <c r="E28" i="55"/>
  <c r="T28" i="55" s="1"/>
  <c r="U27" i="55"/>
  <c r="S27" i="55"/>
  <c r="R27" i="55"/>
  <c r="Q27" i="55"/>
  <c r="P27" i="55"/>
  <c r="E27" i="55"/>
  <c r="T27" i="55" s="1"/>
  <c r="U26" i="55"/>
  <c r="T26" i="55"/>
  <c r="S26" i="55"/>
  <c r="R26" i="55"/>
  <c r="Q26" i="55"/>
  <c r="P26" i="55"/>
  <c r="E26" i="55"/>
  <c r="W24" i="55"/>
  <c r="V24" i="55"/>
  <c r="O24" i="55"/>
  <c r="N24" i="55"/>
  <c r="M24" i="55"/>
  <c r="L24" i="55"/>
  <c r="K24" i="55"/>
  <c r="J24" i="55"/>
  <c r="I24" i="55"/>
  <c r="S24" i="55" s="1"/>
  <c r="H24" i="55"/>
  <c r="G24" i="55"/>
  <c r="F24" i="55"/>
  <c r="C24" i="55"/>
  <c r="B24" i="55"/>
  <c r="S23" i="55"/>
  <c r="R23" i="55"/>
  <c r="Q23" i="55"/>
  <c r="P23" i="55"/>
  <c r="E23" i="55"/>
  <c r="T23" i="55" s="1"/>
  <c r="U22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T19" i="55" s="1"/>
  <c r="U18" i="55"/>
  <c r="S18" i="55"/>
  <c r="R18" i="55"/>
  <c r="Q18" i="55"/>
  <c r="P18" i="55"/>
  <c r="E18" i="55"/>
  <c r="T18" i="55" s="1"/>
  <c r="W16" i="55"/>
  <c r="V16" i="55"/>
  <c r="O16" i="55"/>
  <c r="N16" i="55"/>
  <c r="M16" i="55"/>
  <c r="L16" i="55"/>
  <c r="K16" i="55"/>
  <c r="J16" i="55"/>
  <c r="I16" i="55"/>
  <c r="H16" i="55"/>
  <c r="R16" i="55" s="1"/>
  <c r="G16" i="55"/>
  <c r="F16" i="55"/>
  <c r="C16" i="55"/>
  <c r="B16" i="55"/>
  <c r="E16" i="55" s="1"/>
  <c r="T15" i="55"/>
  <c r="S15" i="55"/>
  <c r="R15" i="55"/>
  <c r="Q15" i="55"/>
  <c r="P15" i="55"/>
  <c r="E15" i="55"/>
  <c r="U15" i="55" s="1"/>
  <c r="S14" i="55"/>
  <c r="R14" i="55"/>
  <c r="Q14" i="55"/>
  <c r="P14" i="55"/>
  <c r="E14" i="55"/>
  <c r="T14" i="55" s="1"/>
  <c r="U13" i="55"/>
  <c r="S13" i="55"/>
  <c r="R13" i="55"/>
  <c r="Q13" i="55"/>
  <c r="P13" i="55"/>
  <c r="E13" i="55"/>
  <c r="T13" i="55" s="1"/>
  <c r="T12" i="55"/>
  <c r="S12" i="55"/>
  <c r="R12" i="55"/>
  <c r="Q12" i="55"/>
  <c r="P12" i="55"/>
  <c r="E12" i="55"/>
  <c r="U12" i="55" s="1"/>
  <c r="T11" i="55"/>
  <c r="S11" i="55"/>
  <c r="R11" i="55"/>
  <c r="Q11" i="55"/>
  <c r="P11" i="55"/>
  <c r="E11" i="55"/>
  <c r="U11" i="55" s="1"/>
  <c r="S10" i="55"/>
  <c r="R10" i="55"/>
  <c r="Q10" i="55"/>
  <c r="P10" i="55"/>
  <c r="E10" i="55"/>
  <c r="T10" i="55" s="1"/>
  <c r="U9" i="55"/>
  <c r="S9" i="55"/>
  <c r="R9" i="55"/>
  <c r="Q9" i="55"/>
  <c r="P9" i="55"/>
  <c r="E9" i="55"/>
  <c r="T9" i="55" s="1"/>
  <c r="T93" i="54"/>
  <c r="S93" i="54"/>
  <c r="R93" i="54"/>
  <c r="Q93" i="54"/>
  <c r="P93" i="54"/>
  <c r="E93" i="54"/>
  <c r="U93" i="54" s="1"/>
  <c r="S92" i="54"/>
  <c r="R92" i="54"/>
  <c r="Q92" i="54"/>
  <c r="P92" i="54"/>
  <c r="E92" i="54"/>
  <c r="U92" i="54" s="1"/>
  <c r="S91" i="54"/>
  <c r="R91" i="54"/>
  <c r="Q91" i="54"/>
  <c r="P91" i="54"/>
  <c r="E91" i="54"/>
  <c r="T91" i="54" s="1"/>
  <c r="U90" i="54"/>
  <c r="S90" i="54"/>
  <c r="R90" i="54"/>
  <c r="Q90" i="54"/>
  <c r="P90" i="54"/>
  <c r="E90" i="54"/>
  <c r="T90" i="54" s="1"/>
  <c r="U89" i="54"/>
  <c r="S89" i="54"/>
  <c r="R89" i="54"/>
  <c r="Q89" i="54"/>
  <c r="P89" i="54"/>
  <c r="E89" i="54"/>
  <c r="T89" i="54" s="1"/>
  <c r="S88" i="54"/>
  <c r="R88" i="54"/>
  <c r="Q88" i="54"/>
  <c r="P88" i="54"/>
  <c r="E88" i="54"/>
  <c r="U88" i="54" s="1"/>
  <c r="S87" i="54"/>
  <c r="R87" i="54"/>
  <c r="Q87" i="54"/>
  <c r="P87" i="54"/>
  <c r="E87" i="54"/>
  <c r="T87" i="54" s="1"/>
  <c r="S86" i="54"/>
  <c r="R86" i="54"/>
  <c r="Q86" i="54"/>
  <c r="P86" i="54"/>
  <c r="E86" i="54"/>
  <c r="T86" i="54" s="1"/>
  <c r="W72" i="54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W71" i="54"/>
  <c r="V71" i="54"/>
  <c r="O71" i="54"/>
  <c r="N71" i="54"/>
  <c r="M71" i="54"/>
  <c r="L71" i="54"/>
  <c r="K71" i="54"/>
  <c r="S71" i="54" s="1"/>
  <c r="J71" i="54"/>
  <c r="I71" i="54"/>
  <c r="H71" i="54"/>
  <c r="G71" i="54"/>
  <c r="F71" i="54"/>
  <c r="C71" i="54"/>
  <c r="B71" i="54"/>
  <c r="E71" i="54" s="1"/>
  <c r="W70" i="54"/>
  <c r="V70" i="54"/>
  <c r="O70" i="54"/>
  <c r="N70" i="54"/>
  <c r="M70" i="54"/>
  <c r="L70" i="54"/>
  <c r="K70" i="54"/>
  <c r="J70" i="54"/>
  <c r="R70" i="54" s="1"/>
  <c r="I70" i="54"/>
  <c r="Q70" i="54" s="1"/>
  <c r="H70" i="54"/>
  <c r="G70" i="54"/>
  <c r="F70" i="54"/>
  <c r="C70" i="54"/>
  <c r="B70" i="54"/>
  <c r="S69" i="54"/>
  <c r="R69" i="54"/>
  <c r="Q69" i="54"/>
  <c r="U69" i="54" s="1"/>
  <c r="P69" i="54"/>
  <c r="E69" i="54"/>
  <c r="W67" i="54"/>
  <c r="V67" i="54"/>
  <c r="O67" i="54"/>
  <c r="N67" i="54"/>
  <c r="M67" i="54"/>
  <c r="L67" i="54"/>
  <c r="K67" i="54"/>
  <c r="J67" i="54"/>
  <c r="I67" i="54"/>
  <c r="H67" i="54"/>
  <c r="R67" i="54" s="1"/>
  <c r="G67" i="54"/>
  <c r="F67" i="54"/>
  <c r="C67" i="54"/>
  <c r="B67" i="54"/>
  <c r="W66" i="54"/>
  <c r="V66" i="54"/>
  <c r="S66" i="54"/>
  <c r="O66" i="54"/>
  <c r="N66" i="54"/>
  <c r="M66" i="54"/>
  <c r="L66" i="54"/>
  <c r="K66" i="54"/>
  <c r="J66" i="54"/>
  <c r="I66" i="54"/>
  <c r="H66" i="54"/>
  <c r="G66" i="54"/>
  <c r="F66" i="54"/>
  <c r="C66" i="54"/>
  <c r="B66" i="54"/>
  <c r="E66" i="54" s="1"/>
  <c r="S65" i="54"/>
  <c r="R65" i="54"/>
  <c r="Q65" i="54"/>
  <c r="P65" i="54"/>
  <c r="E65" i="54"/>
  <c r="T65" i="54" s="1"/>
  <c r="U64" i="54"/>
  <c r="S64" i="54"/>
  <c r="R64" i="54"/>
  <c r="Q64" i="54"/>
  <c r="P64" i="54"/>
  <c r="E64" i="54"/>
  <c r="T64" i="54" s="1"/>
  <c r="T63" i="54"/>
  <c r="S63" i="54"/>
  <c r="R63" i="54"/>
  <c r="Q63" i="54"/>
  <c r="P63" i="54"/>
  <c r="E63" i="54"/>
  <c r="U63" i="54" s="1"/>
  <c r="S62" i="54"/>
  <c r="R62" i="54"/>
  <c r="Q62" i="54"/>
  <c r="P62" i="54"/>
  <c r="E62" i="54"/>
  <c r="U62" i="54" s="1"/>
  <c r="S61" i="54"/>
  <c r="R61" i="54"/>
  <c r="Q61" i="54"/>
  <c r="P61" i="54"/>
  <c r="E61" i="54"/>
  <c r="U61" i="54" s="1"/>
  <c r="V59" i="54"/>
  <c r="O59" i="54"/>
  <c r="N59" i="54"/>
  <c r="M59" i="54"/>
  <c r="L59" i="54"/>
  <c r="K59" i="54"/>
  <c r="J59" i="54"/>
  <c r="I59" i="54"/>
  <c r="H59" i="54"/>
  <c r="R59" i="54" s="1"/>
  <c r="G59" i="54"/>
  <c r="F59" i="54"/>
  <c r="C59" i="54"/>
  <c r="B59" i="54"/>
  <c r="S58" i="54"/>
  <c r="R58" i="54"/>
  <c r="Q58" i="54"/>
  <c r="P58" i="54"/>
  <c r="E58" i="54"/>
  <c r="U58" i="54" s="1"/>
  <c r="S57" i="54"/>
  <c r="R57" i="54"/>
  <c r="Q57" i="54"/>
  <c r="P57" i="54"/>
  <c r="E57" i="54"/>
  <c r="T57" i="54" s="1"/>
  <c r="S56" i="54"/>
  <c r="R56" i="54"/>
  <c r="Q56" i="54"/>
  <c r="P56" i="54"/>
  <c r="E56" i="54"/>
  <c r="S55" i="54"/>
  <c r="R55" i="54"/>
  <c r="Q55" i="54"/>
  <c r="P55" i="54"/>
  <c r="E55" i="54"/>
  <c r="W53" i="54"/>
  <c r="V53" i="54"/>
  <c r="O53" i="54"/>
  <c r="N53" i="54"/>
  <c r="M53" i="54"/>
  <c r="L53" i="54"/>
  <c r="K53" i="54"/>
  <c r="J53" i="54"/>
  <c r="I53" i="54"/>
  <c r="S53" i="54" s="1"/>
  <c r="H53" i="54"/>
  <c r="G53" i="54"/>
  <c r="F53" i="54"/>
  <c r="C53" i="54"/>
  <c r="B53" i="54"/>
  <c r="S52" i="54"/>
  <c r="R52" i="54"/>
  <c r="Q52" i="54"/>
  <c r="P52" i="54"/>
  <c r="E52" i="54"/>
  <c r="T52" i="54" s="1"/>
  <c r="S51" i="54"/>
  <c r="R51" i="54"/>
  <c r="Q51" i="54"/>
  <c r="P51" i="54"/>
  <c r="E51" i="54"/>
  <c r="S50" i="54"/>
  <c r="R50" i="54"/>
  <c r="Q50" i="54"/>
  <c r="P50" i="54"/>
  <c r="E50" i="54"/>
  <c r="S49" i="54"/>
  <c r="R49" i="54"/>
  <c r="Q49" i="54"/>
  <c r="P49" i="54"/>
  <c r="E49" i="54"/>
  <c r="U49" i="54" s="1"/>
  <c r="S48" i="54"/>
  <c r="R48" i="54"/>
  <c r="Q48" i="54"/>
  <c r="P48" i="54"/>
  <c r="E48" i="54"/>
  <c r="T48" i="54" s="1"/>
  <c r="S47" i="54"/>
  <c r="R47" i="54"/>
  <c r="Q47" i="54"/>
  <c r="P47" i="54"/>
  <c r="E47" i="54"/>
  <c r="U46" i="54"/>
  <c r="S46" i="54"/>
  <c r="R46" i="54"/>
  <c r="Q46" i="54"/>
  <c r="P46" i="54"/>
  <c r="E46" i="54"/>
  <c r="T46" i="54" s="1"/>
  <c r="S45" i="54"/>
  <c r="R45" i="54"/>
  <c r="Q45" i="54"/>
  <c r="P45" i="54"/>
  <c r="E45" i="54"/>
  <c r="U45" i="54" s="1"/>
  <c r="S44" i="54"/>
  <c r="R44" i="54"/>
  <c r="Q44" i="54"/>
  <c r="P44" i="54"/>
  <c r="E44" i="54"/>
  <c r="T44" i="54" s="1"/>
  <c r="S43" i="54"/>
  <c r="R43" i="54"/>
  <c r="Q43" i="54"/>
  <c r="P43" i="54"/>
  <c r="E43" i="54"/>
  <c r="T43" i="54" s="1"/>
  <c r="U42" i="54"/>
  <c r="T42" i="54"/>
  <c r="S42" i="54"/>
  <c r="R42" i="54"/>
  <c r="Q42" i="54"/>
  <c r="P42" i="54"/>
  <c r="E42" i="54"/>
  <c r="W40" i="54"/>
  <c r="V40" i="54"/>
  <c r="O40" i="54"/>
  <c r="N40" i="54"/>
  <c r="M40" i="54"/>
  <c r="L40" i="54"/>
  <c r="K40" i="54"/>
  <c r="J40" i="54"/>
  <c r="I40" i="54"/>
  <c r="Q40" i="54" s="1"/>
  <c r="H40" i="54"/>
  <c r="P40" i="54" s="1"/>
  <c r="G40" i="54"/>
  <c r="F40" i="54"/>
  <c r="C40" i="54"/>
  <c r="B40" i="54"/>
  <c r="E40" i="54" s="1"/>
  <c r="S39" i="54"/>
  <c r="R39" i="54"/>
  <c r="Q39" i="54"/>
  <c r="P39" i="54"/>
  <c r="E39" i="54"/>
  <c r="T39" i="54" s="1"/>
  <c r="S38" i="54"/>
  <c r="R38" i="54"/>
  <c r="Q38" i="54"/>
  <c r="P38" i="54"/>
  <c r="E38" i="54"/>
  <c r="U37" i="54"/>
  <c r="S37" i="54"/>
  <c r="R37" i="54"/>
  <c r="Q37" i="54"/>
  <c r="P37" i="54"/>
  <c r="E37" i="54"/>
  <c r="T37" i="54" s="1"/>
  <c r="S36" i="54"/>
  <c r="R36" i="54"/>
  <c r="Q36" i="54"/>
  <c r="P36" i="54"/>
  <c r="E36" i="54"/>
  <c r="U36" i="54" s="1"/>
  <c r="S35" i="54"/>
  <c r="R35" i="54"/>
  <c r="Q35" i="54"/>
  <c r="P35" i="54"/>
  <c r="E35" i="54"/>
  <c r="U35" i="54" s="1"/>
  <c r="W33" i="54"/>
  <c r="V33" i="54"/>
  <c r="O33" i="54"/>
  <c r="N33" i="54"/>
  <c r="M33" i="54"/>
  <c r="L33" i="54"/>
  <c r="K33" i="54"/>
  <c r="J33" i="54"/>
  <c r="R33" i="54" s="1"/>
  <c r="I33" i="54"/>
  <c r="S33" i="54" s="1"/>
  <c r="H33" i="54"/>
  <c r="G33" i="54"/>
  <c r="F33" i="54"/>
  <c r="C33" i="54"/>
  <c r="B33" i="54"/>
  <c r="E33" i="54" s="1"/>
  <c r="S32" i="54"/>
  <c r="R32" i="54"/>
  <c r="Q32" i="54"/>
  <c r="P32" i="54"/>
  <c r="E32" i="54"/>
  <c r="W30" i="54"/>
  <c r="V30" i="54"/>
  <c r="S30" i="54"/>
  <c r="O30" i="54"/>
  <c r="N30" i="54"/>
  <c r="M30" i="54"/>
  <c r="L30" i="54"/>
  <c r="K30" i="54"/>
  <c r="J30" i="54"/>
  <c r="I30" i="54"/>
  <c r="H30" i="54"/>
  <c r="P30" i="54" s="1"/>
  <c r="G30" i="54"/>
  <c r="F30" i="54"/>
  <c r="C30" i="54"/>
  <c r="B30" i="54"/>
  <c r="E30" i="54" s="1"/>
  <c r="S29" i="54"/>
  <c r="R29" i="54"/>
  <c r="Q29" i="54"/>
  <c r="P29" i="54"/>
  <c r="E29" i="54"/>
  <c r="T29" i="54" s="1"/>
  <c r="S28" i="54"/>
  <c r="R28" i="54"/>
  <c r="Q28" i="54"/>
  <c r="P28" i="54"/>
  <c r="E28" i="54"/>
  <c r="T28" i="54" s="1"/>
  <c r="U27" i="54"/>
  <c r="T27" i="54"/>
  <c r="S27" i="54"/>
  <c r="R27" i="54"/>
  <c r="Q27" i="54"/>
  <c r="P27" i="54"/>
  <c r="E27" i="54"/>
  <c r="S26" i="54"/>
  <c r="R26" i="54"/>
  <c r="Q26" i="54"/>
  <c r="P26" i="54"/>
  <c r="E26" i="54"/>
  <c r="U26" i="54" s="1"/>
  <c r="W24" i="54"/>
  <c r="V24" i="54"/>
  <c r="O24" i="54"/>
  <c r="N24" i="54"/>
  <c r="M24" i="54"/>
  <c r="L24" i="54"/>
  <c r="K24" i="54"/>
  <c r="J24" i="54"/>
  <c r="I24" i="54"/>
  <c r="H24" i="54"/>
  <c r="G24" i="54"/>
  <c r="F24" i="54"/>
  <c r="C24" i="54"/>
  <c r="B24" i="54"/>
  <c r="E24" i="54" s="1"/>
  <c r="S23" i="54"/>
  <c r="R23" i="54"/>
  <c r="Q23" i="54"/>
  <c r="P23" i="54"/>
  <c r="E23" i="54"/>
  <c r="S22" i="54"/>
  <c r="R22" i="54"/>
  <c r="Q22" i="54"/>
  <c r="P22" i="54"/>
  <c r="E22" i="54"/>
  <c r="S21" i="54"/>
  <c r="R21" i="54"/>
  <c r="Q21" i="54"/>
  <c r="P21" i="54"/>
  <c r="E21" i="54"/>
  <c r="U21" i="54" s="1"/>
  <c r="S20" i="54"/>
  <c r="R20" i="54"/>
  <c r="Q20" i="54"/>
  <c r="P20" i="54"/>
  <c r="E20" i="54"/>
  <c r="T20" i="54" s="1"/>
  <c r="S19" i="54"/>
  <c r="R19" i="54"/>
  <c r="Q19" i="54"/>
  <c r="P19" i="54"/>
  <c r="E19" i="54"/>
  <c r="U18" i="54"/>
  <c r="S18" i="54"/>
  <c r="R18" i="54"/>
  <c r="Q18" i="54"/>
  <c r="P18" i="54"/>
  <c r="E18" i="54"/>
  <c r="T18" i="54" s="1"/>
  <c r="W16" i="54"/>
  <c r="V16" i="54"/>
  <c r="O16" i="54"/>
  <c r="N16" i="54"/>
  <c r="M16" i="54"/>
  <c r="L16" i="54"/>
  <c r="K16" i="54"/>
  <c r="J16" i="54"/>
  <c r="I16" i="54"/>
  <c r="Q16" i="54" s="1"/>
  <c r="H16" i="54"/>
  <c r="P16" i="54" s="1"/>
  <c r="G16" i="54"/>
  <c r="F16" i="54"/>
  <c r="C16" i="54"/>
  <c r="B16" i="54"/>
  <c r="E16" i="54" s="1"/>
  <c r="S15" i="54"/>
  <c r="R15" i="54"/>
  <c r="Q15" i="54"/>
  <c r="P15" i="54"/>
  <c r="E15" i="54"/>
  <c r="T15" i="54" s="1"/>
  <c r="S14" i="54"/>
  <c r="R14" i="54"/>
  <c r="Q14" i="54"/>
  <c r="P14" i="54"/>
  <c r="E14" i="54"/>
  <c r="U13" i="54"/>
  <c r="S13" i="54"/>
  <c r="R13" i="54"/>
  <c r="Q13" i="54"/>
  <c r="P13" i="54"/>
  <c r="E13" i="54"/>
  <c r="T13" i="54" s="1"/>
  <c r="S12" i="54"/>
  <c r="R12" i="54"/>
  <c r="Q12" i="54"/>
  <c r="P12" i="54"/>
  <c r="E12" i="54"/>
  <c r="U12" i="54" s="1"/>
  <c r="S11" i="54"/>
  <c r="R11" i="54"/>
  <c r="Q11" i="54"/>
  <c r="P11" i="54"/>
  <c r="E11" i="54"/>
  <c r="T11" i="54" s="1"/>
  <c r="S10" i="54"/>
  <c r="R10" i="54"/>
  <c r="Q10" i="54"/>
  <c r="P10" i="54"/>
  <c r="E10" i="54"/>
  <c r="T9" i="54"/>
  <c r="S9" i="54"/>
  <c r="R9" i="54"/>
  <c r="Q9" i="54"/>
  <c r="P9" i="54"/>
  <c r="E9" i="54"/>
  <c r="U9" i="54" s="1"/>
  <c r="S93" i="53"/>
  <c r="R93" i="53"/>
  <c r="Q93" i="53"/>
  <c r="P93" i="53"/>
  <c r="E93" i="53"/>
  <c r="U93" i="53" s="1"/>
  <c r="S92" i="53"/>
  <c r="R92" i="53"/>
  <c r="Q92" i="53"/>
  <c r="P92" i="53"/>
  <c r="E92" i="53"/>
  <c r="T92" i="53" s="1"/>
  <c r="U91" i="53"/>
  <c r="S91" i="53"/>
  <c r="R91" i="53"/>
  <c r="Q91" i="53"/>
  <c r="P91" i="53"/>
  <c r="E91" i="53"/>
  <c r="T91" i="53" s="1"/>
  <c r="T90" i="53"/>
  <c r="S90" i="53"/>
  <c r="R90" i="53"/>
  <c r="Q90" i="53"/>
  <c r="P90" i="53"/>
  <c r="E90" i="53"/>
  <c r="U90" i="53" s="1"/>
  <c r="S89" i="53"/>
  <c r="R89" i="53"/>
  <c r="Q89" i="53"/>
  <c r="P89" i="53"/>
  <c r="E89" i="53"/>
  <c r="U89" i="53" s="1"/>
  <c r="S88" i="53"/>
  <c r="R88" i="53"/>
  <c r="Q88" i="53"/>
  <c r="P88" i="53"/>
  <c r="E88" i="53"/>
  <c r="T88" i="53" s="1"/>
  <c r="U87" i="53"/>
  <c r="S87" i="53"/>
  <c r="R87" i="53"/>
  <c r="Q87" i="53"/>
  <c r="P87" i="53"/>
  <c r="E87" i="53"/>
  <c r="T87" i="53" s="1"/>
  <c r="S86" i="53"/>
  <c r="R86" i="53"/>
  <c r="Q86" i="53"/>
  <c r="P86" i="53"/>
  <c r="E86" i="53"/>
  <c r="U86" i="53" s="1"/>
  <c r="W72" i="53"/>
  <c r="V72" i="53"/>
  <c r="O72" i="53"/>
  <c r="N72" i="53"/>
  <c r="M72" i="53"/>
  <c r="L72" i="53"/>
  <c r="K72" i="53"/>
  <c r="J72" i="53"/>
  <c r="I72" i="53"/>
  <c r="H72" i="53"/>
  <c r="G72" i="53"/>
  <c r="F72" i="53"/>
  <c r="C72" i="53"/>
  <c r="B72" i="53"/>
  <c r="W71" i="53"/>
  <c r="V71" i="53"/>
  <c r="O71" i="53"/>
  <c r="N71" i="53"/>
  <c r="M71" i="53"/>
  <c r="L71" i="53"/>
  <c r="K71" i="53"/>
  <c r="S71" i="53" s="1"/>
  <c r="J71" i="53"/>
  <c r="R71" i="53" s="1"/>
  <c r="I71" i="53"/>
  <c r="H71" i="53"/>
  <c r="G71" i="53"/>
  <c r="F71" i="53"/>
  <c r="C71" i="53"/>
  <c r="B71" i="53"/>
  <c r="E71" i="53" s="1"/>
  <c r="W70" i="53"/>
  <c r="V70" i="53"/>
  <c r="O70" i="53"/>
  <c r="N70" i="53"/>
  <c r="M70" i="53"/>
  <c r="L70" i="53"/>
  <c r="K70" i="53"/>
  <c r="J70" i="53"/>
  <c r="I70" i="53"/>
  <c r="S70" i="53" s="1"/>
  <c r="H70" i="53"/>
  <c r="P70" i="53" s="1"/>
  <c r="G70" i="53"/>
  <c r="F70" i="53"/>
  <c r="C70" i="53"/>
  <c r="B70" i="53"/>
  <c r="E70" i="53" s="1"/>
  <c r="S69" i="53"/>
  <c r="R69" i="53"/>
  <c r="Q69" i="53"/>
  <c r="U69" i="53" s="1"/>
  <c r="P69" i="53"/>
  <c r="T69" i="53" s="1"/>
  <c r="E69" i="53"/>
  <c r="W67" i="53"/>
  <c r="V67" i="53"/>
  <c r="O67" i="53"/>
  <c r="N67" i="53"/>
  <c r="M67" i="53"/>
  <c r="L67" i="53"/>
  <c r="K67" i="53"/>
  <c r="J67" i="53"/>
  <c r="I67" i="53"/>
  <c r="H67" i="53"/>
  <c r="G67" i="53"/>
  <c r="F67" i="53"/>
  <c r="C67" i="53"/>
  <c r="B67" i="53"/>
  <c r="W66" i="53"/>
  <c r="V66" i="53"/>
  <c r="O66" i="53"/>
  <c r="N66" i="53"/>
  <c r="M66" i="53"/>
  <c r="L66" i="53"/>
  <c r="K66" i="53"/>
  <c r="J66" i="53"/>
  <c r="I66" i="53"/>
  <c r="H66" i="53"/>
  <c r="G66" i="53"/>
  <c r="F66" i="53"/>
  <c r="C66" i="53"/>
  <c r="B66" i="53"/>
  <c r="E66" i="53" s="1"/>
  <c r="S65" i="53"/>
  <c r="R65" i="53"/>
  <c r="Q65" i="53"/>
  <c r="P65" i="53"/>
  <c r="E65" i="53"/>
  <c r="T65" i="53" s="1"/>
  <c r="U64" i="53"/>
  <c r="T64" i="53"/>
  <c r="S64" i="53"/>
  <c r="R64" i="53"/>
  <c r="Q64" i="53"/>
  <c r="P64" i="53"/>
  <c r="E64" i="53"/>
  <c r="S63" i="53"/>
  <c r="R63" i="53"/>
  <c r="Q63" i="53"/>
  <c r="P63" i="53"/>
  <c r="E63" i="53"/>
  <c r="U63" i="53" s="1"/>
  <c r="S62" i="53"/>
  <c r="R62" i="53"/>
  <c r="Q62" i="53"/>
  <c r="P62" i="53"/>
  <c r="E62" i="53"/>
  <c r="T62" i="53" s="1"/>
  <c r="U61" i="53"/>
  <c r="S61" i="53"/>
  <c r="R61" i="53"/>
  <c r="Q61" i="53"/>
  <c r="P61" i="53"/>
  <c r="E61" i="53"/>
  <c r="T61" i="53" s="1"/>
  <c r="V59" i="53"/>
  <c r="O59" i="53"/>
  <c r="N59" i="53"/>
  <c r="M59" i="53"/>
  <c r="L59" i="53"/>
  <c r="K59" i="53"/>
  <c r="J59" i="53"/>
  <c r="I59" i="53"/>
  <c r="H59" i="53"/>
  <c r="G59" i="53"/>
  <c r="F59" i="53"/>
  <c r="C59" i="53"/>
  <c r="B59" i="53"/>
  <c r="S58" i="53"/>
  <c r="R58" i="53"/>
  <c r="Q58" i="53"/>
  <c r="P58" i="53"/>
  <c r="E58" i="53"/>
  <c r="T58" i="53" s="1"/>
  <c r="U57" i="53"/>
  <c r="S57" i="53"/>
  <c r="R57" i="53"/>
  <c r="Q57" i="53"/>
  <c r="P57" i="53"/>
  <c r="E57" i="53"/>
  <c r="T57" i="53" s="1"/>
  <c r="T56" i="53"/>
  <c r="S56" i="53"/>
  <c r="R56" i="53"/>
  <c r="Q56" i="53"/>
  <c r="P56" i="53"/>
  <c r="E56" i="53"/>
  <c r="U56" i="53" s="1"/>
  <c r="S55" i="53"/>
  <c r="R55" i="53"/>
  <c r="Q55" i="53"/>
  <c r="P55" i="53"/>
  <c r="E55" i="53"/>
  <c r="U55" i="53" s="1"/>
  <c r="W53" i="53"/>
  <c r="V53" i="53"/>
  <c r="O53" i="53"/>
  <c r="N53" i="53"/>
  <c r="M53" i="53"/>
  <c r="L53" i="53"/>
  <c r="K53" i="53"/>
  <c r="J53" i="53"/>
  <c r="I53" i="53"/>
  <c r="H53" i="53"/>
  <c r="G53" i="53"/>
  <c r="F53" i="53"/>
  <c r="C53" i="53"/>
  <c r="B53" i="53"/>
  <c r="E53" i="53" s="1"/>
  <c r="U52" i="53"/>
  <c r="S52" i="53"/>
  <c r="R52" i="53"/>
  <c r="Q52" i="53"/>
  <c r="P52" i="53"/>
  <c r="E52" i="53"/>
  <c r="T52" i="53" s="1"/>
  <c r="T51" i="53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S49" i="53"/>
  <c r="R49" i="53"/>
  <c r="Q49" i="53"/>
  <c r="P49" i="53"/>
  <c r="E49" i="53"/>
  <c r="T49" i="53" s="1"/>
  <c r="U48" i="53"/>
  <c r="S48" i="53"/>
  <c r="R48" i="53"/>
  <c r="Q48" i="53"/>
  <c r="P48" i="53"/>
  <c r="E48" i="53"/>
  <c r="T48" i="53" s="1"/>
  <c r="S47" i="53"/>
  <c r="R47" i="53"/>
  <c r="Q47" i="53"/>
  <c r="P47" i="53"/>
  <c r="E47" i="53"/>
  <c r="U47" i="53" s="1"/>
  <c r="S46" i="53"/>
  <c r="R46" i="53"/>
  <c r="Q46" i="53"/>
  <c r="P46" i="53"/>
  <c r="E46" i="53"/>
  <c r="U46" i="53" s="1"/>
  <c r="S45" i="53"/>
  <c r="R45" i="53"/>
  <c r="Q45" i="53"/>
  <c r="P45" i="53"/>
  <c r="E45" i="53"/>
  <c r="T45" i="53" s="1"/>
  <c r="U44" i="53"/>
  <c r="S44" i="53"/>
  <c r="R44" i="53"/>
  <c r="Q44" i="53"/>
  <c r="P44" i="53"/>
  <c r="E44" i="53"/>
  <c r="T44" i="53" s="1"/>
  <c r="S43" i="53"/>
  <c r="R43" i="53"/>
  <c r="Q43" i="53"/>
  <c r="P43" i="53"/>
  <c r="E43" i="53"/>
  <c r="S42" i="53"/>
  <c r="R42" i="53"/>
  <c r="Q42" i="53"/>
  <c r="P42" i="53"/>
  <c r="E42" i="53"/>
  <c r="U42" i="53" s="1"/>
  <c r="W40" i="53"/>
  <c r="V40" i="53"/>
  <c r="O40" i="53"/>
  <c r="N40" i="53"/>
  <c r="M40" i="53"/>
  <c r="L40" i="53"/>
  <c r="K40" i="53"/>
  <c r="J40" i="53"/>
  <c r="I40" i="53"/>
  <c r="Q40" i="53" s="1"/>
  <c r="H40" i="53"/>
  <c r="G40" i="53"/>
  <c r="F40" i="53"/>
  <c r="C40" i="53"/>
  <c r="B40" i="53"/>
  <c r="S39" i="53"/>
  <c r="R39" i="53"/>
  <c r="Q39" i="53"/>
  <c r="P39" i="53"/>
  <c r="E39" i="53"/>
  <c r="T39" i="53" s="1"/>
  <c r="U38" i="53"/>
  <c r="T38" i="53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U35" i="53" s="1"/>
  <c r="P35" i="53"/>
  <c r="E35" i="53"/>
  <c r="W33" i="53"/>
  <c r="V33" i="53"/>
  <c r="O33" i="53"/>
  <c r="N33" i="53"/>
  <c r="M33" i="53"/>
  <c r="L33" i="53"/>
  <c r="K33" i="53"/>
  <c r="J33" i="53"/>
  <c r="I33" i="53"/>
  <c r="H33" i="53"/>
  <c r="R33" i="53" s="1"/>
  <c r="G33" i="53"/>
  <c r="F33" i="53"/>
  <c r="C33" i="53"/>
  <c r="B33" i="53"/>
  <c r="S32" i="53"/>
  <c r="R32" i="53"/>
  <c r="Q32" i="53"/>
  <c r="P32" i="53"/>
  <c r="E32" i="53"/>
  <c r="U32" i="53" s="1"/>
  <c r="W30" i="53"/>
  <c r="V30" i="53"/>
  <c r="O30" i="53"/>
  <c r="N30" i="53"/>
  <c r="M30" i="53"/>
  <c r="L30" i="53"/>
  <c r="K30" i="53"/>
  <c r="J30" i="53"/>
  <c r="I30" i="53"/>
  <c r="Q30" i="53" s="1"/>
  <c r="H30" i="53"/>
  <c r="P30" i="53" s="1"/>
  <c r="G30" i="53"/>
  <c r="F30" i="53"/>
  <c r="C30" i="53"/>
  <c r="B30" i="53"/>
  <c r="E30" i="53" s="1"/>
  <c r="U29" i="53"/>
  <c r="S29" i="53"/>
  <c r="R29" i="53"/>
  <c r="Q29" i="53"/>
  <c r="P29" i="53"/>
  <c r="E29" i="53"/>
  <c r="T29" i="53" s="1"/>
  <c r="U28" i="53"/>
  <c r="T28" i="53"/>
  <c r="S28" i="53"/>
  <c r="R28" i="53"/>
  <c r="Q28" i="53"/>
  <c r="P28" i="53"/>
  <c r="E28" i="53"/>
  <c r="S27" i="53"/>
  <c r="R27" i="53"/>
  <c r="Q27" i="53"/>
  <c r="P27" i="53"/>
  <c r="E27" i="53"/>
  <c r="U27" i="53" s="1"/>
  <c r="S26" i="53"/>
  <c r="R26" i="53"/>
  <c r="Q26" i="53"/>
  <c r="P26" i="53"/>
  <c r="E26" i="53"/>
  <c r="T26" i="53" s="1"/>
  <c r="W24" i="53"/>
  <c r="V24" i="53"/>
  <c r="O24" i="53"/>
  <c r="N24" i="53"/>
  <c r="M24" i="53"/>
  <c r="L24" i="53"/>
  <c r="K24" i="53"/>
  <c r="J24" i="53"/>
  <c r="I24" i="53"/>
  <c r="S24" i="53" s="1"/>
  <c r="H24" i="53"/>
  <c r="G24" i="53"/>
  <c r="F24" i="53"/>
  <c r="C24" i="53"/>
  <c r="B24" i="53"/>
  <c r="E24" i="53" s="1"/>
  <c r="U23" i="53"/>
  <c r="T23" i="53"/>
  <c r="S23" i="53"/>
  <c r="R23" i="53"/>
  <c r="Q23" i="53"/>
  <c r="P23" i="53"/>
  <c r="E23" i="53"/>
  <c r="S22" i="53"/>
  <c r="R22" i="53"/>
  <c r="Q22" i="53"/>
  <c r="P22" i="53"/>
  <c r="E22" i="53"/>
  <c r="U22" i="53" s="1"/>
  <c r="S21" i="53"/>
  <c r="R21" i="53"/>
  <c r="Q21" i="53"/>
  <c r="P21" i="53"/>
  <c r="E21" i="53"/>
  <c r="T21" i="53" s="1"/>
  <c r="U20" i="53"/>
  <c r="S20" i="53"/>
  <c r="R20" i="53"/>
  <c r="Q20" i="53"/>
  <c r="P20" i="53"/>
  <c r="E20" i="53"/>
  <c r="T20" i="53" s="1"/>
  <c r="U19" i="53"/>
  <c r="T19" i="53"/>
  <c r="S19" i="53"/>
  <c r="R19" i="53"/>
  <c r="Q19" i="53"/>
  <c r="P19" i="53"/>
  <c r="E19" i="53"/>
  <c r="S18" i="53"/>
  <c r="R18" i="53"/>
  <c r="Q18" i="53"/>
  <c r="P18" i="53"/>
  <c r="E18" i="53"/>
  <c r="U18" i="53" s="1"/>
  <c r="W16" i="53"/>
  <c r="V16" i="53"/>
  <c r="O16" i="53"/>
  <c r="N16" i="53"/>
  <c r="M16" i="53"/>
  <c r="L16" i="53"/>
  <c r="K16" i="53"/>
  <c r="J16" i="53"/>
  <c r="I16" i="53"/>
  <c r="Q16" i="53" s="1"/>
  <c r="H16" i="53"/>
  <c r="P16" i="53" s="1"/>
  <c r="G16" i="53"/>
  <c r="F16" i="53"/>
  <c r="C16" i="53"/>
  <c r="B16" i="53"/>
  <c r="E16" i="53" s="1"/>
  <c r="U15" i="53"/>
  <c r="S15" i="53"/>
  <c r="R15" i="53"/>
  <c r="Q15" i="53"/>
  <c r="P15" i="53"/>
  <c r="E15" i="53"/>
  <c r="T15" i="53" s="1"/>
  <c r="U14" i="53"/>
  <c r="T14" i="53"/>
  <c r="S14" i="53"/>
  <c r="R14" i="53"/>
  <c r="Q14" i="53"/>
  <c r="P14" i="53"/>
  <c r="E14" i="53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U11" i="53"/>
  <c r="S11" i="53"/>
  <c r="R11" i="53"/>
  <c r="Q11" i="53"/>
  <c r="P11" i="53"/>
  <c r="E11" i="53"/>
  <c r="T11" i="53" s="1"/>
  <c r="S10" i="53"/>
  <c r="R10" i="53"/>
  <c r="Q10" i="53"/>
  <c r="U10" i="53" s="1"/>
  <c r="P10" i="53"/>
  <c r="T10" i="53" s="1"/>
  <c r="E10" i="53"/>
  <c r="S9" i="53"/>
  <c r="R9" i="53"/>
  <c r="Q9" i="53"/>
  <c r="P9" i="53"/>
  <c r="E9" i="53"/>
  <c r="S93" i="52"/>
  <c r="R93" i="52"/>
  <c r="Q93" i="52"/>
  <c r="P93" i="52"/>
  <c r="E93" i="52"/>
  <c r="T93" i="52" s="1"/>
  <c r="U92" i="52"/>
  <c r="S92" i="52"/>
  <c r="R92" i="52"/>
  <c r="Q92" i="52"/>
  <c r="P92" i="52"/>
  <c r="E92" i="52"/>
  <c r="T92" i="52" s="1"/>
  <c r="U91" i="52"/>
  <c r="T91" i="52"/>
  <c r="S91" i="52"/>
  <c r="R91" i="52"/>
  <c r="Q91" i="52"/>
  <c r="P91" i="52"/>
  <c r="E91" i="52"/>
  <c r="S90" i="52"/>
  <c r="R90" i="52"/>
  <c r="Q90" i="52"/>
  <c r="P90" i="52"/>
  <c r="E90" i="52"/>
  <c r="U90" i="52" s="1"/>
  <c r="S89" i="52"/>
  <c r="R89" i="52"/>
  <c r="Q89" i="52"/>
  <c r="P89" i="52"/>
  <c r="E89" i="52"/>
  <c r="T89" i="52" s="1"/>
  <c r="U88" i="52"/>
  <c r="S88" i="52"/>
  <c r="R88" i="52"/>
  <c r="Q88" i="52"/>
  <c r="P88" i="52"/>
  <c r="E88" i="52"/>
  <c r="T88" i="52" s="1"/>
  <c r="T87" i="52"/>
  <c r="S87" i="52"/>
  <c r="R87" i="52"/>
  <c r="Q87" i="52"/>
  <c r="P87" i="52"/>
  <c r="E87" i="52"/>
  <c r="U87" i="52" s="1"/>
  <c r="S86" i="52"/>
  <c r="R86" i="52"/>
  <c r="Q86" i="52"/>
  <c r="P86" i="52"/>
  <c r="E86" i="52"/>
  <c r="U86" i="52" s="1"/>
  <c r="W72" i="52"/>
  <c r="V72" i="52"/>
  <c r="O72" i="52"/>
  <c r="N72" i="52"/>
  <c r="M72" i="52"/>
  <c r="L72" i="52"/>
  <c r="K72" i="52"/>
  <c r="J72" i="52"/>
  <c r="I72" i="52"/>
  <c r="S72" i="52" s="1"/>
  <c r="H72" i="52"/>
  <c r="G72" i="52"/>
  <c r="F72" i="52"/>
  <c r="C72" i="52"/>
  <c r="B72" i="52"/>
  <c r="E72" i="52" s="1"/>
  <c r="W71" i="52"/>
  <c r="V71" i="52"/>
  <c r="O71" i="52"/>
  <c r="N71" i="52"/>
  <c r="M71" i="52"/>
  <c r="L71" i="52"/>
  <c r="K71" i="52"/>
  <c r="J71" i="52"/>
  <c r="R71" i="52" s="1"/>
  <c r="I71" i="52"/>
  <c r="S71" i="52" s="1"/>
  <c r="H71" i="52"/>
  <c r="G71" i="52"/>
  <c r="F71" i="52"/>
  <c r="C71" i="52"/>
  <c r="B71" i="52"/>
  <c r="E71" i="52" s="1"/>
  <c r="W70" i="52"/>
  <c r="V70" i="52"/>
  <c r="O70" i="52"/>
  <c r="N70" i="52"/>
  <c r="M70" i="52"/>
  <c r="L70" i="52"/>
  <c r="K70" i="52"/>
  <c r="J70" i="52"/>
  <c r="I70" i="52"/>
  <c r="Q70" i="52" s="1"/>
  <c r="H70" i="52"/>
  <c r="G70" i="52"/>
  <c r="F70" i="52"/>
  <c r="C70" i="52"/>
  <c r="E70" i="52" s="1"/>
  <c r="B70" i="52"/>
  <c r="S69" i="52"/>
  <c r="R69" i="52"/>
  <c r="Q69" i="52"/>
  <c r="P69" i="52"/>
  <c r="E69" i="52"/>
  <c r="U69" i="52" s="1"/>
  <c r="W67" i="52"/>
  <c r="V67" i="52"/>
  <c r="O67" i="52"/>
  <c r="N67" i="52"/>
  <c r="M67" i="52"/>
  <c r="L67" i="52"/>
  <c r="K67" i="52"/>
  <c r="J67" i="52"/>
  <c r="I67" i="52"/>
  <c r="H67" i="52"/>
  <c r="G67" i="52"/>
  <c r="F67" i="52"/>
  <c r="C67" i="52"/>
  <c r="B67" i="52"/>
  <c r="W66" i="52"/>
  <c r="V66" i="52"/>
  <c r="O66" i="52"/>
  <c r="N66" i="52"/>
  <c r="M66" i="52"/>
  <c r="L66" i="52"/>
  <c r="K66" i="52"/>
  <c r="J66" i="52"/>
  <c r="I66" i="52"/>
  <c r="S66" i="52" s="1"/>
  <c r="H66" i="52"/>
  <c r="G66" i="52"/>
  <c r="F66" i="52"/>
  <c r="E66" i="52"/>
  <c r="C66" i="52"/>
  <c r="B66" i="52"/>
  <c r="S65" i="52"/>
  <c r="R65" i="52"/>
  <c r="Q65" i="52"/>
  <c r="P65" i="52"/>
  <c r="E65" i="52"/>
  <c r="T64" i="52"/>
  <c r="S64" i="52"/>
  <c r="R64" i="52"/>
  <c r="Q64" i="52"/>
  <c r="P64" i="52"/>
  <c r="E64" i="52"/>
  <c r="U64" i="52" s="1"/>
  <c r="S63" i="52"/>
  <c r="R63" i="52"/>
  <c r="Q63" i="52"/>
  <c r="P63" i="52"/>
  <c r="E63" i="52"/>
  <c r="T63" i="52" s="1"/>
  <c r="S62" i="52"/>
  <c r="R62" i="52"/>
  <c r="Q62" i="52"/>
  <c r="P62" i="52"/>
  <c r="E62" i="52"/>
  <c r="T62" i="52" s="1"/>
  <c r="S61" i="52"/>
  <c r="R61" i="52"/>
  <c r="Q61" i="52"/>
  <c r="P61" i="52"/>
  <c r="E61" i="52"/>
  <c r="V59" i="52"/>
  <c r="O59" i="52"/>
  <c r="N59" i="52"/>
  <c r="M59" i="52"/>
  <c r="L59" i="52"/>
  <c r="K59" i="52"/>
  <c r="J59" i="52"/>
  <c r="I59" i="52"/>
  <c r="H59" i="52"/>
  <c r="G59" i="52"/>
  <c r="F59" i="52"/>
  <c r="C59" i="52"/>
  <c r="B59" i="52"/>
  <c r="S58" i="52"/>
  <c r="R58" i="52"/>
  <c r="Q58" i="52"/>
  <c r="P58" i="52"/>
  <c r="E58" i="52"/>
  <c r="T58" i="52" s="1"/>
  <c r="S57" i="52"/>
  <c r="R57" i="52"/>
  <c r="Q57" i="52"/>
  <c r="P57" i="52"/>
  <c r="E57" i="52"/>
  <c r="U57" i="52" s="1"/>
  <c r="S56" i="52"/>
  <c r="R56" i="52"/>
  <c r="Q56" i="52"/>
  <c r="P56" i="52"/>
  <c r="E56" i="52"/>
  <c r="S55" i="52"/>
  <c r="R55" i="52"/>
  <c r="Q55" i="52"/>
  <c r="P55" i="52"/>
  <c r="E55" i="52"/>
  <c r="T55" i="52" s="1"/>
  <c r="W53" i="52"/>
  <c r="V53" i="52"/>
  <c r="O53" i="52"/>
  <c r="N53" i="52"/>
  <c r="M53" i="52"/>
  <c r="L53" i="52"/>
  <c r="K53" i="52"/>
  <c r="J53" i="52"/>
  <c r="I53" i="52"/>
  <c r="S53" i="52" s="1"/>
  <c r="H53" i="52"/>
  <c r="G53" i="52"/>
  <c r="F53" i="52"/>
  <c r="C53" i="52"/>
  <c r="B53" i="52"/>
  <c r="S52" i="52"/>
  <c r="R52" i="52"/>
  <c r="Q52" i="52"/>
  <c r="P52" i="52"/>
  <c r="E52" i="52"/>
  <c r="U52" i="52" s="1"/>
  <c r="S51" i="52"/>
  <c r="R51" i="52"/>
  <c r="Q51" i="52"/>
  <c r="P51" i="52"/>
  <c r="E51" i="52"/>
  <c r="S50" i="52"/>
  <c r="R50" i="52"/>
  <c r="Q50" i="52"/>
  <c r="P50" i="52"/>
  <c r="E50" i="52"/>
  <c r="T50" i="52" s="1"/>
  <c r="U49" i="52"/>
  <c r="S49" i="52"/>
  <c r="R49" i="52"/>
  <c r="Q49" i="52"/>
  <c r="P49" i="52"/>
  <c r="E49" i="52"/>
  <c r="T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T46" i="52" s="1"/>
  <c r="U45" i="52"/>
  <c r="S45" i="52"/>
  <c r="R45" i="52"/>
  <c r="Q45" i="52"/>
  <c r="P45" i="52"/>
  <c r="E45" i="52"/>
  <c r="T45" i="52" s="1"/>
  <c r="U44" i="52"/>
  <c r="T44" i="52"/>
  <c r="S44" i="52"/>
  <c r="R44" i="52"/>
  <c r="Q44" i="52"/>
  <c r="P44" i="52"/>
  <c r="E44" i="52"/>
  <c r="S43" i="52"/>
  <c r="R43" i="52"/>
  <c r="Q43" i="52"/>
  <c r="P43" i="52"/>
  <c r="E43" i="52"/>
  <c r="T43" i="52" s="1"/>
  <c r="S42" i="52"/>
  <c r="R42" i="52"/>
  <c r="Q42" i="52"/>
  <c r="P42" i="52"/>
  <c r="E42" i="52"/>
  <c r="T42" i="52" s="1"/>
  <c r="W40" i="52"/>
  <c r="V40" i="52"/>
  <c r="O40" i="52"/>
  <c r="N40" i="52"/>
  <c r="M40" i="52"/>
  <c r="L40" i="52"/>
  <c r="K40" i="52"/>
  <c r="J40" i="52"/>
  <c r="I40" i="52"/>
  <c r="S40" i="52" s="1"/>
  <c r="H40" i="52"/>
  <c r="P40" i="52" s="1"/>
  <c r="G40" i="52"/>
  <c r="F40" i="52"/>
  <c r="C40" i="52"/>
  <c r="B40" i="52"/>
  <c r="E40" i="52" s="1"/>
  <c r="U39" i="52"/>
  <c r="S39" i="52"/>
  <c r="R39" i="52"/>
  <c r="Q39" i="52"/>
  <c r="P39" i="52"/>
  <c r="E39" i="52"/>
  <c r="T39" i="52" s="1"/>
  <c r="S38" i="52"/>
  <c r="R38" i="52"/>
  <c r="Q38" i="52"/>
  <c r="P38" i="52"/>
  <c r="E38" i="52"/>
  <c r="U38" i="52" s="1"/>
  <c r="S37" i="52"/>
  <c r="R37" i="52"/>
  <c r="Q37" i="52"/>
  <c r="P37" i="52"/>
  <c r="E37" i="52"/>
  <c r="T37" i="52" s="1"/>
  <c r="S36" i="52"/>
  <c r="R36" i="52"/>
  <c r="Q36" i="52"/>
  <c r="U36" i="52" s="1"/>
  <c r="P36" i="52"/>
  <c r="E36" i="52"/>
  <c r="S35" i="52"/>
  <c r="R35" i="52"/>
  <c r="Q35" i="52"/>
  <c r="P35" i="52"/>
  <c r="E35" i="52"/>
  <c r="W33" i="52"/>
  <c r="V33" i="52"/>
  <c r="S33" i="52"/>
  <c r="O33" i="52"/>
  <c r="N33" i="52"/>
  <c r="M33" i="52"/>
  <c r="L33" i="52"/>
  <c r="K33" i="52"/>
  <c r="J33" i="52"/>
  <c r="I33" i="52"/>
  <c r="H33" i="52"/>
  <c r="G33" i="52"/>
  <c r="F33" i="52"/>
  <c r="C33" i="52"/>
  <c r="B33" i="52"/>
  <c r="E33" i="52" s="1"/>
  <c r="S32" i="52"/>
  <c r="R32" i="52"/>
  <c r="Q32" i="52"/>
  <c r="P32" i="52"/>
  <c r="E32" i="52"/>
  <c r="T32" i="52" s="1"/>
  <c r="W30" i="52"/>
  <c r="V30" i="52"/>
  <c r="O30" i="52"/>
  <c r="N30" i="52"/>
  <c r="M30" i="52"/>
  <c r="L30" i="52"/>
  <c r="K30" i="52"/>
  <c r="J30" i="52"/>
  <c r="I30" i="52"/>
  <c r="S30" i="52" s="1"/>
  <c r="H30" i="52"/>
  <c r="P30" i="52" s="1"/>
  <c r="G30" i="52"/>
  <c r="F30" i="52"/>
  <c r="C30" i="52"/>
  <c r="B30" i="52"/>
  <c r="E30" i="52" s="1"/>
  <c r="U29" i="52"/>
  <c r="S29" i="52"/>
  <c r="R29" i="52"/>
  <c r="Q29" i="52"/>
  <c r="P29" i="52"/>
  <c r="E29" i="52"/>
  <c r="T29" i="52" s="1"/>
  <c r="S28" i="52"/>
  <c r="R28" i="52"/>
  <c r="Q28" i="52"/>
  <c r="P28" i="52"/>
  <c r="E28" i="52"/>
  <c r="U28" i="52" s="1"/>
  <c r="S27" i="52"/>
  <c r="R27" i="52"/>
  <c r="Q27" i="52"/>
  <c r="P27" i="52"/>
  <c r="E27" i="52"/>
  <c r="T27" i="52" s="1"/>
  <c r="U26" i="52"/>
  <c r="T26" i="52"/>
  <c r="S26" i="52"/>
  <c r="R26" i="52"/>
  <c r="Q26" i="52"/>
  <c r="P26" i="52"/>
  <c r="E26" i="52"/>
  <c r="W24" i="52"/>
  <c r="V24" i="52"/>
  <c r="O24" i="52"/>
  <c r="N24" i="52"/>
  <c r="M24" i="52"/>
  <c r="L24" i="52"/>
  <c r="K24" i="52"/>
  <c r="J24" i="52"/>
  <c r="I24" i="52"/>
  <c r="H24" i="52"/>
  <c r="R24" i="52" s="1"/>
  <c r="G24" i="52"/>
  <c r="F24" i="52"/>
  <c r="C24" i="52"/>
  <c r="B24" i="52"/>
  <c r="E24" i="52" s="1"/>
  <c r="T23" i="52"/>
  <c r="S23" i="52"/>
  <c r="R23" i="52"/>
  <c r="Q23" i="52"/>
  <c r="P23" i="52"/>
  <c r="E23" i="52"/>
  <c r="U23" i="52" s="1"/>
  <c r="S22" i="52"/>
  <c r="R22" i="52"/>
  <c r="Q22" i="52"/>
  <c r="P22" i="52"/>
  <c r="E22" i="52"/>
  <c r="T22" i="52" s="1"/>
  <c r="U21" i="52"/>
  <c r="T21" i="52"/>
  <c r="S21" i="52"/>
  <c r="R21" i="52"/>
  <c r="Q21" i="52"/>
  <c r="P21" i="52"/>
  <c r="E21" i="52"/>
  <c r="U20" i="52"/>
  <c r="T20" i="52"/>
  <c r="S20" i="52"/>
  <c r="R20" i="52"/>
  <c r="Q20" i="52"/>
  <c r="P20" i="52"/>
  <c r="E20" i="52"/>
  <c r="S19" i="52"/>
  <c r="R19" i="52"/>
  <c r="Q19" i="52"/>
  <c r="P19" i="52"/>
  <c r="E19" i="52"/>
  <c r="U19" i="52" s="1"/>
  <c r="S18" i="52"/>
  <c r="R18" i="52"/>
  <c r="Q18" i="52"/>
  <c r="P18" i="52"/>
  <c r="E18" i="52"/>
  <c r="T18" i="52" s="1"/>
  <c r="W16" i="52"/>
  <c r="V16" i="52"/>
  <c r="O16" i="52"/>
  <c r="N16" i="52"/>
  <c r="M16" i="52"/>
  <c r="L16" i="52"/>
  <c r="K16" i="52"/>
  <c r="J16" i="52"/>
  <c r="R16" i="52" s="1"/>
  <c r="I16" i="52"/>
  <c r="S16" i="52" s="1"/>
  <c r="H16" i="52"/>
  <c r="G16" i="52"/>
  <c r="F16" i="52"/>
  <c r="C16" i="52"/>
  <c r="B16" i="52"/>
  <c r="E16" i="52" s="1"/>
  <c r="U15" i="52"/>
  <c r="T15" i="52"/>
  <c r="S15" i="52"/>
  <c r="R15" i="52"/>
  <c r="Q15" i="52"/>
  <c r="P15" i="52"/>
  <c r="E15" i="52"/>
  <c r="T14" i="52"/>
  <c r="S14" i="52"/>
  <c r="R14" i="52"/>
  <c r="Q14" i="52"/>
  <c r="P14" i="52"/>
  <c r="E14" i="52"/>
  <c r="U14" i="52" s="1"/>
  <c r="S13" i="52"/>
  <c r="R13" i="52"/>
  <c r="Q13" i="52"/>
  <c r="P13" i="52"/>
  <c r="E13" i="52"/>
  <c r="T13" i="52" s="1"/>
  <c r="S12" i="52"/>
  <c r="R12" i="52"/>
  <c r="Q12" i="52"/>
  <c r="P12" i="52"/>
  <c r="E12" i="52"/>
  <c r="S11" i="52"/>
  <c r="R11" i="52"/>
  <c r="Q11" i="52"/>
  <c r="P11" i="52"/>
  <c r="E11" i="52"/>
  <c r="S10" i="52"/>
  <c r="R10" i="52"/>
  <c r="Q10" i="52"/>
  <c r="P10" i="52"/>
  <c r="E10" i="52"/>
  <c r="U10" i="52" s="1"/>
  <c r="S9" i="52"/>
  <c r="R9" i="52"/>
  <c r="Q9" i="52"/>
  <c r="P9" i="52"/>
  <c r="E9" i="52"/>
  <c r="U9" i="52" s="1"/>
  <c r="S93" i="51"/>
  <c r="R93" i="51"/>
  <c r="Q93" i="51"/>
  <c r="P93" i="51"/>
  <c r="E93" i="51"/>
  <c r="S92" i="51"/>
  <c r="R92" i="51"/>
  <c r="Q92" i="51"/>
  <c r="P92" i="51"/>
  <c r="E92" i="51"/>
  <c r="T91" i="51"/>
  <c r="S91" i="51"/>
  <c r="R91" i="51"/>
  <c r="Q91" i="51"/>
  <c r="P91" i="51"/>
  <c r="E91" i="51"/>
  <c r="U91" i="51" s="1"/>
  <c r="S90" i="51"/>
  <c r="R90" i="51"/>
  <c r="Q90" i="51"/>
  <c r="P90" i="51"/>
  <c r="E90" i="51"/>
  <c r="T90" i="51" s="1"/>
  <c r="S89" i="51"/>
  <c r="R89" i="51"/>
  <c r="Q89" i="51"/>
  <c r="P89" i="51"/>
  <c r="E89" i="51"/>
  <c r="U89" i="51" s="1"/>
  <c r="S88" i="51"/>
  <c r="R88" i="51"/>
  <c r="Q88" i="51"/>
  <c r="P88" i="51"/>
  <c r="E88" i="51"/>
  <c r="T87" i="51"/>
  <c r="S87" i="51"/>
  <c r="R87" i="51"/>
  <c r="Q87" i="51"/>
  <c r="P87" i="51"/>
  <c r="E87" i="51"/>
  <c r="U87" i="51" s="1"/>
  <c r="S86" i="51"/>
  <c r="R86" i="51"/>
  <c r="Q86" i="51"/>
  <c r="P86" i="51"/>
  <c r="E86" i="51"/>
  <c r="W72" i="51"/>
  <c r="V72" i="51"/>
  <c r="O72" i="51"/>
  <c r="N72" i="51"/>
  <c r="M72" i="51"/>
  <c r="L72" i="51"/>
  <c r="K72" i="51"/>
  <c r="J72" i="51"/>
  <c r="I72" i="51"/>
  <c r="H72" i="51"/>
  <c r="G72" i="51"/>
  <c r="F72" i="51"/>
  <c r="C72" i="51"/>
  <c r="E72" i="51" s="1"/>
  <c r="B72" i="51"/>
  <c r="W71" i="51"/>
  <c r="V71" i="51"/>
  <c r="O71" i="51"/>
  <c r="N71" i="51"/>
  <c r="M71" i="51"/>
  <c r="L71" i="51"/>
  <c r="K71" i="51"/>
  <c r="J71" i="51"/>
  <c r="I71" i="51"/>
  <c r="H71" i="51"/>
  <c r="R71" i="51" s="1"/>
  <c r="G71" i="51"/>
  <c r="F71" i="51"/>
  <c r="E71" i="51"/>
  <c r="C71" i="51"/>
  <c r="B71" i="51"/>
  <c r="W70" i="51"/>
  <c r="V70" i="51"/>
  <c r="O70" i="51"/>
  <c r="N70" i="51"/>
  <c r="M70" i="51"/>
  <c r="L70" i="51"/>
  <c r="K70" i="51"/>
  <c r="S70" i="51" s="1"/>
  <c r="J70" i="51"/>
  <c r="I70" i="51"/>
  <c r="H70" i="51"/>
  <c r="G70" i="51"/>
  <c r="F70" i="51"/>
  <c r="C70" i="51"/>
  <c r="B70" i="51"/>
  <c r="E70" i="51" s="1"/>
  <c r="S69" i="51"/>
  <c r="R69" i="51"/>
  <c r="Q69" i="51"/>
  <c r="P69" i="51"/>
  <c r="E69" i="51"/>
  <c r="W67" i="51"/>
  <c r="V67" i="51"/>
  <c r="O67" i="51"/>
  <c r="N67" i="51"/>
  <c r="M67" i="51"/>
  <c r="L67" i="51"/>
  <c r="K67" i="51"/>
  <c r="J67" i="51"/>
  <c r="I67" i="51"/>
  <c r="S67" i="51" s="1"/>
  <c r="H67" i="51"/>
  <c r="G67" i="51"/>
  <c r="F67" i="51"/>
  <c r="C67" i="51"/>
  <c r="E67" i="51" s="1"/>
  <c r="B67" i="51"/>
  <c r="W66" i="51"/>
  <c r="V66" i="51"/>
  <c r="O66" i="51"/>
  <c r="N66" i="51"/>
  <c r="M66" i="51"/>
  <c r="L66" i="51"/>
  <c r="K66" i="51"/>
  <c r="J66" i="51"/>
  <c r="I66" i="51"/>
  <c r="S66" i="51" s="1"/>
  <c r="H66" i="51"/>
  <c r="R66" i="51" s="1"/>
  <c r="G66" i="51"/>
  <c r="F66" i="51"/>
  <c r="E66" i="51"/>
  <c r="C66" i="51"/>
  <c r="B66" i="51"/>
  <c r="S65" i="51"/>
  <c r="R65" i="51"/>
  <c r="Q65" i="51"/>
  <c r="P65" i="51"/>
  <c r="E65" i="51"/>
  <c r="S64" i="51"/>
  <c r="R64" i="51"/>
  <c r="Q64" i="51"/>
  <c r="P64" i="51"/>
  <c r="E64" i="51"/>
  <c r="U63" i="51"/>
  <c r="S63" i="51"/>
  <c r="R63" i="51"/>
  <c r="Q63" i="51"/>
  <c r="P63" i="51"/>
  <c r="E63" i="51"/>
  <c r="T63" i="51" s="1"/>
  <c r="S62" i="51"/>
  <c r="R62" i="51"/>
  <c r="Q62" i="51"/>
  <c r="P62" i="51"/>
  <c r="E62" i="51"/>
  <c r="U62" i="51" s="1"/>
  <c r="S61" i="51"/>
  <c r="R61" i="51"/>
  <c r="Q61" i="51"/>
  <c r="P61" i="51"/>
  <c r="E61" i="51"/>
  <c r="T61" i="51" s="1"/>
  <c r="V59" i="51"/>
  <c r="O59" i="51"/>
  <c r="N59" i="51"/>
  <c r="M59" i="51"/>
  <c r="L59" i="51"/>
  <c r="K59" i="51"/>
  <c r="J59" i="51"/>
  <c r="I59" i="51"/>
  <c r="S59" i="51" s="1"/>
  <c r="H59" i="51"/>
  <c r="G59" i="51"/>
  <c r="F59" i="51"/>
  <c r="C59" i="51"/>
  <c r="B59" i="51"/>
  <c r="U58" i="51"/>
  <c r="S58" i="51"/>
  <c r="R58" i="51"/>
  <c r="Q58" i="51"/>
  <c r="P58" i="51"/>
  <c r="E58" i="51"/>
  <c r="T58" i="51" s="1"/>
  <c r="S57" i="51"/>
  <c r="R57" i="51"/>
  <c r="Q57" i="51"/>
  <c r="P57" i="51"/>
  <c r="E57" i="51"/>
  <c r="U57" i="51" s="1"/>
  <c r="S56" i="51"/>
  <c r="R56" i="51"/>
  <c r="Q56" i="51"/>
  <c r="P56" i="51"/>
  <c r="E56" i="51"/>
  <c r="U55" i="51"/>
  <c r="S55" i="51"/>
  <c r="R55" i="51"/>
  <c r="Q55" i="51"/>
  <c r="P55" i="51"/>
  <c r="E55" i="51"/>
  <c r="T55" i="51" s="1"/>
  <c r="W53" i="51"/>
  <c r="V53" i="51"/>
  <c r="O53" i="51"/>
  <c r="N53" i="51"/>
  <c r="M53" i="51"/>
  <c r="L53" i="51"/>
  <c r="K53" i="51"/>
  <c r="J53" i="51"/>
  <c r="I53" i="51"/>
  <c r="S53" i="51" s="1"/>
  <c r="H53" i="51"/>
  <c r="R53" i="51" s="1"/>
  <c r="G53" i="51"/>
  <c r="F53" i="51"/>
  <c r="C53" i="51"/>
  <c r="B53" i="51"/>
  <c r="E53" i="51" s="1"/>
  <c r="S52" i="51"/>
  <c r="R52" i="51"/>
  <c r="Q52" i="51"/>
  <c r="P52" i="51"/>
  <c r="E52" i="51"/>
  <c r="U52" i="51" s="1"/>
  <c r="S51" i="51"/>
  <c r="R51" i="51"/>
  <c r="Q51" i="51"/>
  <c r="P51" i="51"/>
  <c r="E51" i="51"/>
  <c r="S50" i="51"/>
  <c r="R50" i="51"/>
  <c r="Q50" i="51"/>
  <c r="P50" i="51"/>
  <c r="E50" i="51"/>
  <c r="S49" i="51"/>
  <c r="R49" i="51"/>
  <c r="Q49" i="51"/>
  <c r="P49" i="51"/>
  <c r="E49" i="51"/>
  <c r="S48" i="51"/>
  <c r="R48" i="51"/>
  <c r="Q48" i="51"/>
  <c r="P48" i="51"/>
  <c r="E48" i="51"/>
  <c r="U48" i="51" s="1"/>
  <c r="S47" i="51"/>
  <c r="R47" i="51"/>
  <c r="Q47" i="51"/>
  <c r="P47" i="51"/>
  <c r="E47" i="51"/>
  <c r="S46" i="51"/>
  <c r="R46" i="51"/>
  <c r="Q46" i="51"/>
  <c r="P46" i="51"/>
  <c r="E46" i="51"/>
  <c r="U45" i="51"/>
  <c r="T45" i="51"/>
  <c r="S45" i="51"/>
  <c r="R45" i="51"/>
  <c r="Q45" i="51"/>
  <c r="P45" i="51"/>
  <c r="E45" i="51"/>
  <c r="S44" i="51"/>
  <c r="R44" i="51"/>
  <c r="Q44" i="51"/>
  <c r="P44" i="51"/>
  <c r="E44" i="51"/>
  <c r="U44" i="51" s="1"/>
  <c r="S43" i="51"/>
  <c r="R43" i="51"/>
  <c r="Q43" i="51"/>
  <c r="P43" i="51"/>
  <c r="E43" i="51"/>
  <c r="S42" i="51"/>
  <c r="R42" i="51"/>
  <c r="Q42" i="51"/>
  <c r="P42" i="51"/>
  <c r="E42" i="51"/>
  <c r="U42" i="51" s="1"/>
  <c r="W40" i="51"/>
  <c r="V40" i="51"/>
  <c r="O40" i="51"/>
  <c r="N40" i="51"/>
  <c r="M40" i="51"/>
  <c r="L40" i="51"/>
  <c r="K40" i="51"/>
  <c r="J40" i="51"/>
  <c r="I40" i="51"/>
  <c r="H40" i="51"/>
  <c r="P40" i="51" s="1"/>
  <c r="G40" i="51"/>
  <c r="F40" i="51"/>
  <c r="C40" i="51"/>
  <c r="B40" i="51"/>
  <c r="E40" i="51" s="1"/>
  <c r="U39" i="51"/>
  <c r="T39" i="51"/>
  <c r="S39" i="51"/>
  <c r="R39" i="51"/>
  <c r="Q39" i="51"/>
  <c r="P39" i="51"/>
  <c r="E39" i="51"/>
  <c r="S38" i="51"/>
  <c r="R38" i="51"/>
  <c r="Q38" i="51"/>
  <c r="P38" i="51"/>
  <c r="E38" i="51"/>
  <c r="U38" i="51" s="1"/>
  <c r="S37" i="51"/>
  <c r="R37" i="51"/>
  <c r="Q37" i="51"/>
  <c r="P37" i="51"/>
  <c r="E37" i="51"/>
  <c r="U37" i="51" s="1"/>
  <c r="S36" i="51"/>
  <c r="R36" i="51"/>
  <c r="Q36" i="51"/>
  <c r="U36" i="51" s="1"/>
  <c r="P36" i="51"/>
  <c r="T36" i="51" s="1"/>
  <c r="E36" i="51"/>
  <c r="S35" i="51"/>
  <c r="R35" i="51"/>
  <c r="Q35" i="51"/>
  <c r="P35" i="51"/>
  <c r="T35" i="51" s="1"/>
  <c r="E35" i="51"/>
  <c r="W33" i="51"/>
  <c r="V33" i="51"/>
  <c r="O33" i="51"/>
  <c r="N33" i="51"/>
  <c r="M33" i="51"/>
  <c r="L33" i="51"/>
  <c r="K33" i="51"/>
  <c r="S33" i="51" s="1"/>
  <c r="J33" i="51"/>
  <c r="I33" i="51"/>
  <c r="H33" i="51"/>
  <c r="G33" i="51"/>
  <c r="F33" i="51"/>
  <c r="C33" i="51"/>
  <c r="B33" i="51"/>
  <c r="E33" i="51" s="1"/>
  <c r="S32" i="51"/>
  <c r="R32" i="51"/>
  <c r="Q32" i="51"/>
  <c r="P32" i="51"/>
  <c r="E32" i="51"/>
  <c r="W30" i="51"/>
  <c r="V30" i="51"/>
  <c r="O30" i="51"/>
  <c r="N30" i="51"/>
  <c r="M30" i="51"/>
  <c r="L30" i="51"/>
  <c r="K30" i="51"/>
  <c r="J30" i="51"/>
  <c r="I30" i="51"/>
  <c r="H30" i="51"/>
  <c r="G30" i="51"/>
  <c r="F30" i="51"/>
  <c r="E30" i="51"/>
  <c r="C30" i="51"/>
  <c r="B30" i="51"/>
  <c r="S29" i="51"/>
  <c r="R29" i="51"/>
  <c r="Q29" i="51"/>
  <c r="P29" i="51"/>
  <c r="E29" i="51"/>
  <c r="U29" i="51" s="1"/>
  <c r="S28" i="51"/>
  <c r="R28" i="51"/>
  <c r="Q28" i="51"/>
  <c r="P28" i="51"/>
  <c r="E28" i="51"/>
  <c r="S27" i="51"/>
  <c r="R27" i="51"/>
  <c r="Q27" i="51"/>
  <c r="P27" i="51"/>
  <c r="E27" i="51"/>
  <c r="U27" i="51" s="1"/>
  <c r="U26" i="51"/>
  <c r="T26" i="51"/>
  <c r="S26" i="51"/>
  <c r="R26" i="51"/>
  <c r="Q26" i="51"/>
  <c r="P26" i="51"/>
  <c r="E26" i="51"/>
  <c r="W24" i="51"/>
  <c r="V24" i="51"/>
  <c r="O24" i="51"/>
  <c r="N24" i="51"/>
  <c r="M24" i="51"/>
  <c r="L24" i="51"/>
  <c r="K24" i="51"/>
  <c r="J24" i="51"/>
  <c r="I24" i="51"/>
  <c r="H24" i="51"/>
  <c r="G24" i="51"/>
  <c r="F24" i="51"/>
  <c r="E24" i="51"/>
  <c r="C24" i="51"/>
  <c r="B24" i="51"/>
  <c r="S23" i="51"/>
  <c r="R23" i="51"/>
  <c r="Q23" i="51"/>
  <c r="P23" i="51"/>
  <c r="E23" i="51"/>
  <c r="U23" i="51" s="1"/>
  <c r="S22" i="51"/>
  <c r="R22" i="51"/>
  <c r="Q22" i="51"/>
  <c r="P22" i="51"/>
  <c r="E22" i="51"/>
  <c r="U22" i="51" s="1"/>
  <c r="U21" i="51"/>
  <c r="T21" i="51"/>
  <c r="S21" i="51"/>
  <c r="R21" i="51"/>
  <c r="Q21" i="51"/>
  <c r="P21" i="51"/>
  <c r="E21" i="51"/>
  <c r="U20" i="51"/>
  <c r="T20" i="51"/>
  <c r="S20" i="51"/>
  <c r="R20" i="51"/>
  <c r="Q20" i="51"/>
  <c r="P20" i="51"/>
  <c r="E20" i="51"/>
  <c r="T19" i="51"/>
  <c r="S19" i="51"/>
  <c r="R19" i="51"/>
  <c r="Q19" i="51"/>
  <c r="P19" i="51"/>
  <c r="E19" i="51"/>
  <c r="U19" i="51" s="1"/>
  <c r="S18" i="51"/>
  <c r="R18" i="51"/>
  <c r="Q18" i="51"/>
  <c r="P18" i="51"/>
  <c r="E18" i="51"/>
  <c r="U18" i="51" s="1"/>
  <c r="W16" i="51"/>
  <c r="V16" i="51"/>
  <c r="O16" i="51"/>
  <c r="N16" i="51"/>
  <c r="M16" i="51"/>
  <c r="L16" i="51"/>
  <c r="K16" i="51"/>
  <c r="J16" i="51"/>
  <c r="I16" i="51"/>
  <c r="H16" i="51"/>
  <c r="G16" i="51"/>
  <c r="F16" i="51"/>
  <c r="C16" i="51"/>
  <c r="B16" i="51"/>
  <c r="E16" i="51" s="1"/>
  <c r="U15" i="51"/>
  <c r="S15" i="51"/>
  <c r="R15" i="51"/>
  <c r="Q15" i="51"/>
  <c r="P15" i="51"/>
  <c r="E15" i="51"/>
  <c r="T15" i="51" s="1"/>
  <c r="T14" i="51"/>
  <c r="S14" i="51"/>
  <c r="R14" i="51"/>
  <c r="Q14" i="51"/>
  <c r="P14" i="51"/>
  <c r="E14" i="51"/>
  <c r="U14" i="51" s="1"/>
  <c r="S13" i="51"/>
  <c r="R13" i="51"/>
  <c r="Q13" i="51"/>
  <c r="P13" i="51"/>
  <c r="E13" i="51"/>
  <c r="U13" i="51" s="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U10" i="51" s="1"/>
  <c r="S9" i="51"/>
  <c r="R9" i="51"/>
  <c r="Q9" i="51"/>
  <c r="P9" i="51"/>
  <c r="E9" i="51"/>
  <c r="U9" i="51" s="1"/>
  <c r="S93" i="50"/>
  <c r="R93" i="50"/>
  <c r="Q93" i="50"/>
  <c r="P93" i="50"/>
  <c r="E93" i="50"/>
  <c r="S92" i="50"/>
  <c r="R92" i="50"/>
  <c r="Q92" i="50"/>
  <c r="P92" i="50"/>
  <c r="E92" i="50"/>
  <c r="T91" i="50"/>
  <c r="S91" i="50"/>
  <c r="R91" i="50"/>
  <c r="Q91" i="50"/>
  <c r="P91" i="50"/>
  <c r="E91" i="50"/>
  <c r="U91" i="50" s="1"/>
  <c r="S90" i="50"/>
  <c r="R90" i="50"/>
  <c r="Q90" i="50"/>
  <c r="P90" i="50"/>
  <c r="E90" i="50"/>
  <c r="U90" i="50" s="1"/>
  <c r="S89" i="50"/>
  <c r="R89" i="50"/>
  <c r="Q89" i="50"/>
  <c r="P89" i="50"/>
  <c r="E89" i="50"/>
  <c r="U89" i="50" s="1"/>
  <c r="S88" i="50"/>
  <c r="R88" i="50"/>
  <c r="Q88" i="50"/>
  <c r="P88" i="50"/>
  <c r="E88" i="50"/>
  <c r="S87" i="50"/>
  <c r="R87" i="50"/>
  <c r="Q87" i="50"/>
  <c r="P87" i="50"/>
  <c r="E87" i="50"/>
  <c r="U87" i="50" s="1"/>
  <c r="S86" i="50"/>
  <c r="R86" i="50"/>
  <c r="Q86" i="50"/>
  <c r="P86" i="50"/>
  <c r="E86" i="50"/>
  <c r="U86" i="50" s="1"/>
  <c r="W72" i="50"/>
  <c r="V72" i="50"/>
  <c r="O72" i="50"/>
  <c r="N72" i="50"/>
  <c r="M72" i="50"/>
  <c r="L72" i="50"/>
  <c r="K72" i="50"/>
  <c r="J72" i="50"/>
  <c r="I72" i="50"/>
  <c r="H72" i="50"/>
  <c r="G72" i="50"/>
  <c r="F72" i="50"/>
  <c r="E72" i="50"/>
  <c r="C72" i="50"/>
  <c r="B72" i="50"/>
  <c r="W71" i="50"/>
  <c r="V71" i="50"/>
  <c r="O71" i="50"/>
  <c r="N71" i="50"/>
  <c r="M71" i="50"/>
  <c r="L71" i="50"/>
  <c r="K71" i="50"/>
  <c r="J71" i="50"/>
  <c r="I71" i="50"/>
  <c r="H71" i="50"/>
  <c r="G71" i="50"/>
  <c r="F71" i="50"/>
  <c r="C71" i="50"/>
  <c r="E71" i="50" s="1"/>
  <c r="B71" i="50"/>
  <c r="W70" i="50"/>
  <c r="V70" i="50"/>
  <c r="O70" i="50"/>
  <c r="N70" i="50"/>
  <c r="M70" i="50"/>
  <c r="L70" i="50"/>
  <c r="K70" i="50"/>
  <c r="S70" i="50" s="1"/>
  <c r="J70" i="50"/>
  <c r="I70" i="50"/>
  <c r="H70" i="50"/>
  <c r="G70" i="50"/>
  <c r="F70" i="50"/>
  <c r="C70" i="50"/>
  <c r="B70" i="50"/>
  <c r="E70" i="50" s="1"/>
  <c r="S69" i="50"/>
  <c r="R69" i="50"/>
  <c r="Q69" i="50"/>
  <c r="P69" i="50"/>
  <c r="E69" i="50"/>
  <c r="U69" i="50" s="1"/>
  <c r="W67" i="50"/>
  <c r="V67" i="50"/>
  <c r="O67" i="50"/>
  <c r="N67" i="50"/>
  <c r="M67" i="50"/>
  <c r="L67" i="50"/>
  <c r="K67" i="50"/>
  <c r="J67" i="50"/>
  <c r="I67" i="50"/>
  <c r="H67" i="50"/>
  <c r="G67" i="50"/>
  <c r="F67" i="50"/>
  <c r="C67" i="50"/>
  <c r="E67" i="50" s="1"/>
  <c r="B67" i="50"/>
  <c r="W66" i="50"/>
  <c r="V66" i="50"/>
  <c r="O66" i="50"/>
  <c r="N66" i="50"/>
  <c r="M66" i="50"/>
  <c r="L66" i="50"/>
  <c r="K66" i="50"/>
  <c r="J66" i="50"/>
  <c r="I66" i="50"/>
  <c r="H66" i="50"/>
  <c r="G66" i="50"/>
  <c r="F66" i="50"/>
  <c r="E66" i="50"/>
  <c r="C66" i="50"/>
  <c r="B66" i="50"/>
  <c r="S65" i="50"/>
  <c r="R65" i="50"/>
  <c r="Q65" i="50"/>
  <c r="P65" i="50"/>
  <c r="E65" i="50"/>
  <c r="S64" i="50"/>
  <c r="R64" i="50"/>
  <c r="Q64" i="50"/>
  <c r="P64" i="50"/>
  <c r="E64" i="50"/>
  <c r="U64" i="50" s="1"/>
  <c r="T63" i="50"/>
  <c r="S63" i="50"/>
  <c r="R63" i="50"/>
  <c r="Q63" i="50"/>
  <c r="P63" i="50"/>
  <c r="E63" i="50"/>
  <c r="U63" i="50" s="1"/>
  <c r="U62" i="50"/>
  <c r="T62" i="50"/>
  <c r="S62" i="50"/>
  <c r="R62" i="50"/>
  <c r="Q62" i="50"/>
  <c r="P62" i="50"/>
  <c r="E62" i="50"/>
  <c r="T61" i="50"/>
  <c r="S61" i="50"/>
  <c r="R61" i="50"/>
  <c r="Q61" i="50"/>
  <c r="P61" i="50"/>
  <c r="E61" i="50"/>
  <c r="U61" i="50" s="1"/>
  <c r="V59" i="50"/>
  <c r="O59" i="50"/>
  <c r="N59" i="50"/>
  <c r="M59" i="50"/>
  <c r="L59" i="50"/>
  <c r="K59" i="50"/>
  <c r="J59" i="50"/>
  <c r="I59" i="50"/>
  <c r="H59" i="50"/>
  <c r="G59" i="50"/>
  <c r="F59" i="50"/>
  <c r="C59" i="50"/>
  <c r="B59" i="50"/>
  <c r="U58" i="50"/>
  <c r="S58" i="50"/>
  <c r="R58" i="50"/>
  <c r="Q58" i="50"/>
  <c r="P58" i="50"/>
  <c r="E58" i="50"/>
  <c r="T58" i="50" s="1"/>
  <c r="S57" i="50"/>
  <c r="R57" i="50"/>
  <c r="Q57" i="50"/>
  <c r="P57" i="50"/>
  <c r="E57" i="50"/>
  <c r="U57" i="50" s="1"/>
  <c r="S56" i="50"/>
  <c r="R56" i="50"/>
  <c r="Q56" i="50"/>
  <c r="P56" i="50"/>
  <c r="E56" i="50"/>
  <c r="U56" i="50" s="1"/>
  <c r="U55" i="50"/>
  <c r="S55" i="50"/>
  <c r="R55" i="50"/>
  <c r="Q55" i="50"/>
  <c r="P55" i="50"/>
  <c r="E55" i="50"/>
  <c r="T55" i="50" s="1"/>
  <c r="W53" i="50"/>
  <c r="V53" i="50"/>
  <c r="O53" i="50"/>
  <c r="N53" i="50"/>
  <c r="M53" i="50"/>
  <c r="L53" i="50"/>
  <c r="K53" i="50"/>
  <c r="J53" i="50"/>
  <c r="I53" i="50"/>
  <c r="H53" i="50"/>
  <c r="P53" i="50" s="1"/>
  <c r="G53" i="50"/>
  <c r="F53" i="50"/>
  <c r="C53" i="50"/>
  <c r="B53" i="50"/>
  <c r="E53" i="50" s="1"/>
  <c r="S52" i="50"/>
  <c r="R52" i="50"/>
  <c r="Q52" i="50"/>
  <c r="P52" i="50"/>
  <c r="E52" i="50"/>
  <c r="U52" i="50" s="1"/>
  <c r="S51" i="50"/>
  <c r="R51" i="50"/>
  <c r="Q51" i="50"/>
  <c r="P51" i="50"/>
  <c r="E51" i="50"/>
  <c r="U51" i="50" s="1"/>
  <c r="U50" i="50"/>
  <c r="S50" i="50"/>
  <c r="R50" i="50"/>
  <c r="Q50" i="50"/>
  <c r="P50" i="50"/>
  <c r="E50" i="50"/>
  <c r="T50" i="50" s="1"/>
  <c r="U49" i="50"/>
  <c r="T49" i="50"/>
  <c r="S49" i="50"/>
  <c r="R49" i="50"/>
  <c r="Q49" i="50"/>
  <c r="P49" i="50"/>
  <c r="E49" i="50"/>
  <c r="S48" i="50"/>
  <c r="R48" i="50"/>
  <c r="Q48" i="50"/>
  <c r="P48" i="50"/>
  <c r="E48" i="50"/>
  <c r="U48" i="50" s="1"/>
  <c r="S47" i="50"/>
  <c r="R47" i="50"/>
  <c r="Q47" i="50"/>
  <c r="P47" i="50"/>
  <c r="E47" i="50"/>
  <c r="U47" i="50" s="1"/>
  <c r="S46" i="50"/>
  <c r="R46" i="50"/>
  <c r="Q46" i="50"/>
  <c r="P46" i="50"/>
  <c r="E46" i="50"/>
  <c r="U45" i="50"/>
  <c r="S45" i="50"/>
  <c r="R45" i="50"/>
  <c r="Q45" i="50"/>
  <c r="P45" i="50"/>
  <c r="E45" i="50"/>
  <c r="T45" i="50" s="1"/>
  <c r="T44" i="50"/>
  <c r="S44" i="50"/>
  <c r="R44" i="50"/>
  <c r="Q44" i="50"/>
  <c r="P44" i="50"/>
  <c r="E44" i="50"/>
  <c r="U44" i="50" s="1"/>
  <c r="S43" i="50"/>
  <c r="R43" i="50"/>
  <c r="Q43" i="50"/>
  <c r="P43" i="50"/>
  <c r="E43" i="50"/>
  <c r="U43" i="50" s="1"/>
  <c r="S42" i="50"/>
  <c r="R42" i="50"/>
  <c r="Q42" i="50"/>
  <c r="P42" i="50"/>
  <c r="E42" i="50"/>
  <c r="W40" i="50"/>
  <c r="V40" i="50"/>
  <c r="O40" i="50"/>
  <c r="N40" i="50"/>
  <c r="M40" i="50"/>
  <c r="L40" i="50"/>
  <c r="K40" i="50"/>
  <c r="J40" i="50"/>
  <c r="I40" i="50"/>
  <c r="H40" i="50"/>
  <c r="G40" i="50"/>
  <c r="F40" i="50"/>
  <c r="C40" i="50"/>
  <c r="B40" i="50"/>
  <c r="E40" i="50" s="1"/>
  <c r="T39" i="50"/>
  <c r="S39" i="50"/>
  <c r="R39" i="50"/>
  <c r="Q39" i="50"/>
  <c r="P39" i="50"/>
  <c r="E39" i="50"/>
  <c r="U39" i="50" s="1"/>
  <c r="S38" i="50"/>
  <c r="R38" i="50"/>
  <c r="Q38" i="50"/>
  <c r="P38" i="50"/>
  <c r="E38" i="50"/>
  <c r="U38" i="50" s="1"/>
  <c r="T37" i="50"/>
  <c r="S37" i="50"/>
  <c r="R37" i="50"/>
  <c r="Q37" i="50"/>
  <c r="P37" i="50"/>
  <c r="E37" i="50"/>
  <c r="U37" i="50" s="1"/>
  <c r="S36" i="50"/>
  <c r="R36" i="50"/>
  <c r="Q36" i="50"/>
  <c r="U36" i="50" s="1"/>
  <c r="P36" i="50"/>
  <c r="T36" i="50" s="1"/>
  <c r="E36" i="50"/>
  <c r="S35" i="50"/>
  <c r="R35" i="50"/>
  <c r="Q35" i="50"/>
  <c r="P35" i="50"/>
  <c r="T35" i="50" s="1"/>
  <c r="E35" i="50"/>
  <c r="W33" i="50"/>
  <c r="V33" i="50"/>
  <c r="O33" i="50"/>
  <c r="N33" i="50"/>
  <c r="M33" i="50"/>
  <c r="L33" i="50"/>
  <c r="K33" i="50"/>
  <c r="S33" i="50" s="1"/>
  <c r="J33" i="50"/>
  <c r="I33" i="50"/>
  <c r="H33" i="50"/>
  <c r="G33" i="50"/>
  <c r="F33" i="50"/>
  <c r="C33" i="50"/>
  <c r="B33" i="50"/>
  <c r="S32" i="50"/>
  <c r="R32" i="50"/>
  <c r="Q32" i="50"/>
  <c r="U32" i="50" s="1"/>
  <c r="P32" i="50"/>
  <c r="T32" i="50" s="1"/>
  <c r="E32" i="50"/>
  <c r="W30" i="50"/>
  <c r="V30" i="50"/>
  <c r="O30" i="50"/>
  <c r="N30" i="50"/>
  <c r="M30" i="50"/>
  <c r="L30" i="50"/>
  <c r="K30" i="50"/>
  <c r="J30" i="50"/>
  <c r="I30" i="50"/>
  <c r="Q30" i="50" s="1"/>
  <c r="H30" i="50"/>
  <c r="P30" i="50" s="1"/>
  <c r="G30" i="50"/>
  <c r="F30" i="50"/>
  <c r="C30" i="50"/>
  <c r="B30" i="50"/>
  <c r="E30" i="50" s="1"/>
  <c r="S29" i="50"/>
  <c r="R29" i="50"/>
  <c r="Q29" i="50"/>
  <c r="P29" i="50"/>
  <c r="E29" i="50"/>
  <c r="U29" i="50" s="1"/>
  <c r="S28" i="50"/>
  <c r="R28" i="50"/>
  <c r="Q28" i="50"/>
  <c r="P28" i="50"/>
  <c r="E28" i="50"/>
  <c r="U28" i="50" s="1"/>
  <c r="S27" i="50"/>
  <c r="R27" i="50"/>
  <c r="Q27" i="50"/>
  <c r="P27" i="50"/>
  <c r="E27" i="50"/>
  <c r="U26" i="50"/>
  <c r="T26" i="50"/>
  <c r="S26" i="50"/>
  <c r="R26" i="50"/>
  <c r="Q26" i="50"/>
  <c r="P26" i="50"/>
  <c r="E26" i="50"/>
  <c r="W24" i="50"/>
  <c r="V24" i="50"/>
  <c r="O24" i="50"/>
  <c r="N24" i="50"/>
  <c r="M24" i="50"/>
  <c r="L24" i="50"/>
  <c r="K24" i="50"/>
  <c r="J24" i="50"/>
  <c r="I24" i="50"/>
  <c r="H24" i="50"/>
  <c r="G24" i="50"/>
  <c r="F24" i="50"/>
  <c r="C24" i="50"/>
  <c r="B24" i="50"/>
  <c r="S23" i="50"/>
  <c r="R23" i="50"/>
  <c r="Q23" i="50"/>
  <c r="P23" i="50"/>
  <c r="E23" i="50"/>
  <c r="U23" i="50" s="1"/>
  <c r="T22" i="50"/>
  <c r="S22" i="50"/>
  <c r="R22" i="50"/>
  <c r="Q22" i="50"/>
  <c r="P22" i="50"/>
  <c r="E22" i="50"/>
  <c r="U22" i="50" s="1"/>
  <c r="S21" i="50"/>
  <c r="R21" i="50"/>
  <c r="Q21" i="50"/>
  <c r="P21" i="50"/>
  <c r="E21" i="50"/>
  <c r="T20" i="50"/>
  <c r="S20" i="50"/>
  <c r="R20" i="50"/>
  <c r="Q20" i="50"/>
  <c r="P20" i="50"/>
  <c r="E20" i="50"/>
  <c r="U20" i="50" s="1"/>
  <c r="S19" i="50"/>
  <c r="R19" i="50"/>
  <c r="Q19" i="50"/>
  <c r="P19" i="50"/>
  <c r="E19" i="50"/>
  <c r="U19" i="50" s="1"/>
  <c r="S18" i="50"/>
  <c r="R18" i="50"/>
  <c r="Q18" i="50"/>
  <c r="P18" i="50"/>
  <c r="E18" i="50"/>
  <c r="U18" i="50" s="1"/>
  <c r="W16" i="50"/>
  <c r="V16" i="50"/>
  <c r="O16" i="50"/>
  <c r="N16" i="50"/>
  <c r="M16" i="50"/>
  <c r="L16" i="50"/>
  <c r="K16" i="50"/>
  <c r="J16" i="50"/>
  <c r="I16" i="50"/>
  <c r="H16" i="50"/>
  <c r="G16" i="50"/>
  <c r="F16" i="50"/>
  <c r="C16" i="50"/>
  <c r="E16" i="50" s="1"/>
  <c r="B16" i="50"/>
  <c r="S15" i="50"/>
  <c r="R15" i="50"/>
  <c r="Q15" i="50"/>
  <c r="P15" i="50"/>
  <c r="E15" i="50"/>
  <c r="S14" i="50"/>
  <c r="R14" i="50"/>
  <c r="Q14" i="50"/>
  <c r="P14" i="50"/>
  <c r="E14" i="50"/>
  <c r="U14" i="50" s="1"/>
  <c r="U13" i="50"/>
  <c r="S13" i="50"/>
  <c r="R13" i="50"/>
  <c r="Q13" i="50"/>
  <c r="P13" i="50"/>
  <c r="E13" i="50"/>
  <c r="T13" i="50" s="1"/>
  <c r="S12" i="50"/>
  <c r="R12" i="50"/>
  <c r="Q12" i="50"/>
  <c r="P12" i="50"/>
  <c r="E12" i="50"/>
  <c r="U12" i="50" s="1"/>
  <c r="S11" i="50"/>
  <c r="R11" i="50"/>
  <c r="Q11" i="50"/>
  <c r="P11" i="50"/>
  <c r="E11" i="50"/>
  <c r="S10" i="50"/>
  <c r="R10" i="50"/>
  <c r="Q10" i="50"/>
  <c r="P10" i="50"/>
  <c r="E10" i="50"/>
  <c r="U10" i="50" s="1"/>
  <c r="T9" i="50"/>
  <c r="S9" i="50"/>
  <c r="R9" i="50"/>
  <c r="Q9" i="50"/>
  <c r="P9" i="50"/>
  <c r="E9" i="50"/>
  <c r="U9" i="50" s="1"/>
  <c r="S93" i="49"/>
  <c r="R93" i="49"/>
  <c r="Q93" i="49"/>
  <c r="P93" i="49"/>
  <c r="E93" i="49"/>
  <c r="U93" i="49" s="1"/>
  <c r="S92" i="49"/>
  <c r="R92" i="49"/>
  <c r="Q92" i="49"/>
  <c r="P92" i="49"/>
  <c r="E92" i="49"/>
  <c r="U92" i="49" s="1"/>
  <c r="S91" i="49"/>
  <c r="R91" i="49"/>
  <c r="Q91" i="49"/>
  <c r="P91" i="49"/>
  <c r="E91" i="49"/>
  <c r="U91" i="49" s="1"/>
  <c r="U90" i="49"/>
  <c r="T90" i="49"/>
  <c r="S90" i="49"/>
  <c r="R90" i="49"/>
  <c r="Q90" i="49"/>
  <c r="P90" i="49"/>
  <c r="E90" i="49"/>
  <c r="T89" i="49"/>
  <c r="S89" i="49"/>
  <c r="R89" i="49"/>
  <c r="Q89" i="49"/>
  <c r="P89" i="49"/>
  <c r="E89" i="49"/>
  <c r="U89" i="49" s="1"/>
  <c r="S88" i="49"/>
  <c r="R88" i="49"/>
  <c r="Q88" i="49"/>
  <c r="P88" i="49"/>
  <c r="E88" i="49"/>
  <c r="U88" i="49" s="1"/>
  <c r="S87" i="49"/>
  <c r="R87" i="49"/>
  <c r="Q87" i="49"/>
  <c r="P87" i="49"/>
  <c r="E87" i="49"/>
  <c r="U87" i="49" s="1"/>
  <c r="U86" i="49"/>
  <c r="T86" i="49"/>
  <c r="S86" i="49"/>
  <c r="R86" i="49"/>
  <c r="Q86" i="49"/>
  <c r="P86" i="49"/>
  <c r="E86" i="49"/>
  <c r="W72" i="49"/>
  <c r="V72" i="49"/>
  <c r="O72" i="49"/>
  <c r="N72" i="49"/>
  <c r="M72" i="49"/>
  <c r="L72" i="49"/>
  <c r="K72" i="49"/>
  <c r="J72" i="49"/>
  <c r="I72" i="49"/>
  <c r="Q72" i="49" s="1"/>
  <c r="H72" i="49"/>
  <c r="G72" i="49"/>
  <c r="F72" i="49"/>
  <c r="C72" i="49"/>
  <c r="B72" i="49"/>
  <c r="E72" i="49" s="1"/>
  <c r="W71" i="49"/>
  <c r="V71" i="49"/>
  <c r="O71" i="49"/>
  <c r="N71" i="49"/>
  <c r="M71" i="49"/>
  <c r="L71" i="49"/>
  <c r="K71" i="49"/>
  <c r="S71" i="49" s="1"/>
  <c r="J71" i="49"/>
  <c r="I71" i="49"/>
  <c r="H71" i="49"/>
  <c r="P71" i="49" s="1"/>
  <c r="G71" i="49"/>
  <c r="F71" i="49"/>
  <c r="C71" i="49"/>
  <c r="B71" i="49"/>
  <c r="W70" i="49"/>
  <c r="V70" i="49"/>
  <c r="O70" i="49"/>
  <c r="N70" i="49"/>
  <c r="M70" i="49"/>
  <c r="L70" i="49"/>
  <c r="K70" i="49"/>
  <c r="S70" i="49" s="1"/>
  <c r="J70" i="49"/>
  <c r="I70" i="49"/>
  <c r="H70" i="49"/>
  <c r="G70" i="49"/>
  <c r="F70" i="49"/>
  <c r="C70" i="49"/>
  <c r="B70" i="49"/>
  <c r="S69" i="49"/>
  <c r="R69" i="49"/>
  <c r="Q69" i="49"/>
  <c r="U69" i="49" s="1"/>
  <c r="P69" i="49"/>
  <c r="T69" i="49" s="1"/>
  <c r="E69" i="49"/>
  <c r="W67" i="49"/>
  <c r="V67" i="49"/>
  <c r="O67" i="49"/>
  <c r="N67" i="49"/>
  <c r="M67" i="49"/>
  <c r="L67" i="49"/>
  <c r="K67" i="49"/>
  <c r="J67" i="49"/>
  <c r="I67" i="49"/>
  <c r="Q67" i="49" s="1"/>
  <c r="H67" i="49"/>
  <c r="G67" i="49"/>
  <c r="F67" i="49"/>
  <c r="C67" i="49"/>
  <c r="B67" i="49"/>
  <c r="E67" i="49" s="1"/>
  <c r="W66" i="49"/>
  <c r="V66" i="49"/>
  <c r="S66" i="49"/>
  <c r="O66" i="49"/>
  <c r="N66" i="49"/>
  <c r="M66" i="49"/>
  <c r="L66" i="49"/>
  <c r="K66" i="49"/>
  <c r="J66" i="49"/>
  <c r="I66" i="49"/>
  <c r="Q66" i="49" s="1"/>
  <c r="H66" i="49"/>
  <c r="P66" i="49" s="1"/>
  <c r="G66" i="49"/>
  <c r="F66" i="49"/>
  <c r="C66" i="49"/>
  <c r="B66" i="49"/>
  <c r="E66" i="49" s="1"/>
  <c r="S65" i="49"/>
  <c r="R65" i="49"/>
  <c r="Q65" i="49"/>
  <c r="P65" i="49"/>
  <c r="E65" i="49"/>
  <c r="U65" i="49" s="1"/>
  <c r="S64" i="49"/>
  <c r="R64" i="49"/>
  <c r="Q64" i="49"/>
  <c r="P64" i="49"/>
  <c r="E64" i="49"/>
  <c r="S63" i="49"/>
  <c r="R63" i="49"/>
  <c r="Q63" i="49"/>
  <c r="P63" i="49"/>
  <c r="E63" i="49"/>
  <c r="T62" i="49"/>
  <c r="S62" i="49"/>
  <c r="R62" i="49"/>
  <c r="Q62" i="49"/>
  <c r="P62" i="49"/>
  <c r="E62" i="49"/>
  <c r="U62" i="49" s="1"/>
  <c r="S61" i="49"/>
  <c r="R61" i="49"/>
  <c r="Q61" i="49"/>
  <c r="P61" i="49"/>
  <c r="E61" i="49"/>
  <c r="U61" i="49" s="1"/>
  <c r="V59" i="49"/>
  <c r="O59" i="49"/>
  <c r="N59" i="49"/>
  <c r="M59" i="49"/>
  <c r="L59" i="49"/>
  <c r="K59" i="49"/>
  <c r="J59" i="49"/>
  <c r="I59" i="49"/>
  <c r="H59" i="49"/>
  <c r="G59" i="49"/>
  <c r="F59" i="49"/>
  <c r="C59" i="49"/>
  <c r="B59" i="49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S56" i="49"/>
  <c r="R56" i="49"/>
  <c r="Q56" i="49"/>
  <c r="P56" i="49"/>
  <c r="E56" i="49"/>
  <c r="S55" i="49"/>
  <c r="R55" i="49"/>
  <c r="Q55" i="49"/>
  <c r="P55" i="49"/>
  <c r="E55" i="49"/>
  <c r="W53" i="49"/>
  <c r="V53" i="49"/>
  <c r="O53" i="49"/>
  <c r="N53" i="49"/>
  <c r="M53" i="49"/>
  <c r="L53" i="49"/>
  <c r="K53" i="49"/>
  <c r="J53" i="49"/>
  <c r="I53" i="49"/>
  <c r="S53" i="49" s="1"/>
  <c r="H53" i="49"/>
  <c r="G53" i="49"/>
  <c r="F53" i="49"/>
  <c r="C53" i="49"/>
  <c r="B53" i="49"/>
  <c r="S52" i="49"/>
  <c r="R52" i="49"/>
  <c r="Q52" i="49"/>
  <c r="P52" i="49"/>
  <c r="E52" i="49"/>
  <c r="U52" i="49" s="1"/>
  <c r="U51" i="49"/>
  <c r="S51" i="49"/>
  <c r="R51" i="49"/>
  <c r="Q51" i="49"/>
  <c r="P51" i="49"/>
  <c r="E51" i="49"/>
  <c r="T51" i="49" s="1"/>
  <c r="T50" i="49"/>
  <c r="S50" i="49"/>
  <c r="R50" i="49"/>
  <c r="Q50" i="49"/>
  <c r="P50" i="49"/>
  <c r="E50" i="49"/>
  <c r="U50" i="49" s="1"/>
  <c r="S49" i="49"/>
  <c r="R49" i="49"/>
  <c r="Q49" i="49"/>
  <c r="P49" i="49"/>
  <c r="E49" i="49"/>
  <c r="T49" i="49" s="1"/>
  <c r="S48" i="49"/>
  <c r="R48" i="49"/>
  <c r="Q48" i="49"/>
  <c r="P48" i="49"/>
  <c r="E48" i="49"/>
  <c r="U48" i="49" s="1"/>
  <c r="U47" i="49"/>
  <c r="S47" i="49"/>
  <c r="R47" i="49"/>
  <c r="Q47" i="49"/>
  <c r="P47" i="49"/>
  <c r="E47" i="49"/>
  <c r="T47" i="49" s="1"/>
  <c r="S46" i="49"/>
  <c r="R46" i="49"/>
  <c r="Q46" i="49"/>
  <c r="P46" i="49"/>
  <c r="E46" i="49"/>
  <c r="S45" i="49"/>
  <c r="R45" i="49"/>
  <c r="Q45" i="49"/>
  <c r="P45" i="49"/>
  <c r="E45" i="49"/>
  <c r="T45" i="49" s="1"/>
  <c r="S44" i="49"/>
  <c r="R44" i="49"/>
  <c r="Q44" i="49"/>
  <c r="P44" i="49"/>
  <c r="E44" i="49"/>
  <c r="U44" i="49" s="1"/>
  <c r="T43" i="49"/>
  <c r="S43" i="49"/>
  <c r="R43" i="49"/>
  <c r="Q43" i="49"/>
  <c r="P43" i="49"/>
  <c r="E43" i="49"/>
  <c r="U43" i="49" s="1"/>
  <c r="S42" i="49"/>
  <c r="R42" i="49"/>
  <c r="Q42" i="49"/>
  <c r="P42" i="49"/>
  <c r="E42" i="49"/>
  <c r="W40" i="49"/>
  <c r="V40" i="49"/>
  <c r="O40" i="49"/>
  <c r="N40" i="49"/>
  <c r="M40" i="49"/>
  <c r="L40" i="49"/>
  <c r="K40" i="49"/>
  <c r="S40" i="49" s="1"/>
  <c r="J40" i="49"/>
  <c r="I40" i="49"/>
  <c r="H40" i="49"/>
  <c r="G40" i="49"/>
  <c r="F40" i="49"/>
  <c r="C40" i="49"/>
  <c r="B40" i="49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S36" i="49"/>
  <c r="R36" i="49"/>
  <c r="Q36" i="49"/>
  <c r="P36" i="49"/>
  <c r="E36" i="49"/>
  <c r="T36" i="49" s="1"/>
  <c r="S35" i="49"/>
  <c r="R35" i="49"/>
  <c r="Q35" i="49"/>
  <c r="P35" i="49"/>
  <c r="E35" i="49"/>
  <c r="W33" i="49"/>
  <c r="V33" i="49"/>
  <c r="O33" i="49"/>
  <c r="N33" i="49"/>
  <c r="M33" i="49"/>
  <c r="L33" i="49"/>
  <c r="K33" i="49"/>
  <c r="J33" i="49"/>
  <c r="R33" i="49" s="1"/>
  <c r="I33" i="49"/>
  <c r="H33" i="49"/>
  <c r="G33" i="49"/>
  <c r="F33" i="49"/>
  <c r="C33" i="49"/>
  <c r="B33" i="49"/>
  <c r="E33" i="49" s="1"/>
  <c r="S32" i="49"/>
  <c r="R32" i="49"/>
  <c r="Q32" i="49"/>
  <c r="P32" i="49"/>
  <c r="T32" i="49" s="1"/>
  <c r="E32" i="49"/>
  <c r="W30" i="49"/>
  <c r="V30" i="49"/>
  <c r="S30" i="49"/>
  <c r="O30" i="49"/>
  <c r="N30" i="49"/>
  <c r="M30" i="49"/>
  <c r="L30" i="49"/>
  <c r="K30" i="49"/>
  <c r="J30" i="49"/>
  <c r="I30" i="49"/>
  <c r="Q30" i="49" s="1"/>
  <c r="H30" i="49"/>
  <c r="P30" i="49" s="1"/>
  <c r="G30" i="49"/>
  <c r="F30" i="49"/>
  <c r="C30" i="49"/>
  <c r="B30" i="49"/>
  <c r="E30" i="49" s="1"/>
  <c r="S29" i="49"/>
  <c r="R29" i="49"/>
  <c r="Q29" i="49"/>
  <c r="P29" i="49"/>
  <c r="E29" i="49"/>
  <c r="U29" i="49" s="1"/>
  <c r="S28" i="49"/>
  <c r="R28" i="49"/>
  <c r="Q28" i="49"/>
  <c r="P28" i="49"/>
  <c r="E28" i="49"/>
  <c r="S27" i="49"/>
  <c r="R27" i="49"/>
  <c r="Q27" i="49"/>
  <c r="P27" i="49"/>
  <c r="E27" i="49"/>
  <c r="S26" i="49"/>
  <c r="R26" i="49"/>
  <c r="Q26" i="49"/>
  <c r="P26" i="49"/>
  <c r="E26" i="49"/>
  <c r="T26" i="49" s="1"/>
  <c r="W24" i="49"/>
  <c r="V24" i="49"/>
  <c r="R24" i="49"/>
  <c r="O24" i="49"/>
  <c r="N24" i="49"/>
  <c r="M24" i="49"/>
  <c r="L24" i="49"/>
  <c r="K24" i="49"/>
  <c r="J24" i="49"/>
  <c r="I24" i="49"/>
  <c r="Q24" i="49" s="1"/>
  <c r="H24" i="49"/>
  <c r="P24" i="49" s="1"/>
  <c r="G24" i="49"/>
  <c r="F24" i="49"/>
  <c r="C24" i="49"/>
  <c r="B24" i="49"/>
  <c r="E24" i="49" s="1"/>
  <c r="U23" i="49"/>
  <c r="T23" i="49"/>
  <c r="S23" i="49"/>
  <c r="R23" i="49"/>
  <c r="Q23" i="49"/>
  <c r="P23" i="49"/>
  <c r="E23" i="49"/>
  <c r="U22" i="49"/>
  <c r="S22" i="49"/>
  <c r="R22" i="49"/>
  <c r="Q22" i="49"/>
  <c r="P22" i="49"/>
  <c r="E22" i="49"/>
  <c r="T22" i="49" s="1"/>
  <c r="S21" i="49"/>
  <c r="R21" i="49"/>
  <c r="Q21" i="49"/>
  <c r="P21" i="49"/>
  <c r="E21" i="49"/>
  <c r="T21" i="49" s="1"/>
  <c r="S20" i="49"/>
  <c r="R20" i="49"/>
  <c r="Q20" i="49"/>
  <c r="P20" i="49"/>
  <c r="E20" i="49"/>
  <c r="U20" i="49" s="1"/>
  <c r="U19" i="49"/>
  <c r="T19" i="49"/>
  <c r="S19" i="49"/>
  <c r="R19" i="49"/>
  <c r="Q19" i="49"/>
  <c r="P19" i="49"/>
  <c r="E19" i="49"/>
  <c r="U18" i="49"/>
  <c r="S18" i="49"/>
  <c r="R18" i="49"/>
  <c r="Q18" i="49"/>
  <c r="P18" i="49"/>
  <c r="E18" i="49"/>
  <c r="T18" i="49" s="1"/>
  <c r="W16" i="49"/>
  <c r="V16" i="49"/>
  <c r="O16" i="49"/>
  <c r="N16" i="49"/>
  <c r="M16" i="49"/>
  <c r="L16" i="49"/>
  <c r="K16" i="49"/>
  <c r="S16" i="49" s="1"/>
  <c r="J16" i="49"/>
  <c r="I16" i="49"/>
  <c r="H16" i="49"/>
  <c r="G16" i="49"/>
  <c r="F16" i="49"/>
  <c r="C16" i="49"/>
  <c r="B16" i="49"/>
  <c r="E16" i="49" s="1"/>
  <c r="S15" i="49"/>
  <c r="R15" i="49"/>
  <c r="Q15" i="49"/>
  <c r="P15" i="49"/>
  <c r="E15" i="49"/>
  <c r="U15" i="49" s="1"/>
  <c r="T14" i="49"/>
  <c r="S14" i="49"/>
  <c r="R14" i="49"/>
  <c r="Q14" i="49"/>
  <c r="P14" i="49"/>
  <c r="E14" i="49"/>
  <c r="U14" i="49" s="1"/>
  <c r="S13" i="49"/>
  <c r="R13" i="49"/>
  <c r="Q13" i="49"/>
  <c r="P13" i="49"/>
  <c r="E13" i="49"/>
  <c r="U13" i="49" s="1"/>
  <c r="S12" i="49"/>
  <c r="R12" i="49"/>
  <c r="Q12" i="49"/>
  <c r="P12" i="49"/>
  <c r="E12" i="49"/>
  <c r="T12" i="49" s="1"/>
  <c r="S11" i="49"/>
  <c r="R11" i="49"/>
  <c r="Q11" i="49"/>
  <c r="P11" i="49"/>
  <c r="E11" i="49"/>
  <c r="U11" i="49" s="1"/>
  <c r="S10" i="49"/>
  <c r="R10" i="49"/>
  <c r="Q10" i="49"/>
  <c r="U10" i="49" s="1"/>
  <c r="P10" i="49"/>
  <c r="T10" i="49" s="1"/>
  <c r="E10" i="49"/>
  <c r="T9" i="49"/>
  <c r="S9" i="49"/>
  <c r="R9" i="49"/>
  <c r="Q9" i="49"/>
  <c r="P9" i="49"/>
  <c r="E9" i="49"/>
  <c r="U9" i="49" s="1"/>
  <c r="S93" i="48"/>
  <c r="R93" i="48"/>
  <c r="Q93" i="48"/>
  <c r="P93" i="48"/>
  <c r="E93" i="48"/>
  <c r="T93" i="48" s="1"/>
  <c r="S92" i="48"/>
  <c r="R92" i="48"/>
  <c r="Q92" i="48"/>
  <c r="P92" i="48"/>
  <c r="E92" i="48"/>
  <c r="U92" i="48" s="1"/>
  <c r="U91" i="48"/>
  <c r="S91" i="48"/>
  <c r="R91" i="48"/>
  <c r="Q91" i="48"/>
  <c r="P91" i="48"/>
  <c r="E91" i="48"/>
  <c r="T91" i="48" s="1"/>
  <c r="S90" i="48"/>
  <c r="R90" i="48"/>
  <c r="Q90" i="48"/>
  <c r="P90" i="48"/>
  <c r="E90" i="48"/>
  <c r="U90" i="48" s="1"/>
  <c r="S89" i="48"/>
  <c r="R89" i="48"/>
  <c r="Q89" i="48"/>
  <c r="P89" i="48"/>
  <c r="E89" i="48"/>
  <c r="T89" i="48" s="1"/>
  <c r="S88" i="48"/>
  <c r="R88" i="48"/>
  <c r="Q88" i="48"/>
  <c r="P88" i="48"/>
  <c r="E88" i="48"/>
  <c r="U88" i="48" s="1"/>
  <c r="U87" i="48"/>
  <c r="S87" i="48"/>
  <c r="R87" i="48"/>
  <c r="Q87" i="48"/>
  <c r="P87" i="48"/>
  <c r="E87" i="48"/>
  <c r="T87" i="48" s="1"/>
  <c r="S86" i="48"/>
  <c r="R86" i="48"/>
  <c r="Q86" i="48"/>
  <c r="P86" i="48"/>
  <c r="E86" i="48"/>
  <c r="U86" i="48" s="1"/>
  <c r="W72" i="48"/>
  <c r="V72" i="48"/>
  <c r="O72" i="48"/>
  <c r="N72" i="48"/>
  <c r="M72" i="48"/>
  <c r="L72" i="48"/>
  <c r="K72" i="48"/>
  <c r="S72" i="48" s="1"/>
  <c r="J72" i="48"/>
  <c r="I72" i="48"/>
  <c r="H72" i="48"/>
  <c r="G72" i="48"/>
  <c r="F72" i="48"/>
  <c r="C72" i="48"/>
  <c r="B72" i="48"/>
  <c r="E72" i="48" s="1"/>
  <c r="W71" i="48"/>
  <c r="V71" i="48"/>
  <c r="O71" i="48"/>
  <c r="N71" i="48"/>
  <c r="M71" i="48"/>
  <c r="L71" i="48"/>
  <c r="K71" i="48"/>
  <c r="J71" i="48"/>
  <c r="R71" i="48" s="1"/>
  <c r="I71" i="48"/>
  <c r="Q71" i="48" s="1"/>
  <c r="H71" i="48"/>
  <c r="G71" i="48"/>
  <c r="F71" i="48"/>
  <c r="C71" i="48"/>
  <c r="B71" i="48"/>
  <c r="W70" i="48"/>
  <c r="V70" i="48"/>
  <c r="O70" i="48"/>
  <c r="N70" i="48"/>
  <c r="M70" i="48"/>
  <c r="L70" i="48"/>
  <c r="K70" i="48"/>
  <c r="J70" i="48"/>
  <c r="I70" i="48"/>
  <c r="H70" i="48"/>
  <c r="P70" i="48" s="1"/>
  <c r="G70" i="48"/>
  <c r="F70" i="48"/>
  <c r="C70" i="48"/>
  <c r="B70" i="48"/>
  <c r="E70" i="48" s="1"/>
  <c r="S69" i="48"/>
  <c r="R69" i="48"/>
  <c r="Q69" i="48"/>
  <c r="U69" i="48" s="1"/>
  <c r="P69" i="48"/>
  <c r="T69" i="48" s="1"/>
  <c r="E69" i="48"/>
  <c r="W67" i="48"/>
  <c r="V67" i="48"/>
  <c r="O67" i="48"/>
  <c r="N67" i="48"/>
  <c r="M67" i="48"/>
  <c r="L67" i="48"/>
  <c r="K67" i="48"/>
  <c r="S67" i="48" s="1"/>
  <c r="J67" i="48"/>
  <c r="I67" i="48"/>
  <c r="H67" i="48"/>
  <c r="G67" i="48"/>
  <c r="F67" i="48"/>
  <c r="C67" i="48"/>
  <c r="B67" i="48"/>
  <c r="E67" i="48" s="1"/>
  <c r="W66" i="48"/>
  <c r="V66" i="48"/>
  <c r="O66" i="48"/>
  <c r="N66" i="48"/>
  <c r="M66" i="48"/>
  <c r="L66" i="48"/>
  <c r="K66" i="48"/>
  <c r="J66" i="48"/>
  <c r="I66" i="48"/>
  <c r="H66" i="48"/>
  <c r="G66" i="48"/>
  <c r="F66" i="48"/>
  <c r="C66" i="48"/>
  <c r="B66" i="48"/>
  <c r="E66" i="48" s="1"/>
  <c r="U65" i="48"/>
  <c r="S65" i="48"/>
  <c r="R65" i="48"/>
  <c r="Q65" i="48"/>
  <c r="P65" i="48"/>
  <c r="E65" i="48"/>
  <c r="T65" i="48" s="1"/>
  <c r="U64" i="48"/>
  <c r="T64" i="48"/>
  <c r="S64" i="48"/>
  <c r="R64" i="48"/>
  <c r="Q64" i="48"/>
  <c r="P64" i="48"/>
  <c r="E64" i="48"/>
  <c r="S63" i="48"/>
  <c r="R63" i="48"/>
  <c r="Q63" i="48"/>
  <c r="P63" i="48"/>
  <c r="E63" i="48"/>
  <c r="T63" i="48" s="1"/>
  <c r="S62" i="48"/>
  <c r="R62" i="48"/>
  <c r="Q62" i="48"/>
  <c r="P62" i="48"/>
  <c r="E62" i="48"/>
  <c r="U62" i="48" s="1"/>
  <c r="U61" i="48"/>
  <c r="S61" i="48"/>
  <c r="R61" i="48"/>
  <c r="Q61" i="48"/>
  <c r="P61" i="48"/>
  <c r="E61" i="48"/>
  <c r="T61" i="48" s="1"/>
  <c r="V59" i="48"/>
  <c r="O59" i="48"/>
  <c r="N59" i="48"/>
  <c r="M59" i="48"/>
  <c r="L59" i="48"/>
  <c r="K59" i="48"/>
  <c r="J59" i="48"/>
  <c r="I59" i="48"/>
  <c r="H59" i="48"/>
  <c r="P59" i="48" s="1"/>
  <c r="G59" i="48"/>
  <c r="F59" i="48"/>
  <c r="C59" i="48"/>
  <c r="B59" i="48"/>
  <c r="S58" i="48"/>
  <c r="R58" i="48"/>
  <c r="Q58" i="48"/>
  <c r="P58" i="48"/>
  <c r="E58" i="48"/>
  <c r="U58" i="48" s="1"/>
  <c r="S57" i="48"/>
  <c r="R57" i="48"/>
  <c r="Q57" i="48"/>
  <c r="P57" i="48"/>
  <c r="E57" i="48"/>
  <c r="U57" i="48" s="1"/>
  <c r="U56" i="48"/>
  <c r="T56" i="48"/>
  <c r="S56" i="48"/>
  <c r="R56" i="48"/>
  <c r="Q56" i="48"/>
  <c r="P56" i="48"/>
  <c r="E56" i="48"/>
  <c r="S55" i="48"/>
  <c r="R55" i="48"/>
  <c r="Q55" i="48"/>
  <c r="P55" i="48"/>
  <c r="E55" i="48"/>
  <c r="T55" i="48" s="1"/>
  <c r="W53" i="48"/>
  <c r="V53" i="48"/>
  <c r="O53" i="48"/>
  <c r="N53" i="48"/>
  <c r="M53" i="48"/>
  <c r="L53" i="48"/>
  <c r="K53" i="48"/>
  <c r="J53" i="48"/>
  <c r="I53" i="48"/>
  <c r="H53" i="48"/>
  <c r="G53" i="48"/>
  <c r="F53" i="48"/>
  <c r="C53" i="48"/>
  <c r="B53" i="48"/>
  <c r="S52" i="48"/>
  <c r="R52" i="48"/>
  <c r="Q52" i="48"/>
  <c r="P52" i="48"/>
  <c r="E52" i="48"/>
  <c r="U51" i="48"/>
  <c r="S51" i="48"/>
  <c r="R51" i="48"/>
  <c r="Q51" i="48"/>
  <c r="P51" i="48"/>
  <c r="E51" i="48"/>
  <c r="T51" i="48" s="1"/>
  <c r="S50" i="48"/>
  <c r="R50" i="48"/>
  <c r="Q50" i="48"/>
  <c r="P50" i="48"/>
  <c r="E50" i="48"/>
  <c r="T50" i="48" s="1"/>
  <c r="S49" i="48"/>
  <c r="R49" i="48"/>
  <c r="Q49" i="48"/>
  <c r="P49" i="48"/>
  <c r="E49" i="48"/>
  <c r="U49" i="48" s="1"/>
  <c r="S48" i="48"/>
  <c r="R48" i="48"/>
  <c r="Q48" i="48"/>
  <c r="P48" i="48"/>
  <c r="E48" i="48"/>
  <c r="T47" i="48"/>
  <c r="S47" i="48"/>
  <c r="R47" i="48"/>
  <c r="Q47" i="48"/>
  <c r="P47" i="48"/>
  <c r="E47" i="48"/>
  <c r="U47" i="48" s="1"/>
  <c r="S46" i="48"/>
  <c r="R46" i="48"/>
  <c r="Q46" i="48"/>
  <c r="P46" i="48"/>
  <c r="E46" i="48"/>
  <c r="T46" i="48" s="1"/>
  <c r="S45" i="48"/>
  <c r="R45" i="48"/>
  <c r="Q45" i="48"/>
  <c r="P45" i="48"/>
  <c r="E45" i="48"/>
  <c r="U45" i="48" s="1"/>
  <c r="U44" i="48"/>
  <c r="S44" i="48"/>
  <c r="R44" i="48"/>
  <c r="Q44" i="48"/>
  <c r="P44" i="48"/>
  <c r="E44" i="48"/>
  <c r="T44" i="48" s="1"/>
  <c r="U43" i="48"/>
  <c r="T43" i="48"/>
  <c r="S43" i="48"/>
  <c r="R43" i="48"/>
  <c r="Q43" i="48"/>
  <c r="P43" i="48"/>
  <c r="E43" i="48"/>
  <c r="S42" i="48"/>
  <c r="R42" i="48"/>
  <c r="Q42" i="48"/>
  <c r="P42" i="48"/>
  <c r="E42" i="48"/>
  <c r="T42" i="48" s="1"/>
  <c r="W40" i="48"/>
  <c r="V40" i="48"/>
  <c r="O40" i="48"/>
  <c r="N40" i="48"/>
  <c r="M40" i="48"/>
  <c r="L40" i="48"/>
  <c r="K40" i="48"/>
  <c r="J40" i="48"/>
  <c r="I40" i="48"/>
  <c r="H40" i="48"/>
  <c r="G40" i="48"/>
  <c r="F40" i="48"/>
  <c r="C40" i="48"/>
  <c r="B40" i="48"/>
  <c r="E40" i="48" s="1"/>
  <c r="S39" i="48"/>
  <c r="R39" i="48"/>
  <c r="Q39" i="48"/>
  <c r="P39" i="48"/>
  <c r="E39" i="48"/>
  <c r="U39" i="48" s="1"/>
  <c r="S38" i="48"/>
  <c r="R38" i="48"/>
  <c r="Q38" i="48"/>
  <c r="P38" i="48"/>
  <c r="E38" i="48"/>
  <c r="S37" i="48"/>
  <c r="R37" i="48"/>
  <c r="Q37" i="48"/>
  <c r="P37" i="48"/>
  <c r="E37" i="48"/>
  <c r="T37" i="48" s="1"/>
  <c r="S36" i="48"/>
  <c r="R36" i="48"/>
  <c r="Q36" i="48"/>
  <c r="P36" i="48"/>
  <c r="E36" i="48"/>
  <c r="S35" i="48"/>
  <c r="R35" i="48"/>
  <c r="Q35" i="48"/>
  <c r="P35" i="48"/>
  <c r="E35" i="48"/>
  <c r="W33" i="48"/>
  <c r="V33" i="48"/>
  <c r="O33" i="48"/>
  <c r="N33" i="48"/>
  <c r="M33" i="48"/>
  <c r="L33" i="48"/>
  <c r="K33" i="48"/>
  <c r="J33" i="48"/>
  <c r="I33" i="48"/>
  <c r="Q33" i="48" s="1"/>
  <c r="H33" i="48"/>
  <c r="G33" i="48"/>
  <c r="F33" i="48"/>
  <c r="C33" i="48"/>
  <c r="B33" i="48"/>
  <c r="S32" i="48"/>
  <c r="R32" i="48"/>
  <c r="Q32" i="48"/>
  <c r="P32" i="48"/>
  <c r="E32" i="48"/>
  <c r="T32" i="48" s="1"/>
  <c r="W30" i="48"/>
  <c r="V30" i="48"/>
  <c r="O30" i="48"/>
  <c r="N30" i="48"/>
  <c r="M30" i="48"/>
  <c r="L30" i="48"/>
  <c r="K30" i="48"/>
  <c r="J30" i="48"/>
  <c r="I30" i="48"/>
  <c r="H30" i="48"/>
  <c r="G30" i="48"/>
  <c r="F30" i="48"/>
  <c r="C30" i="48"/>
  <c r="B30" i="48"/>
  <c r="E30" i="48" s="1"/>
  <c r="S29" i="48"/>
  <c r="R29" i="48"/>
  <c r="Q29" i="48"/>
  <c r="P29" i="48"/>
  <c r="E29" i="48"/>
  <c r="U29" i="48" s="1"/>
  <c r="S28" i="48"/>
  <c r="R28" i="48"/>
  <c r="Q28" i="48"/>
  <c r="P28" i="48"/>
  <c r="E28" i="48"/>
  <c r="S27" i="48"/>
  <c r="R27" i="48"/>
  <c r="Q27" i="48"/>
  <c r="P27" i="48"/>
  <c r="E27" i="48"/>
  <c r="T27" i="48" s="1"/>
  <c r="S26" i="48"/>
  <c r="R26" i="48"/>
  <c r="Q26" i="48"/>
  <c r="P26" i="48"/>
  <c r="E26" i="48"/>
  <c r="U26" i="48" s="1"/>
  <c r="W24" i="48"/>
  <c r="V24" i="48"/>
  <c r="O24" i="48"/>
  <c r="N24" i="48"/>
  <c r="M24" i="48"/>
  <c r="L24" i="48"/>
  <c r="K24" i="48"/>
  <c r="J24" i="48"/>
  <c r="I24" i="48"/>
  <c r="H24" i="48"/>
  <c r="G24" i="48"/>
  <c r="F24" i="48"/>
  <c r="E24" i="48"/>
  <c r="C24" i="48"/>
  <c r="B24" i="48"/>
  <c r="S23" i="48"/>
  <c r="R23" i="48"/>
  <c r="Q23" i="48"/>
  <c r="P23" i="48"/>
  <c r="E23" i="48"/>
  <c r="U23" i="48" s="1"/>
  <c r="S22" i="48"/>
  <c r="R22" i="48"/>
  <c r="Q22" i="48"/>
  <c r="P22" i="48"/>
  <c r="E22" i="48"/>
  <c r="T22" i="48" s="1"/>
  <c r="S21" i="48"/>
  <c r="R21" i="48"/>
  <c r="Q21" i="48"/>
  <c r="P21" i="48"/>
  <c r="E21" i="48"/>
  <c r="U21" i="48" s="1"/>
  <c r="S20" i="48"/>
  <c r="R20" i="48"/>
  <c r="Q20" i="48"/>
  <c r="P20" i="48"/>
  <c r="E20" i="48"/>
  <c r="U20" i="48" s="1"/>
  <c r="S19" i="48"/>
  <c r="R19" i="48"/>
  <c r="Q19" i="48"/>
  <c r="P19" i="48"/>
  <c r="E19" i="48"/>
  <c r="U19" i="48" s="1"/>
  <c r="S18" i="48"/>
  <c r="R18" i="48"/>
  <c r="Q18" i="48"/>
  <c r="P18" i="48"/>
  <c r="E18" i="48"/>
  <c r="T18" i="48" s="1"/>
  <c r="W16" i="48"/>
  <c r="V16" i="48"/>
  <c r="O16" i="48"/>
  <c r="N16" i="48"/>
  <c r="M16" i="48"/>
  <c r="L16" i="48"/>
  <c r="K16" i="48"/>
  <c r="J16" i="48"/>
  <c r="I16" i="48"/>
  <c r="Q16" i="48" s="1"/>
  <c r="H16" i="48"/>
  <c r="P16" i="48" s="1"/>
  <c r="G16" i="48"/>
  <c r="F16" i="48"/>
  <c r="C16" i="48"/>
  <c r="B16" i="48"/>
  <c r="U15" i="48"/>
  <c r="T15" i="48"/>
  <c r="S15" i="48"/>
  <c r="R15" i="48"/>
  <c r="Q15" i="48"/>
  <c r="P15" i="48"/>
  <c r="E15" i="48"/>
  <c r="S14" i="48"/>
  <c r="R14" i="48"/>
  <c r="Q14" i="48"/>
  <c r="P14" i="48"/>
  <c r="E14" i="48"/>
  <c r="U14" i="48" s="1"/>
  <c r="S13" i="48"/>
  <c r="R13" i="48"/>
  <c r="Q13" i="48"/>
  <c r="P13" i="48"/>
  <c r="E13" i="48"/>
  <c r="T13" i="48" s="1"/>
  <c r="S12" i="48"/>
  <c r="R12" i="48"/>
  <c r="Q12" i="48"/>
  <c r="P12" i="48"/>
  <c r="E12" i="48"/>
  <c r="U12" i="48" s="1"/>
  <c r="U11" i="48"/>
  <c r="T11" i="48"/>
  <c r="S11" i="48"/>
  <c r="R11" i="48"/>
  <c r="Q11" i="48"/>
  <c r="P11" i="48"/>
  <c r="E11" i="48"/>
  <c r="S10" i="48"/>
  <c r="R10" i="48"/>
  <c r="Q10" i="48"/>
  <c r="P10" i="48"/>
  <c r="E10" i="48"/>
  <c r="S9" i="48"/>
  <c r="R9" i="48"/>
  <c r="Q9" i="48"/>
  <c r="P9" i="48"/>
  <c r="E9" i="48"/>
  <c r="U9" i="48" s="1"/>
  <c r="S93" i="47"/>
  <c r="R93" i="47"/>
  <c r="Q93" i="47"/>
  <c r="P93" i="47"/>
  <c r="E93" i="47"/>
  <c r="U93" i="47" s="1"/>
  <c r="S92" i="47"/>
  <c r="R92" i="47"/>
  <c r="Q92" i="47"/>
  <c r="P92" i="47"/>
  <c r="E92" i="47"/>
  <c r="U92" i="47" s="1"/>
  <c r="S91" i="47"/>
  <c r="R91" i="47"/>
  <c r="Q91" i="47"/>
  <c r="P91" i="47"/>
  <c r="E91" i="47"/>
  <c r="S90" i="47"/>
  <c r="R90" i="47"/>
  <c r="Q90" i="47"/>
  <c r="P90" i="47"/>
  <c r="E90" i="47"/>
  <c r="T90" i="47" s="1"/>
  <c r="S89" i="47"/>
  <c r="R89" i="47"/>
  <c r="Q89" i="47"/>
  <c r="P89" i="47"/>
  <c r="E89" i="47"/>
  <c r="U89" i="47" s="1"/>
  <c r="S88" i="47"/>
  <c r="R88" i="47"/>
  <c r="Q88" i="47"/>
  <c r="P88" i="47"/>
  <c r="E88" i="47"/>
  <c r="U88" i="47" s="1"/>
  <c r="S87" i="47"/>
  <c r="R87" i="47"/>
  <c r="Q87" i="47"/>
  <c r="P87" i="47"/>
  <c r="E87" i="47"/>
  <c r="S86" i="47"/>
  <c r="R86" i="47"/>
  <c r="Q86" i="47"/>
  <c r="P86" i="47"/>
  <c r="E86" i="47"/>
  <c r="W72" i="47"/>
  <c r="V72" i="47"/>
  <c r="O72" i="47"/>
  <c r="N72" i="47"/>
  <c r="M72" i="47"/>
  <c r="L72" i="47"/>
  <c r="K72" i="47"/>
  <c r="J72" i="47"/>
  <c r="I72" i="47"/>
  <c r="H72" i="47"/>
  <c r="G72" i="47"/>
  <c r="F72" i="47"/>
  <c r="C72" i="47"/>
  <c r="B72" i="47"/>
  <c r="W71" i="47"/>
  <c r="V71" i="47"/>
  <c r="O71" i="47"/>
  <c r="Q71" i="47" s="1"/>
  <c r="N71" i="47"/>
  <c r="M71" i="47"/>
  <c r="L71" i="47"/>
  <c r="K71" i="47"/>
  <c r="J71" i="47"/>
  <c r="I71" i="47"/>
  <c r="H71" i="47"/>
  <c r="G71" i="47"/>
  <c r="F71" i="47"/>
  <c r="C71" i="47"/>
  <c r="B71" i="47"/>
  <c r="E71" i="47" s="1"/>
  <c r="W70" i="47"/>
  <c r="V70" i="47"/>
  <c r="O70" i="47"/>
  <c r="N70" i="47"/>
  <c r="M70" i="47"/>
  <c r="L70" i="47"/>
  <c r="K70" i="47"/>
  <c r="J70" i="47"/>
  <c r="I70" i="47"/>
  <c r="H70" i="47"/>
  <c r="R70" i="47" s="1"/>
  <c r="G70" i="47"/>
  <c r="F70" i="47"/>
  <c r="C70" i="47"/>
  <c r="E70" i="47" s="1"/>
  <c r="B70" i="47"/>
  <c r="S69" i="47"/>
  <c r="R69" i="47"/>
  <c r="Q69" i="47"/>
  <c r="P69" i="47"/>
  <c r="E69" i="47"/>
  <c r="U69" i="47" s="1"/>
  <c r="W67" i="47"/>
  <c r="V67" i="47"/>
  <c r="O67" i="47"/>
  <c r="N67" i="47"/>
  <c r="M67" i="47"/>
  <c r="L67" i="47"/>
  <c r="K67" i="47"/>
  <c r="J67" i="47"/>
  <c r="I67" i="47"/>
  <c r="S67" i="47" s="1"/>
  <c r="H67" i="47"/>
  <c r="G67" i="47"/>
  <c r="F67" i="47"/>
  <c r="C67" i="47"/>
  <c r="B67" i="47"/>
  <c r="W66" i="47"/>
  <c r="V66" i="47"/>
  <c r="R66" i="47"/>
  <c r="O66" i="47"/>
  <c r="N66" i="47"/>
  <c r="M66" i="47"/>
  <c r="L66" i="47"/>
  <c r="K66" i="47"/>
  <c r="J66" i="47"/>
  <c r="I66" i="47"/>
  <c r="H66" i="47"/>
  <c r="G66" i="47"/>
  <c r="F66" i="47"/>
  <c r="E66" i="47"/>
  <c r="C66" i="47"/>
  <c r="B66" i="47"/>
  <c r="U65" i="47"/>
  <c r="T65" i="47"/>
  <c r="S65" i="47"/>
  <c r="R65" i="47"/>
  <c r="Q65" i="47"/>
  <c r="P65" i="47"/>
  <c r="E65" i="47"/>
  <c r="S64" i="47"/>
  <c r="R64" i="47"/>
  <c r="Q64" i="47"/>
  <c r="P64" i="47"/>
  <c r="E64" i="47"/>
  <c r="U64" i="47" s="1"/>
  <c r="S63" i="47"/>
  <c r="R63" i="47"/>
  <c r="Q63" i="47"/>
  <c r="P63" i="47"/>
  <c r="E63" i="47"/>
  <c r="U62" i="47"/>
  <c r="S62" i="47"/>
  <c r="R62" i="47"/>
  <c r="Q62" i="47"/>
  <c r="P62" i="47"/>
  <c r="E62" i="47"/>
  <c r="T62" i="47" s="1"/>
  <c r="T61" i="47"/>
  <c r="S61" i="47"/>
  <c r="R61" i="47"/>
  <c r="Q61" i="47"/>
  <c r="P61" i="47"/>
  <c r="E61" i="47"/>
  <c r="U61" i="47" s="1"/>
  <c r="V59" i="47"/>
  <c r="O59" i="47"/>
  <c r="N59" i="47"/>
  <c r="M59" i="47"/>
  <c r="L59" i="47"/>
  <c r="K59" i="47"/>
  <c r="J59" i="47"/>
  <c r="I59" i="47"/>
  <c r="H59" i="47"/>
  <c r="R59" i="47" s="1"/>
  <c r="G59" i="47"/>
  <c r="F59" i="47"/>
  <c r="C59" i="47"/>
  <c r="B59" i="47"/>
  <c r="S58" i="47"/>
  <c r="R58" i="47"/>
  <c r="Q58" i="47"/>
  <c r="P58" i="47"/>
  <c r="E58" i="47"/>
  <c r="T58" i="47" s="1"/>
  <c r="U57" i="47"/>
  <c r="T57" i="47"/>
  <c r="S57" i="47"/>
  <c r="R57" i="47"/>
  <c r="Q57" i="47"/>
  <c r="P57" i="47"/>
  <c r="E57" i="47"/>
  <c r="S56" i="47"/>
  <c r="R56" i="47"/>
  <c r="Q56" i="47"/>
  <c r="P56" i="47"/>
  <c r="E56" i="47"/>
  <c r="U56" i="47" s="1"/>
  <c r="S55" i="47"/>
  <c r="R55" i="47"/>
  <c r="Q55" i="47"/>
  <c r="P55" i="47"/>
  <c r="E55" i="47"/>
  <c r="W53" i="47"/>
  <c r="V53" i="47"/>
  <c r="O53" i="47"/>
  <c r="N53" i="47"/>
  <c r="M53" i="47"/>
  <c r="L53" i="47"/>
  <c r="K53" i="47"/>
  <c r="J53" i="47"/>
  <c r="I53" i="47"/>
  <c r="S53" i="47" s="1"/>
  <c r="H53" i="47"/>
  <c r="R53" i="47" s="1"/>
  <c r="G53" i="47"/>
  <c r="F53" i="47"/>
  <c r="C53" i="47"/>
  <c r="B53" i="47"/>
  <c r="T52" i="47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U49" i="47"/>
  <c r="S49" i="47"/>
  <c r="R49" i="47"/>
  <c r="Q49" i="47"/>
  <c r="P49" i="47"/>
  <c r="E49" i="47"/>
  <c r="T49" i="47" s="1"/>
  <c r="S48" i="47"/>
  <c r="R48" i="47"/>
  <c r="Q48" i="47"/>
  <c r="P48" i="47"/>
  <c r="E48" i="47"/>
  <c r="U48" i="47" s="1"/>
  <c r="S47" i="47"/>
  <c r="R47" i="47"/>
  <c r="Q47" i="47"/>
  <c r="P47" i="47"/>
  <c r="E47" i="47"/>
  <c r="U47" i="47" s="1"/>
  <c r="S46" i="47"/>
  <c r="R46" i="47"/>
  <c r="Q46" i="47"/>
  <c r="P46" i="47"/>
  <c r="E46" i="47"/>
  <c r="S45" i="47"/>
  <c r="R45" i="47"/>
  <c r="Q45" i="47"/>
  <c r="P45" i="47"/>
  <c r="E45" i="47"/>
  <c r="T45" i="47" s="1"/>
  <c r="U44" i="47"/>
  <c r="T44" i="47"/>
  <c r="S44" i="47"/>
  <c r="R44" i="47"/>
  <c r="Q44" i="47"/>
  <c r="P44" i="47"/>
  <c r="E44" i="47"/>
  <c r="S43" i="47"/>
  <c r="R43" i="47"/>
  <c r="Q43" i="47"/>
  <c r="P43" i="47"/>
  <c r="E43" i="47"/>
  <c r="U42" i="47"/>
  <c r="S42" i="47"/>
  <c r="R42" i="47"/>
  <c r="Q42" i="47"/>
  <c r="P42" i="47"/>
  <c r="E42" i="47"/>
  <c r="T42" i="47" s="1"/>
  <c r="W40" i="47"/>
  <c r="V40" i="47"/>
  <c r="S40" i="47"/>
  <c r="O40" i="47"/>
  <c r="N40" i="47"/>
  <c r="M40" i="47"/>
  <c r="L40" i="47"/>
  <c r="K40" i="47"/>
  <c r="J40" i="47"/>
  <c r="I40" i="47"/>
  <c r="H40" i="47"/>
  <c r="P40" i="47" s="1"/>
  <c r="G40" i="47"/>
  <c r="F40" i="47"/>
  <c r="C40" i="47"/>
  <c r="B40" i="47"/>
  <c r="E40" i="47" s="1"/>
  <c r="S39" i="47"/>
  <c r="R39" i="47"/>
  <c r="Q39" i="47"/>
  <c r="P39" i="47"/>
  <c r="E39" i="47"/>
  <c r="T39" i="47" s="1"/>
  <c r="S38" i="47"/>
  <c r="R38" i="47"/>
  <c r="Q38" i="47"/>
  <c r="P38" i="47"/>
  <c r="E38" i="47"/>
  <c r="T38" i="47" s="1"/>
  <c r="U37" i="47"/>
  <c r="T37" i="47"/>
  <c r="S37" i="47"/>
  <c r="R37" i="47"/>
  <c r="Q37" i="47"/>
  <c r="P37" i="47"/>
  <c r="E37" i="47"/>
  <c r="S36" i="47"/>
  <c r="R36" i="47"/>
  <c r="Q36" i="47"/>
  <c r="P36" i="47"/>
  <c r="E36" i="47"/>
  <c r="S35" i="47"/>
  <c r="R35" i="47"/>
  <c r="Q35" i="47"/>
  <c r="P35" i="47"/>
  <c r="E35" i="47"/>
  <c r="U35" i="47" s="1"/>
  <c r="W33" i="47"/>
  <c r="V33" i="47"/>
  <c r="O33" i="47"/>
  <c r="N33" i="47"/>
  <c r="M33" i="47"/>
  <c r="L33" i="47"/>
  <c r="K33" i="47"/>
  <c r="J33" i="47"/>
  <c r="R33" i="47" s="1"/>
  <c r="I33" i="47"/>
  <c r="S33" i="47" s="1"/>
  <c r="H33" i="47"/>
  <c r="G33" i="47"/>
  <c r="F33" i="47"/>
  <c r="C33" i="47"/>
  <c r="B33" i="47"/>
  <c r="E33" i="47" s="1"/>
  <c r="S32" i="47"/>
  <c r="R32" i="47"/>
  <c r="Q32" i="47"/>
  <c r="P32" i="47"/>
  <c r="T32" i="47" s="1"/>
  <c r="E32" i="47"/>
  <c r="W30" i="47"/>
  <c r="V30" i="47"/>
  <c r="S30" i="47"/>
  <c r="O30" i="47"/>
  <c r="N30" i="47"/>
  <c r="M30" i="47"/>
  <c r="L30" i="47"/>
  <c r="K30" i="47"/>
  <c r="J30" i="47"/>
  <c r="I30" i="47"/>
  <c r="H30" i="47"/>
  <c r="G30" i="47"/>
  <c r="F30" i="47"/>
  <c r="C30" i="47"/>
  <c r="B30" i="47"/>
  <c r="E30" i="47" s="1"/>
  <c r="S29" i="47"/>
  <c r="R29" i="47"/>
  <c r="Q29" i="47"/>
  <c r="P29" i="47"/>
  <c r="E29" i="47"/>
  <c r="T29" i="47" s="1"/>
  <c r="U28" i="47"/>
  <c r="S28" i="47"/>
  <c r="R28" i="47"/>
  <c r="Q28" i="47"/>
  <c r="P28" i="47"/>
  <c r="E28" i="47"/>
  <c r="T28" i="47" s="1"/>
  <c r="U27" i="47"/>
  <c r="T27" i="47"/>
  <c r="S27" i="47"/>
  <c r="R27" i="47"/>
  <c r="Q27" i="47"/>
  <c r="P27" i="47"/>
  <c r="E27" i="47"/>
  <c r="S26" i="47"/>
  <c r="R26" i="47"/>
  <c r="Q26" i="47"/>
  <c r="P26" i="47"/>
  <c r="E26" i="47"/>
  <c r="U26" i="47" s="1"/>
  <c r="W24" i="47"/>
  <c r="V24" i="47"/>
  <c r="O24" i="47"/>
  <c r="N24" i="47"/>
  <c r="M24" i="47"/>
  <c r="L24" i="47"/>
  <c r="K24" i="47"/>
  <c r="J24" i="47"/>
  <c r="I24" i="47"/>
  <c r="H24" i="47"/>
  <c r="G24" i="47"/>
  <c r="F24" i="47"/>
  <c r="C24" i="47"/>
  <c r="B24" i="47"/>
  <c r="S23" i="47"/>
  <c r="R23" i="47"/>
  <c r="Q23" i="47"/>
  <c r="P23" i="47"/>
  <c r="E23" i="47"/>
  <c r="U22" i="47"/>
  <c r="S22" i="47"/>
  <c r="R22" i="47"/>
  <c r="Q22" i="47"/>
  <c r="P22" i="47"/>
  <c r="E22" i="47"/>
  <c r="T22" i="47" s="1"/>
  <c r="S21" i="47"/>
  <c r="R21" i="47"/>
  <c r="Q21" i="47"/>
  <c r="P21" i="47"/>
  <c r="E21" i="47"/>
  <c r="U21" i="47" s="1"/>
  <c r="S20" i="47"/>
  <c r="R20" i="47"/>
  <c r="Q20" i="47"/>
  <c r="P20" i="47"/>
  <c r="E20" i="47"/>
  <c r="T20" i="47" s="1"/>
  <c r="S19" i="47"/>
  <c r="R19" i="47"/>
  <c r="Q19" i="47"/>
  <c r="P19" i="47"/>
  <c r="E19" i="47"/>
  <c r="T19" i="47" s="1"/>
  <c r="U18" i="47"/>
  <c r="T18" i="47"/>
  <c r="S18" i="47"/>
  <c r="R18" i="47"/>
  <c r="Q18" i="47"/>
  <c r="P18" i="47"/>
  <c r="E18" i="47"/>
  <c r="W16" i="47"/>
  <c r="V16" i="47"/>
  <c r="O16" i="47"/>
  <c r="N16" i="47"/>
  <c r="M16" i="47"/>
  <c r="L16" i="47"/>
  <c r="K16" i="47"/>
  <c r="J16" i="47"/>
  <c r="I16" i="47"/>
  <c r="Q16" i="47" s="1"/>
  <c r="H16" i="47"/>
  <c r="P16" i="47" s="1"/>
  <c r="G16" i="47"/>
  <c r="F16" i="47"/>
  <c r="C16" i="47"/>
  <c r="B16" i="47"/>
  <c r="S15" i="47"/>
  <c r="R15" i="47"/>
  <c r="Q15" i="47"/>
  <c r="P15" i="47"/>
  <c r="E15" i="47"/>
  <c r="T15" i="47" s="1"/>
  <c r="S14" i="47"/>
  <c r="R14" i="47"/>
  <c r="Q14" i="47"/>
  <c r="P14" i="47"/>
  <c r="E14" i="47"/>
  <c r="U13" i="47"/>
  <c r="S13" i="47"/>
  <c r="R13" i="47"/>
  <c r="Q13" i="47"/>
  <c r="P13" i="47"/>
  <c r="E13" i="47"/>
  <c r="T13" i="47" s="1"/>
  <c r="S12" i="47"/>
  <c r="R12" i="47"/>
  <c r="Q12" i="47"/>
  <c r="P12" i="47"/>
  <c r="E12" i="47"/>
  <c r="U12" i="47" s="1"/>
  <c r="S11" i="47"/>
  <c r="R11" i="47"/>
  <c r="Q11" i="47"/>
  <c r="P11" i="47"/>
  <c r="E11" i="47"/>
  <c r="T11" i="47" s="1"/>
  <c r="S10" i="47"/>
  <c r="R10" i="47"/>
  <c r="Q10" i="47"/>
  <c r="U10" i="47" s="1"/>
  <c r="P10" i="47"/>
  <c r="E10" i="47"/>
  <c r="U9" i="47"/>
  <c r="T9" i="47"/>
  <c r="S9" i="47"/>
  <c r="R9" i="47"/>
  <c r="Q9" i="47"/>
  <c r="P9" i="47"/>
  <c r="E9" i="47"/>
  <c r="S93" i="46"/>
  <c r="R93" i="46"/>
  <c r="Q93" i="46"/>
  <c r="P93" i="46"/>
  <c r="E93" i="46"/>
  <c r="U93" i="46" s="1"/>
  <c r="S92" i="46"/>
  <c r="R92" i="46"/>
  <c r="Q92" i="46"/>
  <c r="P92" i="46"/>
  <c r="E92" i="46"/>
  <c r="T92" i="46" s="1"/>
  <c r="U91" i="46"/>
  <c r="S91" i="46"/>
  <c r="R91" i="46"/>
  <c r="Q91" i="46"/>
  <c r="P91" i="46"/>
  <c r="E91" i="46"/>
  <c r="T91" i="46" s="1"/>
  <c r="T90" i="46"/>
  <c r="S90" i="46"/>
  <c r="R90" i="46"/>
  <c r="Q90" i="46"/>
  <c r="P90" i="46"/>
  <c r="E90" i="46"/>
  <c r="U90" i="46" s="1"/>
  <c r="S89" i="46"/>
  <c r="R89" i="46"/>
  <c r="Q89" i="46"/>
  <c r="P89" i="46"/>
  <c r="E89" i="46"/>
  <c r="U89" i="46" s="1"/>
  <c r="S88" i="46"/>
  <c r="R88" i="46"/>
  <c r="Q88" i="46"/>
  <c r="P88" i="46"/>
  <c r="E88" i="46"/>
  <c r="T88" i="46" s="1"/>
  <c r="U87" i="46"/>
  <c r="S87" i="46"/>
  <c r="R87" i="46"/>
  <c r="Q87" i="46"/>
  <c r="P87" i="46"/>
  <c r="E87" i="46"/>
  <c r="T87" i="46" s="1"/>
  <c r="U86" i="46"/>
  <c r="S86" i="46"/>
  <c r="R86" i="46"/>
  <c r="Q86" i="46"/>
  <c r="P86" i="46"/>
  <c r="E86" i="46"/>
  <c r="T86" i="46" s="1"/>
  <c r="W72" i="46"/>
  <c r="V72" i="46"/>
  <c r="O72" i="46"/>
  <c r="N72" i="46"/>
  <c r="M72" i="46"/>
  <c r="L72" i="46"/>
  <c r="K72" i="46"/>
  <c r="J72" i="46"/>
  <c r="I72" i="46"/>
  <c r="H72" i="46"/>
  <c r="G72" i="46"/>
  <c r="F72" i="46"/>
  <c r="C72" i="46"/>
  <c r="B72" i="46"/>
  <c r="W71" i="46"/>
  <c r="V71" i="46"/>
  <c r="O71" i="46"/>
  <c r="N71" i="46"/>
  <c r="M71" i="46"/>
  <c r="L71" i="46"/>
  <c r="K71" i="46"/>
  <c r="S71" i="46" s="1"/>
  <c r="J71" i="46"/>
  <c r="R71" i="46" s="1"/>
  <c r="I71" i="46"/>
  <c r="H71" i="46"/>
  <c r="G71" i="46"/>
  <c r="F71" i="46"/>
  <c r="C71" i="46"/>
  <c r="B71" i="46"/>
  <c r="E71" i="46" s="1"/>
  <c r="W70" i="46"/>
  <c r="V70" i="46"/>
  <c r="O70" i="46"/>
  <c r="N70" i="46"/>
  <c r="M70" i="46"/>
  <c r="L70" i="46"/>
  <c r="K70" i="46"/>
  <c r="J70" i="46"/>
  <c r="I70" i="46"/>
  <c r="S70" i="46" s="1"/>
  <c r="H70" i="46"/>
  <c r="P70" i="46" s="1"/>
  <c r="G70" i="46"/>
  <c r="F70" i="46"/>
  <c r="C70" i="46"/>
  <c r="E70" i="46" s="1"/>
  <c r="B70" i="46"/>
  <c r="S69" i="46"/>
  <c r="R69" i="46"/>
  <c r="Q69" i="46"/>
  <c r="U69" i="46" s="1"/>
  <c r="P69" i="46"/>
  <c r="T69" i="46" s="1"/>
  <c r="E69" i="46"/>
  <c r="W67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E67" i="46" s="1"/>
  <c r="W66" i="46"/>
  <c r="V66" i="46"/>
  <c r="O66" i="46"/>
  <c r="N66" i="46"/>
  <c r="M66" i="46"/>
  <c r="L66" i="46"/>
  <c r="K66" i="46"/>
  <c r="J66" i="46"/>
  <c r="I66" i="46"/>
  <c r="H66" i="46"/>
  <c r="G66" i="46"/>
  <c r="F66" i="46"/>
  <c r="C66" i="46"/>
  <c r="B66" i="46"/>
  <c r="S65" i="46"/>
  <c r="R65" i="46"/>
  <c r="Q65" i="46"/>
  <c r="P65" i="46"/>
  <c r="E65" i="46"/>
  <c r="T65" i="46" s="1"/>
  <c r="U64" i="46"/>
  <c r="T64" i="46"/>
  <c r="S64" i="46"/>
  <c r="R64" i="46"/>
  <c r="Q64" i="46"/>
  <c r="P64" i="46"/>
  <c r="E64" i="46"/>
  <c r="S63" i="46"/>
  <c r="R63" i="46"/>
  <c r="Q63" i="46"/>
  <c r="P63" i="46"/>
  <c r="E63" i="46"/>
  <c r="U63" i="46" s="1"/>
  <c r="S62" i="46"/>
  <c r="R62" i="46"/>
  <c r="Q62" i="46"/>
  <c r="P62" i="46"/>
  <c r="E62" i="46"/>
  <c r="T62" i="46" s="1"/>
  <c r="U61" i="46"/>
  <c r="S61" i="46"/>
  <c r="R61" i="46"/>
  <c r="Q61" i="46"/>
  <c r="P61" i="46"/>
  <c r="E61" i="46"/>
  <c r="T61" i="46" s="1"/>
  <c r="V59" i="46"/>
  <c r="O59" i="46"/>
  <c r="N59" i="46"/>
  <c r="M59" i="46"/>
  <c r="L59" i="46"/>
  <c r="K59" i="46"/>
  <c r="J59" i="46"/>
  <c r="I59" i="46"/>
  <c r="H59" i="46"/>
  <c r="G59" i="46"/>
  <c r="F59" i="46"/>
  <c r="C59" i="46"/>
  <c r="B59" i="46"/>
  <c r="S58" i="46"/>
  <c r="R58" i="46"/>
  <c r="Q58" i="46"/>
  <c r="P58" i="46"/>
  <c r="E58" i="46"/>
  <c r="T58" i="46" s="1"/>
  <c r="S57" i="46"/>
  <c r="R57" i="46"/>
  <c r="Q57" i="46"/>
  <c r="P57" i="46"/>
  <c r="E57" i="46"/>
  <c r="T57" i="46" s="1"/>
  <c r="T56" i="46"/>
  <c r="S56" i="46"/>
  <c r="R56" i="46"/>
  <c r="Q56" i="46"/>
  <c r="P56" i="46"/>
  <c r="E56" i="46"/>
  <c r="U56" i="46" s="1"/>
  <c r="S55" i="46"/>
  <c r="R55" i="46"/>
  <c r="Q55" i="46"/>
  <c r="P55" i="46"/>
  <c r="E55" i="46"/>
  <c r="U55" i="46" s="1"/>
  <c r="W53" i="46"/>
  <c r="V53" i="46"/>
  <c r="O53" i="46"/>
  <c r="N53" i="46"/>
  <c r="M53" i="46"/>
  <c r="L53" i="46"/>
  <c r="K53" i="46"/>
  <c r="J53" i="46"/>
  <c r="I53" i="46"/>
  <c r="H53" i="46"/>
  <c r="G53" i="46"/>
  <c r="F53" i="46"/>
  <c r="C53" i="46"/>
  <c r="B53" i="46"/>
  <c r="E53" i="46" s="1"/>
  <c r="U52" i="46"/>
  <c r="S52" i="46"/>
  <c r="R52" i="46"/>
  <c r="Q52" i="46"/>
  <c r="P52" i="46"/>
  <c r="E52" i="46"/>
  <c r="T52" i="46" s="1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U48" i="46"/>
  <c r="S48" i="46"/>
  <c r="R48" i="46"/>
  <c r="Q48" i="46"/>
  <c r="P48" i="46"/>
  <c r="E48" i="46"/>
  <c r="T48" i="46" s="1"/>
  <c r="U47" i="46"/>
  <c r="S47" i="46"/>
  <c r="R47" i="46"/>
  <c r="Q47" i="46"/>
  <c r="P47" i="46"/>
  <c r="E47" i="46"/>
  <c r="T47" i="46" s="1"/>
  <c r="S46" i="46"/>
  <c r="R46" i="46"/>
  <c r="Q46" i="46"/>
  <c r="P46" i="46"/>
  <c r="E46" i="46"/>
  <c r="U46" i="46" s="1"/>
  <c r="S45" i="46"/>
  <c r="R45" i="46"/>
  <c r="Q45" i="46"/>
  <c r="P45" i="46"/>
  <c r="E45" i="46"/>
  <c r="T45" i="46" s="1"/>
  <c r="U44" i="46"/>
  <c r="S44" i="46"/>
  <c r="R44" i="46"/>
  <c r="Q44" i="46"/>
  <c r="P44" i="46"/>
  <c r="E44" i="46"/>
  <c r="T44" i="46" s="1"/>
  <c r="S43" i="46"/>
  <c r="R43" i="46"/>
  <c r="Q43" i="46"/>
  <c r="P43" i="46"/>
  <c r="E43" i="46"/>
  <c r="S42" i="46"/>
  <c r="R42" i="46"/>
  <c r="Q42" i="46"/>
  <c r="P42" i="46"/>
  <c r="E42" i="46"/>
  <c r="U42" i="46" s="1"/>
  <c r="W40" i="46"/>
  <c r="V40" i="46"/>
  <c r="O40" i="46"/>
  <c r="N40" i="46"/>
  <c r="M40" i="46"/>
  <c r="L40" i="46"/>
  <c r="K40" i="46"/>
  <c r="J40" i="46"/>
  <c r="I40" i="46"/>
  <c r="H40" i="46"/>
  <c r="P40" i="46" s="1"/>
  <c r="G40" i="46"/>
  <c r="F40" i="46"/>
  <c r="C40" i="46"/>
  <c r="B40" i="46"/>
  <c r="E40" i="46" s="1"/>
  <c r="U39" i="46"/>
  <c r="S39" i="46"/>
  <c r="R39" i="46"/>
  <c r="Q39" i="46"/>
  <c r="P39" i="46"/>
  <c r="E39" i="46"/>
  <c r="T39" i="46" s="1"/>
  <c r="S38" i="46"/>
  <c r="R38" i="46"/>
  <c r="Q38" i="46"/>
  <c r="P38" i="46"/>
  <c r="E38" i="46"/>
  <c r="S37" i="46"/>
  <c r="R37" i="46"/>
  <c r="Q37" i="46"/>
  <c r="P37" i="46"/>
  <c r="E37" i="46"/>
  <c r="U37" i="46" s="1"/>
  <c r="S36" i="46"/>
  <c r="R36" i="46"/>
  <c r="Q36" i="46"/>
  <c r="P36" i="46"/>
  <c r="E36" i="46"/>
  <c r="S35" i="46"/>
  <c r="R35" i="46"/>
  <c r="Q35" i="46"/>
  <c r="P35" i="46"/>
  <c r="E35" i="46"/>
  <c r="T35" i="46" s="1"/>
  <c r="W33" i="46"/>
  <c r="V33" i="46"/>
  <c r="O33" i="46"/>
  <c r="N33" i="46"/>
  <c r="M33" i="46"/>
  <c r="L33" i="46"/>
  <c r="K33" i="46"/>
  <c r="J33" i="46"/>
  <c r="I33" i="46"/>
  <c r="Q33" i="46" s="1"/>
  <c r="H33" i="46"/>
  <c r="G33" i="46"/>
  <c r="F33" i="46"/>
  <c r="C33" i="46"/>
  <c r="E33" i="46" s="1"/>
  <c r="B33" i="46"/>
  <c r="S32" i="46"/>
  <c r="R32" i="46"/>
  <c r="Q32" i="46"/>
  <c r="P32" i="46"/>
  <c r="E32" i="46"/>
  <c r="W30" i="46"/>
  <c r="V30" i="46"/>
  <c r="O30" i="46"/>
  <c r="N30" i="46"/>
  <c r="M30" i="46"/>
  <c r="L30" i="46"/>
  <c r="K30" i="46"/>
  <c r="J30" i="46"/>
  <c r="I30" i="46"/>
  <c r="H30" i="46"/>
  <c r="G30" i="46"/>
  <c r="F30" i="46"/>
  <c r="C30" i="46"/>
  <c r="B30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Q27" i="46"/>
  <c r="P27" i="46"/>
  <c r="E27" i="46"/>
  <c r="U27" i="46" s="1"/>
  <c r="S26" i="46"/>
  <c r="R26" i="46"/>
  <c r="Q26" i="46"/>
  <c r="P26" i="46"/>
  <c r="E26" i="46"/>
  <c r="T26" i="46" s="1"/>
  <c r="W24" i="46"/>
  <c r="V24" i="46"/>
  <c r="O24" i="46"/>
  <c r="N24" i="46"/>
  <c r="M24" i="46"/>
  <c r="L24" i="46"/>
  <c r="K24" i="46"/>
  <c r="J24" i="46"/>
  <c r="I24" i="46"/>
  <c r="S24" i="46" s="1"/>
  <c r="H24" i="46"/>
  <c r="G24" i="46"/>
  <c r="F24" i="46"/>
  <c r="E24" i="46"/>
  <c r="C24" i="46"/>
  <c r="B24" i="46"/>
  <c r="S23" i="46"/>
  <c r="R23" i="46"/>
  <c r="Q23" i="46"/>
  <c r="P23" i="46"/>
  <c r="E23" i="46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S20" i="46"/>
  <c r="R20" i="46"/>
  <c r="Q20" i="46"/>
  <c r="P20" i="46"/>
  <c r="E20" i="46"/>
  <c r="S19" i="46"/>
  <c r="R19" i="46"/>
  <c r="Q19" i="46"/>
  <c r="P19" i="46"/>
  <c r="E19" i="46"/>
  <c r="S18" i="46"/>
  <c r="R18" i="46"/>
  <c r="Q18" i="46"/>
  <c r="P18" i="46"/>
  <c r="E18" i="46"/>
  <c r="U18" i="46" s="1"/>
  <c r="W16" i="46"/>
  <c r="V16" i="46"/>
  <c r="O16" i="46"/>
  <c r="N16" i="46"/>
  <c r="M16" i="46"/>
  <c r="L16" i="46"/>
  <c r="K16" i="46"/>
  <c r="S16" i="46" s="1"/>
  <c r="J16" i="46"/>
  <c r="I16" i="46"/>
  <c r="H16" i="46"/>
  <c r="G16" i="46"/>
  <c r="F16" i="46"/>
  <c r="C16" i="46"/>
  <c r="B16" i="46"/>
  <c r="E16" i="46" s="1"/>
  <c r="S15" i="46"/>
  <c r="R15" i="46"/>
  <c r="Q15" i="46"/>
  <c r="P15" i="46"/>
  <c r="E15" i="46"/>
  <c r="S14" i="46"/>
  <c r="R14" i="46"/>
  <c r="Q14" i="46"/>
  <c r="P14" i="46"/>
  <c r="E14" i="46"/>
  <c r="S13" i="46"/>
  <c r="R13" i="46"/>
  <c r="Q13" i="46"/>
  <c r="P13" i="46"/>
  <c r="E13" i="46"/>
  <c r="U13" i="46" s="1"/>
  <c r="S12" i="46"/>
  <c r="R12" i="46"/>
  <c r="Q12" i="46"/>
  <c r="P12" i="46"/>
  <c r="E12" i="46"/>
  <c r="T12" i="46" s="1"/>
  <c r="S11" i="46"/>
  <c r="R11" i="46"/>
  <c r="Q11" i="46"/>
  <c r="P11" i="46"/>
  <c r="E11" i="46"/>
  <c r="S10" i="46"/>
  <c r="R10" i="46"/>
  <c r="Q10" i="46"/>
  <c r="P10" i="46"/>
  <c r="E10" i="46"/>
  <c r="S9" i="46"/>
  <c r="R9" i="46"/>
  <c r="Q9" i="46"/>
  <c r="P9" i="46"/>
  <c r="E9" i="46"/>
  <c r="S93" i="45"/>
  <c r="R93" i="45"/>
  <c r="Q93" i="45"/>
  <c r="P93" i="45"/>
  <c r="E93" i="45"/>
  <c r="T93" i="45" s="1"/>
  <c r="U92" i="45"/>
  <c r="S92" i="45"/>
  <c r="R92" i="45"/>
  <c r="Q92" i="45"/>
  <c r="P92" i="45"/>
  <c r="E92" i="45"/>
  <c r="T92" i="45" s="1"/>
  <c r="T91" i="45"/>
  <c r="S91" i="45"/>
  <c r="R91" i="45"/>
  <c r="Q91" i="45"/>
  <c r="P91" i="45"/>
  <c r="E91" i="45"/>
  <c r="U91" i="45" s="1"/>
  <c r="S90" i="45"/>
  <c r="R90" i="45"/>
  <c r="Q90" i="45"/>
  <c r="P90" i="45"/>
  <c r="E90" i="45"/>
  <c r="U90" i="45" s="1"/>
  <c r="S89" i="45"/>
  <c r="R89" i="45"/>
  <c r="Q89" i="45"/>
  <c r="P89" i="45"/>
  <c r="E89" i="45"/>
  <c r="T89" i="45" s="1"/>
  <c r="U88" i="45"/>
  <c r="S88" i="45"/>
  <c r="R88" i="45"/>
  <c r="Q88" i="45"/>
  <c r="P88" i="45"/>
  <c r="E88" i="45"/>
  <c r="T88" i="45" s="1"/>
  <c r="U87" i="45"/>
  <c r="T87" i="45"/>
  <c r="S87" i="45"/>
  <c r="R87" i="45"/>
  <c r="Q87" i="45"/>
  <c r="P87" i="45"/>
  <c r="E87" i="45"/>
  <c r="S86" i="45"/>
  <c r="R86" i="45"/>
  <c r="Q86" i="45"/>
  <c r="P86" i="45"/>
  <c r="E86" i="45"/>
  <c r="U86" i="45" s="1"/>
  <c r="W72" i="45"/>
  <c r="V72" i="45"/>
  <c r="O72" i="45"/>
  <c r="N72" i="45"/>
  <c r="M72" i="45"/>
  <c r="L72" i="45"/>
  <c r="K72" i="45"/>
  <c r="J72" i="45"/>
  <c r="R72" i="45" s="1"/>
  <c r="I72" i="45"/>
  <c r="H72" i="45"/>
  <c r="G72" i="45"/>
  <c r="F72" i="45"/>
  <c r="C72" i="45"/>
  <c r="B72" i="45"/>
  <c r="W71" i="45"/>
  <c r="V71" i="45"/>
  <c r="O71" i="45"/>
  <c r="N71" i="45"/>
  <c r="M71" i="45"/>
  <c r="L71" i="45"/>
  <c r="K71" i="45"/>
  <c r="J71" i="45"/>
  <c r="I71" i="45"/>
  <c r="S71" i="45" s="1"/>
  <c r="H71" i="45"/>
  <c r="P71" i="45" s="1"/>
  <c r="G71" i="45"/>
  <c r="F71" i="45"/>
  <c r="C71" i="45"/>
  <c r="B71" i="45"/>
  <c r="E71" i="45" s="1"/>
  <c r="W70" i="45"/>
  <c r="V70" i="45"/>
  <c r="O70" i="45"/>
  <c r="N70" i="45"/>
  <c r="M70" i="45"/>
  <c r="L70" i="45"/>
  <c r="K70" i="45"/>
  <c r="J70" i="45"/>
  <c r="I70" i="45"/>
  <c r="H70" i="45"/>
  <c r="R70" i="45" s="1"/>
  <c r="G70" i="45"/>
  <c r="F70" i="45"/>
  <c r="C70" i="45"/>
  <c r="E70" i="45" s="1"/>
  <c r="B70" i="45"/>
  <c r="S69" i="45"/>
  <c r="R69" i="45"/>
  <c r="Q69" i="45"/>
  <c r="P69" i="45"/>
  <c r="E69" i="45"/>
  <c r="U69" i="45" s="1"/>
  <c r="W67" i="45"/>
  <c r="V67" i="45"/>
  <c r="O67" i="45"/>
  <c r="N67" i="45"/>
  <c r="M67" i="45"/>
  <c r="L67" i="45"/>
  <c r="K67" i="45"/>
  <c r="J67" i="45"/>
  <c r="R67" i="45" s="1"/>
  <c r="I67" i="45"/>
  <c r="H67" i="45"/>
  <c r="G67" i="45"/>
  <c r="F67" i="45"/>
  <c r="C67" i="45"/>
  <c r="B67" i="45"/>
  <c r="E67" i="45" s="1"/>
  <c r="W66" i="45"/>
  <c r="V66" i="45"/>
  <c r="O66" i="45"/>
  <c r="N66" i="45"/>
  <c r="M66" i="45"/>
  <c r="L66" i="45"/>
  <c r="K66" i="45"/>
  <c r="J66" i="45"/>
  <c r="I66" i="45"/>
  <c r="S66" i="45" s="1"/>
  <c r="H66" i="45"/>
  <c r="P66" i="45" s="1"/>
  <c r="G66" i="45"/>
  <c r="F66" i="45"/>
  <c r="C66" i="45"/>
  <c r="B66" i="45"/>
  <c r="E66" i="45" s="1"/>
  <c r="U65" i="45"/>
  <c r="T65" i="45"/>
  <c r="S65" i="45"/>
  <c r="R65" i="45"/>
  <c r="Q65" i="45"/>
  <c r="P65" i="45"/>
  <c r="E65" i="45"/>
  <c r="S64" i="45"/>
  <c r="R64" i="45"/>
  <c r="Q64" i="45"/>
  <c r="P64" i="45"/>
  <c r="E64" i="45"/>
  <c r="U64" i="45" s="1"/>
  <c r="S63" i="45"/>
  <c r="R63" i="45"/>
  <c r="Q63" i="45"/>
  <c r="P63" i="45"/>
  <c r="E63" i="45"/>
  <c r="T63" i="45" s="1"/>
  <c r="U62" i="45"/>
  <c r="S62" i="45"/>
  <c r="R62" i="45"/>
  <c r="Q62" i="45"/>
  <c r="P62" i="45"/>
  <c r="E62" i="45"/>
  <c r="T62" i="45" s="1"/>
  <c r="U61" i="45"/>
  <c r="T61" i="45"/>
  <c r="S61" i="45"/>
  <c r="R61" i="45"/>
  <c r="Q61" i="45"/>
  <c r="P61" i="45"/>
  <c r="E61" i="45"/>
  <c r="V59" i="45"/>
  <c r="O59" i="45"/>
  <c r="N59" i="45"/>
  <c r="M59" i="45"/>
  <c r="L59" i="45"/>
  <c r="K59" i="45"/>
  <c r="J59" i="45"/>
  <c r="I59" i="45"/>
  <c r="H59" i="45"/>
  <c r="G59" i="45"/>
  <c r="F59" i="45"/>
  <c r="C59" i="45"/>
  <c r="B59" i="45"/>
  <c r="S58" i="45"/>
  <c r="R58" i="45"/>
  <c r="Q58" i="45"/>
  <c r="P58" i="45"/>
  <c r="E58" i="45"/>
  <c r="T58" i="45" s="1"/>
  <c r="S57" i="45"/>
  <c r="R57" i="45"/>
  <c r="Q57" i="45"/>
  <c r="P57" i="45"/>
  <c r="E57" i="45"/>
  <c r="U57" i="45" s="1"/>
  <c r="S56" i="45"/>
  <c r="R56" i="45"/>
  <c r="Q56" i="45"/>
  <c r="P56" i="45"/>
  <c r="E56" i="45"/>
  <c r="U56" i="45" s="1"/>
  <c r="S55" i="45"/>
  <c r="R55" i="45"/>
  <c r="Q55" i="45"/>
  <c r="P55" i="45"/>
  <c r="E55" i="45"/>
  <c r="T55" i="45" s="1"/>
  <c r="W53" i="45"/>
  <c r="V53" i="45"/>
  <c r="O53" i="45"/>
  <c r="N53" i="45"/>
  <c r="M53" i="45"/>
  <c r="L53" i="45"/>
  <c r="K53" i="45"/>
  <c r="J53" i="45"/>
  <c r="I53" i="45"/>
  <c r="S53" i="45" s="1"/>
  <c r="H53" i="45"/>
  <c r="G53" i="45"/>
  <c r="F53" i="45"/>
  <c r="C53" i="45"/>
  <c r="B53" i="45"/>
  <c r="E53" i="45" s="1"/>
  <c r="U52" i="45"/>
  <c r="T52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U49" i="45"/>
  <c r="S49" i="45"/>
  <c r="R49" i="45"/>
  <c r="Q49" i="45"/>
  <c r="P49" i="45"/>
  <c r="E49" i="45"/>
  <c r="T49" i="45" s="1"/>
  <c r="U48" i="45"/>
  <c r="T48" i="45"/>
  <c r="S48" i="45"/>
  <c r="R48" i="45"/>
  <c r="Q48" i="45"/>
  <c r="P48" i="45"/>
  <c r="E48" i="45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U45" i="45"/>
  <c r="S45" i="45"/>
  <c r="R45" i="45"/>
  <c r="Q45" i="45"/>
  <c r="P45" i="45"/>
  <c r="E45" i="45"/>
  <c r="T45" i="45" s="1"/>
  <c r="S44" i="45"/>
  <c r="R44" i="45"/>
  <c r="Q44" i="45"/>
  <c r="P44" i="45"/>
  <c r="E44" i="45"/>
  <c r="U44" i="45" s="1"/>
  <c r="S43" i="45"/>
  <c r="R43" i="45"/>
  <c r="Q43" i="45"/>
  <c r="P43" i="45"/>
  <c r="E43" i="45"/>
  <c r="S42" i="45"/>
  <c r="R42" i="45"/>
  <c r="Q42" i="45"/>
  <c r="P42" i="45"/>
  <c r="E42" i="45"/>
  <c r="T42" i="45" s="1"/>
  <c r="W40" i="45"/>
  <c r="V40" i="45"/>
  <c r="O40" i="45"/>
  <c r="N40" i="45"/>
  <c r="M40" i="45"/>
  <c r="L40" i="45"/>
  <c r="K40" i="45"/>
  <c r="J40" i="45"/>
  <c r="I40" i="45"/>
  <c r="S40" i="45" s="1"/>
  <c r="H40" i="45"/>
  <c r="P40" i="45" s="1"/>
  <c r="G40" i="45"/>
  <c r="F40" i="45"/>
  <c r="C40" i="45"/>
  <c r="B40" i="45"/>
  <c r="E40" i="45" s="1"/>
  <c r="T39" i="45"/>
  <c r="S39" i="45"/>
  <c r="R39" i="45"/>
  <c r="Q39" i="45"/>
  <c r="P39" i="45"/>
  <c r="E39" i="45"/>
  <c r="U39" i="45" s="1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U36" i="45" s="1"/>
  <c r="P36" i="45"/>
  <c r="E36" i="45"/>
  <c r="S35" i="45"/>
  <c r="R35" i="45"/>
  <c r="Q35" i="45"/>
  <c r="P35" i="45"/>
  <c r="E35" i="45"/>
  <c r="W33" i="45"/>
  <c r="V33" i="45"/>
  <c r="O33" i="45"/>
  <c r="N33" i="45"/>
  <c r="M33" i="45"/>
  <c r="L33" i="45"/>
  <c r="K33" i="45"/>
  <c r="J33" i="45"/>
  <c r="I33" i="45"/>
  <c r="Q33" i="45" s="1"/>
  <c r="H33" i="45"/>
  <c r="P33" i="45" s="1"/>
  <c r="G33" i="45"/>
  <c r="F33" i="45"/>
  <c r="C33" i="45"/>
  <c r="B33" i="45"/>
  <c r="E33" i="45" s="1"/>
  <c r="S32" i="45"/>
  <c r="R32" i="45"/>
  <c r="Q32" i="45"/>
  <c r="P32" i="45"/>
  <c r="E32" i="45"/>
  <c r="W30" i="45"/>
  <c r="V30" i="45"/>
  <c r="O30" i="45"/>
  <c r="N30" i="45"/>
  <c r="M30" i="45"/>
  <c r="L30" i="45"/>
  <c r="K30" i="45"/>
  <c r="J30" i="45"/>
  <c r="I30" i="45"/>
  <c r="S30" i="45" s="1"/>
  <c r="H30" i="45"/>
  <c r="G30" i="45"/>
  <c r="F30" i="45"/>
  <c r="E30" i="45"/>
  <c r="C30" i="45"/>
  <c r="B30" i="45"/>
  <c r="S29" i="45"/>
  <c r="R29" i="45"/>
  <c r="Q29" i="45"/>
  <c r="P29" i="45"/>
  <c r="E29" i="45"/>
  <c r="S28" i="45"/>
  <c r="R28" i="45"/>
  <c r="Q28" i="45"/>
  <c r="P28" i="45"/>
  <c r="E28" i="45"/>
  <c r="U28" i="45" s="1"/>
  <c r="S27" i="45"/>
  <c r="R27" i="45"/>
  <c r="Q27" i="45"/>
  <c r="P27" i="45"/>
  <c r="E27" i="45"/>
  <c r="T27" i="45" s="1"/>
  <c r="S26" i="45"/>
  <c r="R26" i="45"/>
  <c r="Q26" i="45"/>
  <c r="P26" i="45"/>
  <c r="E26" i="45"/>
  <c r="W24" i="45"/>
  <c r="V24" i="45"/>
  <c r="O24" i="45"/>
  <c r="N24" i="45"/>
  <c r="M24" i="45"/>
  <c r="L24" i="45"/>
  <c r="K24" i="45"/>
  <c r="J24" i="45"/>
  <c r="I24" i="45"/>
  <c r="H24" i="45"/>
  <c r="R24" i="45" s="1"/>
  <c r="G24" i="45"/>
  <c r="F24" i="45"/>
  <c r="C24" i="45"/>
  <c r="B24" i="45"/>
  <c r="S23" i="45"/>
  <c r="R23" i="45"/>
  <c r="Q23" i="45"/>
  <c r="P23" i="45"/>
  <c r="E23" i="45"/>
  <c r="U23" i="45" s="1"/>
  <c r="S22" i="45"/>
  <c r="R22" i="45"/>
  <c r="Q22" i="45"/>
  <c r="P22" i="45"/>
  <c r="E22" i="45"/>
  <c r="T22" i="45" s="1"/>
  <c r="S21" i="45"/>
  <c r="R21" i="45"/>
  <c r="Q21" i="45"/>
  <c r="P21" i="45"/>
  <c r="E21" i="45"/>
  <c r="U20" i="45"/>
  <c r="T20" i="45"/>
  <c r="S20" i="45"/>
  <c r="R20" i="45"/>
  <c r="Q20" i="45"/>
  <c r="P20" i="45"/>
  <c r="E20" i="45"/>
  <c r="S19" i="45"/>
  <c r="R19" i="45"/>
  <c r="Q19" i="45"/>
  <c r="P19" i="45"/>
  <c r="E19" i="45"/>
  <c r="U19" i="45" s="1"/>
  <c r="S18" i="45"/>
  <c r="R18" i="45"/>
  <c r="Q18" i="45"/>
  <c r="P18" i="45"/>
  <c r="E18" i="45"/>
  <c r="T18" i="45" s="1"/>
  <c r="W16" i="45"/>
  <c r="V16" i="45"/>
  <c r="O16" i="45"/>
  <c r="N16" i="45"/>
  <c r="M16" i="45"/>
  <c r="L16" i="45"/>
  <c r="K16" i="45"/>
  <c r="J16" i="45"/>
  <c r="R16" i="45" s="1"/>
  <c r="I16" i="45"/>
  <c r="H16" i="45"/>
  <c r="G16" i="45"/>
  <c r="F16" i="45"/>
  <c r="C16" i="45"/>
  <c r="B16" i="45"/>
  <c r="E16" i="45" s="1"/>
  <c r="U15" i="45"/>
  <c r="T15" i="45"/>
  <c r="S15" i="45"/>
  <c r="R15" i="45"/>
  <c r="Q15" i="45"/>
  <c r="P15" i="45"/>
  <c r="E15" i="45"/>
  <c r="S14" i="45"/>
  <c r="R14" i="45"/>
  <c r="Q14" i="45"/>
  <c r="P14" i="45"/>
  <c r="E14" i="45"/>
  <c r="U14" i="45" s="1"/>
  <c r="S13" i="45"/>
  <c r="R13" i="45"/>
  <c r="Q13" i="45"/>
  <c r="P13" i="45"/>
  <c r="E13" i="45"/>
  <c r="T13" i="45" s="1"/>
  <c r="U12" i="45"/>
  <c r="S12" i="45"/>
  <c r="R12" i="45"/>
  <c r="Q12" i="45"/>
  <c r="P12" i="45"/>
  <c r="E12" i="45"/>
  <c r="T12" i="45" s="1"/>
  <c r="U11" i="45"/>
  <c r="T11" i="45"/>
  <c r="S11" i="45"/>
  <c r="R11" i="45"/>
  <c r="Q11" i="45"/>
  <c r="P11" i="45"/>
  <c r="E11" i="45"/>
  <c r="S10" i="45"/>
  <c r="R10" i="45"/>
  <c r="Q10" i="45"/>
  <c r="P10" i="45"/>
  <c r="E10" i="45"/>
  <c r="S9" i="45"/>
  <c r="R9" i="45"/>
  <c r="Q9" i="45"/>
  <c r="P9" i="45"/>
  <c r="E9" i="45"/>
  <c r="U9" i="45" s="1"/>
  <c r="U93" i="44"/>
  <c r="S93" i="44"/>
  <c r="R93" i="44"/>
  <c r="Q93" i="44"/>
  <c r="P93" i="44"/>
  <c r="E93" i="44"/>
  <c r="T93" i="44" s="1"/>
  <c r="U92" i="44"/>
  <c r="T92" i="44"/>
  <c r="S92" i="44"/>
  <c r="R92" i="44"/>
  <c r="Q92" i="44"/>
  <c r="P92" i="44"/>
  <c r="E92" i="44"/>
  <c r="S91" i="44"/>
  <c r="R91" i="44"/>
  <c r="Q91" i="44"/>
  <c r="P91" i="44"/>
  <c r="E91" i="44"/>
  <c r="U91" i="44" s="1"/>
  <c r="S90" i="44"/>
  <c r="R90" i="44"/>
  <c r="Q90" i="44"/>
  <c r="P90" i="44"/>
  <c r="E90" i="44"/>
  <c r="T90" i="44" s="1"/>
  <c r="U89" i="44"/>
  <c r="S89" i="44"/>
  <c r="R89" i="44"/>
  <c r="Q89" i="44"/>
  <c r="P89" i="44"/>
  <c r="E89" i="44"/>
  <c r="T89" i="44" s="1"/>
  <c r="U88" i="44"/>
  <c r="T88" i="44"/>
  <c r="S88" i="44"/>
  <c r="R88" i="44"/>
  <c r="Q88" i="44"/>
  <c r="P88" i="44"/>
  <c r="E88" i="44"/>
  <c r="S87" i="44"/>
  <c r="R87" i="44"/>
  <c r="Q87" i="44"/>
  <c r="P87" i="44"/>
  <c r="E87" i="44"/>
  <c r="U87" i="44" s="1"/>
  <c r="S86" i="44"/>
  <c r="R86" i="44"/>
  <c r="Q86" i="44"/>
  <c r="P86" i="44"/>
  <c r="E86" i="44"/>
  <c r="T86" i="44" s="1"/>
  <c r="W72" i="44"/>
  <c r="V72" i="44"/>
  <c r="O72" i="44"/>
  <c r="N72" i="44"/>
  <c r="M72" i="44"/>
  <c r="L72" i="44"/>
  <c r="K72" i="44"/>
  <c r="J72" i="44"/>
  <c r="I72" i="44"/>
  <c r="S72" i="44" s="1"/>
  <c r="H72" i="44"/>
  <c r="P72" i="44" s="1"/>
  <c r="G72" i="44"/>
  <c r="F72" i="44"/>
  <c r="C72" i="44"/>
  <c r="B72" i="44"/>
  <c r="E72" i="44" s="1"/>
  <c r="W71" i="44"/>
  <c r="V71" i="44"/>
  <c r="O71" i="44"/>
  <c r="N71" i="44"/>
  <c r="M71" i="44"/>
  <c r="L71" i="44"/>
  <c r="K71" i="44"/>
  <c r="J71" i="44"/>
  <c r="I71" i="44"/>
  <c r="H71" i="44"/>
  <c r="R71" i="44" s="1"/>
  <c r="G71" i="44"/>
  <c r="F71" i="44"/>
  <c r="C71" i="44"/>
  <c r="E71" i="44" s="1"/>
  <c r="B71" i="44"/>
  <c r="W70" i="44"/>
  <c r="V70" i="44"/>
  <c r="O70" i="44"/>
  <c r="N70" i="44"/>
  <c r="M70" i="44"/>
  <c r="L70" i="44"/>
  <c r="K70" i="44"/>
  <c r="J70" i="44"/>
  <c r="I70" i="44"/>
  <c r="S70" i="44" s="1"/>
  <c r="H70" i="44"/>
  <c r="G70" i="44"/>
  <c r="F70" i="44"/>
  <c r="C70" i="44"/>
  <c r="B70" i="44"/>
  <c r="E70" i="44" s="1"/>
  <c r="S69" i="44"/>
  <c r="R69" i="44"/>
  <c r="Q69" i="44"/>
  <c r="P69" i="44"/>
  <c r="E69" i="44"/>
  <c r="T69" i="44" s="1"/>
  <c r="W67" i="44"/>
  <c r="V67" i="44"/>
  <c r="O67" i="44"/>
  <c r="N67" i="44"/>
  <c r="M67" i="44"/>
  <c r="L67" i="44"/>
  <c r="K67" i="44"/>
  <c r="J67" i="44"/>
  <c r="I67" i="44"/>
  <c r="S67" i="44" s="1"/>
  <c r="H67" i="44"/>
  <c r="G67" i="44"/>
  <c r="F67" i="44"/>
  <c r="C67" i="44"/>
  <c r="B67" i="44"/>
  <c r="E67" i="44" s="1"/>
  <c r="W66" i="44"/>
  <c r="V66" i="44"/>
  <c r="O66" i="44"/>
  <c r="N66" i="44"/>
  <c r="M66" i="44"/>
  <c r="L66" i="44"/>
  <c r="K66" i="44"/>
  <c r="J66" i="44"/>
  <c r="I66" i="44"/>
  <c r="H66" i="44"/>
  <c r="R66" i="44" s="1"/>
  <c r="G66" i="44"/>
  <c r="F66" i="44"/>
  <c r="C66" i="44"/>
  <c r="B66" i="44"/>
  <c r="S65" i="44"/>
  <c r="R65" i="44"/>
  <c r="Q65" i="44"/>
  <c r="P65" i="44"/>
  <c r="E65" i="44"/>
  <c r="U65" i="44" s="1"/>
  <c r="S64" i="44"/>
  <c r="R64" i="44"/>
  <c r="Q64" i="44"/>
  <c r="P64" i="44"/>
  <c r="E64" i="44"/>
  <c r="T64" i="44" s="1"/>
  <c r="S63" i="44"/>
  <c r="R63" i="44"/>
  <c r="Q63" i="44"/>
  <c r="P63" i="44"/>
  <c r="E63" i="44"/>
  <c r="S62" i="44"/>
  <c r="R62" i="44"/>
  <c r="Q62" i="44"/>
  <c r="P62" i="44"/>
  <c r="E62" i="44"/>
  <c r="S61" i="44"/>
  <c r="R61" i="44"/>
  <c r="Q61" i="44"/>
  <c r="P61" i="44"/>
  <c r="E61" i="44"/>
  <c r="V59" i="44"/>
  <c r="O59" i="44"/>
  <c r="N59" i="44"/>
  <c r="M59" i="44"/>
  <c r="L59" i="44"/>
  <c r="K59" i="44"/>
  <c r="J59" i="44"/>
  <c r="I59" i="44"/>
  <c r="S59" i="44" s="1"/>
  <c r="H59" i="44"/>
  <c r="G59" i="44"/>
  <c r="F59" i="44"/>
  <c r="E59" i="44"/>
  <c r="C59" i="44"/>
  <c r="B59" i="44"/>
  <c r="S58" i="44"/>
  <c r="R58" i="44"/>
  <c r="Q58" i="44"/>
  <c r="P58" i="44"/>
  <c r="E58" i="44"/>
  <c r="U58" i="44" s="1"/>
  <c r="S57" i="44"/>
  <c r="R57" i="44"/>
  <c r="Q57" i="44"/>
  <c r="P57" i="44"/>
  <c r="E57" i="44"/>
  <c r="U57" i="44" s="1"/>
  <c r="S56" i="44"/>
  <c r="R56" i="44"/>
  <c r="Q56" i="44"/>
  <c r="P56" i="44"/>
  <c r="E56" i="44"/>
  <c r="T56" i="44" s="1"/>
  <c r="S55" i="44"/>
  <c r="R55" i="44"/>
  <c r="Q55" i="44"/>
  <c r="P55" i="44"/>
  <c r="E55" i="44"/>
  <c r="T55" i="44" s="1"/>
  <c r="W53" i="44"/>
  <c r="V53" i="44"/>
  <c r="O53" i="44"/>
  <c r="N53" i="44"/>
  <c r="M53" i="44"/>
  <c r="L53" i="44"/>
  <c r="K53" i="44"/>
  <c r="J53" i="44"/>
  <c r="I53" i="44"/>
  <c r="H53" i="44"/>
  <c r="G53" i="44"/>
  <c r="F53" i="44"/>
  <c r="C53" i="44"/>
  <c r="E53" i="44" s="1"/>
  <c r="B53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U49" i="44"/>
  <c r="S49" i="44"/>
  <c r="R49" i="44"/>
  <c r="Q49" i="44"/>
  <c r="P49" i="44"/>
  <c r="E49" i="44"/>
  <c r="T49" i="44" s="1"/>
  <c r="S48" i="44"/>
  <c r="R48" i="44"/>
  <c r="Q48" i="44"/>
  <c r="P48" i="44"/>
  <c r="E48" i="44"/>
  <c r="U48" i="44" s="1"/>
  <c r="S47" i="44"/>
  <c r="R47" i="44"/>
  <c r="Q47" i="44"/>
  <c r="P47" i="44"/>
  <c r="E47" i="44"/>
  <c r="T47" i="44" s="1"/>
  <c r="S46" i="44"/>
  <c r="R46" i="44"/>
  <c r="Q46" i="44"/>
  <c r="P46" i="44"/>
  <c r="E46" i="44"/>
  <c r="U45" i="44"/>
  <c r="T45" i="44"/>
  <c r="S45" i="44"/>
  <c r="R45" i="44"/>
  <c r="Q45" i="44"/>
  <c r="P45" i="44"/>
  <c r="E45" i="44"/>
  <c r="S44" i="44"/>
  <c r="R44" i="44"/>
  <c r="Q44" i="44"/>
  <c r="P44" i="44"/>
  <c r="E44" i="44"/>
  <c r="U44" i="44" s="1"/>
  <c r="S43" i="44"/>
  <c r="R43" i="44"/>
  <c r="Q43" i="44"/>
  <c r="P43" i="44"/>
  <c r="E43" i="44"/>
  <c r="U43" i="44" s="1"/>
  <c r="U42" i="44"/>
  <c r="S42" i="44"/>
  <c r="R42" i="44"/>
  <c r="Q42" i="44"/>
  <c r="P42" i="44"/>
  <c r="E42" i="44"/>
  <c r="T42" i="44" s="1"/>
  <c r="W40" i="44"/>
  <c r="V40" i="44"/>
  <c r="O40" i="44"/>
  <c r="N40" i="44"/>
  <c r="M40" i="44"/>
  <c r="L40" i="44"/>
  <c r="K40" i="44"/>
  <c r="J40" i="44"/>
  <c r="I40" i="44"/>
  <c r="H40" i="44"/>
  <c r="R40" i="44" s="1"/>
  <c r="G40" i="44"/>
  <c r="F40" i="44"/>
  <c r="C40" i="44"/>
  <c r="E40" i="44" s="1"/>
  <c r="B40" i="44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U37" i="44"/>
  <c r="S37" i="44"/>
  <c r="R37" i="44"/>
  <c r="Q37" i="44"/>
  <c r="P37" i="44"/>
  <c r="E37" i="44"/>
  <c r="T37" i="44" s="1"/>
  <c r="S36" i="44"/>
  <c r="R36" i="44"/>
  <c r="Q36" i="44"/>
  <c r="P36" i="44"/>
  <c r="E36" i="44"/>
  <c r="S35" i="44"/>
  <c r="R35" i="44"/>
  <c r="Q35" i="44"/>
  <c r="P35" i="44"/>
  <c r="E35" i="44"/>
  <c r="W33" i="44"/>
  <c r="V33" i="44"/>
  <c r="S33" i="44"/>
  <c r="O33" i="44"/>
  <c r="N33" i="44"/>
  <c r="M33" i="44"/>
  <c r="L33" i="44"/>
  <c r="K33" i="44"/>
  <c r="J33" i="44"/>
  <c r="I33" i="44"/>
  <c r="Q33" i="44" s="1"/>
  <c r="H33" i="44"/>
  <c r="P33" i="44" s="1"/>
  <c r="G33" i="44"/>
  <c r="F33" i="44"/>
  <c r="C33" i="44"/>
  <c r="B33" i="44"/>
  <c r="S32" i="44"/>
  <c r="R32" i="44"/>
  <c r="Q32" i="44"/>
  <c r="U32" i="44" s="1"/>
  <c r="P32" i="44"/>
  <c r="E32" i="44"/>
  <c r="W30" i="44"/>
  <c r="V30" i="44"/>
  <c r="O30" i="44"/>
  <c r="N30" i="44"/>
  <c r="M30" i="44"/>
  <c r="L30" i="44"/>
  <c r="K30" i="44"/>
  <c r="J30" i="44"/>
  <c r="I30" i="44"/>
  <c r="H30" i="44"/>
  <c r="R30" i="44" s="1"/>
  <c r="G30" i="44"/>
  <c r="F30" i="44"/>
  <c r="C30" i="44"/>
  <c r="B30" i="44"/>
  <c r="S29" i="44"/>
  <c r="R29" i="44"/>
  <c r="Q29" i="44"/>
  <c r="P29" i="44"/>
  <c r="E29" i="44"/>
  <c r="U29" i="44" s="1"/>
  <c r="S28" i="44"/>
  <c r="R28" i="44"/>
  <c r="Q28" i="44"/>
  <c r="P28" i="44"/>
  <c r="E28" i="44"/>
  <c r="T28" i="44" s="1"/>
  <c r="S27" i="44"/>
  <c r="R27" i="44"/>
  <c r="Q27" i="44"/>
  <c r="P27" i="44"/>
  <c r="E27" i="44"/>
  <c r="U26" i="44"/>
  <c r="S26" i="44"/>
  <c r="R26" i="44"/>
  <c r="Q26" i="44"/>
  <c r="P26" i="44"/>
  <c r="E26" i="44"/>
  <c r="T26" i="44" s="1"/>
  <c r="W24" i="44"/>
  <c r="V24" i="44"/>
  <c r="O24" i="44"/>
  <c r="N24" i="44"/>
  <c r="M24" i="44"/>
  <c r="L24" i="44"/>
  <c r="K24" i="44"/>
  <c r="J24" i="44"/>
  <c r="I24" i="44"/>
  <c r="H24" i="44"/>
  <c r="G24" i="44"/>
  <c r="F24" i="44"/>
  <c r="C24" i="44"/>
  <c r="B24" i="44"/>
  <c r="E24" i="44" s="1"/>
  <c r="S23" i="44"/>
  <c r="R23" i="44"/>
  <c r="Q23" i="44"/>
  <c r="P23" i="44"/>
  <c r="E23" i="44"/>
  <c r="T23" i="44" s="1"/>
  <c r="S22" i="44"/>
  <c r="R22" i="44"/>
  <c r="Q22" i="44"/>
  <c r="P22" i="44"/>
  <c r="E22" i="44"/>
  <c r="S21" i="44"/>
  <c r="R21" i="44"/>
  <c r="Q21" i="44"/>
  <c r="P21" i="44"/>
  <c r="E21" i="44"/>
  <c r="S20" i="44"/>
  <c r="R20" i="44"/>
  <c r="Q20" i="44"/>
  <c r="P20" i="44"/>
  <c r="E20" i="44"/>
  <c r="U20" i="44" s="1"/>
  <c r="S19" i="44"/>
  <c r="R19" i="44"/>
  <c r="Q19" i="44"/>
  <c r="P19" i="44"/>
  <c r="E19" i="44"/>
  <c r="T19" i="44" s="1"/>
  <c r="S18" i="44"/>
  <c r="R18" i="44"/>
  <c r="Q18" i="44"/>
  <c r="P18" i="44"/>
  <c r="E18" i="44"/>
  <c r="W16" i="44"/>
  <c r="V16" i="44"/>
  <c r="O16" i="44"/>
  <c r="N16" i="44"/>
  <c r="M16" i="44"/>
  <c r="L16" i="44"/>
  <c r="K16" i="44"/>
  <c r="J16" i="44"/>
  <c r="I16" i="44"/>
  <c r="Q16" i="44" s="1"/>
  <c r="H16" i="44"/>
  <c r="G16" i="44"/>
  <c r="F16" i="44"/>
  <c r="C16" i="44"/>
  <c r="B16" i="44"/>
  <c r="S15" i="44"/>
  <c r="R15" i="44"/>
  <c r="Q15" i="44"/>
  <c r="P15" i="44"/>
  <c r="E15" i="44"/>
  <c r="S14" i="44"/>
  <c r="R14" i="44"/>
  <c r="Q14" i="44"/>
  <c r="P14" i="44"/>
  <c r="E14" i="44"/>
  <c r="T14" i="44" s="1"/>
  <c r="U13" i="44"/>
  <c r="S13" i="44"/>
  <c r="R13" i="44"/>
  <c r="Q13" i="44"/>
  <c r="P13" i="44"/>
  <c r="E13" i="44"/>
  <c r="T13" i="44" s="1"/>
  <c r="U12" i="44"/>
  <c r="T12" i="44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T10" i="44" s="1"/>
  <c r="U9" i="44"/>
  <c r="S9" i="44"/>
  <c r="R9" i="44"/>
  <c r="Q9" i="44"/>
  <c r="P9" i="44"/>
  <c r="E9" i="44"/>
  <c r="T9" i="44" s="1"/>
  <c r="U93" i="43"/>
  <c r="T93" i="43"/>
  <c r="S93" i="43"/>
  <c r="R93" i="43"/>
  <c r="Q93" i="43"/>
  <c r="P93" i="43"/>
  <c r="E93" i="43"/>
  <c r="S92" i="43"/>
  <c r="R92" i="43"/>
  <c r="Q92" i="43"/>
  <c r="P92" i="43"/>
  <c r="E92" i="43"/>
  <c r="U92" i="43" s="1"/>
  <c r="S91" i="43"/>
  <c r="R91" i="43"/>
  <c r="Q91" i="43"/>
  <c r="P91" i="43"/>
  <c r="E91" i="43"/>
  <c r="T91" i="43" s="1"/>
  <c r="U90" i="43"/>
  <c r="S90" i="43"/>
  <c r="R90" i="43"/>
  <c r="Q90" i="43"/>
  <c r="P90" i="43"/>
  <c r="E90" i="43"/>
  <c r="T90" i="43" s="1"/>
  <c r="T89" i="43"/>
  <c r="S89" i="43"/>
  <c r="R89" i="43"/>
  <c r="Q89" i="43"/>
  <c r="P89" i="43"/>
  <c r="E89" i="43"/>
  <c r="U89" i="43" s="1"/>
  <c r="S88" i="43"/>
  <c r="R88" i="43"/>
  <c r="Q88" i="43"/>
  <c r="P88" i="43"/>
  <c r="E88" i="43"/>
  <c r="U88" i="43" s="1"/>
  <c r="S87" i="43"/>
  <c r="R87" i="43"/>
  <c r="Q87" i="43"/>
  <c r="P87" i="43"/>
  <c r="E87" i="43"/>
  <c r="T87" i="43" s="1"/>
  <c r="U86" i="43"/>
  <c r="S86" i="43"/>
  <c r="R86" i="43"/>
  <c r="Q86" i="43"/>
  <c r="P86" i="43"/>
  <c r="E86" i="43"/>
  <c r="T86" i="43" s="1"/>
  <c r="W72" i="43"/>
  <c r="V72" i="43"/>
  <c r="O72" i="43"/>
  <c r="N72" i="43"/>
  <c r="M72" i="43"/>
  <c r="L72" i="43"/>
  <c r="K72" i="43"/>
  <c r="J72" i="43"/>
  <c r="I72" i="43"/>
  <c r="H72" i="43"/>
  <c r="G72" i="43"/>
  <c r="F72" i="43"/>
  <c r="C72" i="43"/>
  <c r="B72" i="43"/>
  <c r="W71" i="43"/>
  <c r="V71" i="43"/>
  <c r="O71" i="43"/>
  <c r="N71" i="43"/>
  <c r="M71" i="43"/>
  <c r="L71" i="43"/>
  <c r="K71" i="43"/>
  <c r="S71" i="43" s="1"/>
  <c r="J71" i="43"/>
  <c r="I71" i="43"/>
  <c r="H71" i="43"/>
  <c r="G71" i="43"/>
  <c r="F71" i="43"/>
  <c r="C71" i="43"/>
  <c r="B71" i="43"/>
  <c r="E71" i="43" s="1"/>
  <c r="W70" i="43"/>
  <c r="V70" i="43"/>
  <c r="O70" i="43"/>
  <c r="N70" i="43"/>
  <c r="M70" i="43"/>
  <c r="L70" i="43"/>
  <c r="K70" i="43"/>
  <c r="J70" i="43"/>
  <c r="I70" i="43"/>
  <c r="Q70" i="43" s="1"/>
  <c r="H70" i="43"/>
  <c r="P70" i="43" s="1"/>
  <c r="G70" i="43"/>
  <c r="F70" i="43"/>
  <c r="C70" i="43"/>
  <c r="B70" i="43"/>
  <c r="E70" i="43" s="1"/>
  <c r="S69" i="43"/>
  <c r="R69" i="43"/>
  <c r="Q69" i="43"/>
  <c r="U69" i="43" s="1"/>
  <c r="P69" i="43"/>
  <c r="E69" i="43"/>
  <c r="W67" i="43"/>
  <c r="V67" i="43"/>
  <c r="O67" i="43"/>
  <c r="N67" i="43"/>
  <c r="M67" i="43"/>
  <c r="L67" i="43"/>
  <c r="K67" i="43"/>
  <c r="J67" i="43"/>
  <c r="I67" i="43"/>
  <c r="H67" i="43"/>
  <c r="G67" i="43"/>
  <c r="F67" i="43"/>
  <c r="C67" i="43"/>
  <c r="B67" i="43"/>
  <c r="W66" i="43"/>
  <c r="V66" i="43"/>
  <c r="O66" i="43"/>
  <c r="N66" i="43"/>
  <c r="M66" i="43"/>
  <c r="L66" i="43"/>
  <c r="K66" i="43"/>
  <c r="J66" i="43"/>
  <c r="I66" i="43"/>
  <c r="S66" i="43" s="1"/>
  <c r="H66" i="43"/>
  <c r="G66" i="43"/>
  <c r="F66" i="43"/>
  <c r="C66" i="43"/>
  <c r="B66" i="43"/>
  <c r="E66" i="43" s="1"/>
  <c r="S65" i="43"/>
  <c r="R65" i="43"/>
  <c r="Q65" i="43"/>
  <c r="P65" i="43"/>
  <c r="E65" i="43"/>
  <c r="T65" i="43" s="1"/>
  <c r="U64" i="43"/>
  <c r="S64" i="43"/>
  <c r="R64" i="43"/>
  <c r="Q64" i="43"/>
  <c r="P64" i="43"/>
  <c r="E64" i="43"/>
  <c r="T64" i="43" s="1"/>
  <c r="S63" i="43"/>
  <c r="R63" i="43"/>
  <c r="Q63" i="43"/>
  <c r="P63" i="43"/>
  <c r="E63" i="43"/>
  <c r="S62" i="43"/>
  <c r="R62" i="43"/>
  <c r="Q62" i="43"/>
  <c r="P62" i="43"/>
  <c r="E62" i="43"/>
  <c r="U62" i="43" s="1"/>
  <c r="S61" i="43"/>
  <c r="R61" i="43"/>
  <c r="Q61" i="43"/>
  <c r="P61" i="43"/>
  <c r="E61" i="43"/>
  <c r="U61" i="43" s="1"/>
  <c r="V59" i="43"/>
  <c r="O59" i="43"/>
  <c r="N59" i="43"/>
  <c r="M59" i="43"/>
  <c r="L59" i="43"/>
  <c r="K59" i="43"/>
  <c r="J59" i="43"/>
  <c r="I59" i="43"/>
  <c r="H59" i="43"/>
  <c r="R59" i="43" s="1"/>
  <c r="G59" i="43"/>
  <c r="F59" i="43"/>
  <c r="C59" i="43"/>
  <c r="B59" i="43"/>
  <c r="S58" i="43"/>
  <c r="R58" i="43"/>
  <c r="Q58" i="43"/>
  <c r="P58" i="43"/>
  <c r="E58" i="43"/>
  <c r="U58" i="43" s="1"/>
  <c r="S57" i="43"/>
  <c r="R57" i="43"/>
  <c r="Q57" i="43"/>
  <c r="P57" i="43"/>
  <c r="E57" i="43"/>
  <c r="T57" i="43" s="1"/>
  <c r="S56" i="43"/>
  <c r="R56" i="43"/>
  <c r="Q56" i="43"/>
  <c r="P56" i="43"/>
  <c r="E56" i="43"/>
  <c r="S55" i="43"/>
  <c r="R55" i="43"/>
  <c r="Q55" i="43"/>
  <c r="P55" i="43"/>
  <c r="E55" i="43"/>
  <c r="W53" i="43"/>
  <c r="V53" i="43"/>
  <c r="O53" i="43"/>
  <c r="N53" i="43"/>
  <c r="M53" i="43"/>
  <c r="L53" i="43"/>
  <c r="K53" i="43"/>
  <c r="J53" i="43"/>
  <c r="I53" i="43"/>
  <c r="H53" i="43"/>
  <c r="G53" i="43"/>
  <c r="F53" i="43"/>
  <c r="C53" i="43"/>
  <c r="B53" i="43"/>
  <c r="E53" i="43" s="1"/>
  <c r="S52" i="43"/>
  <c r="R52" i="43"/>
  <c r="Q52" i="43"/>
  <c r="P52" i="43"/>
  <c r="E52" i="43"/>
  <c r="T52" i="43" s="1"/>
  <c r="S51" i="43"/>
  <c r="R51" i="43"/>
  <c r="Q51" i="43"/>
  <c r="P51" i="43"/>
  <c r="E51" i="43"/>
  <c r="S50" i="43"/>
  <c r="R50" i="43"/>
  <c r="Q50" i="43"/>
  <c r="P50" i="43"/>
  <c r="E50" i="43"/>
  <c r="S49" i="43"/>
  <c r="R49" i="43"/>
  <c r="Q49" i="43"/>
  <c r="P49" i="43"/>
  <c r="E49" i="43"/>
  <c r="U49" i="43" s="1"/>
  <c r="S48" i="43"/>
  <c r="R48" i="43"/>
  <c r="Q48" i="43"/>
  <c r="P48" i="43"/>
  <c r="E48" i="43"/>
  <c r="T48" i="43" s="1"/>
  <c r="S47" i="43"/>
  <c r="R47" i="43"/>
  <c r="Q47" i="43"/>
  <c r="P47" i="43"/>
  <c r="E47" i="43"/>
  <c r="T47" i="43" s="1"/>
  <c r="U46" i="43"/>
  <c r="T46" i="43"/>
  <c r="S46" i="43"/>
  <c r="R46" i="43"/>
  <c r="Q46" i="43"/>
  <c r="P46" i="43"/>
  <c r="E46" i="43"/>
  <c r="S45" i="43"/>
  <c r="R45" i="43"/>
  <c r="Q45" i="43"/>
  <c r="P45" i="43"/>
  <c r="E45" i="43"/>
  <c r="U45" i="43" s="1"/>
  <c r="S44" i="43"/>
  <c r="R44" i="43"/>
  <c r="Q44" i="43"/>
  <c r="P44" i="43"/>
  <c r="E44" i="43"/>
  <c r="T44" i="43" s="1"/>
  <c r="U43" i="43"/>
  <c r="S43" i="43"/>
  <c r="R43" i="43"/>
  <c r="Q43" i="43"/>
  <c r="P43" i="43"/>
  <c r="E43" i="43"/>
  <c r="T43" i="43" s="1"/>
  <c r="U42" i="43"/>
  <c r="T42" i="43"/>
  <c r="S42" i="43"/>
  <c r="R42" i="43"/>
  <c r="Q42" i="43"/>
  <c r="P42" i="43"/>
  <c r="E42" i="43"/>
  <c r="W40" i="43"/>
  <c r="V40" i="43"/>
  <c r="S40" i="43"/>
  <c r="O40" i="43"/>
  <c r="N40" i="43"/>
  <c r="M40" i="43"/>
  <c r="L40" i="43"/>
  <c r="K40" i="43"/>
  <c r="J40" i="43"/>
  <c r="I40" i="43"/>
  <c r="H40" i="43"/>
  <c r="P40" i="43" s="1"/>
  <c r="G40" i="43"/>
  <c r="F40" i="43"/>
  <c r="C40" i="43"/>
  <c r="B40" i="43"/>
  <c r="E40" i="43" s="1"/>
  <c r="S39" i="43"/>
  <c r="R39" i="43"/>
  <c r="Q39" i="43"/>
  <c r="P39" i="43"/>
  <c r="E39" i="43"/>
  <c r="T39" i="43" s="1"/>
  <c r="S38" i="43"/>
  <c r="R38" i="43"/>
  <c r="Q38" i="43"/>
  <c r="P38" i="43"/>
  <c r="E38" i="43"/>
  <c r="U37" i="43"/>
  <c r="T37" i="43"/>
  <c r="S37" i="43"/>
  <c r="R37" i="43"/>
  <c r="Q37" i="43"/>
  <c r="P37" i="43"/>
  <c r="E37" i="43"/>
  <c r="S36" i="43"/>
  <c r="R36" i="43"/>
  <c r="Q36" i="43"/>
  <c r="P36" i="43"/>
  <c r="E36" i="43"/>
  <c r="U36" i="43" s="1"/>
  <c r="S35" i="43"/>
  <c r="R35" i="43"/>
  <c r="Q35" i="43"/>
  <c r="P35" i="43"/>
  <c r="E35" i="43"/>
  <c r="U35" i="43" s="1"/>
  <c r="W33" i="43"/>
  <c r="V33" i="43"/>
  <c r="O33" i="43"/>
  <c r="N33" i="43"/>
  <c r="M33" i="43"/>
  <c r="L33" i="43"/>
  <c r="K33" i="43"/>
  <c r="J33" i="43"/>
  <c r="R33" i="43" s="1"/>
  <c r="I33" i="43"/>
  <c r="S33" i="43" s="1"/>
  <c r="H33" i="43"/>
  <c r="G33" i="43"/>
  <c r="F33" i="43"/>
  <c r="C33" i="43"/>
  <c r="B33" i="43"/>
  <c r="E33" i="43" s="1"/>
  <c r="S32" i="43"/>
  <c r="R32" i="43"/>
  <c r="Q32" i="43"/>
  <c r="U32" i="43" s="1"/>
  <c r="P32" i="43"/>
  <c r="T32" i="43" s="1"/>
  <c r="E32" i="43"/>
  <c r="W30" i="43"/>
  <c r="V30" i="43"/>
  <c r="S30" i="43"/>
  <c r="O30" i="43"/>
  <c r="N30" i="43"/>
  <c r="M30" i="43"/>
  <c r="L30" i="43"/>
  <c r="K30" i="43"/>
  <c r="J30" i="43"/>
  <c r="I30" i="43"/>
  <c r="H30" i="43"/>
  <c r="G30" i="43"/>
  <c r="F30" i="43"/>
  <c r="C30" i="43"/>
  <c r="B30" i="43"/>
  <c r="S29" i="43"/>
  <c r="R29" i="43"/>
  <c r="Q29" i="43"/>
  <c r="P29" i="43"/>
  <c r="E29" i="43"/>
  <c r="T29" i="43" s="1"/>
  <c r="U28" i="43"/>
  <c r="S28" i="43"/>
  <c r="R28" i="43"/>
  <c r="Q28" i="43"/>
  <c r="P28" i="43"/>
  <c r="E28" i="43"/>
  <c r="T28" i="43" s="1"/>
  <c r="U27" i="43"/>
  <c r="T27" i="43"/>
  <c r="S27" i="43"/>
  <c r="R27" i="43"/>
  <c r="Q27" i="43"/>
  <c r="P27" i="43"/>
  <c r="E27" i="43"/>
  <c r="S26" i="43"/>
  <c r="R26" i="43"/>
  <c r="Q26" i="43"/>
  <c r="P26" i="43"/>
  <c r="E26" i="43"/>
  <c r="U26" i="43" s="1"/>
  <c r="W24" i="43"/>
  <c r="V24" i="43"/>
  <c r="O24" i="43"/>
  <c r="N24" i="43"/>
  <c r="M24" i="43"/>
  <c r="L24" i="43"/>
  <c r="K24" i="43"/>
  <c r="J24" i="43"/>
  <c r="I24" i="43"/>
  <c r="H24" i="43"/>
  <c r="G24" i="43"/>
  <c r="F24" i="43"/>
  <c r="C24" i="43"/>
  <c r="B24" i="43"/>
  <c r="S23" i="43"/>
  <c r="R23" i="43"/>
  <c r="Q23" i="43"/>
  <c r="P23" i="43"/>
  <c r="E23" i="43"/>
  <c r="S22" i="43"/>
  <c r="R22" i="43"/>
  <c r="Q22" i="43"/>
  <c r="P22" i="43"/>
  <c r="E22" i="43"/>
  <c r="T22" i="43" s="1"/>
  <c r="S21" i="43"/>
  <c r="R21" i="43"/>
  <c r="Q21" i="43"/>
  <c r="P21" i="43"/>
  <c r="E21" i="43"/>
  <c r="U21" i="43" s="1"/>
  <c r="S20" i="43"/>
  <c r="R20" i="43"/>
  <c r="Q20" i="43"/>
  <c r="P20" i="43"/>
  <c r="E20" i="43"/>
  <c r="T20" i="43" s="1"/>
  <c r="S19" i="43"/>
  <c r="R19" i="43"/>
  <c r="Q19" i="43"/>
  <c r="P19" i="43"/>
  <c r="E19" i="43"/>
  <c r="U18" i="43"/>
  <c r="T18" i="43"/>
  <c r="S18" i="43"/>
  <c r="R18" i="43"/>
  <c r="Q18" i="43"/>
  <c r="P18" i="43"/>
  <c r="E18" i="43"/>
  <c r="W16" i="43"/>
  <c r="V16" i="43"/>
  <c r="O16" i="43"/>
  <c r="N16" i="43"/>
  <c r="M16" i="43"/>
  <c r="L16" i="43"/>
  <c r="K16" i="43"/>
  <c r="J16" i="43"/>
  <c r="I16" i="43"/>
  <c r="H16" i="43"/>
  <c r="P16" i="43" s="1"/>
  <c r="G16" i="43"/>
  <c r="F16" i="43"/>
  <c r="C16" i="43"/>
  <c r="B16" i="43"/>
  <c r="E16" i="43" s="1"/>
  <c r="S15" i="43"/>
  <c r="R15" i="43"/>
  <c r="Q15" i="43"/>
  <c r="P15" i="43"/>
  <c r="E15" i="43"/>
  <c r="T15" i="43" s="1"/>
  <c r="S14" i="43"/>
  <c r="R14" i="43"/>
  <c r="Q14" i="43"/>
  <c r="P14" i="43"/>
  <c r="E14" i="43"/>
  <c r="U13" i="43"/>
  <c r="T13" i="43"/>
  <c r="S13" i="43"/>
  <c r="R13" i="43"/>
  <c r="Q13" i="43"/>
  <c r="P13" i="43"/>
  <c r="E13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U10" i="43" s="1"/>
  <c r="P10" i="43"/>
  <c r="E10" i="43"/>
  <c r="U9" i="43"/>
  <c r="T9" i="43"/>
  <c r="S9" i="43"/>
  <c r="R9" i="43"/>
  <c r="Q9" i="43"/>
  <c r="P9" i="43"/>
  <c r="E9" i="43"/>
  <c r="S93" i="42"/>
  <c r="R93" i="42"/>
  <c r="Q93" i="42"/>
  <c r="P93" i="42"/>
  <c r="E93" i="42"/>
  <c r="U93" i="42" s="1"/>
  <c r="S92" i="42"/>
  <c r="R92" i="42"/>
  <c r="Q92" i="42"/>
  <c r="P92" i="42"/>
  <c r="E92" i="42"/>
  <c r="T92" i="42" s="1"/>
  <c r="U91" i="42"/>
  <c r="S91" i="42"/>
  <c r="R91" i="42"/>
  <c r="Q91" i="42"/>
  <c r="P91" i="42"/>
  <c r="E91" i="42"/>
  <c r="T91" i="42" s="1"/>
  <c r="T90" i="42"/>
  <c r="S90" i="42"/>
  <c r="R90" i="42"/>
  <c r="Q90" i="42"/>
  <c r="P90" i="42"/>
  <c r="E90" i="42"/>
  <c r="U90" i="42" s="1"/>
  <c r="S89" i="42"/>
  <c r="R89" i="42"/>
  <c r="Q89" i="42"/>
  <c r="P89" i="42"/>
  <c r="E89" i="42"/>
  <c r="U89" i="42" s="1"/>
  <c r="S88" i="42"/>
  <c r="R88" i="42"/>
  <c r="Q88" i="42"/>
  <c r="P88" i="42"/>
  <c r="E88" i="42"/>
  <c r="T88" i="42" s="1"/>
  <c r="U87" i="42"/>
  <c r="S87" i="42"/>
  <c r="R87" i="42"/>
  <c r="Q87" i="42"/>
  <c r="P87" i="42"/>
  <c r="E87" i="42"/>
  <c r="T87" i="42" s="1"/>
  <c r="S86" i="42"/>
  <c r="R86" i="42"/>
  <c r="Q86" i="42"/>
  <c r="P86" i="42"/>
  <c r="E86" i="42"/>
  <c r="U86" i="42" s="1"/>
  <c r="W72" i="42"/>
  <c r="V72" i="42"/>
  <c r="O72" i="42"/>
  <c r="N72" i="42"/>
  <c r="M72" i="42"/>
  <c r="L72" i="42"/>
  <c r="K72" i="42"/>
  <c r="J72" i="42"/>
  <c r="I72" i="42"/>
  <c r="H72" i="42"/>
  <c r="G72" i="42"/>
  <c r="F72" i="42"/>
  <c r="C72" i="42"/>
  <c r="B72" i="42"/>
  <c r="W71" i="42"/>
  <c r="V71" i="42"/>
  <c r="O71" i="42"/>
  <c r="N71" i="42"/>
  <c r="M71" i="42"/>
  <c r="L71" i="42"/>
  <c r="K71" i="42"/>
  <c r="S71" i="42" s="1"/>
  <c r="J71" i="42"/>
  <c r="R71" i="42" s="1"/>
  <c r="I71" i="42"/>
  <c r="H71" i="42"/>
  <c r="G71" i="42"/>
  <c r="F71" i="42"/>
  <c r="C71" i="42"/>
  <c r="B71" i="42"/>
  <c r="E71" i="42" s="1"/>
  <c r="W70" i="42"/>
  <c r="V70" i="42"/>
  <c r="O70" i="42"/>
  <c r="N70" i="42"/>
  <c r="M70" i="42"/>
  <c r="L70" i="42"/>
  <c r="K70" i="42"/>
  <c r="J70" i="42"/>
  <c r="I70" i="42"/>
  <c r="S70" i="42" s="1"/>
  <c r="H70" i="42"/>
  <c r="P70" i="42" s="1"/>
  <c r="G70" i="42"/>
  <c r="F70" i="42"/>
  <c r="C70" i="42"/>
  <c r="B70" i="42"/>
  <c r="E70" i="42" s="1"/>
  <c r="S69" i="42"/>
  <c r="R69" i="42"/>
  <c r="Q69" i="42"/>
  <c r="U69" i="42" s="1"/>
  <c r="P69" i="42"/>
  <c r="T69" i="42" s="1"/>
  <c r="E69" i="42"/>
  <c r="W67" i="42"/>
  <c r="V67" i="42"/>
  <c r="O67" i="42"/>
  <c r="N67" i="42"/>
  <c r="M67" i="42"/>
  <c r="L67" i="42"/>
  <c r="K67" i="42"/>
  <c r="J67" i="42"/>
  <c r="I67" i="42"/>
  <c r="H67" i="42"/>
  <c r="G67" i="42"/>
  <c r="F67" i="42"/>
  <c r="C67" i="42"/>
  <c r="B67" i="42"/>
  <c r="W66" i="42"/>
  <c r="V66" i="42"/>
  <c r="O66" i="42"/>
  <c r="N66" i="42"/>
  <c r="M66" i="42"/>
  <c r="L66" i="42"/>
  <c r="K66" i="42"/>
  <c r="J66" i="42"/>
  <c r="I66" i="42"/>
  <c r="H66" i="42"/>
  <c r="G66" i="42"/>
  <c r="F66" i="42"/>
  <c r="C66" i="42"/>
  <c r="B66" i="42"/>
  <c r="E66" i="42" s="1"/>
  <c r="U65" i="42"/>
  <c r="S65" i="42"/>
  <c r="R65" i="42"/>
  <c r="Q65" i="42"/>
  <c r="P65" i="42"/>
  <c r="E65" i="42"/>
  <c r="T65" i="42" s="1"/>
  <c r="U64" i="42"/>
  <c r="T64" i="42"/>
  <c r="S64" i="42"/>
  <c r="R64" i="42"/>
  <c r="Q64" i="42"/>
  <c r="P64" i="42"/>
  <c r="E64" i="42"/>
  <c r="S63" i="42"/>
  <c r="R63" i="42"/>
  <c r="Q63" i="42"/>
  <c r="P63" i="42"/>
  <c r="E63" i="42"/>
  <c r="U63" i="42" s="1"/>
  <c r="S62" i="42"/>
  <c r="R62" i="42"/>
  <c r="Q62" i="42"/>
  <c r="P62" i="42"/>
  <c r="E62" i="42"/>
  <c r="T62" i="42" s="1"/>
  <c r="U61" i="42"/>
  <c r="S61" i="42"/>
  <c r="R61" i="42"/>
  <c r="Q61" i="42"/>
  <c r="P61" i="42"/>
  <c r="E61" i="42"/>
  <c r="T61" i="42" s="1"/>
  <c r="V59" i="42"/>
  <c r="S59" i="42"/>
  <c r="O59" i="42"/>
  <c r="N59" i="42"/>
  <c r="M59" i="42"/>
  <c r="L59" i="42"/>
  <c r="K59" i="42"/>
  <c r="J59" i="42"/>
  <c r="I59" i="42"/>
  <c r="H59" i="42"/>
  <c r="G59" i="42"/>
  <c r="F59" i="42"/>
  <c r="C59" i="42"/>
  <c r="B59" i="42"/>
  <c r="E59" i="42" s="1"/>
  <c r="S58" i="42"/>
  <c r="R58" i="42"/>
  <c r="Q58" i="42"/>
  <c r="P58" i="42"/>
  <c r="E58" i="42"/>
  <c r="T58" i="42" s="1"/>
  <c r="S57" i="42"/>
  <c r="R57" i="42"/>
  <c r="Q57" i="42"/>
  <c r="P57" i="42"/>
  <c r="E57" i="42"/>
  <c r="T57" i="42" s="1"/>
  <c r="U56" i="42"/>
  <c r="T56" i="42"/>
  <c r="S56" i="42"/>
  <c r="R56" i="42"/>
  <c r="Q56" i="42"/>
  <c r="P56" i="42"/>
  <c r="E56" i="42"/>
  <c r="S55" i="42"/>
  <c r="R55" i="42"/>
  <c r="Q55" i="42"/>
  <c r="P55" i="42"/>
  <c r="E55" i="42"/>
  <c r="U55" i="42" s="1"/>
  <c r="W53" i="42"/>
  <c r="V53" i="42"/>
  <c r="O53" i="42"/>
  <c r="N53" i="42"/>
  <c r="M53" i="42"/>
  <c r="L53" i="42"/>
  <c r="K53" i="42"/>
  <c r="J53" i="42"/>
  <c r="I53" i="42"/>
  <c r="H53" i="42"/>
  <c r="G53" i="42"/>
  <c r="F53" i="42"/>
  <c r="C53" i="42"/>
  <c r="B53" i="42"/>
  <c r="U52" i="42"/>
  <c r="S52" i="42"/>
  <c r="R52" i="42"/>
  <c r="Q52" i="42"/>
  <c r="P52" i="42"/>
  <c r="E52" i="42"/>
  <c r="T52" i="42" s="1"/>
  <c r="T51" i="42"/>
  <c r="S51" i="42"/>
  <c r="R51" i="42"/>
  <c r="Q51" i="42"/>
  <c r="P51" i="42"/>
  <c r="E51" i="42"/>
  <c r="U51" i="42" s="1"/>
  <c r="S50" i="42"/>
  <c r="R50" i="42"/>
  <c r="Q50" i="42"/>
  <c r="P50" i="42"/>
  <c r="E50" i="42"/>
  <c r="U50" i="42" s="1"/>
  <c r="S49" i="42"/>
  <c r="R49" i="42"/>
  <c r="Q49" i="42"/>
  <c r="P49" i="42"/>
  <c r="E49" i="42"/>
  <c r="T49" i="42" s="1"/>
  <c r="U48" i="42"/>
  <c r="S48" i="42"/>
  <c r="R48" i="42"/>
  <c r="Q48" i="42"/>
  <c r="P48" i="42"/>
  <c r="E48" i="42"/>
  <c r="T48" i="42" s="1"/>
  <c r="T47" i="42"/>
  <c r="S47" i="42"/>
  <c r="R47" i="42"/>
  <c r="Q47" i="42"/>
  <c r="P47" i="42"/>
  <c r="E47" i="42"/>
  <c r="U47" i="42" s="1"/>
  <c r="S46" i="42"/>
  <c r="R46" i="42"/>
  <c r="Q46" i="42"/>
  <c r="P46" i="42"/>
  <c r="E46" i="42"/>
  <c r="U46" i="42" s="1"/>
  <c r="S45" i="42"/>
  <c r="R45" i="42"/>
  <c r="Q45" i="42"/>
  <c r="P45" i="42"/>
  <c r="E45" i="42"/>
  <c r="T45" i="42" s="1"/>
  <c r="U44" i="42"/>
  <c r="S44" i="42"/>
  <c r="R44" i="42"/>
  <c r="Q44" i="42"/>
  <c r="P44" i="42"/>
  <c r="E44" i="42"/>
  <c r="T44" i="42" s="1"/>
  <c r="U43" i="42"/>
  <c r="T43" i="42"/>
  <c r="S43" i="42"/>
  <c r="R43" i="42"/>
  <c r="Q43" i="42"/>
  <c r="P43" i="42"/>
  <c r="E43" i="42"/>
  <c r="S42" i="42"/>
  <c r="R42" i="42"/>
  <c r="Q42" i="42"/>
  <c r="P42" i="42"/>
  <c r="E42" i="42"/>
  <c r="U42" i="42" s="1"/>
  <c r="W40" i="42"/>
  <c r="V40" i="42"/>
  <c r="O40" i="42"/>
  <c r="N40" i="42"/>
  <c r="M40" i="42"/>
  <c r="L40" i="42"/>
  <c r="K40" i="42"/>
  <c r="J40" i="42"/>
  <c r="I40" i="42"/>
  <c r="H40" i="42"/>
  <c r="G40" i="42"/>
  <c r="F40" i="42"/>
  <c r="C40" i="42"/>
  <c r="B40" i="42"/>
  <c r="E40" i="42" s="1"/>
  <c r="U39" i="42"/>
  <c r="S39" i="42"/>
  <c r="R39" i="42"/>
  <c r="Q39" i="42"/>
  <c r="P39" i="42"/>
  <c r="E39" i="42"/>
  <c r="T39" i="42" s="1"/>
  <c r="T38" i="42"/>
  <c r="S38" i="42"/>
  <c r="R38" i="42"/>
  <c r="Q38" i="42"/>
  <c r="P38" i="42"/>
  <c r="E38" i="42"/>
  <c r="U38" i="42" s="1"/>
  <c r="S37" i="42"/>
  <c r="R37" i="42"/>
  <c r="Q37" i="42"/>
  <c r="P37" i="42"/>
  <c r="E37" i="42"/>
  <c r="U37" i="42" s="1"/>
  <c r="S36" i="42"/>
  <c r="R36" i="42"/>
  <c r="Q36" i="42"/>
  <c r="P36" i="42"/>
  <c r="E36" i="42"/>
  <c r="T36" i="42" s="1"/>
  <c r="S35" i="42"/>
  <c r="R35" i="42"/>
  <c r="Q35" i="42"/>
  <c r="U35" i="42" s="1"/>
  <c r="P35" i="42"/>
  <c r="E35" i="42"/>
  <c r="T35" i="42" s="1"/>
  <c r="W33" i="42"/>
  <c r="V33" i="42"/>
  <c r="O33" i="42"/>
  <c r="N33" i="42"/>
  <c r="M33" i="42"/>
  <c r="L33" i="42"/>
  <c r="K33" i="42"/>
  <c r="J33" i="42"/>
  <c r="I33" i="42"/>
  <c r="H33" i="42"/>
  <c r="G33" i="42"/>
  <c r="F33" i="42"/>
  <c r="C33" i="42"/>
  <c r="B33" i="42"/>
  <c r="S32" i="42"/>
  <c r="R32" i="42"/>
  <c r="Q32" i="42"/>
  <c r="P32" i="42"/>
  <c r="E32" i="42"/>
  <c r="U32" i="42" s="1"/>
  <c r="W30" i="42"/>
  <c r="V30" i="42"/>
  <c r="S30" i="42"/>
  <c r="O30" i="42"/>
  <c r="N30" i="42"/>
  <c r="M30" i="42"/>
  <c r="L30" i="42"/>
  <c r="K30" i="42"/>
  <c r="J30" i="42"/>
  <c r="I30" i="42"/>
  <c r="H30" i="42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T28" i="42"/>
  <c r="S28" i="42"/>
  <c r="R28" i="42"/>
  <c r="Q28" i="42"/>
  <c r="P28" i="42"/>
  <c r="E28" i="42"/>
  <c r="U28" i="42" s="1"/>
  <c r="S27" i="42"/>
  <c r="R27" i="42"/>
  <c r="Q27" i="42"/>
  <c r="P27" i="42"/>
  <c r="E27" i="42"/>
  <c r="U27" i="42" s="1"/>
  <c r="S26" i="42"/>
  <c r="R26" i="42"/>
  <c r="Q26" i="42"/>
  <c r="P26" i="42"/>
  <c r="E26" i="42"/>
  <c r="T26" i="42" s="1"/>
  <c r="W24" i="42"/>
  <c r="V24" i="42"/>
  <c r="O24" i="42"/>
  <c r="N24" i="42"/>
  <c r="M24" i="42"/>
  <c r="L24" i="42"/>
  <c r="K24" i="42"/>
  <c r="J24" i="42"/>
  <c r="I24" i="42"/>
  <c r="S24" i="42" s="1"/>
  <c r="H24" i="42"/>
  <c r="P24" i="42" s="1"/>
  <c r="G24" i="42"/>
  <c r="F24" i="42"/>
  <c r="C24" i="42"/>
  <c r="B24" i="42"/>
  <c r="E24" i="42" s="1"/>
  <c r="U23" i="42"/>
  <c r="T23" i="42"/>
  <c r="S23" i="42"/>
  <c r="R23" i="42"/>
  <c r="Q23" i="42"/>
  <c r="P23" i="42"/>
  <c r="E23" i="42"/>
  <c r="S22" i="42"/>
  <c r="R22" i="42"/>
  <c r="Q22" i="42"/>
  <c r="P22" i="42"/>
  <c r="E22" i="42"/>
  <c r="U22" i="42" s="1"/>
  <c r="S21" i="42"/>
  <c r="R21" i="42"/>
  <c r="Q21" i="42"/>
  <c r="P21" i="42"/>
  <c r="E21" i="42"/>
  <c r="T21" i="42" s="1"/>
  <c r="U20" i="42"/>
  <c r="S20" i="42"/>
  <c r="R20" i="42"/>
  <c r="Q20" i="42"/>
  <c r="P20" i="42"/>
  <c r="E20" i="42"/>
  <c r="T20" i="42" s="1"/>
  <c r="T19" i="42"/>
  <c r="S19" i="42"/>
  <c r="R19" i="42"/>
  <c r="Q19" i="42"/>
  <c r="P19" i="42"/>
  <c r="E19" i="42"/>
  <c r="U19" i="42" s="1"/>
  <c r="S18" i="42"/>
  <c r="R18" i="42"/>
  <c r="Q18" i="42"/>
  <c r="P18" i="42"/>
  <c r="E18" i="42"/>
  <c r="U18" i="42" s="1"/>
  <c r="W16" i="42"/>
  <c r="V16" i="42"/>
  <c r="O16" i="42"/>
  <c r="N16" i="42"/>
  <c r="M16" i="42"/>
  <c r="L16" i="42"/>
  <c r="K16" i="42"/>
  <c r="J16" i="42"/>
  <c r="R16" i="42" s="1"/>
  <c r="I16" i="42"/>
  <c r="Q16" i="42" s="1"/>
  <c r="H16" i="42"/>
  <c r="G16" i="42"/>
  <c r="F16" i="42"/>
  <c r="C16" i="42"/>
  <c r="B16" i="42"/>
  <c r="E16" i="42" s="1"/>
  <c r="U15" i="42"/>
  <c r="S15" i="42"/>
  <c r="R15" i="42"/>
  <c r="Q15" i="42"/>
  <c r="P15" i="42"/>
  <c r="E15" i="42"/>
  <c r="T15" i="42" s="1"/>
  <c r="T14" i="42"/>
  <c r="S14" i="42"/>
  <c r="R14" i="42"/>
  <c r="Q14" i="42"/>
  <c r="P14" i="42"/>
  <c r="E14" i="42"/>
  <c r="U14" i="42" s="1"/>
  <c r="S13" i="42"/>
  <c r="R13" i="42"/>
  <c r="Q13" i="42"/>
  <c r="P13" i="42"/>
  <c r="E13" i="42"/>
  <c r="U13" i="42" s="1"/>
  <c r="S12" i="42"/>
  <c r="R12" i="42"/>
  <c r="Q12" i="42"/>
  <c r="P12" i="42"/>
  <c r="E12" i="42"/>
  <c r="T12" i="42" s="1"/>
  <c r="U11" i="42"/>
  <c r="S11" i="42"/>
  <c r="R11" i="42"/>
  <c r="Q11" i="42"/>
  <c r="P11" i="42"/>
  <c r="E11" i="42"/>
  <c r="T11" i="42" s="1"/>
  <c r="S10" i="42"/>
  <c r="R10" i="42"/>
  <c r="Q10" i="42"/>
  <c r="P10" i="42"/>
  <c r="E10" i="42"/>
  <c r="S9" i="42"/>
  <c r="R9" i="42"/>
  <c r="Q9" i="42"/>
  <c r="P9" i="42"/>
  <c r="E9" i="42"/>
  <c r="S93" i="41"/>
  <c r="R93" i="41"/>
  <c r="Q93" i="41"/>
  <c r="P93" i="41"/>
  <c r="E93" i="41"/>
  <c r="T93" i="41" s="1"/>
  <c r="S92" i="41"/>
  <c r="R92" i="41"/>
  <c r="Q92" i="41"/>
  <c r="P92" i="41"/>
  <c r="E92" i="41"/>
  <c r="U91" i="41"/>
  <c r="S91" i="41"/>
  <c r="R91" i="41"/>
  <c r="Q91" i="41"/>
  <c r="P91" i="41"/>
  <c r="E91" i="41"/>
  <c r="T91" i="41" s="1"/>
  <c r="S90" i="41"/>
  <c r="R90" i="41"/>
  <c r="Q90" i="41"/>
  <c r="P90" i="41"/>
  <c r="E90" i="41"/>
  <c r="U90" i="41" s="1"/>
  <c r="S89" i="41"/>
  <c r="R89" i="41"/>
  <c r="Q89" i="41"/>
  <c r="P89" i="41"/>
  <c r="E89" i="41"/>
  <c r="T89" i="41" s="1"/>
  <c r="S88" i="41"/>
  <c r="R88" i="41"/>
  <c r="Q88" i="41"/>
  <c r="P88" i="41"/>
  <c r="E88" i="41"/>
  <c r="S87" i="41"/>
  <c r="R87" i="41"/>
  <c r="Q87" i="41"/>
  <c r="P87" i="41"/>
  <c r="E87" i="41"/>
  <c r="T87" i="41" s="1"/>
  <c r="S86" i="41"/>
  <c r="R86" i="41"/>
  <c r="Q86" i="41"/>
  <c r="P86" i="41"/>
  <c r="E86" i="41"/>
  <c r="U86" i="41" s="1"/>
  <c r="W72" i="41"/>
  <c r="V72" i="41"/>
  <c r="O72" i="41"/>
  <c r="N72" i="41"/>
  <c r="M72" i="41"/>
  <c r="L72" i="41"/>
  <c r="K72" i="41"/>
  <c r="J72" i="41"/>
  <c r="I72" i="41"/>
  <c r="H72" i="41"/>
  <c r="G72" i="41"/>
  <c r="F72" i="41"/>
  <c r="C72" i="41"/>
  <c r="B72" i="41"/>
  <c r="W71" i="41"/>
  <c r="V71" i="41"/>
  <c r="O71" i="41"/>
  <c r="N71" i="41"/>
  <c r="M71" i="41"/>
  <c r="L71" i="41"/>
  <c r="K71" i="41"/>
  <c r="J71" i="41"/>
  <c r="R71" i="41" s="1"/>
  <c r="I71" i="41"/>
  <c r="H71" i="41"/>
  <c r="G71" i="41"/>
  <c r="F71" i="41"/>
  <c r="C71" i="41"/>
  <c r="E71" i="41" s="1"/>
  <c r="B71" i="41"/>
  <c r="W70" i="41"/>
  <c r="V70" i="41"/>
  <c r="O70" i="41"/>
  <c r="N70" i="41"/>
  <c r="M70" i="41"/>
  <c r="L70" i="41"/>
  <c r="K70" i="41"/>
  <c r="J70" i="41"/>
  <c r="I70" i="41"/>
  <c r="H70" i="41"/>
  <c r="G70" i="41"/>
  <c r="F70" i="41"/>
  <c r="C70" i="41"/>
  <c r="B70" i="41"/>
  <c r="S69" i="41"/>
  <c r="R69" i="41"/>
  <c r="Q69" i="41"/>
  <c r="P69" i="41"/>
  <c r="E69" i="41"/>
  <c r="U69" i="41" s="1"/>
  <c r="W67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W66" i="41"/>
  <c r="V66" i="41"/>
  <c r="O66" i="41"/>
  <c r="N66" i="41"/>
  <c r="M66" i="41"/>
  <c r="L66" i="41"/>
  <c r="K66" i="41"/>
  <c r="J66" i="41"/>
  <c r="I66" i="41"/>
  <c r="S66" i="41" s="1"/>
  <c r="H66" i="41"/>
  <c r="R66" i="41" s="1"/>
  <c r="G66" i="41"/>
  <c r="F66" i="41"/>
  <c r="C66" i="41"/>
  <c r="E66" i="41" s="1"/>
  <c r="B66" i="41"/>
  <c r="S65" i="41"/>
  <c r="R65" i="41"/>
  <c r="Q65" i="41"/>
  <c r="P65" i="41"/>
  <c r="E65" i="41"/>
  <c r="S64" i="41"/>
  <c r="R64" i="41"/>
  <c r="Q64" i="41"/>
  <c r="P64" i="41"/>
  <c r="E64" i="41"/>
  <c r="U64" i="41" s="1"/>
  <c r="S63" i="41"/>
  <c r="R63" i="41"/>
  <c r="Q63" i="41"/>
  <c r="P63" i="41"/>
  <c r="E63" i="41"/>
  <c r="T63" i="41" s="1"/>
  <c r="S62" i="41"/>
  <c r="R62" i="41"/>
  <c r="Q62" i="41"/>
  <c r="P62" i="41"/>
  <c r="E62" i="41"/>
  <c r="T61" i="41"/>
  <c r="S61" i="41"/>
  <c r="R61" i="41"/>
  <c r="Q61" i="41"/>
  <c r="P61" i="41"/>
  <c r="E61" i="41"/>
  <c r="V59" i="41"/>
  <c r="O59" i="41"/>
  <c r="N59" i="41"/>
  <c r="M59" i="41"/>
  <c r="L59" i="41"/>
  <c r="K59" i="41"/>
  <c r="J59" i="41"/>
  <c r="I59" i="41"/>
  <c r="S59" i="41" s="1"/>
  <c r="H59" i="41"/>
  <c r="G59" i="41"/>
  <c r="F59" i="41"/>
  <c r="C59" i="41"/>
  <c r="B59" i="41"/>
  <c r="S58" i="41"/>
  <c r="R58" i="41"/>
  <c r="Q58" i="41"/>
  <c r="P58" i="41"/>
  <c r="E58" i="41"/>
  <c r="S57" i="41"/>
  <c r="R57" i="41"/>
  <c r="Q57" i="41"/>
  <c r="P57" i="41"/>
  <c r="E57" i="41"/>
  <c r="U57" i="41" s="1"/>
  <c r="S56" i="41"/>
  <c r="R56" i="41"/>
  <c r="Q56" i="41"/>
  <c r="P56" i="41"/>
  <c r="E56" i="41"/>
  <c r="U56" i="41" s="1"/>
  <c r="S55" i="41"/>
  <c r="R55" i="41"/>
  <c r="Q55" i="41"/>
  <c r="P55" i="41"/>
  <c r="E55" i="41"/>
  <c r="T55" i="41" s="1"/>
  <c r="W53" i="41"/>
  <c r="V53" i="41"/>
  <c r="O53" i="41"/>
  <c r="N53" i="41"/>
  <c r="M53" i="41"/>
  <c r="L53" i="41"/>
  <c r="K53" i="41"/>
  <c r="J53" i="41"/>
  <c r="I53" i="41"/>
  <c r="S53" i="41" s="1"/>
  <c r="H53" i="41"/>
  <c r="R53" i="41" s="1"/>
  <c r="G53" i="41"/>
  <c r="F53" i="41"/>
  <c r="C53" i="41"/>
  <c r="B53" i="41"/>
  <c r="E53" i="41" s="1"/>
  <c r="T52" i="41"/>
  <c r="S52" i="41"/>
  <c r="R52" i="41"/>
  <c r="Q52" i="41"/>
  <c r="P52" i="41"/>
  <c r="E52" i="41"/>
  <c r="U52" i="41" s="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U49" i="41"/>
  <c r="S49" i="41"/>
  <c r="R49" i="41"/>
  <c r="Q49" i="41"/>
  <c r="P49" i="41"/>
  <c r="E49" i="41"/>
  <c r="T49" i="41" s="1"/>
  <c r="T48" i="41"/>
  <c r="S48" i="41"/>
  <c r="R48" i="41"/>
  <c r="Q48" i="41"/>
  <c r="P48" i="41"/>
  <c r="E48" i="41"/>
  <c r="U48" i="41" s="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U45" i="4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R43" i="41"/>
  <c r="Q43" i="41"/>
  <c r="P43" i="41"/>
  <c r="E43" i="41"/>
  <c r="S42" i="41"/>
  <c r="R42" i="41"/>
  <c r="Q42" i="41"/>
  <c r="P42" i="41"/>
  <c r="E42" i="41"/>
  <c r="T42" i="41" s="1"/>
  <c r="W40" i="41"/>
  <c r="V40" i="41"/>
  <c r="O40" i="41"/>
  <c r="N40" i="41"/>
  <c r="M40" i="41"/>
  <c r="L40" i="41"/>
  <c r="K40" i="41"/>
  <c r="J40" i="41"/>
  <c r="I40" i="41"/>
  <c r="S40" i="41" s="1"/>
  <c r="H40" i="41"/>
  <c r="R40" i="41" s="1"/>
  <c r="G40" i="41"/>
  <c r="F40" i="41"/>
  <c r="C40" i="41"/>
  <c r="E40" i="41" s="1"/>
  <c r="B40" i="41"/>
  <c r="S39" i="41"/>
  <c r="R39" i="41"/>
  <c r="Q39" i="41"/>
  <c r="P39" i="41"/>
  <c r="E39" i="41"/>
  <c r="S38" i="41"/>
  <c r="R38" i="41"/>
  <c r="Q38" i="41"/>
  <c r="P38" i="41"/>
  <c r="E38" i="41"/>
  <c r="S37" i="41"/>
  <c r="R37" i="41"/>
  <c r="Q37" i="41"/>
  <c r="P37" i="41"/>
  <c r="E37" i="41"/>
  <c r="T37" i="41" s="1"/>
  <c r="S36" i="41"/>
  <c r="R36" i="41"/>
  <c r="Q36" i="41"/>
  <c r="P36" i="41"/>
  <c r="E36" i="41"/>
  <c r="S35" i="41"/>
  <c r="R35" i="41"/>
  <c r="Q35" i="41"/>
  <c r="P35" i="41"/>
  <c r="E35" i="41"/>
  <c r="W33" i="41"/>
  <c r="V33" i="41"/>
  <c r="O33" i="41"/>
  <c r="N33" i="41"/>
  <c r="M33" i="41"/>
  <c r="L33" i="41"/>
  <c r="K33" i="41"/>
  <c r="J33" i="41"/>
  <c r="I33" i="41"/>
  <c r="H33" i="41"/>
  <c r="G33" i="41"/>
  <c r="F33" i="41"/>
  <c r="C33" i="41"/>
  <c r="B33" i="41"/>
  <c r="S32" i="41"/>
  <c r="R32" i="41"/>
  <c r="Q32" i="41"/>
  <c r="P32" i="41"/>
  <c r="E32" i="41"/>
  <c r="U32" i="41" s="1"/>
  <c r="W30" i="41"/>
  <c r="V30" i="41"/>
  <c r="O30" i="41"/>
  <c r="N30" i="41"/>
  <c r="M30" i="41"/>
  <c r="L30" i="41"/>
  <c r="K30" i="41"/>
  <c r="J30" i="41"/>
  <c r="I30" i="41"/>
  <c r="Q30" i="41" s="1"/>
  <c r="H30" i="41"/>
  <c r="R30" i="41" s="1"/>
  <c r="G30" i="41"/>
  <c r="F30" i="41"/>
  <c r="C30" i="41"/>
  <c r="B30" i="41"/>
  <c r="E30" i="41" s="1"/>
  <c r="T29" i="41"/>
  <c r="S29" i="41"/>
  <c r="R29" i="41"/>
  <c r="Q29" i="41"/>
  <c r="P29" i="41"/>
  <c r="E29" i="41"/>
  <c r="U29" i="41" s="1"/>
  <c r="S28" i="41"/>
  <c r="R28" i="41"/>
  <c r="Q28" i="41"/>
  <c r="P28" i="41"/>
  <c r="E28" i="41"/>
  <c r="T28" i="41" s="1"/>
  <c r="S27" i="41"/>
  <c r="R27" i="41"/>
  <c r="Q27" i="41"/>
  <c r="P27" i="41"/>
  <c r="E27" i="41"/>
  <c r="U27" i="41" s="1"/>
  <c r="U26" i="41"/>
  <c r="T26" i="41"/>
  <c r="S26" i="41"/>
  <c r="R26" i="41"/>
  <c r="Q26" i="41"/>
  <c r="P26" i="41"/>
  <c r="E26" i="41"/>
  <c r="W24" i="41"/>
  <c r="V24" i="41"/>
  <c r="O24" i="41"/>
  <c r="N24" i="41"/>
  <c r="M24" i="41"/>
  <c r="L24" i="41"/>
  <c r="K24" i="41"/>
  <c r="J24" i="41"/>
  <c r="I24" i="41"/>
  <c r="H24" i="41"/>
  <c r="P24" i="41" s="1"/>
  <c r="G24" i="41"/>
  <c r="F24" i="41"/>
  <c r="C24" i="41"/>
  <c r="E24" i="41" s="1"/>
  <c r="B24" i="41"/>
  <c r="S23" i="41"/>
  <c r="R23" i="41"/>
  <c r="Q23" i="41"/>
  <c r="P23" i="41"/>
  <c r="E23" i="41"/>
  <c r="T23" i="41" s="1"/>
  <c r="S22" i="41"/>
  <c r="R22" i="41"/>
  <c r="Q22" i="41"/>
  <c r="P22" i="41"/>
  <c r="E22" i="41"/>
  <c r="U22" i="41" s="1"/>
  <c r="U21" i="41"/>
  <c r="T21" i="41"/>
  <c r="S21" i="41"/>
  <c r="R21" i="41"/>
  <c r="Q21" i="41"/>
  <c r="P21" i="41"/>
  <c r="E21" i="41"/>
  <c r="T20" i="4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U18" i="41" s="1"/>
  <c r="W16" i="41"/>
  <c r="V16" i="41"/>
  <c r="O16" i="41"/>
  <c r="N16" i="41"/>
  <c r="M16" i="41"/>
  <c r="L16" i="41"/>
  <c r="K16" i="41"/>
  <c r="J16" i="41"/>
  <c r="I16" i="41"/>
  <c r="H16" i="41"/>
  <c r="R16" i="41" s="1"/>
  <c r="G16" i="41"/>
  <c r="F16" i="41"/>
  <c r="E16" i="41"/>
  <c r="C16" i="41"/>
  <c r="B16" i="41"/>
  <c r="S15" i="41"/>
  <c r="R15" i="41"/>
  <c r="Q15" i="41"/>
  <c r="P15" i="41"/>
  <c r="E15" i="4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U12" i="41"/>
  <c r="T12" i="41"/>
  <c r="S12" i="41"/>
  <c r="R12" i="41"/>
  <c r="Q12" i="41"/>
  <c r="P12" i="41"/>
  <c r="E12" i="41"/>
  <c r="S11" i="41"/>
  <c r="R11" i="41"/>
  <c r="Q11" i="41"/>
  <c r="P11" i="41"/>
  <c r="E11" i="41"/>
  <c r="S10" i="41"/>
  <c r="R10" i="41"/>
  <c r="Q10" i="41"/>
  <c r="P10" i="41"/>
  <c r="E10" i="41"/>
  <c r="T10" i="41" s="1"/>
  <c r="S9" i="41"/>
  <c r="R9" i="41"/>
  <c r="Q9" i="41"/>
  <c r="P9" i="41"/>
  <c r="E9" i="41"/>
  <c r="U9" i="41" s="1"/>
  <c r="S93" i="40"/>
  <c r="R93" i="40"/>
  <c r="Q93" i="40"/>
  <c r="P93" i="40"/>
  <c r="E93" i="40"/>
  <c r="S92" i="40"/>
  <c r="R92" i="40"/>
  <c r="Q92" i="40"/>
  <c r="P92" i="40"/>
  <c r="E92" i="40"/>
  <c r="S91" i="40"/>
  <c r="R91" i="40"/>
  <c r="Q91" i="40"/>
  <c r="P91" i="40"/>
  <c r="E91" i="40"/>
  <c r="T91" i="40" s="1"/>
  <c r="U90" i="40"/>
  <c r="S90" i="40"/>
  <c r="R90" i="40"/>
  <c r="Q90" i="40"/>
  <c r="P90" i="40"/>
  <c r="E90" i="40"/>
  <c r="T90" i="40" s="1"/>
  <c r="S89" i="40"/>
  <c r="R89" i="40"/>
  <c r="Q89" i="40"/>
  <c r="P89" i="40"/>
  <c r="E89" i="40"/>
  <c r="S88" i="40"/>
  <c r="R88" i="40"/>
  <c r="Q88" i="40"/>
  <c r="P88" i="40"/>
  <c r="E88" i="40"/>
  <c r="S87" i="40"/>
  <c r="R87" i="40"/>
  <c r="Q87" i="40"/>
  <c r="P87" i="40"/>
  <c r="E87" i="40"/>
  <c r="T87" i="40" s="1"/>
  <c r="U86" i="40"/>
  <c r="S86" i="40"/>
  <c r="R86" i="40"/>
  <c r="Q86" i="40"/>
  <c r="P86" i="40"/>
  <c r="E86" i="40"/>
  <c r="T86" i="40" s="1"/>
  <c r="W72" i="40"/>
  <c r="V72" i="40"/>
  <c r="O72" i="40"/>
  <c r="N72" i="40"/>
  <c r="M72" i="40"/>
  <c r="L72" i="40"/>
  <c r="K72" i="40"/>
  <c r="J72" i="40"/>
  <c r="I72" i="40"/>
  <c r="H72" i="40"/>
  <c r="R72" i="40" s="1"/>
  <c r="G72" i="40"/>
  <c r="F72" i="40"/>
  <c r="C72" i="40"/>
  <c r="E72" i="40" s="1"/>
  <c r="B72" i="40"/>
  <c r="W71" i="40"/>
  <c r="V71" i="40"/>
  <c r="S71" i="40"/>
  <c r="O71" i="40"/>
  <c r="N71" i="40"/>
  <c r="M71" i="40"/>
  <c r="L71" i="40"/>
  <c r="K71" i="40"/>
  <c r="J71" i="40"/>
  <c r="I71" i="40"/>
  <c r="H71" i="40"/>
  <c r="G71" i="40"/>
  <c r="F71" i="40"/>
  <c r="C71" i="40"/>
  <c r="B71" i="40"/>
  <c r="E71" i="40" s="1"/>
  <c r="W70" i="40"/>
  <c r="V70" i="40"/>
  <c r="S70" i="40"/>
  <c r="O70" i="40"/>
  <c r="N70" i="40"/>
  <c r="M70" i="40"/>
  <c r="L70" i="40"/>
  <c r="K70" i="40"/>
  <c r="J70" i="40"/>
  <c r="R70" i="40" s="1"/>
  <c r="I70" i="40"/>
  <c r="H70" i="40"/>
  <c r="G70" i="40"/>
  <c r="F70" i="40"/>
  <c r="C70" i="40"/>
  <c r="B70" i="40"/>
  <c r="E70" i="40" s="1"/>
  <c r="S69" i="40"/>
  <c r="R69" i="40"/>
  <c r="Q69" i="40"/>
  <c r="P69" i="40"/>
  <c r="E69" i="40"/>
  <c r="T69" i="40" s="1"/>
  <c r="W67" i="40"/>
  <c r="V67" i="40"/>
  <c r="O67" i="40"/>
  <c r="N67" i="40"/>
  <c r="M67" i="40"/>
  <c r="L67" i="40"/>
  <c r="K67" i="40"/>
  <c r="J67" i="40"/>
  <c r="I67" i="40"/>
  <c r="H67" i="40"/>
  <c r="G67" i="40"/>
  <c r="F67" i="40"/>
  <c r="C67" i="40"/>
  <c r="B67" i="40"/>
  <c r="W66" i="40"/>
  <c r="V66" i="40"/>
  <c r="S66" i="40"/>
  <c r="O66" i="40"/>
  <c r="N66" i="40"/>
  <c r="M66" i="40"/>
  <c r="L66" i="40"/>
  <c r="K66" i="40"/>
  <c r="J66" i="40"/>
  <c r="I66" i="40"/>
  <c r="H66" i="40"/>
  <c r="G66" i="40"/>
  <c r="F66" i="40"/>
  <c r="C66" i="40"/>
  <c r="B66" i="40"/>
  <c r="S65" i="40"/>
  <c r="R65" i="40"/>
  <c r="Q65" i="40"/>
  <c r="P65" i="40"/>
  <c r="E65" i="40"/>
  <c r="T65" i="40" s="1"/>
  <c r="U64" i="40"/>
  <c r="S64" i="40"/>
  <c r="R64" i="40"/>
  <c r="Q64" i="40"/>
  <c r="P64" i="40"/>
  <c r="E64" i="40"/>
  <c r="T64" i="40" s="1"/>
  <c r="U63" i="40"/>
  <c r="T63" i="40"/>
  <c r="S63" i="40"/>
  <c r="R63" i="40"/>
  <c r="Q63" i="40"/>
  <c r="P63" i="40"/>
  <c r="E63" i="40"/>
  <c r="S62" i="40"/>
  <c r="R62" i="40"/>
  <c r="Q62" i="40"/>
  <c r="P62" i="40"/>
  <c r="E62" i="40"/>
  <c r="U62" i="40" s="1"/>
  <c r="S61" i="40"/>
  <c r="R61" i="40"/>
  <c r="Q61" i="40"/>
  <c r="P61" i="40"/>
  <c r="E61" i="40"/>
  <c r="U61" i="40" s="1"/>
  <c r="V59" i="40"/>
  <c r="O59" i="40"/>
  <c r="N59" i="40"/>
  <c r="M59" i="40"/>
  <c r="L59" i="40"/>
  <c r="K59" i="40"/>
  <c r="J59" i="40"/>
  <c r="I59" i="40"/>
  <c r="H59" i="40"/>
  <c r="R59" i="40" s="1"/>
  <c r="G59" i="40"/>
  <c r="F59" i="40"/>
  <c r="C59" i="40"/>
  <c r="E59" i="40" s="1"/>
  <c r="B59" i="40"/>
  <c r="S58" i="40"/>
  <c r="R58" i="40"/>
  <c r="Q58" i="40"/>
  <c r="P58" i="40"/>
  <c r="E58" i="40"/>
  <c r="U58" i="40" s="1"/>
  <c r="S57" i="40"/>
  <c r="R57" i="40"/>
  <c r="Q57" i="40"/>
  <c r="P57" i="40"/>
  <c r="E57" i="40"/>
  <c r="T57" i="40" s="1"/>
  <c r="U56" i="40"/>
  <c r="S56" i="40"/>
  <c r="R56" i="40"/>
  <c r="Q56" i="40"/>
  <c r="P56" i="40"/>
  <c r="E56" i="40"/>
  <c r="T56" i="40" s="1"/>
  <c r="U55" i="40"/>
  <c r="T55" i="40"/>
  <c r="S55" i="40"/>
  <c r="R55" i="40"/>
  <c r="Q55" i="40"/>
  <c r="P55" i="40"/>
  <c r="E55" i="40"/>
  <c r="W53" i="40"/>
  <c r="V53" i="40"/>
  <c r="S53" i="40"/>
  <c r="O53" i="40"/>
  <c r="N53" i="40"/>
  <c r="M53" i="40"/>
  <c r="L53" i="40"/>
  <c r="K53" i="40"/>
  <c r="J53" i="40"/>
  <c r="I53" i="40"/>
  <c r="H53" i="40"/>
  <c r="G53" i="40"/>
  <c r="F53" i="40"/>
  <c r="C53" i="40"/>
  <c r="B53" i="40"/>
  <c r="S52" i="40"/>
  <c r="R52" i="40"/>
  <c r="Q52" i="40"/>
  <c r="P52" i="40"/>
  <c r="E52" i="40"/>
  <c r="T52" i="40" s="1"/>
  <c r="U51" i="40"/>
  <c r="S51" i="40"/>
  <c r="R51" i="40"/>
  <c r="Q51" i="40"/>
  <c r="P51" i="40"/>
  <c r="E51" i="40"/>
  <c r="T51" i="40" s="1"/>
  <c r="U50" i="40"/>
  <c r="T50" i="40"/>
  <c r="S50" i="40"/>
  <c r="R50" i="40"/>
  <c r="Q50" i="40"/>
  <c r="P50" i="40"/>
  <c r="E50" i="40"/>
  <c r="T49" i="40"/>
  <c r="S49" i="40"/>
  <c r="R49" i="40"/>
  <c r="Q49" i="40"/>
  <c r="P49" i="40"/>
  <c r="E49" i="40"/>
  <c r="U49" i="40" s="1"/>
  <c r="S48" i="40"/>
  <c r="R48" i="40"/>
  <c r="Q48" i="40"/>
  <c r="P48" i="40"/>
  <c r="E48" i="40"/>
  <c r="T48" i="40" s="1"/>
  <c r="U47" i="40"/>
  <c r="S47" i="40"/>
  <c r="R47" i="40"/>
  <c r="Q47" i="40"/>
  <c r="P47" i="40"/>
  <c r="E47" i="40"/>
  <c r="T47" i="40" s="1"/>
  <c r="U46" i="40"/>
  <c r="T46" i="40"/>
  <c r="S46" i="40"/>
  <c r="R46" i="40"/>
  <c r="Q46" i="40"/>
  <c r="P46" i="40"/>
  <c r="E46" i="40"/>
  <c r="T45" i="40"/>
  <c r="S45" i="40"/>
  <c r="R45" i="40"/>
  <c r="Q45" i="40"/>
  <c r="P45" i="40"/>
  <c r="E45" i="40"/>
  <c r="U45" i="40" s="1"/>
  <c r="S44" i="40"/>
  <c r="R44" i="40"/>
  <c r="Q44" i="40"/>
  <c r="P44" i="40"/>
  <c r="E44" i="40"/>
  <c r="T44" i="40" s="1"/>
  <c r="U43" i="40"/>
  <c r="S43" i="40"/>
  <c r="R43" i="40"/>
  <c r="Q43" i="40"/>
  <c r="P43" i="40"/>
  <c r="E43" i="40"/>
  <c r="T43" i="40" s="1"/>
  <c r="U42" i="40"/>
  <c r="T42" i="40"/>
  <c r="S42" i="40"/>
  <c r="R42" i="40"/>
  <c r="Q42" i="40"/>
  <c r="P42" i="40"/>
  <c r="E42" i="40"/>
  <c r="W40" i="40"/>
  <c r="V40" i="40"/>
  <c r="S40" i="40"/>
  <c r="O40" i="40"/>
  <c r="N40" i="40"/>
  <c r="M40" i="40"/>
  <c r="L40" i="40"/>
  <c r="K40" i="40"/>
  <c r="J40" i="40"/>
  <c r="I40" i="40"/>
  <c r="H40" i="40"/>
  <c r="P40" i="40" s="1"/>
  <c r="G40" i="40"/>
  <c r="F40" i="40"/>
  <c r="C40" i="40"/>
  <c r="B40" i="40"/>
  <c r="E40" i="40" s="1"/>
  <c r="S39" i="40"/>
  <c r="R39" i="40"/>
  <c r="Q39" i="40"/>
  <c r="P39" i="40"/>
  <c r="E39" i="40"/>
  <c r="T39" i="40" s="1"/>
  <c r="U38" i="40"/>
  <c r="S38" i="40"/>
  <c r="R38" i="40"/>
  <c r="Q38" i="40"/>
  <c r="P38" i="40"/>
  <c r="E38" i="40"/>
  <c r="T38" i="40" s="1"/>
  <c r="U37" i="40"/>
  <c r="T37" i="40"/>
  <c r="S37" i="40"/>
  <c r="R37" i="40"/>
  <c r="Q37" i="40"/>
  <c r="P37" i="40"/>
  <c r="E37" i="40"/>
  <c r="S36" i="40"/>
  <c r="R36" i="40"/>
  <c r="Q36" i="40"/>
  <c r="P36" i="40"/>
  <c r="T36" i="40" s="1"/>
  <c r="E36" i="40"/>
  <c r="S35" i="40"/>
  <c r="R35" i="40"/>
  <c r="Q35" i="40"/>
  <c r="P35" i="40"/>
  <c r="E35" i="40"/>
  <c r="U35" i="40" s="1"/>
  <c r="W33" i="40"/>
  <c r="V33" i="40"/>
  <c r="O33" i="40"/>
  <c r="N33" i="40"/>
  <c r="M33" i="40"/>
  <c r="L33" i="40"/>
  <c r="K33" i="40"/>
  <c r="J33" i="40"/>
  <c r="R33" i="40" s="1"/>
  <c r="I33" i="40"/>
  <c r="S33" i="40" s="1"/>
  <c r="H33" i="40"/>
  <c r="G33" i="40"/>
  <c r="F33" i="40"/>
  <c r="C33" i="40"/>
  <c r="B33" i="40"/>
  <c r="E33" i="40" s="1"/>
  <c r="S32" i="40"/>
  <c r="R32" i="40"/>
  <c r="Q32" i="40"/>
  <c r="U32" i="40" s="1"/>
  <c r="P32" i="40"/>
  <c r="E32" i="40"/>
  <c r="W30" i="40"/>
  <c r="V30" i="40"/>
  <c r="O30" i="40"/>
  <c r="N30" i="40"/>
  <c r="M30" i="40"/>
  <c r="L30" i="40"/>
  <c r="K30" i="40"/>
  <c r="J30" i="40"/>
  <c r="I30" i="40"/>
  <c r="H30" i="40"/>
  <c r="G30" i="40"/>
  <c r="F30" i="40"/>
  <c r="C30" i="40"/>
  <c r="E30" i="40" s="1"/>
  <c r="B30" i="40"/>
  <c r="S29" i="40"/>
  <c r="R29" i="40"/>
  <c r="Q29" i="40"/>
  <c r="P29" i="40"/>
  <c r="E29" i="40"/>
  <c r="T29" i="40" s="1"/>
  <c r="S28" i="40"/>
  <c r="R28" i="40"/>
  <c r="Q28" i="40"/>
  <c r="P28" i="40"/>
  <c r="E28" i="40"/>
  <c r="U28" i="40" s="1"/>
  <c r="T27" i="40"/>
  <c r="S27" i="40"/>
  <c r="R27" i="40"/>
  <c r="Q27" i="40"/>
  <c r="P27" i="40"/>
  <c r="E27" i="40"/>
  <c r="U27" i="40" s="1"/>
  <c r="S26" i="40"/>
  <c r="R26" i="40"/>
  <c r="Q26" i="40"/>
  <c r="P26" i="40"/>
  <c r="E26" i="40"/>
  <c r="U26" i="40" s="1"/>
  <c r="W24" i="40"/>
  <c r="V24" i="40"/>
  <c r="O24" i="40"/>
  <c r="N24" i="40"/>
  <c r="M24" i="40"/>
  <c r="L24" i="40"/>
  <c r="K24" i="40"/>
  <c r="J24" i="40"/>
  <c r="I24" i="40"/>
  <c r="S24" i="40" s="1"/>
  <c r="H24" i="40"/>
  <c r="G24" i="40"/>
  <c r="F24" i="40"/>
  <c r="C24" i="40"/>
  <c r="B24" i="40"/>
  <c r="E24" i="40" s="1"/>
  <c r="S23" i="40"/>
  <c r="R23" i="40"/>
  <c r="Q23" i="40"/>
  <c r="P23" i="40"/>
  <c r="E23" i="40"/>
  <c r="U23" i="40" s="1"/>
  <c r="U22" i="40"/>
  <c r="T22" i="40"/>
  <c r="S22" i="40"/>
  <c r="R22" i="40"/>
  <c r="Q22" i="40"/>
  <c r="P22" i="40"/>
  <c r="E22" i="40"/>
  <c r="U21" i="40"/>
  <c r="T21" i="40"/>
  <c r="S21" i="40"/>
  <c r="R21" i="40"/>
  <c r="Q21" i="40"/>
  <c r="P21" i="40"/>
  <c r="E21" i="40"/>
  <c r="S20" i="40"/>
  <c r="R20" i="40"/>
  <c r="Q20" i="40"/>
  <c r="P20" i="40"/>
  <c r="E20" i="40"/>
  <c r="T20" i="40" s="1"/>
  <c r="S19" i="40"/>
  <c r="R19" i="40"/>
  <c r="Q19" i="40"/>
  <c r="P19" i="40"/>
  <c r="E19" i="40"/>
  <c r="U19" i="40" s="1"/>
  <c r="U18" i="40"/>
  <c r="T18" i="40"/>
  <c r="S18" i="40"/>
  <c r="R18" i="40"/>
  <c r="Q18" i="40"/>
  <c r="P18" i="40"/>
  <c r="E18" i="40"/>
  <c r="W16" i="40"/>
  <c r="V16" i="40"/>
  <c r="O16" i="40"/>
  <c r="N16" i="40"/>
  <c r="M16" i="40"/>
  <c r="L16" i="40"/>
  <c r="K16" i="40"/>
  <c r="J16" i="40"/>
  <c r="I16" i="40"/>
  <c r="H16" i="40"/>
  <c r="G16" i="40"/>
  <c r="F16" i="40"/>
  <c r="C16" i="40"/>
  <c r="E16" i="40" s="1"/>
  <c r="B16" i="40"/>
  <c r="S15" i="40"/>
  <c r="R15" i="40"/>
  <c r="Q15" i="40"/>
  <c r="P15" i="40"/>
  <c r="E15" i="40"/>
  <c r="T15" i="40" s="1"/>
  <c r="S14" i="40"/>
  <c r="R14" i="40"/>
  <c r="Q14" i="40"/>
  <c r="P14" i="40"/>
  <c r="E14" i="40"/>
  <c r="U14" i="40" s="1"/>
  <c r="U13" i="40"/>
  <c r="T13" i="40"/>
  <c r="S13" i="40"/>
  <c r="R13" i="40"/>
  <c r="Q13" i="40"/>
  <c r="P13" i="40"/>
  <c r="E13" i="40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T11" i="40" s="1"/>
  <c r="S10" i="40"/>
  <c r="R10" i="40"/>
  <c r="Q10" i="40"/>
  <c r="P10" i="40"/>
  <c r="E10" i="40"/>
  <c r="U10" i="40" s="1"/>
  <c r="U9" i="40"/>
  <c r="T9" i="40"/>
  <c r="S9" i="40"/>
  <c r="R9" i="40"/>
  <c r="Q9" i="40"/>
  <c r="P9" i="40"/>
  <c r="E9" i="40"/>
  <c r="T93" i="39"/>
  <c r="S93" i="39"/>
  <c r="R93" i="39"/>
  <c r="Q93" i="39"/>
  <c r="P93" i="39"/>
  <c r="E93" i="39"/>
  <c r="U93" i="39" s="1"/>
  <c r="S92" i="39"/>
  <c r="R92" i="39"/>
  <c r="Q92" i="39"/>
  <c r="P92" i="39"/>
  <c r="E92" i="39"/>
  <c r="T92" i="39" s="1"/>
  <c r="S91" i="39"/>
  <c r="R91" i="39"/>
  <c r="Q91" i="39"/>
  <c r="P91" i="39"/>
  <c r="E91" i="39"/>
  <c r="U91" i="39" s="1"/>
  <c r="T90" i="39"/>
  <c r="S90" i="39"/>
  <c r="R90" i="39"/>
  <c r="Q90" i="39"/>
  <c r="P90" i="39"/>
  <c r="E90" i="39"/>
  <c r="U90" i="39" s="1"/>
  <c r="T89" i="39"/>
  <c r="S89" i="39"/>
  <c r="R89" i="39"/>
  <c r="Q89" i="39"/>
  <c r="P89" i="39"/>
  <c r="E89" i="39"/>
  <c r="U89" i="39" s="1"/>
  <c r="S88" i="39"/>
  <c r="R88" i="39"/>
  <c r="Q88" i="39"/>
  <c r="P88" i="39"/>
  <c r="E88" i="39"/>
  <c r="T88" i="39" s="1"/>
  <c r="S87" i="39"/>
  <c r="R87" i="39"/>
  <c r="Q87" i="39"/>
  <c r="P87" i="39"/>
  <c r="E87" i="39"/>
  <c r="U87" i="39" s="1"/>
  <c r="T86" i="39"/>
  <c r="S86" i="39"/>
  <c r="R86" i="39"/>
  <c r="Q86" i="39"/>
  <c r="P86" i="39"/>
  <c r="E86" i="39"/>
  <c r="U86" i="39" s="1"/>
  <c r="W72" i="39"/>
  <c r="V72" i="39"/>
  <c r="O72" i="39"/>
  <c r="N72" i="39"/>
  <c r="M72" i="39"/>
  <c r="L72" i="39"/>
  <c r="K72" i="39"/>
  <c r="J72" i="39"/>
  <c r="I72" i="39"/>
  <c r="H72" i="39"/>
  <c r="G72" i="39"/>
  <c r="F72" i="39"/>
  <c r="C72" i="39"/>
  <c r="B72" i="39"/>
  <c r="W71" i="39"/>
  <c r="V71" i="39"/>
  <c r="O71" i="39"/>
  <c r="N71" i="39"/>
  <c r="M71" i="39"/>
  <c r="L71" i="39"/>
  <c r="K71" i="39"/>
  <c r="S71" i="39" s="1"/>
  <c r="J71" i="39"/>
  <c r="I71" i="39"/>
  <c r="H71" i="39"/>
  <c r="G71" i="39"/>
  <c r="F71" i="39"/>
  <c r="C71" i="39"/>
  <c r="B71" i="39"/>
  <c r="E71" i="39" s="1"/>
  <c r="W70" i="39"/>
  <c r="V70" i="39"/>
  <c r="O70" i="39"/>
  <c r="N70" i="39"/>
  <c r="M70" i="39"/>
  <c r="L70" i="39"/>
  <c r="K70" i="39"/>
  <c r="J70" i="39"/>
  <c r="R70" i="39" s="1"/>
  <c r="I70" i="39"/>
  <c r="Q70" i="39" s="1"/>
  <c r="H70" i="39"/>
  <c r="G70" i="39"/>
  <c r="F70" i="39"/>
  <c r="C70" i="39"/>
  <c r="B70" i="39"/>
  <c r="E70" i="39" s="1"/>
  <c r="S69" i="39"/>
  <c r="R69" i="39"/>
  <c r="Q69" i="39"/>
  <c r="U69" i="39" s="1"/>
  <c r="P69" i="39"/>
  <c r="T69" i="39" s="1"/>
  <c r="E69" i="39"/>
  <c r="W67" i="39"/>
  <c r="V67" i="39"/>
  <c r="O67" i="39"/>
  <c r="N67" i="39"/>
  <c r="M67" i="39"/>
  <c r="L67" i="39"/>
  <c r="K67" i="39"/>
  <c r="J67" i="39"/>
  <c r="I67" i="39"/>
  <c r="H67" i="39"/>
  <c r="G67" i="39"/>
  <c r="F67" i="39"/>
  <c r="C67" i="39"/>
  <c r="B67" i="39"/>
  <c r="W66" i="39"/>
  <c r="V66" i="39"/>
  <c r="S66" i="39"/>
  <c r="O66" i="39"/>
  <c r="N66" i="39"/>
  <c r="M66" i="39"/>
  <c r="L66" i="39"/>
  <c r="K66" i="39"/>
  <c r="J66" i="39"/>
  <c r="I66" i="39"/>
  <c r="H66" i="39"/>
  <c r="G66" i="39"/>
  <c r="F66" i="39"/>
  <c r="C66" i="39"/>
  <c r="B66" i="39"/>
  <c r="E66" i="39" s="1"/>
  <c r="S65" i="39"/>
  <c r="R65" i="39"/>
  <c r="Q65" i="39"/>
  <c r="P65" i="39"/>
  <c r="E65" i="39"/>
  <c r="U65" i="39" s="1"/>
  <c r="T64" i="39"/>
  <c r="S64" i="39"/>
  <c r="R64" i="39"/>
  <c r="Q64" i="39"/>
  <c r="P64" i="39"/>
  <c r="E64" i="39"/>
  <c r="U64" i="39" s="1"/>
  <c r="U63" i="39"/>
  <c r="T63" i="39"/>
  <c r="S63" i="39"/>
  <c r="R63" i="39"/>
  <c r="Q63" i="39"/>
  <c r="P63" i="39"/>
  <c r="E63" i="39"/>
  <c r="S62" i="39"/>
  <c r="R62" i="39"/>
  <c r="Q62" i="39"/>
  <c r="P62" i="39"/>
  <c r="E62" i="39"/>
  <c r="T62" i="39" s="1"/>
  <c r="S61" i="39"/>
  <c r="R61" i="39"/>
  <c r="Q61" i="39"/>
  <c r="P61" i="39"/>
  <c r="E61" i="39"/>
  <c r="U61" i="39" s="1"/>
  <c r="V59" i="39"/>
  <c r="O59" i="39"/>
  <c r="N59" i="39"/>
  <c r="M59" i="39"/>
  <c r="L59" i="39"/>
  <c r="K59" i="39"/>
  <c r="J59" i="39"/>
  <c r="I59" i="39"/>
  <c r="H59" i="39"/>
  <c r="G59" i="39"/>
  <c r="F59" i="39"/>
  <c r="C59" i="39"/>
  <c r="E59" i="39" s="1"/>
  <c r="B59" i="39"/>
  <c r="S58" i="39"/>
  <c r="R58" i="39"/>
  <c r="Q58" i="39"/>
  <c r="P58" i="39"/>
  <c r="E58" i="39"/>
  <c r="T58" i="39" s="1"/>
  <c r="S57" i="39"/>
  <c r="R57" i="39"/>
  <c r="Q57" i="39"/>
  <c r="P57" i="39"/>
  <c r="E57" i="39"/>
  <c r="U57" i="39" s="1"/>
  <c r="U56" i="39"/>
  <c r="T56" i="39"/>
  <c r="S56" i="39"/>
  <c r="R56" i="39"/>
  <c r="Q56" i="39"/>
  <c r="P56" i="39"/>
  <c r="E56" i="39"/>
  <c r="S55" i="39"/>
  <c r="R55" i="39"/>
  <c r="Q55" i="39"/>
  <c r="P55" i="39"/>
  <c r="E55" i="39"/>
  <c r="U55" i="39" s="1"/>
  <c r="W53" i="39"/>
  <c r="V53" i="39"/>
  <c r="O53" i="39"/>
  <c r="N53" i="39"/>
  <c r="M53" i="39"/>
  <c r="L53" i="39"/>
  <c r="K53" i="39"/>
  <c r="J53" i="39"/>
  <c r="I53" i="39"/>
  <c r="H53" i="39"/>
  <c r="G53" i="39"/>
  <c r="F53" i="39"/>
  <c r="C53" i="39"/>
  <c r="B53" i="39"/>
  <c r="S52" i="39"/>
  <c r="R52" i="39"/>
  <c r="Q52" i="39"/>
  <c r="P52" i="39"/>
  <c r="E52" i="39"/>
  <c r="U52" i="39" s="1"/>
  <c r="T51" i="39"/>
  <c r="S51" i="39"/>
  <c r="R51" i="39"/>
  <c r="Q51" i="39"/>
  <c r="P51" i="39"/>
  <c r="E51" i="39"/>
  <c r="U51" i="39" s="1"/>
  <c r="T50" i="39"/>
  <c r="S50" i="39"/>
  <c r="R50" i="39"/>
  <c r="Q50" i="39"/>
  <c r="P50" i="39"/>
  <c r="E50" i="39"/>
  <c r="U50" i="39" s="1"/>
  <c r="S49" i="39"/>
  <c r="R49" i="39"/>
  <c r="Q49" i="39"/>
  <c r="P49" i="39"/>
  <c r="E49" i="39"/>
  <c r="T49" i="39" s="1"/>
  <c r="S48" i="39"/>
  <c r="R48" i="39"/>
  <c r="Q48" i="39"/>
  <c r="P48" i="39"/>
  <c r="E48" i="39"/>
  <c r="U48" i="39" s="1"/>
  <c r="T47" i="39"/>
  <c r="S47" i="39"/>
  <c r="R47" i="39"/>
  <c r="Q47" i="39"/>
  <c r="P47" i="39"/>
  <c r="E47" i="39"/>
  <c r="U47" i="39" s="1"/>
  <c r="S46" i="39"/>
  <c r="R46" i="39"/>
  <c r="Q46" i="39"/>
  <c r="P46" i="39"/>
  <c r="E46" i="39"/>
  <c r="U46" i="39" s="1"/>
  <c r="S45" i="39"/>
  <c r="R45" i="39"/>
  <c r="Q45" i="39"/>
  <c r="P45" i="39"/>
  <c r="E45" i="39"/>
  <c r="T45" i="39" s="1"/>
  <c r="S44" i="39"/>
  <c r="R44" i="39"/>
  <c r="Q44" i="39"/>
  <c r="P44" i="39"/>
  <c r="E44" i="39"/>
  <c r="U44" i="39" s="1"/>
  <c r="T43" i="39"/>
  <c r="S43" i="39"/>
  <c r="R43" i="39"/>
  <c r="Q43" i="39"/>
  <c r="P43" i="39"/>
  <c r="E43" i="39"/>
  <c r="U43" i="39" s="1"/>
  <c r="S42" i="39"/>
  <c r="R42" i="39"/>
  <c r="Q42" i="39"/>
  <c r="P42" i="39"/>
  <c r="E42" i="39"/>
  <c r="U42" i="39" s="1"/>
  <c r="W40" i="39"/>
  <c r="V40" i="39"/>
  <c r="O40" i="39"/>
  <c r="N40" i="39"/>
  <c r="M40" i="39"/>
  <c r="L40" i="39"/>
  <c r="K40" i="39"/>
  <c r="S40" i="39" s="1"/>
  <c r="J40" i="39"/>
  <c r="I40" i="39"/>
  <c r="H40" i="39"/>
  <c r="G40" i="39"/>
  <c r="F40" i="39"/>
  <c r="C40" i="39"/>
  <c r="B40" i="39"/>
  <c r="E40" i="39" s="1"/>
  <c r="S39" i="39"/>
  <c r="R39" i="39"/>
  <c r="Q39" i="39"/>
  <c r="P39" i="39"/>
  <c r="E39" i="39"/>
  <c r="U39" i="39" s="1"/>
  <c r="U38" i="39"/>
  <c r="T38" i="39"/>
  <c r="S38" i="39"/>
  <c r="R38" i="39"/>
  <c r="Q38" i="39"/>
  <c r="P38" i="39"/>
  <c r="E38" i="39"/>
  <c r="T37" i="39"/>
  <c r="S37" i="39"/>
  <c r="R37" i="39"/>
  <c r="Q37" i="39"/>
  <c r="P37" i="39"/>
  <c r="E37" i="39"/>
  <c r="U37" i="39" s="1"/>
  <c r="S36" i="39"/>
  <c r="R36" i="39"/>
  <c r="Q36" i="39"/>
  <c r="P36" i="39"/>
  <c r="E36" i="39"/>
  <c r="T36" i="39" s="1"/>
  <c r="S35" i="39"/>
  <c r="R35" i="39"/>
  <c r="Q35" i="39"/>
  <c r="P35" i="39"/>
  <c r="E35" i="39"/>
  <c r="W33" i="39"/>
  <c r="V33" i="39"/>
  <c r="O33" i="39"/>
  <c r="N33" i="39"/>
  <c r="M33" i="39"/>
  <c r="L33" i="39"/>
  <c r="K33" i="39"/>
  <c r="J33" i="39"/>
  <c r="I33" i="39"/>
  <c r="H33" i="39"/>
  <c r="P33" i="39" s="1"/>
  <c r="G33" i="39"/>
  <c r="F33" i="39"/>
  <c r="C33" i="39"/>
  <c r="B33" i="39"/>
  <c r="E33" i="39" s="1"/>
  <c r="S32" i="39"/>
  <c r="R32" i="39"/>
  <c r="Q32" i="39"/>
  <c r="U32" i="39" s="1"/>
  <c r="P32" i="39"/>
  <c r="T32" i="39" s="1"/>
  <c r="E32" i="39"/>
  <c r="W30" i="39"/>
  <c r="V30" i="39"/>
  <c r="O30" i="39"/>
  <c r="N30" i="39"/>
  <c r="M30" i="39"/>
  <c r="L30" i="39"/>
  <c r="K30" i="39"/>
  <c r="J30" i="39"/>
  <c r="I30" i="39"/>
  <c r="S30" i="39" s="1"/>
  <c r="H30" i="39"/>
  <c r="G30" i="39"/>
  <c r="F30" i="39"/>
  <c r="C30" i="39"/>
  <c r="B30" i="39"/>
  <c r="E30" i="39" s="1"/>
  <c r="S29" i="39"/>
  <c r="R29" i="39"/>
  <c r="Q29" i="39"/>
  <c r="P29" i="39"/>
  <c r="E29" i="39"/>
  <c r="U29" i="39" s="1"/>
  <c r="U28" i="39"/>
  <c r="T28" i="39"/>
  <c r="S28" i="39"/>
  <c r="R28" i="39"/>
  <c r="Q28" i="39"/>
  <c r="P28" i="39"/>
  <c r="E28" i="39"/>
  <c r="T27" i="39"/>
  <c r="S27" i="39"/>
  <c r="R27" i="39"/>
  <c r="Q27" i="39"/>
  <c r="P27" i="39"/>
  <c r="E27" i="39"/>
  <c r="U27" i="39" s="1"/>
  <c r="S26" i="39"/>
  <c r="R26" i="39"/>
  <c r="Q26" i="39"/>
  <c r="P26" i="39"/>
  <c r="E26" i="39"/>
  <c r="T26" i="39" s="1"/>
  <c r="W24" i="39"/>
  <c r="V24" i="39"/>
  <c r="O24" i="39"/>
  <c r="N24" i="39"/>
  <c r="M24" i="39"/>
  <c r="L24" i="39"/>
  <c r="K24" i="39"/>
  <c r="J24" i="39"/>
  <c r="I24" i="39"/>
  <c r="H24" i="39"/>
  <c r="G24" i="39"/>
  <c r="F24" i="39"/>
  <c r="C24" i="39"/>
  <c r="B24" i="39"/>
  <c r="E24" i="39" s="1"/>
  <c r="S23" i="39"/>
  <c r="R23" i="39"/>
  <c r="Q23" i="39"/>
  <c r="P23" i="39"/>
  <c r="E23" i="39"/>
  <c r="U23" i="39" s="1"/>
  <c r="U22" i="39"/>
  <c r="T22" i="39"/>
  <c r="S22" i="39"/>
  <c r="R22" i="39"/>
  <c r="Q22" i="39"/>
  <c r="P22" i="39"/>
  <c r="E22" i="39"/>
  <c r="S21" i="39"/>
  <c r="R21" i="39"/>
  <c r="Q21" i="39"/>
  <c r="P21" i="39"/>
  <c r="E21" i="39"/>
  <c r="T21" i="39" s="1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U18" i="39"/>
  <c r="T18" i="39"/>
  <c r="S18" i="39"/>
  <c r="R18" i="39"/>
  <c r="Q18" i="39"/>
  <c r="P18" i="39"/>
  <c r="E18" i="39"/>
  <c r="W16" i="39"/>
  <c r="V16" i="39"/>
  <c r="O16" i="39"/>
  <c r="N16" i="39"/>
  <c r="M16" i="39"/>
  <c r="L16" i="39"/>
  <c r="K16" i="39"/>
  <c r="J16" i="39"/>
  <c r="I16" i="39"/>
  <c r="Q16" i="39" s="1"/>
  <c r="H16" i="39"/>
  <c r="P16" i="39" s="1"/>
  <c r="G16" i="39"/>
  <c r="F16" i="39"/>
  <c r="C16" i="39"/>
  <c r="B16" i="39"/>
  <c r="S15" i="39"/>
  <c r="R15" i="39"/>
  <c r="Q15" i="39"/>
  <c r="P15" i="39"/>
  <c r="E15" i="39"/>
  <c r="U15" i="39" s="1"/>
  <c r="S14" i="39"/>
  <c r="R14" i="39"/>
  <c r="Q14" i="39"/>
  <c r="P14" i="39"/>
  <c r="E14" i="39"/>
  <c r="S13" i="39"/>
  <c r="R13" i="39"/>
  <c r="Q13" i="39"/>
  <c r="P13" i="39"/>
  <c r="E13" i="39"/>
  <c r="U13" i="39" s="1"/>
  <c r="S12" i="39"/>
  <c r="R12" i="39"/>
  <c r="Q12" i="39"/>
  <c r="P12" i="39"/>
  <c r="E12" i="39"/>
  <c r="T12" i="39" s="1"/>
  <c r="S11" i="39"/>
  <c r="R11" i="39"/>
  <c r="Q11" i="39"/>
  <c r="P11" i="39"/>
  <c r="E11" i="39"/>
  <c r="U11" i="39" s="1"/>
  <c r="S10" i="39"/>
  <c r="R10" i="39"/>
  <c r="Q10" i="39"/>
  <c r="P10" i="39"/>
  <c r="E10" i="39"/>
  <c r="U9" i="39"/>
  <c r="T9" i="39"/>
  <c r="S9" i="39"/>
  <c r="R9" i="39"/>
  <c r="Q9" i="39"/>
  <c r="P9" i="39"/>
  <c r="E9" i="39"/>
  <c r="S93" i="38"/>
  <c r="R93" i="38"/>
  <c r="Q93" i="38"/>
  <c r="P93" i="38"/>
  <c r="E93" i="38"/>
  <c r="T93" i="38" s="1"/>
  <c r="S92" i="38"/>
  <c r="R92" i="38"/>
  <c r="Q92" i="38"/>
  <c r="P92" i="38"/>
  <c r="E92" i="38"/>
  <c r="U92" i="38" s="1"/>
  <c r="U91" i="38"/>
  <c r="T91" i="38"/>
  <c r="S91" i="38"/>
  <c r="R91" i="38"/>
  <c r="Q91" i="38"/>
  <c r="P91" i="38"/>
  <c r="E91" i="38"/>
  <c r="U90" i="38"/>
  <c r="T90" i="38"/>
  <c r="S90" i="38"/>
  <c r="R90" i="38"/>
  <c r="Q90" i="38"/>
  <c r="P90" i="38"/>
  <c r="E90" i="38"/>
  <c r="S89" i="38"/>
  <c r="R89" i="38"/>
  <c r="Q89" i="38"/>
  <c r="P89" i="38"/>
  <c r="E89" i="38"/>
  <c r="T89" i="38" s="1"/>
  <c r="S88" i="38"/>
  <c r="R88" i="38"/>
  <c r="Q88" i="38"/>
  <c r="P88" i="38"/>
  <c r="E88" i="38"/>
  <c r="U88" i="38" s="1"/>
  <c r="U87" i="38"/>
  <c r="T87" i="38"/>
  <c r="S87" i="38"/>
  <c r="R87" i="38"/>
  <c r="Q87" i="38"/>
  <c r="P87" i="38"/>
  <c r="E87" i="38"/>
  <c r="U86" i="38"/>
  <c r="T86" i="38"/>
  <c r="S86" i="38"/>
  <c r="R86" i="38"/>
  <c r="Q86" i="38"/>
  <c r="P86" i="38"/>
  <c r="E86" i="38"/>
  <c r="W72" i="38"/>
  <c r="V72" i="38"/>
  <c r="O72" i="38"/>
  <c r="N72" i="38"/>
  <c r="M72" i="38"/>
  <c r="L72" i="38"/>
  <c r="K72" i="38"/>
  <c r="J72" i="38"/>
  <c r="I72" i="38"/>
  <c r="H72" i="38"/>
  <c r="P72" i="38" s="1"/>
  <c r="G72" i="38"/>
  <c r="F72" i="38"/>
  <c r="C72" i="38"/>
  <c r="B72" i="38"/>
  <c r="W71" i="38"/>
  <c r="V71" i="38"/>
  <c r="S71" i="38"/>
  <c r="O71" i="38"/>
  <c r="N71" i="38"/>
  <c r="M71" i="38"/>
  <c r="L71" i="38"/>
  <c r="K71" i="38"/>
  <c r="J71" i="38"/>
  <c r="I71" i="38"/>
  <c r="H71" i="38"/>
  <c r="G71" i="38"/>
  <c r="F71" i="38"/>
  <c r="C71" i="38"/>
  <c r="B71" i="38"/>
  <c r="W70" i="38"/>
  <c r="V70" i="38"/>
  <c r="O70" i="38"/>
  <c r="N70" i="38"/>
  <c r="M70" i="38"/>
  <c r="L70" i="38"/>
  <c r="K70" i="38"/>
  <c r="J70" i="38"/>
  <c r="R70" i="38" s="1"/>
  <c r="I70" i="38"/>
  <c r="H70" i="38"/>
  <c r="G70" i="38"/>
  <c r="F70" i="38"/>
  <c r="C70" i="38"/>
  <c r="E70" i="38" s="1"/>
  <c r="B70" i="38"/>
  <c r="S69" i="38"/>
  <c r="R69" i="38"/>
  <c r="Q69" i="38"/>
  <c r="P69" i="38"/>
  <c r="E69" i="38"/>
  <c r="W67" i="38"/>
  <c r="V67" i="38"/>
  <c r="O67" i="38"/>
  <c r="N67" i="38"/>
  <c r="M67" i="38"/>
  <c r="L67" i="38"/>
  <c r="K67" i="38"/>
  <c r="J67" i="38"/>
  <c r="I67" i="38"/>
  <c r="S67" i="38" s="1"/>
  <c r="H67" i="38"/>
  <c r="G67" i="38"/>
  <c r="F67" i="38"/>
  <c r="C67" i="38"/>
  <c r="B67" i="38"/>
  <c r="W66" i="38"/>
  <c r="V66" i="38"/>
  <c r="O66" i="38"/>
  <c r="N66" i="38"/>
  <c r="M66" i="38"/>
  <c r="L66" i="38"/>
  <c r="K66" i="38"/>
  <c r="J66" i="38"/>
  <c r="I66" i="38"/>
  <c r="Q66" i="38" s="1"/>
  <c r="H66" i="38"/>
  <c r="P66" i="38" s="1"/>
  <c r="G66" i="38"/>
  <c r="F66" i="38"/>
  <c r="C66" i="38"/>
  <c r="B66" i="38"/>
  <c r="T65" i="38"/>
  <c r="S65" i="38"/>
  <c r="R65" i="38"/>
  <c r="Q65" i="38"/>
  <c r="P65" i="38"/>
  <c r="E65" i="38"/>
  <c r="U65" i="38" s="1"/>
  <c r="S64" i="38"/>
  <c r="R64" i="38"/>
  <c r="Q64" i="38"/>
  <c r="P64" i="38"/>
  <c r="E64" i="38"/>
  <c r="U64" i="38" s="1"/>
  <c r="S63" i="38"/>
  <c r="R63" i="38"/>
  <c r="Q63" i="38"/>
  <c r="P63" i="38"/>
  <c r="E63" i="38"/>
  <c r="T63" i="38" s="1"/>
  <c r="S62" i="38"/>
  <c r="R62" i="38"/>
  <c r="Q62" i="38"/>
  <c r="P62" i="38"/>
  <c r="E62" i="38"/>
  <c r="U62" i="38" s="1"/>
  <c r="T61" i="38"/>
  <c r="S61" i="38"/>
  <c r="R61" i="38"/>
  <c r="Q61" i="38"/>
  <c r="P61" i="38"/>
  <c r="E61" i="38"/>
  <c r="U61" i="38" s="1"/>
  <c r="V59" i="38"/>
  <c r="O59" i="38"/>
  <c r="N59" i="38"/>
  <c r="M59" i="38"/>
  <c r="L59" i="38"/>
  <c r="K59" i="38"/>
  <c r="J59" i="38"/>
  <c r="I59" i="38"/>
  <c r="S59" i="38" s="1"/>
  <c r="H59" i="38"/>
  <c r="G59" i="38"/>
  <c r="F59" i="38"/>
  <c r="C59" i="38"/>
  <c r="B59" i="38"/>
  <c r="S58" i="38"/>
  <c r="R58" i="38"/>
  <c r="Q58" i="38"/>
  <c r="P58" i="38"/>
  <c r="E58" i="38"/>
  <c r="U58" i="38" s="1"/>
  <c r="S57" i="38"/>
  <c r="R57" i="38"/>
  <c r="Q57" i="38"/>
  <c r="P57" i="38"/>
  <c r="E57" i="38"/>
  <c r="U57" i="38" s="1"/>
  <c r="S56" i="38"/>
  <c r="R56" i="38"/>
  <c r="Q56" i="38"/>
  <c r="P56" i="38"/>
  <c r="E56" i="38"/>
  <c r="U56" i="38" s="1"/>
  <c r="S55" i="38"/>
  <c r="R55" i="38"/>
  <c r="Q55" i="38"/>
  <c r="P55" i="38"/>
  <c r="E55" i="38"/>
  <c r="T55" i="38" s="1"/>
  <c r="W53" i="38"/>
  <c r="V53" i="38"/>
  <c r="O53" i="38"/>
  <c r="N53" i="38"/>
  <c r="M53" i="38"/>
  <c r="L53" i="38"/>
  <c r="K53" i="38"/>
  <c r="J53" i="38"/>
  <c r="I53" i="38"/>
  <c r="H53" i="38"/>
  <c r="G53" i="38"/>
  <c r="F53" i="38"/>
  <c r="C53" i="38"/>
  <c r="B53" i="38"/>
  <c r="U52" i="38"/>
  <c r="T52" i="38"/>
  <c r="S52" i="38"/>
  <c r="R52" i="38"/>
  <c r="Q52" i="38"/>
  <c r="P52" i="38"/>
  <c r="E52" i="38"/>
  <c r="T51" i="38"/>
  <c r="S51" i="38"/>
  <c r="R51" i="38"/>
  <c r="Q51" i="38"/>
  <c r="P51" i="38"/>
  <c r="E51" i="38"/>
  <c r="U51" i="38" s="1"/>
  <c r="S50" i="38"/>
  <c r="R50" i="38"/>
  <c r="Q50" i="38"/>
  <c r="P50" i="38"/>
  <c r="E50" i="38"/>
  <c r="T50" i="38" s="1"/>
  <c r="S49" i="38"/>
  <c r="R49" i="38"/>
  <c r="Q49" i="38"/>
  <c r="P49" i="38"/>
  <c r="E49" i="38"/>
  <c r="U49" i="38" s="1"/>
  <c r="U48" i="38"/>
  <c r="T48" i="38"/>
  <c r="S48" i="38"/>
  <c r="R48" i="38"/>
  <c r="Q48" i="38"/>
  <c r="P48" i="38"/>
  <c r="E48" i="38"/>
  <c r="S47" i="38"/>
  <c r="R47" i="38"/>
  <c r="Q47" i="38"/>
  <c r="P47" i="38"/>
  <c r="E47" i="38"/>
  <c r="T47" i="38" s="1"/>
  <c r="S46" i="38"/>
  <c r="R46" i="38"/>
  <c r="Q46" i="38"/>
  <c r="P46" i="38"/>
  <c r="E46" i="38"/>
  <c r="T46" i="38" s="1"/>
  <c r="S45" i="38"/>
  <c r="R45" i="38"/>
  <c r="Q45" i="38"/>
  <c r="P45" i="38"/>
  <c r="E45" i="38"/>
  <c r="U45" i="38" s="1"/>
  <c r="T44" i="38"/>
  <c r="S44" i="38"/>
  <c r="R44" i="38"/>
  <c r="Q44" i="38"/>
  <c r="P44" i="38"/>
  <c r="E44" i="38"/>
  <c r="U44" i="38" s="1"/>
  <c r="S43" i="38"/>
  <c r="R43" i="38"/>
  <c r="Q43" i="38"/>
  <c r="P43" i="38"/>
  <c r="E43" i="38"/>
  <c r="U43" i="38" s="1"/>
  <c r="S42" i="38"/>
  <c r="R42" i="38"/>
  <c r="Q42" i="38"/>
  <c r="P42" i="38"/>
  <c r="E42" i="38"/>
  <c r="T42" i="38" s="1"/>
  <c r="W40" i="38"/>
  <c r="V40" i="38"/>
  <c r="O40" i="38"/>
  <c r="N40" i="38"/>
  <c r="M40" i="38"/>
  <c r="L40" i="38"/>
  <c r="K40" i="38"/>
  <c r="J40" i="38"/>
  <c r="I40" i="38"/>
  <c r="H40" i="38"/>
  <c r="G40" i="38"/>
  <c r="F40" i="38"/>
  <c r="C40" i="38"/>
  <c r="B40" i="38"/>
  <c r="E40" i="38" s="1"/>
  <c r="U39" i="38"/>
  <c r="T39" i="38"/>
  <c r="S39" i="38"/>
  <c r="R39" i="38"/>
  <c r="Q39" i="38"/>
  <c r="P39" i="38"/>
  <c r="E39" i="38"/>
  <c r="U38" i="38"/>
  <c r="T38" i="38"/>
  <c r="S38" i="38"/>
  <c r="R38" i="38"/>
  <c r="Q38" i="38"/>
  <c r="P38" i="38"/>
  <c r="E38" i="38"/>
  <c r="S37" i="38"/>
  <c r="R37" i="38"/>
  <c r="Q37" i="38"/>
  <c r="P37" i="38"/>
  <c r="E37" i="38"/>
  <c r="T37" i="38" s="1"/>
  <c r="S36" i="38"/>
  <c r="R36" i="38"/>
  <c r="Q36" i="38"/>
  <c r="P36" i="38"/>
  <c r="E36" i="38"/>
  <c r="U36" i="38" s="1"/>
  <c r="S35" i="38"/>
  <c r="R35" i="38"/>
  <c r="Q35" i="38"/>
  <c r="U35" i="38" s="1"/>
  <c r="P35" i="38"/>
  <c r="T35" i="38" s="1"/>
  <c r="E35" i="38"/>
  <c r="W33" i="38"/>
  <c r="V33" i="38"/>
  <c r="O33" i="38"/>
  <c r="N33" i="38"/>
  <c r="M33" i="38"/>
  <c r="L33" i="38"/>
  <c r="K33" i="38"/>
  <c r="J33" i="38"/>
  <c r="I33" i="38"/>
  <c r="H33" i="38"/>
  <c r="G33" i="38"/>
  <c r="F33" i="38"/>
  <c r="C33" i="38"/>
  <c r="E33" i="38" s="1"/>
  <c r="B33" i="38"/>
  <c r="S32" i="38"/>
  <c r="R32" i="38"/>
  <c r="Q32" i="38"/>
  <c r="P32" i="38"/>
  <c r="E32" i="38"/>
  <c r="T32" i="38" s="1"/>
  <c r="W30" i="38"/>
  <c r="V30" i="38"/>
  <c r="O30" i="38"/>
  <c r="N30" i="38"/>
  <c r="M30" i="38"/>
  <c r="L30" i="38"/>
  <c r="K30" i="38"/>
  <c r="J30" i="38"/>
  <c r="I30" i="38"/>
  <c r="H30" i="38"/>
  <c r="G30" i="38"/>
  <c r="F30" i="38"/>
  <c r="C30" i="38"/>
  <c r="B30" i="38"/>
  <c r="E30" i="38" s="1"/>
  <c r="U29" i="38"/>
  <c r="T29" i="38"/>
  <c r="S29" i="38"/>
  <c r="R29" i="38"/>
  <c r="Q29" i="38"/>
  <c r="P29" i="38"/>
  <c r="E29" i="38"/>
  <c r="U28" i="38"/>
  <c r="T28" i="38"/>
  <c r="S28" i="38"/>
  <c r="R28" i="38"/>
  <c r="Q28" i="38"/>
  <c r="P28" i="38"/>
  <c r="E28" i="38"/>
  <c r="S27" i="38"/>
  <c r="R27" i="38"/>
  <c r="Q27" i="38"/>
  <c r="P27" i="38"/>
  <c r="E27" i="38"/>
  <c r="T27" i="38" s="1"/>
  <c r="S26" i="38"/>
  <c r="R26" i="38"/>
  <c r="Q26" i="38"/>
  <c r="P26" i="38"/>
  <c r="E26" i="38"/>
  <c r="U26" i="38" s="1"/>
  <c r="W24" i="38"/>
  <c r="V24" i="38"/>
  <c r="O24" i="38"/>
  <c r="N24" i="38"/>
  <c r="M24" i="38"/>
  <c r="L24" i="38"/>
  <c r="K24" i="38"/>
  <c r="J24" i="38"/>
  <c r="I24" i="38"/>
  <c r="H24" i="38"/>
  <c r="G24" i="38"/>
  <c r="F24" i="38"/>
  <c r="C24" i="38"/>
  <c r="B24" i="38"/>
  <c r="E24" i="38" s="1"/>
  <c r="U23" i="38"/>
  <c r="T23" i="38"/>
  <c r="S23" i="38"/>
  <c r="R23" i="38"/>
  <c r="Q23" i="38"/>
  <c r="P23" i="38"/>
  <c r="E23" i="38"/>
  <c r="S22" i="38"/>
  <c r="R22" i="38"/>
  <c r="Q22" i="38"/>
  <c r="P22" i="38"/>
  <c r="E22" i="38"/>
  <c r="T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U19" i="38"/>
  <c r="T19" i="38"/>
  <c r="S19" i="38"/>
  <c r="R19" i="38"/>
  <c r="Q19" i="38"/>
  <c r="P19" i="38"/>
  <c r="E19" i="38"/>
  <c r="S18" i="38"/>
  <c r="R18" i="38"/>
  <c r="Q18" i="38"/>
  <c r="P18" i="38"/>
  <c r="E18" i="38"/>
  <c r="T18" i="38" s="1"/>
  <c r="W16" i="38"/>
  <c r="V16" i="38"/>
  <c r="S16" i="38"/>
  <c r="O16" i="38"/>
  <c r="N16" i="38"/>
  <c r="M16" i="38"/>
  <c r="L16" i="38"/>
  <c r="K16" i="38"/>
  <c r="J16" i="38"/>
  <c r="I16" i="38"/>
  <c r="H16" i="38"/>
  <c r="G16" i="38"/>
  <c r="F16" i="38"/>
  <c r="C16" i="38"/>
  <c r="B16" i="38"/>
  <c r="S15" i="38"/>
  <c r="R15" i="38"/>
  <c r="Q15" i="38"/>
  <c r="P15" i="38"/>
  <c r="E15" i="38"/>
  <c r="U15" i="38" s="1"/>
  <c r="S14" i="38"/>
  <c r="R14" i="38"/>
  <c r="Q14" i="38"/>
  <c r="P14" i="38"/>
  <c r="E14" i="38"/>
  <c r="S13" i="38"/>
  <c r="R13" i="38"/>
  <c r="Q13" i="38"/>
  <c r="P13" i="38"/>
  <c r="E13" i="38"/>
  <c r="T13" i="38" s="1"/>
  <c r="S12" i="38"/>
  <c r="R12" i="38"/>
  <c r="Q12" i="38"/>
  <c r="P12" i="38"/>
  <c r="E12" i="38"/>
  <c r="U12" i="38" s="1"/>
  <c r="S11" i="38"/>
  <c r="R11" i="38"/>
  <c r="Q11" i="38"/>
  <c r="P11" i="38"/>
  <c r="E11" i="38"/>
  <c r="U11" i="38" s="1"/>
  <c r="S10" i="38"/>
  <c r="R10" i="38"/>
  <c r="Q10" i="38"/>
  <c r="P10" i="38"/>
  <c r="E10" i="38"/>
  <c r="S9" i="38"/>
  <c r="R9" i="38"/>
  <c r="Q9" i="38"/>
  <c r="P9" i="38"/>
  <c r="E9" i="38"/>
  <c r="U9" i="38" s="1"/>
  <c r="S93" i="37"/>
  <c r="R93" i="37"/>
  <c r="Q93" i="37"/>
  <c r="P93" i="37"/>
  <c r="E93" i="37"/>
  <c r="U93" i="37" s="1"/>
  <c r="S92" i="37"/>
  <c r="R92" i="37"/>
  <c r="Q92" i="37"/>
  <c r="P92" i="37"/>
  <c r="E92" i="37"/>
  <c r="U92" i="37" s="1"/>
  <c r="U91" i="37"/>
  <c r="T91" i="37"/>
  <c r="S91" i="37"/>
  <c r="R91" i="37"/>
  <c r="Q91" i="37"/>
  <c r="P91" i="37"/>
  <c r="E91" i="37"/>
  <c r="S90" i="37"/>
  <c r="R90" i="37"/>
  <c r="Q90" i="37"/>
  <c r="P90" i="37"/>
  <c r="E90" i="37"/>
  <c r="T90" i="37" s="1"/>
  <c r="S89" i="37"/>
  <c r="R89" i="37"/>
  <c r="Q89" i="37"/>
  <c r="P89" i="37"/>
  <c r="E89" i="37"/>
  <c r="U89" i="37" s="1"/>
  <c r="S88" i="37"/>
  <c r="R88" i="37"/>
  <c r="Q88" i="37"/>
  <c r="P88" i="37"/>
  <c r="E88" i="37"/>
  <c r="U88" i="37" s="1"/>
  <c r="U87" i="37"/>
  <c r="T87" i="37"/>
  <c r="S87" i="37"/>
  <c r="R87" i="37"/>
  <c r="Q87" i="37"/>
  <c r="P87" i="37"/>
  <c r="E87" i="37"/>
  <c r="S86" i="37"/>
  <c r="R86" i="37"/>
  <c r="Q86" i="37"/>
  <c r="P86" i="37"/>
  <c r="E86" i="37"/>
  <c r="T86" i="37" s="1"/>
  <c r="W72" i="37"/>
  <c r="V72" i="37"/>
  <c r="O72" i="37"/>
  <c r="N72" i="37"/>
  <c r="M72" i="37"/>
  <c r="L72" i="37"/>
  <c r="K72" i="37"/>
  <c r="J72" i="37"/>
  <c r="I72" i="37"/>
  <c r="S72" i="37" s="1"/>
  <c r="H72" i="37"/>
  <c r="G72" i="37"/>
  <c r="F72" i="37"/>
  <c r="C72" i="37"/>
  <c r="B72" i="37"/>
  <c r="W71" i="37"/>
  <c r="V71" i="37"/>
  <c r="O71" i="37"/>
  <c r="N71" i="37"/>
  <c r="M71" i="37"/>
  <c r="L71" i="37"/>
  <c r="K71" i="37"/>
  <c r="J71" i="37"/>
  <c r="R71" i="37" s="1"/>
  <c r="I71" i="37"/>
  <c r="H71" i="37"/>
  <c r="G71" i="37"/>
  <c r="F71" i="37"/>
  <c r="C71" i="37"/>
  <c r="B71" i="37"/>
  <c r="E71" i="37" s="1"/>
  <c r="W70" i="37"/>
  <c r="V70" i="37"/>
  <c r="O70" i="37"/>
  <c r="N70" i="37"/>
  <c r="M70" i="37"/>
  <c r="L70" i="37"/>
  <c r="K70" i="37"/>
  <c r="J70" i="37"/>
  <c r="I70" i="37"/>
  <c r="H70" i="37"/>
  <c r="G70" i="37"/>
  <c r="F70" i="37"/>
  <c r="C70" i="37"/>
  <c r="B70" i="37"/>
  <c r="S69" i="37"/>
  <c r="R69" i="37"/>
  <c r="Q69" i="37"/>
  <c r="P69" i="37"/>
  <c r="E69" i="37"/>
  <c r="T69" i="37" s="1"/>
  <c r="W67" i="37"/>
  <c r="V67" i="37"/>
  <c r="O67" i="37"/>
  <c r="N67" i="37"/>
  <c r="M67" i="37"/>
  <c r="L67" i="37"/>
  <c r="K67" i="37"/>
  <c r="J67" i="37"/>
  <c r="I67" i="37"/>
  <c r="S67" i="37" s="1"/>
  <c r="H67" i="37"/>
  <c r="G67" i="37"/>
  <c r="F67" i="37"/>
  <c r="C67" i="37"/>
  <c r="B67" i="37"/>
  <c r="W66" i="37"/>
  <c r="V66" i="37"/>
  <c r="O66" i="37"/>
  <c r="N66" i="37"/>
  <c r="M66" i="37"/>
  <c r="L66" i="37"/>
  <c r="K66" i="37"/>
  <c r="J66" i="37"/>
  <c r="I66" i="37"/>
  <c r="H66" i="37"/>
  <c r="G66" i="37"/>
  <c r="F66" i="37"/>
  <c r="C66" i="37"/>
  <c r="E66" i="37" s="1"/>
  <c r="B66" i="37"/>
  <c r="S65" i="37"/>
  <c r="R65" i="37"/>
  <c r="Q65" i="37"/>
  <c r="P65" i="37"/>
  <c r="E65" i="37"/>
  <c r="S64" i="37"/>
  <c r="R64" i="37"/>
  <c r="Q64" i="37"/>
  <c r="P64" i="37"/>
  <c r="E64" i="37"/>
  <c r="T64" i="37" s="1"/>
  <c r="S63" i="37"/>
  <c r="R63" i="37"/>
  <c r="Q63" i="37"/>
  <c r="P63" i="37"/>
  <c r="E63" i="37"/>
  <c r="U63" i="37" s="1"/>
  <c r="S62" i="37"/>
  <c r="R62" i="37"/>
  <c r="Q62" i="37"/>
  <c r="P62" i="37"/>
  <c r="E62" i="37"/>
  <c r="U62" i="37" s="1"/>
  <c r="S61" i="37"/>
  <c r="R61" i="37"/>
  <c r="Q61" i="37"/>
  <c r="P61" i="37"/>
  <c r="E61" i="37"/>
  <c r="V59" i="37"/>
  <c r="O59" i="37"/>
  <c r="N59" i="37"/>
  <c r="M59" i="37"/>
  <c r="L59" i="37"/>
  <c r="K59" i="37"/>
  <c r="J59" i="37"/>
  <c r="I59" i="37"/>
  <c r="Q59" i="37" s="1"/>
  <c r="H59" i="37"/>
  <c r="G59" i="37"/>
  <c r="F59" i="37"/>
  <c r="C59" i="37"/>
  <c r="B59" i="37"/>
  <c r="S58" i="37"/>
  <c r="R58" i="37"/>
  <c r="Q58" i="37"/>
  <c r="P58" i="37"/>
  <c r="E58" i="37"/>
  <c r="U58" i="37" s="1"/>
  <c r="S57" i="37"/>
  <c r="R57" i="37"/>
  <c r="Q57" i="37"/>
  <c r="P57" i="37"/>
  <c r="E57" i="37"/>
  <c r="S56" i="37"/>
  <c r="R56" i="37"/>
  <c r="Q56" i="37"/>
  <c r="P56" i="37"/>
  <c r="E56" i="37"/>
  <c r="T56" i="37" s="1"/>
  <c r="S55" i="37"/>
  <c r="R55" i="37"/>
  <c r="Q55" i="37"/>
  <c r="P55" i="37"/>
  <c r="E55" i="37"/>
  <c r="U55" i="37" s="1"/>
  <c r="W53" i="37"/>
  <c r="V53" i="37"/>
  <c r="O53" i="37"/>
  <c r="N53" i="37"/>
  <c r="M53" i="37"/>
  <c r="L53" i="37"/>
  <c r="K53" i="37"/>
  <c r="J53" i="37"/>
  <c r="I53" i="37"/>
  <c r="H53" i="37"/>
  <c r="G53" i="37"/>
  <c r="F53" i="37"/>
  <c r="C53" i="37"/>
  <c r="B53" i="37"/>
  <c r="E53" i="37" s="1"/>
  <c r="S52" i="37"/>
  <c r="R52" i="37"/>
  <c r="Q52" i="37"/>
  <c r="P52" i="37"/>
  <c r="E52" i="37"/>
  <c r="U52" i="37" s="1"/>
  <c r="S51" i="37"/>
  <c r="R51" i="37"/>
  <c r="Q51" i="37"/>
  <c r="P51" i="37"/>
  <c r="E51" i="37"/>
  <c r="T51" i="37" s="1"/>
  <c r="S50" i="37"/>
  <c r="R50" i="37"/>
  <c r="Q50" i="37"/>
  <c r="P50" i="37"/>
  <c r="E50" i="37"/>
  <c r="U50" i="37" s="1"/>
  <c r="S49" i="37"/>
  <c r="R49" i="37"/>
  <c r="Q49" i="37"/>
  <c r="P49" i="37"/>
  <c r="E49" i="37"/>
  <c r="S48" i="37"/>
  <c r="R48" i="37"/>
  <c r="Q48" i="37"/>
  <c r="P48" i="37"/>
  <c r="E48" i="37"/>
  <c r="U48" i="37" s="1"/>
  <c r="S47" i="37"/>
  <c r="R47" i="37"/>
  <c r="Q47" i="37"/>
  <c r="P47" i="37"/>
  <c r="E47" i="37"/>
  <c r="T47" i="37" s="1"/>
  <c r="S46" i="37"/>
  <c r="R46" i="37"/>
  <c r="Q46" i="37"/>
  <c r="P46" i="37"/>
  <c r="E46" i="37"/>
  <c r="U46" i="37" s="1"/>
  <c r="S45" i="37"/>
  <c r="R45" i="37"/>
  <c r="Q45" i="37"/>
  <c r="P45" i="37"/>
  <c r="E45" i="37"/>
  <c r="S44" i="37"/>
  <c r="R44" i="37"/>
  <c r="Q44" i="37"/>
  <c r="P44" i="37"/>
  <c r="E44" i="37"/>
  <c r="U44" i="37" s="1"/>
  <c r="S43" i="37"/>
  <c r="R43" i="37"/>
  <c r="Q43" i="37"/>
  <c r="P43" i="37"/>
  <c r="E43" i="37"/>
  <c r="U43" i="37" s="1"/>
  <c r="S42" i="37"/>
  <c r="R42" i="37"/>
  <c r="Q42" i="37"/>
  <c r="P42" i="37"/>
  <c r="E42" i="37"/>
  <c r="U42" i="37" s="1"/>
  <c r="W40" i="37"/>
  <c r="V40" i="37"/>
  <c r="O40" i="37"/>
  <c r="N40" i="37"/>
  <c r="M40" i="37"/>
  <c r="L40" i="37"/>
  <c r="K40" i="37"/>
  <c r="J40" i="37"/>
  <c r="I40" i="37"/>
  <c r="H40" i="37"/>
  <c r="G40" i="37"/>
  <c r="F40" i="37"/>
  <c r="C40" i="37"/>
  <c r="E40" i="37" s="1"/>
  <c r="B40" i="37"/>
  <c r="S39" i="37"/>
  <c r="R39" i="37"/>
  <c r="Q39" i="37"/>
  <c r="P39" i="37"/>
  <c r="E39" i="37"/>
  <c r="S38" i="37"/>
  <c r="R38" i="37"/>
  <c r="Q38" i="37"/>
  <c r="P38" i="37"/>
  <c r="E38" i="37"/>
  <c r="T38" i="37" s="1"/>
  <c r="S37" i="37"/>
  <c r="R37" i="37"/>
  <c r="Q37" i="37"/>
  <c r="P37" i="37"/>
  <c r="E37" i="37"/>
  <c r="U37" i="37" s="1"/>
  <c r="S36" i="37"/>
  <c r="R36" i="37"/>
  <c r="Q36" i="37"/>
  <c r="P36" i="37"/>
  <c r="E36" i="37"/>
  <c r="S35" i="37"/>
  <c r="R35" i="37"/>
  <c r="Q35" i="37"/>
  <c r="P35" i="37"/>
  <c r="T35" i="37" s="1"/>
  <c r="E35" i="37"/>
  <c r="W33" i="37"/>
  <c r="V33" i="37"/>
  <c r="S33" i="37"/>
  <c r="O33" i="37"/>
  <c r="N33" i="37"/>
  <c r="M33" i="37"/>
  <c r="L33" i="37"/>
  <c r="K33" i="37"/>
  <c r="J33" i="37"/>
  <c r="I33" i="37"/>
  <c r="H33" i="37"/>
  <c r="P33" i="37" s="1"/>
  <c r="G33" i="37"/>
  <c r="F33" i="37"/>
  <c r="C33" i="37"/>
  <c r="B33" i="37"/>
  <c r="E33" i="37" s="1"/>
  <c r="S32" i="37"/>
  <c r="R32" i="37"/>
  <c r="Q32" i="37"/>
  <c r="P32" i="37"/>
  <c r="E32" i="37"/>
  <c r="U32" i="37" s="1"/>
  <c r="W30" i="37"/>
  <c r="V30" i="37"/>
  <c r="O30" i="37"/>
  <c r="N30" i="37"/>
  <c r="M30" i="37"/>
  <c r="L30" i="37"/>
  <c r="K30" i="37"/>
  <c r="J30" i="37"/>
  <c r="I30" i="37"/>
  <c r="H30" i="37"/>
  <c r="G30" i="37"/>
  <c r="F30" i="37"/>
  <c r="C30" i="37"/>
  <c r="B30" i="37"/>
  <c r="E30" i="37" s="1"/>
  <c r="S29" i="37"/>
  <c r="R29" i="37"/>
  <c r="Q29" i="37"/>
  <c r="P29" i="37"/>
  <c r="E29" i="37"/>
  <c r="S28" i="37"/>
  <c r="R28" i="37"/>
  <c r="Q28" i="37"/>
  <c r="P28" i="37"/>
  <c r="E28" i="37"/>
  <c r="T28" i="37" s="1"/>
  <c r="S27" i="37"/>
  <c r="R27" i="37"/>
  <c r="Q27" i="37"/>
  <c r="P27" i="37"/>
  <c r="E27" i="37"/>
  <c r="U27" i="37" s="1"/>
  <c r="S26" i="37"/>
  <c r="R26" i="37"/>
  <c r="Q26" i="37"/>
  <c r="P26" i="37"/>
  <c r="E26" i="37"/>
  <c r="W24" i="37"/>
  <c r="V24" i="37"/>
  <c r="O24" i="37"/>
  <c r="N24" i="37"/>
  <c r="M24" i="37"/>
  <c r="L24" i="37"/>
  <c r="K24" i="37"/>
  <c r="J24" i="37"/>
  <c r="I24" i="37"/>
  <c r="H24" i="37"/>
  <c r="G24" i="37"/>
  <c r="F24" i="37"/>
  <c r="C24" i="37"/>
  <c r="B24" i="37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U20" i="37"/>
  <c r="T20" i="37"/>
  <c r="S20" i="37"/>
  <c r="R20" i="37"/>
  <c r="Q20" i="37"/>
  <c r="P20" i="37"/>
  <c r="E20" i="37"/>
  <c r="S19" i="37"/>
  <c r="R19" i="37"/>
  <c r="Q19" i="37"/>
  <c r="P19" i="37"/>
  <c r="E19" i="37"/>
  <c r="T19" i="37" s="1"/>
  <c r="S18" i="37"/>
  <c r="R18" i="37"/>
  <c r="Q18" i="37"/>
  <c r="P18" i="37"/>
  <c r="E18" i="37"/>
  <c r="U18" i="37" s="1"/>
  <c r="W16" i="37"/>
  <c r="V16" i="37"/>
  <c r="O16" i="37"/>
  <c r="N16" i="37"/>
  <c r="M16" i="37"/>
  <c r="L16" i="37"/>
  <c r="K16" i="37"/>
  <c r="J16" i="37"/>
  <c r="R16" i="37" s="1"/>
  <c r="I16" i="37"/>
  <c r="H16" i="37"/>
  <c r="G16" i="37"/>
  <c r="F16" i="37"/>
  <c r="C16" i="37"/>
  <c r="B16" i="37"/>
  <c r="E16" i="37" s="1"/>
  <c r="U15" i="37"/>
  <c r="T15" i="37"/>
  <c r="S15" i="37"/>
  <c r="R15" i="37"/>
  <c r="Q15" i="37"/>
  <c r="P15" i="37"/>
  <c r="E15" i="37"/>
  <c r="S14" i="37"/>
  <c r="R14" i="37"/>
  <c r="Q14" i="37"/>
  <c r="P14" i="37"/>
  <c r="E14" i="37"/>
  <c r="T14" i="37" s="1"/>
  <c r="S13" i="37"/>
  <c r="R13" i="37"/>
  <c r="Q13" i="37"/>
  <c r="P13" i="37"/>
  <c r="E13" i="37"/>
  <c r="U13" i="37" s="1"/>
  <c r="S12" i="37"/>
  <c r="R12" i="37"/>
  <c r="Q12" i="37"/>
  <c r="P12" i="37"/>
  <c r="E12" i="37"/>
  <c r="U11" i="37"/>
  <c r="T11" i="37"/>
  <c r="S11" i="37"/>
  <c r="R11" i="37"/>
  <c r="Q11" i="37"/>
  <c r="P11" i="37"/>
  <c r="E11" i="37"/>
  <c r="S10" i="37"/>
  <c r="R10" i="37"/>
  <c r="Q10" i="37"/>
  <c r="P10" i="37"/>
  <c r="E10" i="37"/>
  <c r="T10" i="37" s="1"/>
  <c r="S9" i="37"/>
  <c r="R9" i="37"/>
  <c r="Q9" i="37"/>
  <c r="P9" i="37"/>
  <c r="E9" i="37"/>
  <c r="U9" i="37" s="1"/>
  <c r="S93" i="36"/>
  <c r="R93" i="36"/>
  <c r="Q93" i="36"/>
  <c r="P93" i="36"/>
  <c r="E93" i="36"/>
  <c r="U92" i="36"/>
  <c r="T92" i="36"/>
  <c r="S92" i="36"/>
  <c r="R92" i="36"/>
  <c r="Q92" i="36"/>
  <c r="P92" i="36"/>
  <c r="E92" i="36"/>
  <c r="S91" i="36"/>
  <c r="R91" i="36"/>
  <c r="Q91" i="36"/>
  <c r="P91" i="36"/>
  <c r="E91" i="36"/>
  <c r="T91" i="36" s="1"/>
  <c r="S90" i="36"/>
  <c r="R90" i="36"/>
  <c r="Q90" i="36"/>
  <c r="P90" i="36"/>
  <c r="E90" i="36"/>
  <c r="U90" i="36" s="1"/>
  <c r="S89" i="36"/>
  <c r="R89" i="36"/>
  <c r="Q89" i="36"/>
  <c r="P89" i="36"/>
  <c r="E89" i="36"/>
  <c r="U88" i="36"/>
  <c r="T88" i="36"/>
  <c r="S88" i="36"/>
  <c r="R88" i="36"/>
  <c r="Q88" i="36"/>
  <c r="P88" i="36"/>
  <c r="E88" i="36"/>
  <c r="S87" i="36"/>
  <c r="R87" i="36"/>
  <c r="Q87" i="36"/>
  <c r="P87" i="36"/>
  <c r="E87" i="36"/>
  <c r="T87" i="36" s="1"/>
  <c r="S86" i="36"/>
  <c r="R86" i="36"/>
  <c r="Q86" i="36"/>
  <c r="P86" i="36"/>
  <c r="E86" i="36"/>
  <c r="U86" i="36" s="1"/>
  <c r="W72" i="36"/>
  <c r="V72" i="36"/>
  <c r="O72" i="36"/>
  <c r="N72" i="36"/>
  <c r="M72" i="36"/>
  <c r="L72" i="36"/>
  <c r="K72" i="36"/>
  <c r="J72" i="36"/>
  <c r="I72" i="36"/>
  <c r="H72" i="36"/>
  <c r="G72" i="36"/>
  <c r="F72" i="36"/>
  <c r="C72" i="36"/>
  <c r="B72" i="36"/>
  <c r="E72" i="36" s="1"/>
  <c r="W71" i="36"/>
  <c r="V71" i="36"/>
  <c r="O71" i="36"/>
  <c r="N71" i="36"/>
  <c r="M71" i="36"/>
  <c r="L71" i="36"/>
  <c r="K71" i="36"/>
  <c r="J71" i="36"/>
  <c r="I71" i="36"/>
  <c r="Q71" i="36" s="1"/>
  <c r="H71" i="36"/>
  <c r="G71" i="36"/>
  <c r="F71" i="36"/>
  <c r="C71" i="36"/>
  <c r="B71" i="36"/>
  <c r="W70" i="36"/>
  <c r="V70" i="36"/>
  <c r="O70" i="36"/>
  <c r="N70" i="36"/>
  <c r="M70" i="36"/>
  <c r="L70" i="36"/>
  <c r="K70" i="36"/>
  <c r="J70" i="36"/>
  <c r="I70" i="36"/>
  <c r="H70" i="36"/>
  <c r="P70" i="36" s="1"/>
  <c r="G70" i="36"/>
  <c r="F70" i="36"/>
  <c r="C70" i="36"/>
  <c r="B70" i="36"/>
  <c r="E70" i="36" s="1"/>
  <c r="S69" i="36"/>
  <c r="R69" i="36"/>
  <c r="Q69" i="36"/>
  <c r="P69" i="36"/>
  <c r="E69" i="36"/>
  <c r="U69" i="36" s="1"/>
  <c r="W67" i="36"/>
  <c r="V67" i="36"/>
  <c r="O67" i="36"/>
  <c r="N67" i="36"/>
  <c r="M67" i="36"/>
  <c r="L67" i="36"/>
  <c r="K67" i="36"/>
  <c r="J67" i="36"/>
  <c r="I67" i="36"/>
  <c r="H67" i="36"/>
  <c r="G67" i="36"/>
  <c r="F67" i="36"/>
  <c r="C67" i="36"/>
  <c r="B67" i="36"/>
  <c r="E67" i="36" s="1"/>
  <c r="W66" i="36"/>
  <c r="V66" i="36"/>
  <c r="O66" i="36"/>
  <c r="N66" i="36"/>
  <c r="M66" i="36"/>
  <c r="L66" i="36"/>
  <c r="K66" i="36"/>
  <c r="J66" i="36"/>
  <c r="I66" i="36"/>
  <c r="S66" i="36" s="1"/>
  <c r="H66" i="36"/>
  <c r="G66" i="36"/>
  <c r="F66" i="36"/>
  <c r="C66" i="36"/>
  <c r="B66" i="36"/>
  <c r="E66" i="36" s="1"/>
  <c r="S65" i="36"/>
  <c r="R65" i="36"/>
  <c r="Q65" i="36"/>
  <c r="P65" i="36"/>
  <c r="E65" i="36"/>
  <c r="T65" i="36" s="1"/>
  <c r="S64" i="36"/>
  <c r="R64" i="36"/>
  <c r="Q64" i="36"/>
  <c r="P64" i="36"/>
  <c r="E64" i="36"/>
  <c r="T64" i="36" s="1"/>
  <c r="S63" i="36"/>
  <c r="R63" i="36"/>
  <c r="Q63" i="36"/>
  <c r="P63" i="36"/>
  <c r="E63" i="36"/>
  <c r="T62" i="36"/>
  <c r="S62" i="36"/>
  <c r="R62" i="36"/>
  <c r="Q62" i="36"/>
  <c r="P62" i="36"/>
  <c r="E62" i="36"/>
  <c r="U62" i="36" s="1"/>
  <c r="S61" i="36"/>
  <c r="R61" i="36"/>
  <c r="Q61" i="36"/>
  <c r="P61" i="36"/>
  <c r="E61" i="36"/>
  <c r="U61" i="36" s="1"/>
  <c r="V59" i="36"/>
  <c r="O59" i="36"/>
  <c r="N59" i="36"/>
  <c r="M59" i="36"/>
  <c r="L59" i="36"/>
  <c r="K59" i="36"/>
  <c r="J59" i="36"/>
  <c r="I59" i="36"/>
  <c r="H59" i="36"/>
  <c r="R59" i="36" s="1"/>
  <c r="G59" i="36"/>
  <c r="F59" i="36"/>
  <c r="C59" i="36"/>
  <c r="B59" i="36"/>
  <c r="T58" i="36"/>
  <c r="S58" i="36"/>
  <c r="R58" i="36"/>
  <c r="Q58" i="36"/>
  <c r="P58" i="36"/>
  <c r="E58" i="36"/>
  <c r="U58" i="36" s="1"/>
  <c r="S57" i="36"/>
  <c r="R57" i="36"/>
  <c r="Q57" i="36"/>
  <c r="P57" i="36"/>
  <c r="E57" i="36"/>
  <c r="T57" i="36" s="1"/>
  <c r="S56" i="36"/>
  <c r="R56" i="36"/>
  <c r="Q56" i="36"/>
  <c r="P56" i="36"/>
  <c r="E56" i="36"/>
  <c r="T56" i="36" s="1"/>
  <c r="S55" i="36"/>
  <c r="R55" i="36"/>
  <c r="Q55" i="36"/>
  <c r="P55" i="36"/>
  <c r="E55" i="36"/>
  <c r="W53" i="36"/>
  <c r="V53" i="36"/>
  <c r="O53" i="36"/>
  <c r="N53" i="36"/>
  <c r="M53" i="36"/>
  <c r="L53" i="36"/>
  <c r="K53" i="36"/>
  <c r="J53" i="36"/>
  <c r="I53" i="36"/>
  <c r="S53" i="36" s="1"/>
  <c r="H53" i="36"/>
  <c r="G53" i="36"/>
  <c r="F53" i="36"/>
  <c r="C53" i="36"/>
  <c r="B53" i="36"/>
  <c r="S52" i="36"/>
  <c r="R52" i="36"/>
  <c r="Q52" i="36"/>
  <c r="P52" i="36"/>
  <c r="E52" i="36"/>
  <c r="T52" i="36" s="1"/>
  <c r="S51" i="36"/>
  <c r="R51" i="36"/>
  <c r="Q51" i="36"/>
  <c r="P51" i="36"/>
  <c r="E51" i="36"/>
  <c r="T51" i="36" s="1"/>
  <c r="S50" i="36"/>
  <c r="R50" i="36"/>
  <c r="Q50" i="36"/>
  <c r="P50" i="36"/>
  <c r="E50" i="36"/>
  <c r="T49" i="36"/>
  <c r="S49" i="36"/>
  <c r="R49" i="36"/>
  <c r="Q49" i="36"/>
  <c r="P49" i="36"/>
  <c r="E49" i="36"/>
  <c r="U49" i="36" s="1"/>
  <c r="S48" i="36"/>
  <c r="R48" i="36"/>
  <c r="Q48" i="36"/>
  <c r="P48" i="36"/>
  <c r="E48" i="36"/>
  <c r="T48" i="36" s="1"/>
  <c r="S47" i="36"/>
  <c r="R47" i="36"/>
  <c r="Q47" i="36"/>
  <c r="P47" i="36"/>
  <c r="E47" i="36"/>
  <c r="T47" i="36" s="1"/>
  <c r="S46" i="36"/>
  <c r="R46" i="36"/>
  <c r="Q46" i="36"/>
  <c r="P46" i="36"/>
  <c r="E46" i="36"/>
  <c r="T45" i="36"/>
  <c r="S45" i="36"/>
  <c r="R45" i="36"/>
  <c r="Q45" i="36"/>
  <c r="P45" i="36"/>
  <c r="E45" i="36"/>
  <c r="U45" i="36" s="1"/>
  <c r="S44" i="36"/>
  <c r="R44" i="36"/>
  <c r="Q44" i="36"/>
  <c r="P44" i="36"/>
  <c r="E44" i="36"/>
  <c r="T44" i="36" s="1"/>
  <c r="S43" i="36"/>
  <c r="R43" i="36"/>
  <c r="Q43" i="36"/>
  <c r="P43" i="36"/>
  <c r="E43" i="36"/>
  <c r="T43" i="36" s="1"/>
  <c r="S42" i="36"/>
  <c r="R42" i="36"/>
  <c r="Q42" i="36"/>
  <c r="P42" i="36"/>
  <c r="E42" i="36"/>
  <c r="W40" i="36"/>
  <c r="V40" i="36"/>
  <c r="S40" i="36"/>
  <c r="O40" i="36"/>
  <c r="N40" i="36"/>
  <c r="M40" i="36"/>
  <c r="L40" i="36"/>
  <c r="K40" i="36"/>
  <c r="J40" i="36"/>
  <c r="I40" i="36"/>
  <c r="H40" i="36"/>
  <c r="G40" i="36"/>
  <c r="F40" i="36"/>
  <c r="C40" i="36"/>
  <c r="B40" i="36"/>
  <c r="E40" i="36" s="1"/>
  <c r="S39" i="36"/>
  <c r="R39" i="36"/>
  <c r="Q39" i="36"/>
  <c r="P39" i="36"/>
  <c r="E39" i="36"/>
  <c r="T39" i="36" s="1"/>
  <c r="S38" i="36"/>
  <c r="R38" i="36"/>
  <c r="Q38" i="36"/>
  <c r="P38" i="36"/>
  <c r="E38" i="36"/>
  <c r="T38" i="36" s="1"/>
  <c r="S37" i="36"/>
  <c r="R37" i="36"/>
  <c r="Q37" i="36"/>
  <c r="P37" i="36"/>
  <c r="E37" i="36"/>
  <c r="U37" i="36" s="1"/>
  <c r="S36" i="36"/>
  <c r="R36" i="36"/>
  <c r="Q36" i="36"/>
  <c r="P36" i="36"/>
  <c r="E36" i="36"/>
  <c r="U36" i="36" s="1"/>
  <c r="S35" i="36"/>
  <c r="R35" i="36"/>
  <c r="Q35" i="36"/>
  <c r="P35" i="36"/>
  <c r="E35" i="36"/>
  <c r="W33" i="36"/>
  <c r="V33" i="36"/>
  <c r="O33" i="36"/>
  <c r="N33" i="36"/>
  <c r="M33" i="36"/>
  <c r="L33" i="36"/>
  <c r="K33" i="36"/>
  <c r="J33" i="36"/>
  <c r="R33" i="36" s="1"/>
  <c r="I33" i="36"/>
  <c r="S33" i="36" s="1"/>
  <c r="H33" i="36"/>
  <c r="G33" i="36"/>
  <c r="F33" i="36"/>
  <c r="E33" i="36"/>
  <c r="C33" i="36"/>
  <c r="B33" i="36"/>
  <c r="S32" i="36"/>
  <c r="R32" i="36"/>
  <c r="Q32" i="36"/>
  <c r="P32" i="36"/>
  <c r="E32" i="36"/>
  <c r="W30" i="36"/>
  <c r="V30" i="36"/>
  <c r="O30" i="36"/>
  <c r="N30" i="36"/>
  <c r="M30" i="36"/>
  <c r="L30" i="36"/>
  <c r="K30" i="36"/>
  <c r="J30" i="36"/>
  <c r="I30" i="36"/>
  <c r="S30" i="36" s="1"/>
  <c r="H30" i="36"/>
  <c r="G30" i="36"/>
  <c r="F30" i="36"/>
  <c r="C30" i="36"/>
  <c r="B30" i="36"/>
  <c r="E30" i="36" s="1"/>
  <c r="S29" i="36"/>
  <c r="R29" i="36"/>
  <c r="Q29" i="36"/>
  <c r="P29" i="36"/>
  <c r="E29" i="36"/>
  <c r="T29" i="36" s="1"/>
  <c r="S28" i="36"/>
  <c r="R28" i="36"/>
  <c r="Q28" i="36"/>
  <c r="P28" i="36"/>
  <c r="E28" i="36"/>
  <c r="T28" i="36" s="1"/>
  <c r="S27" i="36"/>
  <c r="R27" i="36"/>
  <c r="Q27" i="36"/>
  <c r="P27" i="36"/>
  <c r="E27" i="36"/>
  <c r="T26" i="36"/>
  <c r="S26" i="36"/>
  <c r="R26" i="36"/>
  <c r="Q26" i="36"/>
  <c r="P26" i="36"/>
  <c r="E26" i="36"/>
  <c r="U26" i="36" s="1"/>
  <c r="W24" i="36"/>
  <c r="V24" i="36"/>
  <c r="O24" i="36"/>
  <c r="N24" i="36"/>
  <c r="M24" i="36"/>
  <c r="L24" i="36"/>
  <c r="K24" i="36"/>
  <c r="J24" i="36"/>
  <c r="I24" i="36"/>
  <c r="H24" i="36"/>
  <c r="G24" i="36"/>
  <c r="F24" i="36"/>
  <c r="C24" i="36"/>
  <c r="B24" i="36"/>
  <c r="E24" i="36" s="1"/>
  <c r="U23" i="36"/>
  <c r="S23" i="36"/>
  <c r="R23" i="36"/>
  <c r="Q23" i="36"/>
  <c r="P23" i="36"/>
  <c r="E23" i="36"/>
  <c r="T23" i="36" s="1"/>
  <c r="T22" i="36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S20" i="36"/>
  <c r="R20" i="36"/>
  <c r="Q20" i="36"/>
  <c r="P20" i="36"/>
  <c r="E20" i="36"/>
  <c r="T20" i="36" s="1"/>
  <c r="U19" i="36"/>
  <c r="S19" i="36"/>
  <c r="R19" i="36"/>
  <c r="Q19" i="36"/>
  <c r="P19" i="36"/>
  <c r="E19" i="36"/>
  <c r="T19" i="36" s="1"/>
  <c r="T18" i="36"/>
  <c r="S18" i="36"/>
  <c r="R18" i="36"/>
  <c r="Q18" i="36"/>
  <c r="P18" i="36"/>
  <c r="E18" i="36"/>
  <c r="U18" i="36" s="1"/>
  <c r="W16" i="36"/>
  <c r="V16" i="36"/>
  <c r="S16" i="36"/>
  <c r="O16" i="36"/>
  <c r="N16" i="36"/>
  <c r="M16" i="36"/>
  <c r="L16" i="36"/>
  <c r="K16" i="36"/>
  <c r="J16" i="36"/>
  <c r="I16" i="36"/>
  <c r="H16" i="36"/>
  <c r="G16" i="36"/>
  <c r="F16" i="36"/>
  <c r="C16" i="36"/>
  <c r="B16" i="36"/>
  <c r="S15" i="36"/>
  <c r="R15" i="36"/>
  <c r="Q15" i="36"/>
  <c r="P15" i="36"/>
  <c r="E15" i="36"/>
  <c r="T15" i="36" s="1"/>
  <c r="U14" i="36"/>
  <c r="S14" i="36"/>
  <c r="R14" i="36"/>
  <c r="Q14" i="36"/>
  <c r="P14" i="36"/>
  <c r="E14" i="36"/>
  <c r="T14" i="36" s="1"/>
  <c r="U13" i="36"/>
  <c r="T13" i="36"/>
  <c r="S13" i="36"/>
  <c r="R13" i="36"/>
  <c r="Q13" i="36"/>
  <c r="P13" i="36"/>
  <c r="E13" i="36"/>
  <c r="S12" i="36"/>
  <c r="R12" i="36"/>
  <c r="Q12" i="36"/>
  <c r="P12" i="36"/>
  <c r="E12" i="36"/>
  <c r="U12" i="36" s="1"/>
  <c r="S11" i="36"/>
  <c r="R11" i="36"/>
  <c r="Q11" i="36"/>
  <c r="P11" i="36"/>
  <c r="E11" i="36"/>
  <c r="T11" i="36" s="1"/>
  <c r="S10" i="36"/>
  <c r="R10" i="36"/>
  <c r="Q10" i="36"/>
  <c r="U10" i="36" s="1"/>
  <c r="P10" i="36"/>
  <c r="E10" i="36"/>
  <c r="T9" i="36"/>
  <c r="S9" i="36"/>
  <c r="R9" i="36"/>
  <c r="Q9" i="36"/>
  <c r="P9" i="36"/>
  <c r="E9" i="36"/>
  <c r="U9" i="36" s="1"/>
  <c r="S93" i="35"/>
  <c r="R93" i="35"/>
  <c r="Q93" i="35"/>
  <c r="P93" i="35"/>
  <c r="E93" i="35"/>
  <c r="U93" i="35" s="1"/>
  <c r="S92" i="35"/>
  <c r="R92" i="35"/>
  <c r="Q92" i="35"/>
  <c r="P92" i="35"/>
  <c r="E92" i="35"/>
  <c r="T92" i="35" s="1"/>
  <c r="U91" i="35"/>
  <c r="S91" i="35"/>
  <c r="R91" i="35"/>
  <c r="Q91" i="35"/>
  <c r="P91" i="35"/>
  <c r="E91" i="35"/>
  <c r="T91" i="35" s="1"/>
  <c r="T90" i="35"/>
  <c r="S90" i="35"/>
  <c r="R90" i="35"/>
  <c r="Q90" i="35"/>
  <c r="P90" i="35"/>
  <c r="E90" i="35"/>
  <c r="U90" i="35" s="1"/>
  <c r="S89" i="35"/>
  <c r="R89" i="35"/>
  <c r="Q89" i="35"/>
  <c r="P89" i="35"/>
  <c r="E89" i="35"/>
  <c r="U89" i="35" s="1"/>
  <c r="S88" i="35"/>
  <c r="R88" i="35"/>
  <c r="Q88" i="35"/>
  <c r="P88" i="35"/>
  <c r="E88" i="35"/>
  <c r="T88" i="35" s="1"/>
  <c r="U87" i="35"/>
  <c r="S87" i="35"/>
  <c r="R87" i="35"/>
  <c r="Q87" i="35"/>
  <c r="P87" i="35"/>
  <c r="E87" i="35"/>
  <c r="T87" i="35" s="1"/>
  <c r="T86" i="35"/>
  <c r="S86" i="35"/>
  <c r="R86" i="35"/>
  <c r="Q86" i="35"/>
  <c r="P86" i="35"/>
  <c r="E86" i="35"/>
  <c r="U86" i="35" s="1"/>
  <c r="W72" i="35"/>
  <c r="V72" i="35"/>
  <c r="O72" i="35"/>
  <c r="N72" i="35"/>
  <c r="M72" i="35"/>
  <c r="L72" i="35"/>
  <c r="K72" i="35"/>
  <c r="S72" i="35" s="1"/>
  <c r="J72" i="35"/>
  <c r="I72" i="35"/>
  <c r="H72" i="35"/>
  <c r="G72" i="35"/>
  <c r="F72" i="35"/>
  <c r="C72" i="35"/>
  <c r="B72" i="35"/>
  <c r="W71" i="35"/>
  <c r="V71" i="35"/>
  <c r="O71" i="35"/>
  <c r="N71" i="35"/>
  <c r="M71" i="35"/>
  <c r="L71" i="35"/>
  <c r="K71" i="35"/>
  <c r="S71" i="35" s="1"/>
  <c r="J71" i="35"/>
  <c r="R71" i="35" s="1"/>
  <c r="I71" i="35"/>
  <c r="H71" i="35"/>
  <c r="G71" i="35"/>
  <c r="F71" i="35"/>
  <c r="C71" i="35"/>
  <c r="B71" i="35"/>
  <c r="E71" i="35" s="1"/>
  <c r="W70" i="35"/>
  <c r="V70" i="35"/>
  <c r="O70" i="35"/>
  <c r="N70" i="35"/>
  <c r="M70" i="35"/>
  <c r="L70" i="35"/>
  <c r="K70" i="35"/>
  <c r="J70" i="35"/>
  <c r="R70" i="35" s="1"/>
  <c r="I70" i="35"/>
  <c r="S70" i="35" s="1"/>
  <c r="H70" i="35"/>
  <c r="G70" i="35"/>
  <c r="F70" i="35"/>
  <c r="C70" i="35"/>
  <c r="B70" i="35"/>
  <c r="E70" i="35" s="1"/>
  <c r="S69" i="35"/>
  <c r="R69" i="35"/>
  <c r="Q69" i="35"/>
  <c r="U69" i="35" s="1"/>
  <c r="P69" i="35"/>
  <c r="E69" i="35"/>
  <c r="W67" i="35"/>
  <c r="V67" i="35"/>
  <c r="O67" i="35"/>
  <c r="N67" i="35"/>
  <c r="M67" i="35"/>
  <c r="L67" i="35"/>
  <c r="K67" i="35"/>
  <c r="J67" i="35"/>
  <c r="I67" i="35"/>
  <c r="H67" i="35"/>
  <c r="G67" i="35"/>
  <c r="F67" i="35"/>
  <c r="C67" i="35"/>
  <c r="B67" i="35"/>
  <c r="W66" i="35"/>
  <c r="V66" i="35"/>
  <c r="S66" i="35"/>
  <c r="O66" i="35"/>
  <c r="N66" i="35"/>
  <c r="M66" i="35"/>
  <c r="L66" i="35"/>
  <c r="K66" i="35"/>
  <c r="J66" i="35"/>
  <c r="R66" i="35" s="1"/>
  <c r="I66" i="35"/>
  <c r="H66" i="35"/>
  <c r="G66" i="35"/>
  <c r="F66" i="35"/>
  <c r="C66" i="35"/>
  <c r="B66" i="35"/>
  <c r="E66" i="35" s="1"/>
  <c r="U65" i="35"/>
  <c r="S65" i="35"/>
  <c r="R65" i="35"/>
  <c r="Q65" i="35"/>
  <c r="P65" i="35"/>
  <c r="E65" i="35"/>
  <c r="T65" i="35" s="1"/>
  <c r="S64" i="35"/>
  <c r="R64" i="35"/>
  <c r="Q64" i="35"/>
  <c r="U64" i="35" s="1"/>
  <c r="P64" i="35"/>
  <c r="T64" i="35" s="1"/>
  <c r="E64" i="35"/>
  <c r="S63" i="35"/>
  <c r="R63" i="35"/>
  <c r="Q63" i="35"/>
  <c r="P63" i="35"/>
  <c r="E63" i="35"/>
  <c r="U63" i="35" s="1"/>
  <c r="S62" i="35"/>
  <c r="R62" i="35"/>
  <c r="Q62" i="35"/>
  <c r="P62" i="35"/>
  <c r="E62" i="35"/>
  <c r="T62" i="35" s="1"/>
  <c r="U61" i="35"/>
  <c r="S61" i="35"/>
  <c r="R61" i="35"/>
  <c r="Q61" i="35"/>
  <c r="P61" i="35"/>
  <c r="E61" i="35"/>
  <c r="T61" i="35" s="1"/>
  <c r="V59" i="35"/>
  <c r="S59" i="35"/>
  <c r="O59" i="35"/>
  <c r="N59" i="35"/>
  <c r="M59" i="35"/>
  <c r="L59" i="35"/>
  <c r="K59" i="35"/>
  <c r="J59" i="35"/>
  <c r="I59" i="35"/>
  <c r="H59" i="35"/>
  <c r="G59" i="35"/>
  <c r="F59" i="35"/>
  <c r="C59" i="35"/>
  <c r="B59" i="35"/>
  <c r="S58" i="35"/>
  <c r="R58" i="35"/>
  <c r="Q58" i="35"/>
  <c r="P58" i="35"/>
  <c r="E58" i="35"/>
  <c r="T58" i="35" s="1"/>
  <c r="S57" i="35"/>
  <c r="R57" i="35"/>
  <c r="Q57" i="35"/>
  <c r="P57" i="35"/>
  <c r="E57" i="35"/>
  <c r="T57" i="35" s="1"/>
  <c r="U56" i="35"/>
  <c r="T56" i="35"/>
  <c r="S56" i="35"/>
  <c r="R56" i="35"/>
  <c r="Q56" i="35"/>
  <c r="P56" i="35"/>
  <c r="E56" i="35"/>
  <c r="S55" i="35"/>
  <c r="R55" i="35"/>
  <c r="Q55" i="35"/>
  <c r="P55" i="35"/>
  <c r="E55" i="35"/>
  <c r="U55" i="35" s="1"/>
  <c r="W53" i="35"/>
  <c r="V53" i="35"/>
  <c r="O53" i="35"/>
  <c r="N53" i="35"/>
  <c r="M53" i="35"/>
  <c r="L53" i="35"/>
  <c r="K53" i="35"/>
  <c r="J53" i="35"/>
  <c r="I53" i="35"/>
  <c r="H53" i="35"/>
  <c r="G53" i="35"/>
  <c r="F53" i="35"/>
  <c r="C53" i="35"/>
  <c r="B53" i="35"/>
  <c r="E53" i="35" s="1"/>
  <c r="U52" i="35"/>
  <c r="S52" i="35"/>
  <c r="R52" i="35"/>
  <c r="Q52" i="35"/>
  <c r="P52" i="35"/>
  <c r="E52" i="35"/>
  <c r="T52" i="35" s="1"/>
  <c r="U51" i="35"/>
  <c r="T51" i="35"/>
  <c r="S51" i="35"/>
  <c r="R51" i="35"/>
  <c r="Q51" i="35"/>
  <c r="P51" i="35"/>
  <c r="E51" i="35"/>
  <c r="T50" i="35"/>
  <c r="S50" i="35"/>
  <c r="R50" i="35"/>
  <c r="Q50" i="35"/>
  <c r="P50" i="35"/>
  <c r="E50" i="35"/>
  <c r="U50" i="35" s="1"/>
  <c r="S49" i="35"/>
  <c r="R49" i="35"/>
  <c r="Q49" i="35"/>
  <c r="P49" i="35"/>
  <c r="E49" i="35"/>
  <c r="T49" i="35" s="1"/>
  <c r="U48" i="35"/>
  <c r="S48" i="35"/>
  <c r="R48" i="35"/>
  <c r="Q48" i="35"/>
  <c r="P48" i="35"/>
  <c r="E48" i="35"/>
  <c r="T48" i="35" s="1"/>
  <c r="S47" i="35"/>
  <c r="R47" i="35"/>
  <c r="Q47" i="35"/>
  <c r="P47" i="35"/>
  <c r="E47" i="35"/>
  <c r="U47" i="35" s="1"/>
  <c r="S46" i="35"/>
  <c r="R46" i="35"/>
  <c r="Q46" i="35"/>
  <c r="P46" i="35"/>
  <c r="E46" i="35"/>
  <c r="S45" i="35"/>
  <c r="R45" i="35"/>
  <c r="Q45" i="35"/>
  <c r="P45" i="35"/>
  <c r="E45" i="35"/>
  <c r="T45" i="35" s="1"/>
  <c r="U44" i="35"/>
  <c r="S44" i="35"/>
  <c r="R44" i="35"/>
  <c r="Q44" i="35"/>
  <c r="P44" i="35"/>
  <c r="E44" i="35"/>
  <c r="T44" i="35" s="1"/>
  <c r="S43" i="35"/>
  <c r="R43" i="35"/>
  <c r="Q43" i="35"/>
  <c r="P43" i="35"/>
  <c r="E43" i="35"/>
  <c r="U43" i="35" s="1"/>
  <c r="S42" i="35"/>
  <c r="R42" i="35"/>
  <c r="Q42" i="35"/>
  <c r="P42" i="35"/>
  <c r="E42" i="35"/>
  <c r="W40" i="35"/>
  <c r="V40" i="35"/>
  <c r="O40" i="35"/>
  <c r="N40" i="35"/>
  <c r="M40" i="35"/>
  <c r="L40" i="35"/>
  <c r="K40" i="35"/>
  <c r="S40" i="35" s="1"/>
  <c r="J40" i="35"/>
  <c r="R40" i="35" s="1"/>
  <c r="I40" i="35"/>
  <c r="H40" i="35"/>
  <c r="G40" i="35"/>
  <c r="F40" i="35"/>
  <c r="C40" i="35"/>
  <c r="B40" i="35"/>
  <c r="E40" i="35" s="1"/>
  <c r="U39" i="35"/>
  <c r="S39" i="35"/>
  <c r="R39" i="35"/>
  <c r="Q39" i="35"/>
  <c r="P39" i="35"/>
  <c r="E39" i="35"/>
  <c r="T39" i="35" s="1"/>
  <c r="T38" i="35"/>
  <c r="S38" i="35"/>
  <c r="R38" i="35"/>
  <c r="Q38" i="35"/>
  <c r="P38" i="35"/>
  <c r="E38" i="35"/>
  <c r="U38" i="35" s="1"/>
  <c r="S37" i="35"/>
  <c r="R37" i="35"/>
  <c r="Q37" i="35"/>
  <c r="P37" i="35"/>
  <c r="E37" i="35"/>
  <c r="U37" i="35" s="1"/>
  <c r="S36" i="35"/>
  <c r="R36" i="35"/>
  <c r="Q36" i="35"/>
  <c r="P36" i="35"/>
  <c r="E36" i="35"/>
  <c r="T36" i="35" s="1"/>
  <c r="S35" i="35"/>
  <c r="R35" i="35"/>
  <c r="Q35" i="35"/>
  <c r="U35" i="35" s="1"/>
  <c r="P35" i="35"/>
  <c r="E35" i="35"/>
  <c r="W33" i="35"/>
  <c r="V33" i="35"/>
  <c r="O33" i="35"/>
  <c r="N33" i="35"/>
  <c r="M33" i="35"/>
  <c r="L33" i="35"/>
  <c r="K33" i="35"/>
  <c r="J33" i="35"/>
  <c r="I33" i="35"/>
  <c r="H33" i="35"/>
  <c r="R33" i="35" s="1"/>
  <c r="G33" i="35"/>
  <c r="F33" i="35"/>
  <c r="E33" i="35"/>
  <c r="C33" i="35"/>
  <c r="B33" i="35"/>
  <c r="S32" i="35"/>
  <c r="R32" i="35"/>
  <c r="Q32" i="35"/>
  <c r="P32" i="35"/>
  <c r="E32" i="35"/>
  <c r="U32" i="35" s="1"/>
  <c r="W30" i="35"/>
  <c r="V30" i="35"/>
  <c r="O30" i="35"/>
  <c r="N30" i="35"/>
  <c r="M30" i="35"/>
  <c r="L30" i="35"/>
  <c r="K30" i="35"/>
  <c r="J30" i="35"/>
  <c r="I30" i="35"/>
  <c r="H30" i="35"/>
  <c r="G30" i="35"/>
  <c r="F30" i="35"/>
  <c r="C30" i="35"/>
  <c r="B30" i="35"/>
  <c r="E30" i="35" s="1"/>
  <c r="U29" i="35"/>
  <c r="S29" i="35"/>
  <c r="R29" i="35"/>
  <c r="Q29" i="35"/>
  <c r="P29" i="35"/>
  <c r="E29" i="35"/>
  <c r="T29" i="35" s="1"/>
  <c r="T28" i="35"/>
  <c r="S28" i="35"/>
  <c r="R28" i="35"/>
  <c r="Q28" i="35"/>
  <c r="P28" i="35"/>
  <c r="E28" i="35"/>
  <c r="U28" i="35" s="1"/>
  <c r="S27" i="35"/>
  <c r="R27" i="35"/>
  <c r="Q27" i="35"/>
  <c r="P27" i="35"/>
  <c r="E27" i="35"/>
  <c r="U27" i="35" s="1"/>
  <c r="S26" i="35"/>
  <c r="R26" i="35"/>
  <c r="Q26" i="35"/>
  <c r="P26" i="35"/>
  <c r="E26" i="35"/>
  <c r="T26" i="35" s="1"/>
  <c r="W24" i="35"/>
  <c r="V24" i="35"/>
  <c r="O24" i="35"/>
  <c r="N24" i="35"/>
  <c r="M24" i="35"/>
  <c r="L24" i="35"/>
  <c r="K24" i="35"/>
  <c r="J24" i="35"/>
  <c r="I24" i="35"/>
  <c r="S24" i="35" s="1"/>
  <c r="H24" i="35"/>
  <c r="G24" i="35"/>
  <c r="F24" i="35"/>
  <c r="C24" i="35"/>
  <c r="B24" i="35"/>
  <c r="E24" i="35" s="1"/>
  <c r="U23" i="35"/>
  <c r="T23" i="35"/>
  <c r="S23" i="35"/>
  <c r="R23" i="35"/>
  <c r="Q23" i="35"/>
  <c r="P23" i="35"/>
  <c r="E23" i="35"/>
  <c r="T22" i="35"/>
  <c r="S22" i="35"/>
  <c r="R22" i="35"/>
  <c r="Q22" i="35"/>
  <c r="P22" i="35"/>
  <c r="E22" i="35"/>
  <c r="U22" i="35" s="1"/>
  <c r="S21" i="35"/>
  <c r="R21" i="35"/>
  <c r="Q21" i="35"/>
  <c r="P21" i="35"/>
  <c r="E21" i="35"/>
  <c r="T21" i="35" s="1"/>
  <c r="S20" i="35"/>
  <c r="R20" i="35"/>
  <c r="Q20" i="35"/>
  <c r="P20" i="35"/>
  <c r="E20" i="35"/>
  <c r="U19" i="35"/>
  <c r="T19" i="35"/>
  <c r="S19" i="35"/>
  <c r="R19" i="35"/>
  <c r="Q19" i="35"/>
  <c r="P19" i="35"/>
  <c r="E19" i="35"/>
  <c r="T18" i="35"/>
  <c r="S18" i="35"/>
  <c r="R18" i="35"/>
  <c r="Q18" i="35"/>
  <c r="P18" i="35"/>
  <c r="E18" i="35"/>
  <c r="U18" i="35" s="1"/>
  <c r="W16" i="35"/>
  <c r="V16" i="35"/>
  <c r="O16" i="35"/>
  <c r="N16" i="35"/>
  <c r="M16" i="35"/>
  <c r="L16" i="35"/>
  <c r="K16" i="35"/>
  <c r="J16" i="35"/>
  <c r="R16" i="35" s="1"/>
  <c r="I16" i="35"/>
  <c r="H16" i="35"/>
  <c r="G16" i="35"/>
  <c r="F16" i="35"/>
  <c r="C16" i="35"/>
  <c r="B16" i="35"/>
  <c r="S15" i="35"/>
  <c r="R15" i="35"/>
  <c r="Q15" i="35"/>
  <c r="P15" i="35"/>
  <c r="E15" i="35"/>
  <c r="S14" i="35"/>
  <c r="R14" i="35"/>
  <c r="Q14" i="35"/>
  <c r="P14" i="35"/>
  <c r="E14" i="35"/>
  <c r="T13" i="35"/>
  <c r="S13" i="35"/>
  <c r="R13" i="35"/>
  <c r="Q13" i="35"/>
  <c r="P13" i="35"/>
  <c r="E13" i="35"/>
  <c r="U13" i="35" s="1"/>
  <c r="S12" i="35"/>
  <c r="R12" i="35"/>
  <c r="Q12" i="35"/>
  <c r="P12" i="35"/>
  <c r="E12" i="35"/>
  <c r="T12" i="35" s="1"/>
  <c r="S11" i="35"/>
  <c r="R11" i="35"/>
  <c r="Q11" i="35"/>
  <c r="P11" i="35"/>
  <c r="E11" i="35"/>
  <c r="S10" i="35"/>
  <c r="R10" i="35"/>
  <c r="Q10" i="35"/>
  <c r="P10" i="35"/>
  <c r="E10" i="35"/>
  <c r="S9" i="35"/>
  <c r="R9" i="35"/>
  <c r="Q9" i="35"/>
  <c r="P9" i="35"/>
  <c r="E9" i="35"/>
  <c r="T9" i="35" s="1"/>
  <c r="S93" i="34"/>
  <c r="R93" i="34"/>
  <c r="Q93" i="34"/>
  <c r="P93" i="34"/>
  <c r="E93" i="34"/>
  <c r="T93" i="34" s="1"/>
  <c r="S92" i="34"/>
  <c r="R92" i="34"/>
  <c r="Q92" i="34"/>
  <c r="P92" i="34"/>
  <c r="E92" i="34"/>
  <c r="T92" i="34" s="1"/>
  <c r="U91" i="34"/>
  <c r="T91" i="34"/>
  <c r="S91" i="34"/>
  <c r="R91" i="34"/>
  <c r="Q91" i="34"/>
  <c r="P91" i="34"/>
  <c r="E91" i="34"/>
  <c r="S90" i="34"/>
  <c r="R90" i="34"/>
  <c r="Q90" i="34"/>
  <c r="P90" i="34"/>
  <c r="E90" i="34"/>
  <c r="U90" i="34" s="1"/>
  <c r="S89" i="34"/>
  <c r="R89" i="34"/>
  <c r="Q89" i="34"/>
  <c r="P89" i="34"/>
  <c r="E89" i="34"/>
  <c r="T89" i="34" s="1"/>
  <c r="S88" i="34"/>
  <c r="R88" i="34"/>
  <c r="Q88" i="34"/>
  <c r="P88" i="34"/>
  <c r="E88" i="34"/>
  <c r="T88" i="34" s="1"/>
  <c r="U87" i="34"/>
  <c r="T87" i="34"/>
  <c r="S87" i="34"/>
  <c r="R87" i="34"/>
  <c r="Q87" i="34"/>
  <c r="P87" i="34"/>
  <c r="E87" i="34"/>
  <c r="S86" i="34"/>
  <c r="R86" i="34"/>
  <c r="Q86" i="34"/>
  <c r="P86" i="34"/>
  <c r="E86" i="34"/>
  <c r="U86" i="34" s="1"/>
  <c r="W72" i="34"/>
  <c r="V72" i="34"/>
  <c r="O72" i="34"/>
  <c r="N72" i="34"/>
  <c r="M72" i="34"/>
  <c r="L72" i="34"/>
  <c r="K72" i="34"/>
  <c r="J72" i="34"/>
  <c r="I72" i="34"/>
  <c r="H72" i="34"/>
  <c r="G72" i="34"/>
  <c r="F72" i="34"/>
  <c r="C72" i="34"/>
  <c r="B72" i="34"/>
  <c r="W71" i="34"/>
  <c r="V71" i="34"/>
  <c r="O71" i="34"/>
  <c r="N71" i="34"/>
  <c r="M71" i="34"/>
  <c r="L71" i="34"/>
  <c r="K71" i="34"/>
  <c r="J71" i="34"/>
  <c r="R71" i="34" s="1"/>
  <c r="I71" i="34"/>
  <c r="H71" i="34"/>
  <c r="G71" i="34"/>
  <c r="F71" i="34"/>
  <c r="C71" i="34"/>
  <c r="B71" i="34"/>
  <c r="E71" i="34" s="1"/>
  <c r="W70" i="34"/>
  <c r="V70" i="34"/>
  <c r="O70" i="34"/>
  <c r="N70" i="34"/>
  <c r="M70" i="34"/>
  <c r="L70" i="34"/>
  <c r="K70" i="34"/>
  <c r="J70" i="34"/>
  <c r="I70" i="34"/>
  <c r="H70" i="34"/>
  <c r="G70" i="34"/>
  <c r="F70" i="34"/>
  <c r="C70" i="34"/>
  <c r="B70" i="34"/>
  <c r="E70" i="34" s="1"/>
  <c r="S69" i="34"/>
  <c r="R69" i="34"/>
  <c r="Q69" i="34"/>
  <c r="P69" i="34"/>
  <c r="E69" i="34"/>
  <c r="U69" i="34" s="1"/>
  <c r="W67" i="34"/>
  <c r="V67" i="34"/>
  <c r="O67" i="34"/>
  <c r="N67" i="34"/>
  <c r="M67" i="34"/>
  <c r="L67" i="34"/>
  <c r="K67" i="34"/>
  <c r="J67" i="34"/>
  <c r="I67" i="34"/>
  <c r="H67" i="34"/>
  <c r="G67" i="34"/>
  <c r="F67" i="34"/>
  <c r="C67" i="34"/>
  <c r="B67" i="34"/>
  <c r="W66" i="34"/>
  <c r="V66" i="34"/>
  <c r="O66" i="34"/>
  <c r="N66" i="34"/>
  <c r="M66" i="34"/>
  <c r="L66" i="34"/>
  <c r="K66" i="34"/>
  <c r="J66" i="34"/>
  <c r="I66" i="34"/>
  <c r="S66" i="34" s="1"/>
  <c r="H66" i="34"/>
  <c r="G66" i="34"/>
  <c r="F66" i="34"/>
  <c r="E66" i="34"/>
  <c r="C66" i="34"/>
  <c r="B66" i="34"/>
  <c r="S65" i="34"/>
  <c r="R65" i="34"/>
  <c r="Q65" i="34"/>
  <c r="P65" i="34"/>
  <c r="E65" i="34"/>
  <c r="U65" i="34" s="1"/>
  <c r="S64" i="34"/>
  <c r="R64" i="34"/>
  <c r="Q64" i="34"/>
  <c r="P64" i="34"/>
  <c r="E64" i="34"/>
  <c r="S63" i="34"/>
  <c r="R63" i="34"/>
  <c r="Q63" i="34"/>
  <c r="P63" i="34"/>
  <c r="E63" i="34"/>
  <c r="T63" i="34" s="1"/>
  <c r="U62" i="34"/>
  <c r="S62" i="34"/>
  <c r="R62" i="34"/>
  <c r="Q62" i="34"/>
  <c r="P62" i="34"/>
  <c r="E62" i="34"/>
  <c r="T62" i="34" s="1"/>
  <c r="S61" i="34"/>
  <c r="R61" i="34"/>
  <c r="Q61" i="34"/>
  <c r="P61" i="34"/>
  <c r="E61" i="34"/>
  <c r="U61" i="34" s="1"/>
  <c r="V59" i="34"/>
  <c r="O59" i="34"/>
  <c r="N59" i="34"/>
  <c r="M59" i="34"/>
  <c r="L59" i="34"/>
  <c r="K59" i="34"/>
  <c r="J59" i="34"/>
  <c r="I59" i="34"/>
  <c r="H59" i="34"/>
  <c r="G59" i="34"/>
  <c r="F59" i="34"/>
  <c r="C59" i="34"/>
  <c r="B59" i="34"/>
  <c r="E59" i="34" s="1"/>
  <c r="U58" i="34"/>
  <c r="S58" i="34"/>
  <c r="R58" i="34"/>
  <c r="Q58" i="34"/>
  <c r="P58" i="34"/>
  <c r="E58" i="34"/>
  <c r="T58" i="34" s="1"/>
  <c r="S57" i="34"/>
  <c r="R57" i="34"/>
  <c r="Q57" i="34"/>
  <c r="P57" i="34"/>
  <c r="E57" i="34"/>
  <c r="U57" i="34" s="1"/>
  <c r="S56" i="34"/>
  <c r="R56" i="34"/>
  <c r="Q56" i="34"/>
  <c r="P56" i="34"/>
  <c r="E56" i="34"/>
  <c r="S55" i="34"/>
  <c r="R55" i="34"/>
  <c r="Q55" i="34"/>
  <c r="P55" i="34"/>
  <c r="E55" i="34"/>
  <c r="T55" i="34" s="1"/>
  <c r="W53" i="34"/>
  <c r="V53" i="34"/>
  <c r="O53" i="34"/>
  <c r="N53" i="34"/>
  <c r="M53" i="34"/>
  <c r="L53" i="34"/>
  <c r="K53" i="34"/>
  <c r="J53" i="34"/>
  <c r="I53" i="34"/>
  <c r="S53" i="34" s="1"/>
  <c r="H53" i="34"/>
  <c r="P53" i="34" s="1"/>
  <c r="G53" i="34"/>
  <c r="F53" i="34"/>
  <c r="C53" i="34"/>
  <c r="B53" i="34"/>
  <c r="S52" i="34"/>
  <c r="R52" i="34"/>
  <c r="Q52" i="34"/>
  <c r="P52" i="34"/>
  <c r="E52" i="34"/>
  <c r="U52" i="34" s="1"/>
  <c r="S51" i="34"/>
  <c r="R51" i="34"/>
  <c r="Q51" i="34"/>
  <c r="P51" i="34"/>
  <c r="E51" i="34"/>
  <c r="S50" i="34"/>
  <c r="R50" i="34"/>
  <c r="Q50" i="34"/>
  <c r="P50" i="34"/>
  <c r="E50" i="34"/>
  <c r="U49" i="34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S46" i="34"/>
  <c r="R46" i="34"/>
  <c r="Q46" i="34"/>
  <c r="P46" i="34"/>
  <c r="E46" i="34"/>
  <c r="U45" i="34"/>
  <c r="S45" i="34"/>
  <c r="R45" i="34"/>
  <c r="Q45" i="34"/>
  <c r="P45" i="34"/>
  <c r="E45" i="34"/>
  <c r="T45" i="34" s="1"/>
  <c r="S44" i="34"/>
  <c r="R44" i="34"/>
  <c r="Q44" i="34"/>
  <c r="P44" i="34"/>
  <c r="E44" i="34"/>
  <c r="U44" i="34" s="1"/>
  <c r="S43" i="34"/>
  <c r="R43" i="34"/>
  <c r="Q43" i="34"/>
  <c r="P43" i="34"/>
  <c r="E43" i="34"/>
  <c r="T43" i="34" s="1"/>
  <c r="S42" i="34"/>
  <c r="R42" i="34"/>
  <c r="Q42" i="34"/>
  <c r="P42" i="34"/>
  <c r="E42" i="34"/>
  <c r="W40" i="34"/>
  <c r="V40" i="34"/>
  <c r="O40" i="34"/>
  <c r="N40" i="34"/>
  <c r="M40" i="34"/>
  <c r="L40" i="34"/>
  <c r="K40" i="34"/>
  <c r="J40" i="34"/>
  <c r="I40" i="34"/>
  <c r="S40" i="34" s="1"/>
  <c r="H40" i="34"/>
  <c r="P40" i="34" s="1"/>
  <c r="G40" i="34"/>
  <c r="F40" i="34"/>
  <c r="E40" i="34"/>
  <c r="C40" i="34"/>
  <c r="B40" i="34"/>
  <c r="U39" i="34"/>
  <c r="T39" i="34"/>
  <c r="S39" i="34"/>
  <c r="R39" i="34"/>
  <c r="Q39" i="34"/>
  <c r="P39" i="34"/>
  <c r="E39" i="34"/>
  <c r="S38" i="34"/>
  <c r="R38" i="34"/>
  <c r="Q38" i="34"/>
  <c r="P38" i="34"/>
  <c r="T38" i="34" s="1"/>
  <c r="E38" i="34"/>
  <c r="S37" i="34"/>
  <c r="R37" i="34"/>
  <c r="Q37" i="34"/>
  <c r="P37" i="34"/>
  <c r="E37" i="34"/>
  <c r="S36" i="34"/>
  <c r="R36" i="34"/>
  <c r="Q36" i="34"/>
  <c r="U36" i="34" s="1"/>
  <c r="P36" i="34"/>
  <c r="E36" i="34"/>
  <c r="T36" i="34" s="1"/>
  <c r="S35" i="34"/>
  <c r="R35" i="34"/>
  <c r="Q35" i="34"/>
  <c r="P35" i="34"/>
  <c r="T35" i="34" s="1"/>
  <c r="E35" i="34"/>
  <c r="W33" i="34"/>
  <c r="V33" i="34"/>
  <c r="O33" i="34"/>
  <c r="N33" i="34"/>
  <c r="M33" i="34"/>
  <c r="L33" i="34"/>
  <c r="K33" i="34"/>
  <c r="S33" i="34" s="1"/>
  <c r="J33" i="34"/>
  <c r="I33" i="34"/>
  <c r="H33" i="34"/>
  <c r="G33" i="34"/>
  <c r="F33" i="34"/>
  <c r="C33" i="34"/>
  <c r="B33" i="34"/>
  <c r="S32" i="34"/>
  <c r="R32" i="34"/>
  <c r="Q32" i="34"/>
  <c r="P32" i="34"/>
  <c r="E32" i="34"/>
  <c r="W30" i="34"/>
  <c r="V30" i="34"/>
  <c r="O30" i="34"/>
  <c r="N30" i="34"/>
  <c r="M30" i="34"/>
  <c r="L30" i="34"/>
  <c r="K30" i="34"/>
  <c r="J30" i="34"/>
  <c r="I30" i="34"/>
  <c r="S30" i="34" s="1"/>
  <c r="H30" i="34"/>
  <c r="G30" i="34"/>
  <c r="F30" i="34"/>
  <c r="E30" i="34"/>
  <c r="C30" i="34"/>
  <c r="B30" i="34"/>
  <c r="S29" i="34"/>
  <c r="R29" i="34"/>
  <c r="Q29" i="34"/>
  <c r="P29" i="34"/>
  <c r="E29" i="34"/>
  <c r="U29" i="34" s="1"/>
  <c r="S28" i="34"/>
  <c r="R28" i="34"/>
  <c r="Q28" i="34"/>
  <c r="P28" i="34"/>
  <c r="E28" i="34"/>
  <c r="S27" i="34"/>
  <c r="R27" i="34"/>
  <c r="Q27" i="34"/>
  <c r="P27" i="34"/>
  <c r="E27" i="34"/>
  <c r="S26" i="34"/>
  <c r="R26" i="34"/>
  <c r="Q26" i="34"/>
  <c r="P26" i="34"/>
  <c r="E26" i="34"/>
  <c r="T26" i="34" s="1"/>
  <c r="W24" i="34"/>
  <c r="V24" i="34"/>
  <c r="O24" i="34"/>
  <c r="N24" i="34"/>
  <c r="M24" i="34"/>
  <c r="L24" i="34"/>
  <c r="K24" i="34"/>
  <c r="J24" i="34"/>
  <c r="I24" i="34"/>
  <c r="S24" i="34" s="1"/>
  <c r="H24" i="34"/>
  <c r="R24" i="34" s="1"/>
  <c r="G24" i="34"/>
  <c r="F24" i="34"/>
  <c r="E24" i="34"/>
  <c r="C24" i="34"/>
  <c r="B24" i="34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T21" i="34" s="1"/>
  <c r="S20" i="34"/>
  <c r="R20" i="34"/>
  <c r="Q20" i="34"/>
  <c r="P20" i="34"/>
  <c r="E20" i="34"/>
  <c r="U20" i="34" s="1"/>
  <c r="S19" i="34"/>
  <c r="R19" i="34"/>
  <c r="Q19" i="34"/>
  <c r="P19" i="34"/>
  <c r="E19" i="34"/>
  <c r="S18" i="34"/>
  <c r="R18" i="34"/>
  <c r="Q18" i="34"/>
  <c r="P18" i="34"/>
  <c r="E18" i="34"/>
  <c r="W16" i="34"/>
  <c r="V16" i="34"/>
  <c r="O16" i="34"/>
  <c r="N16" i="34"/>
  <c r="M16" i="34"/>
  <c r="L16" i="34"/>
  <c r="K16" i="34"/>
  <c r="J16" i="34"/>
  <c r="I16" i="34"/>
  <c r="S16" i="34" s="1"/>
  <c r="H16" i="34"/>
  <c r="P16" i="34" s="1"/>
  <c r="G16" i="34"/>
  <c r="F16" i="34"/>
  <c r="E16" i="34"/>
  <c r="C16" i="34"/>
  <c r="B16" i="34"/>
  <c r="U15" i="34"/>
  <c r="T15" i="34"/>
  <c r="S15" i="34"/>
  <c r="R15" i="34"/>
  <c r="Q15" i="34"/>
  <c r="P15" i="34"/>
  <c r="E15" i="34"/>
  <c r="S14" i="34"/>
  <c r="R14" i="34"/>
  <c r="Q14" i="34"/>
  <c r="P14" i="34"/>
  <c r="E14" i="34"/>
  <c r="U14" i="34" s="1"/>
  <c r="S13" i="34"/>
  <c r="R13" i="34"/>
  <c r="Q13" i="34"/>
  <c r="P13" i="34"/>
  <c r="E13" i="34"/>
  <c r="U12" i="34"/>
  <c r="S12" i="34"/>
  <c r="R12" i="34"/>
  <c r="Q12" i="34"/>
  <c r="P12" i="34"/>
  <c r="E12" i="34"/>
  <c r="T12" i="34" s="1"/>
  <c r="U11" i="34"/>
  <c r="T11" i="34"/>
  <c r="S11" i="34"/>
  <c r="R11" i="34"/>
  <c r="Q11" i="34"/>
  <c r="P11" i="34"/>
  <c r="E11" i="34"/>
  <c r="S10" i="34"/>
  <c r="R10" i="34"/>
  <c r="Q10" i="34"/>
  <c r="P10" i="34"/>
  <c r="T10" i="34" s="1"/>
  <c r="E10" i="34"/>
  <c r="U10" i="34" s="1"/>
  <c r="S9" i="34"/>
  <c r="R9" i="34"/>
  <c r="Q9" i="34"/>
  <c r="P9" i="34"/>
  <c r="E9" i="34"/>
  <c r="U93" i="33"/>
  <c r="S93" i="33"/>
  <c r="R93" i="33"/>
  <c r="Q93" i="33"/>
  <c r="P93" i="33"/>
  <c r="E93" i="33"/>
  <c r="T93" i="33" s="1"/>
  <c r="S92" i="33"/>
  <c r="R92" i="33"/>
  <c r="Q92" i="33"/>
  <c r="P92" i="33"/>
  <c r="E92" i="33"/>
  <c r="S91" i="33"/>
  <c r="R91" i="33"/>
  <c r="Q91" i="33"/>
  <c r="P91" i="33"/>
  <c r="E91" i="33"/>
  <c r="S90" i="33"/>
  <c r="R90" i="33"/>
  <c r="Q90" i="33"/>
  <c r="P90" i="33"/>
  <c r="E90" i="33"/>
  <c r="S89" i="33"/>
  <c r="R89" i="33"/>
  <c r="Q89" i="33"/>
  <c r="P89" i="33"/>
  <c r="E89" i="33"/>
  <c r="S88" i="33"/>
  <c r="R88" i="33"/>
  <c r="Q88" i="33"/>
  <c r="P88" i="33"/>
  <c r="E88" i="33"/>
  <c r="U88" i="33" s="1"/>
  <c r="T87" i="33"/>
  <c r="S87" i="33"/>
  <c r="R87" i="33"/>
  <c r="Q87" i="33"/>
  <c r="P87" i="33"/>
  <c r="E87" i="33"/>
  <c r="U87" i="33" s="1"/>
  <c r="S86" i="33"/>
  <c r="R86" i="33"/>
  <c r="Q86" i="33"/>
  <c r="P86" i="33"/>
  <c r="E86" i="33"/>
  <c r="W72" i="33"/>
  <c r="V72" i="33"/>
  <c r="O72" i="33"/>
  <c r="N72" i="33"/>
  <c r="M72" i="33"/>
  <c r="L72" i="33"/>
  <c r="K72" i="33"/>
  <c r="J72" i="33"/>
  <c r="I72" i="33"/>
  <c r="S72" i="33" s="1"/>
  <c r="H72" i="33"/>
  <c r="G72" i="33"/>
  <c r="F72" i="33"/>
  <c r="C72" i="33"/>
  <c r="B72" i="33"/>
  <c r="E72" i="33" s="1"/>
  <c r="W71" i="33"/>
  <c r="V71" i="33"/>
  <c r="O71" i="33"/>
  <c r="N71" i="33"/>
  <c r="M71" i="33"/>
  <c r="L71" i="33"/>
  <c r="K71" i="33"/>
  <c r="J71" i="33"/>
  <c r="I71" i="33"/>
  <c r="S71" i="33" s="1"/>
  <c r="H71" i="33"/>
  <c r="G71" i="33"/>
  <c r="F71" i="33"/>
  <c r="C71" i="33"/>
  <c r="B71" i="33"/>
  <c r="E71" i="33" s="1"/>
  <c r="W70" i="33"/>
  <c r="V70" i="33"/>
  <c r="S70" i="33"/>
  <c r="O70" i="33"/>
  <c r="N70" i="33"/>
  <c r="M70" i="33"/>
  <c r="L70" i="33"/>
  <c r="K70" i="33"/>
  <c r="J70" i="33"/>
  <c r="I70" i="33"/>
  <c r="H70" i="33"/>
  <c r="G70" i="33"/>
  <c r="F70" i="33"/>
  <c r="C70" i="33"/>
  <c r="B70" i="33"/>
  <c r="S69" i="33"/>
  <c r="R69" i="33"/>
  <c r="Q69" i="33"/>
  <c r="P69" i="33"/>
  <c r="E69" i="33"/>
  <c r="W67" i="33"/>
  <c r="V67" i="33"/>
  <c r="O67" i="33"/>
  <c r="N67" i="33"/>
  <c r="M67" i="33"/>
  <c r="L67" i="33"/>
  <c r="K67" i="33"/>
  <c r="J67" i="33"/>
  <c r="I67" i="33"/>
  <c r="S67" i="33" s="1"/>
  <c r="H67" i="33"/>
  <c r="G67" i="33"/>
  <c r="F67" i="33"/>
  <c r="C67" i="33"/>
  <c r="B67" i="33"/>
  <c r="W66" i="33"/>
  <c r="V66" i="33"/>
  <c r="O66" i="33"/>
  <c r="N66" i="33"/>
  <c r="M66" i="33"/>
  <c r="L66" i="33"/>
  <c r="K66" i="33"/>
  <c r="J66" i="33"/>
  <c r="I66" i="33"/>
  <c r="S66" i="33" s="1"/>
  <c r="H66" i="33"/>
  <c r="R66" i="33" s="1"/>
  <c r="G66" i="33"/>
  <c r="F66" i="33"/>
  <c r="E66" i="33"/>
  <c r="C66" i="33"/>
  <c r="B66" i="33"/>
  <c r="S65" i="33"/>
  <c r="R65" i="33"/>
  <c r="Q65" i="33"/>
  <c r="P65" i="33"/>
  <c r="E65" i="33"/>
  <c r="S64" i="33"/>
  <c r="R64" i="33"/>
  <c r="Q64" i="33"/>
  <c r="P64" i="33"/>
  <c r="E64" i="33"/>
  <c r="U63" i="33"/>
  <c r="S63" i="33"/>
  <c r="R63" i="33"/>
  <c r="Q63" i="33"/>
  <c r="P63" i="33"/>
  <c r="E63" i="33"/>
  <c r="T63" i="33" s="1"/>
  <c r="U62" i="33"/>
  <c r="T62" i="33"/>
  <c r="S62" i="33"/>
  <c r="R62" i="33"/>
  <c r="Q62" i="33"/>
  <c r="P62" i="33"/>
  <c r="E62" i="33"/>
  <c r="S61" i="33"/>
  <c r="R61" i="33"/>
  <c r="Q61" i="33"/>
  <c r="P61" i="33"/>
  <c r="E61" i="33"/>
  <c r="T61" i="33" s="1"/>
  <c r="V59" i="33"/>
  <c r="O59" i="33"/>
  <c r="N59" i="33"/>
  <c r="M59" i="33"/>
  <c r="L59" i="33"/>
  <c r="K59" i="33"/>
  <c r="J59" i="33"/>
  <c r="I59" i="33"/>
  <c r="S59" i="33" s="1"/>
  <c r="H59" i="33"/>
  <c r="P59" i="33" s="1"/>
  <c r="G59" i="33"/>
  <c r="F59" i="33"/>
  <c r="C59" i="33"/>
  <c r="B59" i="33"/>
  <c r="E59" i="33" s="1"/>
  <c r="S58" i="33"/>
  <c r="R58" i="33"/>
  <c r="Q58" i="33"/>
  <c r="P58" i="33"/>
  <c r="E58" i="33"/>
  <c r="U58" i="33" s="1"/>
  <c r="S57" i="33"/>
  <c r="R57" i="33"/>
  <c r="Q57" i="33"/>
  <c r="P57" i="33"/>
  <c r="E57" i="33"/>
  <c r="U57" i="33" s="1"/>
  <c r="S56" i="33"/>
  <c r="R56" i="33"/>
  <c r="Q56" i="33"/>
  <c r="P56" i="33"/>
  <c r="E56" i="33"/>
  <c r="S55" i="33"/>
  <c r="R55" i="33"/>
  <c r="Q55" i="33"/>
  <c r="P55" i="33"/>
  <c r="E55" i="33"/>
  <c r="T55" i="33" s="1"/>
  <c r="W53" i="33"/>
  <c r="V53" i="33"/>
  <c r="O53" i="33"/>
  <c r="N53" i="33"/>
  <c r="M53" i="33"/>
  <c r="L53" i="33"/>
  <c r="K53" i="33"/>
  <c r="J53" i="33"/>
  <c r="I53" i="33"/>
  <c r="S53" i="33" s="1"/>
  <c r="H53" i="33"/>
  <c r="R53" i="33" s="1"/>
  <c r="G53" i="33"/>
  <c r="F53" i="33"/>
  <c r="C53" i="33"/>
  <c r="B53" i="33"/>
  <c r="S52" i="33"/>
  <c r="R52" i="33"/>
  <c r="Q52" i="33"/>
  <c r="P52" i="33"/>
  <c r="E52" i="33"/>
  <c r="S51" i="33"/>
  <c r="R51" i="33"/>
  <c r="Q51" i="33"/>
  <c r="P51" i="33"/>
  <c r="E51" i="33"/>
  <c r="U50" i="33"/>
  <c r="S50" i="33"/>
  <c r="R50" i="33"/>
  <c r="Q50" i="33"/>
  <c r="P50" i="33"/>
  <c r="E50" i="33"/>
  <c r="T50" i="33" s="1"/>
  <c r="U49" i="33"/>
  <c r="S49" i="33"/>
  <c r="R49" i="33"/>
  <c r="Q49" i="33"/>
  <c r="P49" i="33"/>
  <c r="E49" i="33"/>
  <c r="T49" i="33" s="1"/>
  <c r="S48" i="33"/>
  <c r="R48" i="33"/>
  <c r="Q48" i="33"/>
  <c r="P48" i="33"/>
  <c r="E48" i="33"/>
  <c r="S47" i="33"/>
  <c r="R47" i="33"/>
  <c r="Q47" i="33"/>
  <c r="P47" i="33"/>
  <c r="E47" i="33"/>
  <c r="U46" i="33"/>
  <c r="S46" i="33"/>
  <c r="R46" i="33"/>
  <c r="Q46" i="33"/>
  <c r="P46" i="33"/>
  <c r="E46" i="33"/>
  <c r="T46" i="33" s="1"/>
  <c r="U45" i="33"/>
  <c r="S45" i="33"/>
  <c r="R45" i="33"/>
  <c r="Q45" i="33"/>
  <c r="P45" i="33"/>
  <c r="E45" i="33"/>
  <c r="T45" i="33" s="1"/>
  <c r="S44" i="33"/>
  <c r="R44" i="33"/>
  <c r="Q44" i="33"/>
  <c r="P44" i="33"/>
  <c r="E44" i="33"/>
  <c r="S43" i="33"/>
  <c r="R43" i="33"/>
  <c r="Q43" i="33"/>
  <c r="P43" i="33"/>
  <c r="E43" i="33"/>
  <c r="U42" i="33"/>
  <c r="S42" i="33"/>
  <c r="R42" i="33"/>
  <c r="Q42" i="33"/>
  <c r="P42" i="33"/>
  <c r="E42" i="33"/>
  <c r="T42" i="33" s="1"/>
  <c r="W40" i="33"/>
  <c r="V40" i="33"/>
  <c r="O40" i="33"/>
  <c r="N40" i="33"/>
  <c r="M40" i="33"/>
  <c r="L40" i="33"/>
  <c r="K40" i="33"/>
  <c r="J40" i="33"/>
  <c r="I40" i="33"/>
  <c r="S40" i="33" s="1"/>
  <c r="H40" i="33"/>
  <c r="R40" i="33" s="1"/>
  <c r="G40" i="33"/>
  <c r="F40" i="33"/>
  <c r="C40" i="33"/>
  <c r="E40" i="33" s="1"/>
  <c r="B40" i="33"/>
  <c r="S39" i="33"/>
  <c r="R39" i="33"/>
  <c r="Q39" i="33"/>
  <c r="P39" i="33"/>
  <c r="E39" i="33"/>
  <c r="U39" i="33" s="1"/>
  <c r="S38" i="33"/>
  <c r="R38" i="33"/>
  <c r="Q38" i="33"/>
  <c r="P38" i="33"/>
  <c r="E38" i="33"/>
  <c r="U37" i="33"/>
  <c r="S37" i="33"/>
  <c r="R37" i="33"/>
  <c r="Q37" i="33"/>
  <c r="P37" i="33"/>
  <c r="E37" i="33"/>
  <c r="T37" i="33" s="1"/>
  <c r="S36" i="33"/>
  <c r="R36" i="33"/>
  <c r="Q36" i="33"/>
  <c r="P36" i="33"/>
  <c r="E36" i="33"/>
  <c r="S35" i="33"/>
  <c r="R35" i="33"/>
  <c r="Q35" i="33"/>
  <c r="P35" i="33"/>
  <c r="E35" i="33"/>
  <c r="T35" i="33" s="1"/>
  <c r="W33" i="33"/>
  <c r="V33" i="33"/>
  <c r="O33" i="33"/>
  <c r="N33" i="33"/>
  <c r="M33" i="33"/>
  <c r="L33" i="33"/>
  <c r="K33" i="33"/>
  <c r="J33" i="33"/>
  <c r="I33" i="33"/>
  <c r="S33" i="33" s="1"/>
  <c r="H33" i="33"/>
  <c r="R33" i="33" s="1"/>
  <c r="G33" i="33"/>
  <c r="F33" i="33"/>
  <c r="C33" i="33"/>
  <c r="B33" i="33"/>
  <c r="E33" i="33" s="1"/>
  <c r="U32" i="33"/>
  <c r="S32" i="33"/>
  <c r="R32" i="33"/>
  <c r="Q32" i="33"/>
  <c r="P32" i="33"/>
  <c r="E32" i="33"/>
  <c r="T32" i="33" s="1"/>
  <c r="W30" i="33"/>
  <c r="V30" i="33"/>
  <c r="O30" i="33"/>
  <c r="N30" i="33"/>
  <c r="M30" i="33"/>
  <c r="L30" i="33"/>
  <c r="K30" i="33"/>
  <c r="J30" i="33"/>
  <c r="I30" i="33"/>
  <c r="S30" i="33" s="1"/>
  <c r="H30" i="33"/>
  <c r="G30" i="33"/>
  <c r="F30" i="33"/>
  <c r="C30" i="33"/>
  <c r="B30" i="33"/>
  <c r="E30" i="33" s="1"/>
  <c r="S29" i="33"/>
  <c r="R29" i="33"/>
  <c r="Q29" i="33"/>
  <c r="P29" i="33"/>
  <c r="E29" i="33"/>
  <c r="S28" i="33"/>
  <c r="R28" i="33"/>
  <c r="Q28" i="33"/>
  <c r="P28" i="33"/>
  <c r="E28" i="33"/>
  <c r="U28" i="33" s="1"/>
  <c r="U27" i="33"/>
  <c r="S27" i="33"/>
  <c r="R27" i="33"/>
  <c r="Q27" i="33"/>
  <c r="P27" i="33"/>
  <c r="E27" i="33"/>
  <c r="T27" i="33" s="1"/>
  <c r="U26" i="33"/>
  <c r="T26" i="33"/>
  <c r="S26" i="33"/>
  <c r="R26" i="33"/>
  <c r="Q26" i="33"/>
  <c r="P26" i="33"/>
  <c r="E26" i="33"/>
  <c r="W24" i="33"/>
  <c r="V24" i="33"/>
  <c r="O24" i="33"/>
  <c r="N24" i="33"/>
  <c r="M24" i="33"/>
  <c r="L24" i="33"/>
  <c r="K24" i="33"/>
  <c r="J24" i="33"/>
  <c r="I24" i="33"/>
  <c r="S24" i="33" s="1"/>
  <c r="H24" i="33"/>
  <c r="R24" i="33" s="1"/>
  <c r="G24" i="33"/>
  <c r="F24" i="33"/>
  <c r="E24" i="33"/>
  <c r="C24" i="33"/>
  <c r="B24" i="33"/>
  <c r="S23" i="33"/>
  <c r="R23" i="33"/>
  <c r="Q23" i="33"/>
  <c r="P23" i="33"/>
  <c r="E23" i="33"/>
  <c r="S22" i="33"/>
  <c r="R22" i="33"/>
  <c r="Q22" i="33"/>
  <c r="P22" i="33"/>
  <c r="E22" i="33"/>
  <c r="T22" i="33" s="1"/>
  <c r="U21" i="33"/>
  <c r="S21" i="33"/>
  <c r="R21" i="33"/>
  <c r="Q21" i="33"/>
  <c r="P21" i="33"/>
  <c r="E21" i="33"/>
  <c r="T21" i="33" s="1"/>
  <c r="U20" i="33"/>
  <c r="T20" i="33"/>
  <c r="S20" i="33"/>
  <c r="R20" i="33"/>
  <c r="Q20" i="33"/>
  <c r="P20" i="33"/>
  <c r="E20" i="33"/>
  <c r="S19" i="33"/>
  <c r="R19" i="33"/>
  <c r="Q19" i="33"/>
  <c r="P19" i="33"/>
  <c r="E19" i="33"/>
  <c r="S18" i="33"/>
  <c r="R18" i="33"/>
  <c r="Q18" i="33"/>
  <c r="P18" i="33"/>
  <c r="E18" i="33"/>
  <c r="T18" i="33" s="1"/>
  <c r="W16" i="33"/>
  <c r="V16" i="33"/>
  <c r="O16" i="33"/>
  <c r="N16" i="33"/>
  <c r="M16" i="33"/>
  <c r="L16" i="33"/>
  <c r="K16" i="33"/>
  <c r="J16" i="33"/>
  <c r="R16" i="33" s="1"/>
  <c r="I16" i="33"/>
  <c r="S16" i="33" s="1"/>
  <c r="H16" i="33"/>
  <c r="G16" i="33"/>
  <c r="F16" i="33"/>
  <c r="C16" i="33"/>
  <c r="B16" i="33"/>
  <c r="E16" i="33" s="1"/>
  <c r="U15" i="33"/>
  <c r="T15" i="33"/>
  <c r="S15" i="33"/>
  <c r="R15" i="33"/>
  <c r="Q15" i="33"/>
  <c r="P15" i="33"/>
  <c r="E15" i="33"/>
  <c r="T14" i="33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S12" i="33"/>
  <c r="R12" i="33"/>
  <c r="Q12" i="33"/>
  <c r="P12" i="33"/>
  <c r="E12" i="33"/>
  <c r="T12" i="33" s="1"/>
  <c r="U11" i="33"/>
  <c r="T11" i="33"/>
  <c r="S11" i="33"/>
  <c r="R11" i="33"/>
  <c r="Q11" i="33"/>
  <c r="P11" i="33"/>
  <c r="E11" i="33"/>
  <c r="S10" i="33"/>
  <c r="R10" i="33"/>
  <c r="Q10" i="33"/>
  <c r="P10" i="33"/>
  <c r="E10" i="33"/>
  <c r="U10" i="33" s="1"/>
  <c r="S9" i="33"/>
  <c r="R9" i="33"/>
  <c r="Q9" i="33"/>
  <c r="P9" i="33"/>
  <c r="E9" i="33"/>
  <c r="U9" i="33" s="1"/>
  <c r="U93" i="32"/>
  <c r="S93" i="32"/>
  <c r="R93" i="32"/>
  <c r="Q93" i="32"/>
  <c r="P93" i="32"/>
  <c r="E93" i="32"/>
  <c r="T93" i="32" s="1"/>
  <c r="U92" i="32"/>
  <c r="T92" i="32"/>
  <c r="S92" i="32"/>
  <c r="R92" i="32"/>
  <c r="Q92" i="32"/>
  <c r="P92" i="32"/>
  <c r="E92" i="32"/>
  <c r="S91" i="32"/>
  <c r="R91" i="32"/>
  <c r="Q91" i="32"/>
  <c r="P91" i="32"/>
  <c r="E91" i="32"/>
  <c r="S90" i="32"/>
  <c r="R90" i="32"/>
  <c r="Q90" i="32"/>
  <c r="P90" i="32"/>
  <c r="E90" i="32"/>
  <c r="T90" i="32" s="1"/>
  <c r="U89" i="32"/>
  <c r="S89" i="32"/>
  <c r="R89" i="32"/>
  <c r="Q89" i="32"/>
  <c r="P89" i="32"/>
  <c r="E89" i="32"/>
  <c r="T89" i="32" s="1"/>
  <c r="U88" i="32"/>
  <c r="T88" i="32"/>
  <c r="S88" i="32"/>
  <c r="R88" i="32"/>
  <c r="Q88" i="32"/>
  <c r="P88" i="32"/>
  <c r="E88" i="32"/>
  <c r="S87" i="32"/>
  <c r="R87" i="32"/>
  <c r="Q87" i="32"/>
  <c r="P87" i="32"/>
  <c r="E87" i="32"/>
  <c r="S86" i="32"/>
  <c r="R86" i="32"/>
  <c r="Q86" i="32"/>
  <c r="P86" i="32"/>
  <c r="E86" i="32"/>
  <c r="T86" i="32" s="1"/>
  <c r="W72" i="32"/>
  <c r="V72" i="32"/>
  <c r="O72" i="32"/>
  <c r="N72" i="32"/>
  <c r="M72" i="32"/>
  <c r="L72" i="32"/>
  <c r="K72" i="32"/>
  <c r="J72" i="32"/>
  <c r="I72" i="32"/>
  <c r="S72" i="32" s="1"/>
  <c r="H72" i="32"/>
  <c r="G72" i="32"/>
  <c r="F72" i="32"/>
  <c r="C72" i="32"/>
  <c r="B72" i="32"/>
  <c r="W71" i="32"/>
  <c r="V71" i="32"/>
  <c r="O71" i="32"/>
  <c r="N71" i="32"/>
  <c r="M71" i="32"/>
  <c r="L71" i="32"/>
  <c r="K71" i="32"/>
  <c r="J71" i="32"/>
  <c r="I71" i="32"/>
  <c r="H71" i="32"/>
  <c r="G71" i="32"/>
  <c r="F71" i="32"/>
  <c r="E71" i="32"/>
  <c r="C71" i="32"/>
  <c r="B71" i="32"/>
  <c r="W70" i="32"/>
  <c r="V70" i="32"/>
  <c r="O70" i="32"/>
  <c r="N70" i="32"/>
  <c r="M70" i="32"/>
  <c r="L70" i="32"/>
  <c r="K70" i="32"/>
  <c r="J70" i="32"/>
  <c r="I70" i="32"/>
  <c r="S70" i="32" s="1"/>
  <c r="H70" i="32"/>
  <c r="G70" i="32"/>
  <c r="F70" i="32"/>
  <c r="C70" i="32"/>
  <c r="B70" i="32"/>
  <c r="S69" i="32"/>
  <c r="R69" i="32"/>
  <c r="Q69" i="32"/>
  <c r="P69" i="32"/>
  <c r="E69" i="32"/>
  <c r="T69" i="32" s="1"/>
  <c r="W67" i="32"/>
  <c r="V67" i="32"/>
  <c r="O67" i="32"/>
  <c r="N67" i="32"/>
  <c r="M67" i="32"/>
  <c r="L67" i="32"/>
  <c r="K67" i="32"/>
  <c r="J67" i="32"/>
  <c r="I67" i="32"/>
  <c r="S67" i="32" s="1"/>
  <c r="H67" i="32"/>
  <c r="G67" i="32"/>
  <c r="F67" i="32"/>
  <c r="C67" i="32"/>
  <c r="B67" i="32"/>
  <c r="E67" i="32" s="1"/>
  <c r="W66" i="32"/>
  <c r="V66" i="32"/>
  <c r="O66" i="32"/>
  <c r="N66" i="32"/>
  <c r="M66" i="32"/>
  <c r="L66" i="32"/>
  <c r="K66" i="32"/>
  <c r="J66" i="32"/>
  <c r="I66" i="32"/>
  <c r="H66" i="32"/>
  <c r="R66" i="32" s="1"/>
  <c r="G66" i="32"/>
  <c r="F66" i="32"/>
  <c r="C66" i="32"/>
  <c r="E66" i="32" s="1"/>
  <c r="B66" i="32"/>
  <c r="T65" i="32"/>
  <c r="S65" i="32"/>
  <c r="R65" i="32"/>
  <c r="Q65" i="32"/>
  <c r="P65" i="32"/>
  <c r="E65" i="32"/>
  <c r="U65" i="32" s="1"/>
  <c r="S64" i="32"/>
  <c r="R64" i="32"/>
  <c r="Q64" i="32"/>
  <c r="P64" i="32"/>
  <c r="E64" i="32"/>
  <c r="T64" i="32" s="1"/>
  <c r="S63" i="32"/>
  <c r="R63" i="32"/>
  <c r="Q63" i="32"/>
  <c r="P63" i="32"/>
  <c r="E63" i="32"/>
  <c r="T63" i="32" s="1"/>
  <c r="T62" i="32"/>
  <c r="S62" i="32"/>
  <c r="R62" i="32"/>
  <c r="Q62" i="32"/>
  <c r="P62" i="32"/>
  <c r="E62" i="32"/>
  <c r="U62" i="32" s="1"/>
  <c r="T61" i="32"/>
  <c r="S61" i="32"/>
  <c r="R61" i="32"/>
  <c r="Q61" i="32"/>
  <c r="P61" i="32"/>
  <c r="E61" i="32"/>
  <c r="V59" i="32"/>
  <c r="O59" i="32"/>
  <c r="N59" i="32"/>
  <c r="M59" i="32"/>
  <c r="L59" i="32"/>
  <c r="K59" i="32"/>
  <c r="J59" i="32"/>
  <c r="I59" i="32"/>
  <c r="S59" i="32" s="1"/>
  <c r="H59" i="32"/>
  <c r="G59" i="32"/>
  <c r="F59" i="32"/>
  <c r="C59" i="32"/>
  <c r="B59" i="32"/>
  <c r="E59" i="32" s="1"/>
  <c r="T58" i="32"/>
  <c r="S58" i="32"/>
  <c r="R58" i="32"/>
  <c r="Q58" i="32"/>
  <c r="P58" i="32"/>
  <c r="E58" i="32"/>
  <c r="U58" i="32" s="1"/>
  <c r="T57" i="32"/>
  <c r="S57" i="32"/>
  <c r="R57" i="32"/>
  <c r="Q57" i="32"/>
  <c r="P57" i="32"/>
  <c r="E57" i="32"/>
  <c r="U57" i="32" s="1"/>
  <c r="S56" i="32"/>
  <c r="R56" i="32"/>
  <c r="Q56" i="32"/>
  <c r="P56" i="32"/>
  <c r="E56" i="32"/>
  <c r="T56" i="32" s="1"/>
  <c r="S55" i="32"/>
  <c r="R55" i="32"/>
  <c r="Q55" i="32"/>
  <c r="P55" i="32"/>
  <c r="E55" i="32"/>
  <c r="T55" i="32" s="1"/>
  <c r="W53" i="32"/>
  <c r="V53" i="32"/>
  <c r="O53" i="32"/>
  <c r="N53" i="32"/>
  <c r="M53" i="32"/>
  <c r="L53" i="32"/>
  <c r="K53" i="32"/>
  <c r="J53" i="32"/>
  <c r="I53" i="32"/>
  <c r="H53" i="32"/>
  <c r="R53" i="32" s="1"/>
  <c r="G53" i="32"/>
  <c r="F53" i="32"/>
  <c r="C53" i="32"/>
  <c r="B53" i="32"/>
  <c r="E53" i="32" s="1"/>
  <c r="S52" i="32"/>
  <c r="R52" i="32"/>
  <c r="Q52" i="32"/>
  <c r="P52" i="32"/>
  <c r="E52" i="32"/>
  <c r="U52" i="32" s="1"/>
  <c r="S51" i="32"/>
  <c r="R51" i="32"/>
  <c r="Q51" i="32"/>
  <c r="P51" i="32"/>
  <c r="E51" i="32"/>
  <c r="T51" i="32" s="1"/>
  <c r="U50" i="32"/>
  <c r="S50" i="32"/>
  <c r="R50" i="32"/>
  <c r="Q50" i="32"/>
  <c r="P50" i="32"/>
  <c r="E50" i="32"/>
  <c r="T50" i="32" s="1"/>
  <c r="U49" i="32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S47" i="32"/>
  <c r="R47" i="32"/>
  <c r="Q47" i="32"/>
  <c r="P47" i="32"/>
  <c r="E47" i="32"/>
  <c r="T47" i="32" s="1"/>
  <c r="U46" i="32"/>
  <c r="S46" i="32"/>
  <c r="R46" i="32"/>
  <c r="Q46" i="32"/>
  <c r="P46" i="32"/>
  <c r="E46" i="32"/>
  <c r="T46" i="32" s="1"/>
  <c r="U45" i="32"/>
  <c r="S45" i="32"/>
  <c r="R45" i="32"/>
  <c r="Q45" i="32"/>
  <c r="P45" i="32"/>
  <c r="E45" i="32"/>
  <c r="T45" i="32" s="1"/>
  <c r="S44" i="32"/>
  <c r="R44" i="32"/>
  <c r="Q44" i="32"/>
  <c r="P44" i="32"/>
  <c r="E44" i="32"/>
  <c r="U44" i="32" s="1"/>
  <c r="S43" i="32"/>
  <c r="R43" i="32"/>
  <c r="Q43" i="32"/>
  <c r="P43" i="32"/>
  <c r="E43" i="32"/>
  <c r="U43" i="32" s="1"/>
  <c r="U42" i="32"/>
  <c r="S42" i="32"/>
  <c r="R42" i="32"/>
  <c r="Q42" i="32"/>
  <c r="P42" i="32"/>
  <c r="E42" i="32"/>
  <c r="T42" i="32" s="1"/>
  <c r="W40" i="32"/>
  <c r="V40" i="32"/>
  <c r="O40" i="32"/>
  <c r="N40" i="32"/>
  <c r="M40" i="32"/>
  <c r="L40" i="32"/>
  <c r="K40" i="32"/>
  <c r="J40" i="32"/>
  <c r="I40" i="32"/>
  <c r="H40" i="32"/>
  <c r="R40" i="32" s="1"/>
  <c r="G40" i="32"/>
  <c r="F40" i="32"/>
  <c r="C40" i="32"/>
  <c r="B40" i="32"/>
  <c r="E40" i="32" s="1"/>
  <c r="S39" i="32"/>
  <c r="R39" i="32"/>
  <c r="Q39" i="32"/>
  <c r="P39" i="32"/>
  <c r="E39" i="32"/>
  <c r="U39" i="32" s="1"/>
  <c r="S38" i="32"/>
  <c r="R38" i="32"/>
  <c r="Q38" i="32"/>
  <c r="P38" i="32"/>
  <c r="E38" i="32"/>
  <c r="T38" i="32" s="1"/>
  <c r="U37" i="32"/>
  <c r="S37" i="32"/>
  <c r="R37" i="32"/>
  <c r="Q37" i="32"/>
  <c r="P37" i="32"/>
  <c r="E37" i="32"/>
  <c r="T37" i="32" s="1"/>
  <c r="S36" i="32"/>
  <c r="R36" i="32"/>
  <c r="Q36" i="32"/>
  <c r="U36" i="32" s="1"/>
  <c r="P36" i="32"/>
  <c r="T36" i="32" s="1"/>
  <c r="E36" i="32"/>
  <c r="S35" i="32"/>
  <c r="R35" i="32"/>
  <c r="Q35" i="32"/>
  <c r="P35" i="32"/>
  <c r="T35" i="32" s="1"/>
  <c r="E35" i="32"/>
  <c r="W33" i="32"/>
  <c r="V33" i="32"/>
  <c r="O33" i="32"/>
  <c r="N33" i="32"/>
  <c r="M33" i="32"/>
  <c r="L33" i="32"/>
  <c r="K33" i="32"/>
  <c r="J33" i="32"/>
  <c r="I33" i="32"/>
  <c r="H33" i="32"/>
  <c r="G33" i="32"/>
  <c r="F33" i="32"/>
  <c r="C33" i="32"/>
  <c r="B33" i="32"/>
  <c r="U32" i="32"/>
  <c r="S32" i="32"/>
  <c r="R32" i="32"/>
  <c r="Q32" i="32"/>
  <c r="P32" i="32"/>
  <c r="E32" i="32"/>
  <c r="T32" i="32" s="1"/>
  <c r="W30" i="32"/>
  <c r="V30" i="32"/>
  <c r="O30" i="32"/>
  <c r="N30" i="32"/>
  <c r="M30" i="32"/>
  <c r="L30" i="32"/>
  <c r="K30" i="32"/>
  <c r="J30" i="32"/>
  <c r="I30" i="32"/>
  <c r="H30" i="32"/>
  <c r="R30" i="32" s="1"/>
  <c r="G30" i="32"/>
  <c r="F30" i="32"/>
  <c r="C30" i="32"/>
  <c r="B30" i="32"/>
  <c r="E30" i="32" s="1"/>
  <c r="T29" i="32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U27" i="32"/>
  <c r="S27" i="32"/>
  <c r="R27" i="32"/>
  <c r="Q27" i="32"/>
  <c r="P27" i="32"/>
  <c r="E27" i="32"/>
  <c r="T27" i="32" s="1"/>
  <c r="U26" i="32"/>
  <c r="S26" i="32"/>
  <c r="R26" i="32"/>
  <c r="Q26" i="32"/>
  <c r="P26" i="32"/>
  <c r="E26" i="32"/>
  <c r="T26" i="32" s="1"/>
  <c r="W24" i="32"/>
  <c r="V24" i="32"/>
  <c r="O24" i="32"/>
  <c r="N24" i="32"/>
  <c r="M24" i="32"/>
  <c r="L24" i="32"/>
  <c r="K24" i="32"/>
  <c r="J24" i="32"/>
  <c r="I24" i="32"/>
  <c r="S24" i="32" s="1"/>
  <c r="H24" i="32"/>
  <c r="G24" i="32"/>
  <c r="F24" i="32"/>
  <c r="C24" i="32"/>
  <c r="B24" i="32"/>
  <c r="S23" i="32"/>
  <c r="R23" i="32"/>
  <c r="Q23" i="32"/>
  <c r="P23" i="32"/>
  <c r="E23" i="32"/>
  <c r="T23" i="32" s="1"/>
  <c r="S22" i="32"/>
  <c r="R22" i="32"/>
  <c r="Q22" i="32"/>
  <c r="P22" i="32"/>
  <c r="E22" i="32"/>
  <c r="T22" i="32" s="1"/>
  <c r="T21" i="32"/>
  <c r="S21" i="32"/>
  <c r="R21" i="32"/>
  <c r="Q21" i="32"/>
  <c r="P21" i="32"/>
  <c r="E21" i="32"/>
  <c r="U21" i="32" s="1"/>
  <c r="T20" i="32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S18" i="32"/>
  <c r="R18" i="32"/>
  <c r="Q18" i="32"/>
  <c r="P18" i="32"/>
  <c r="E18" i="32"/>
  <c r="T18" i="32" s="1"/>
  <c r="W16" i="32"/>
  <c r="V16" i="32"/>
  <c r="O16" i="32"/>
  <c r="N16" i="32"/>
  <c r="M16" i="32"/>
  <c r="L16" i="32"/>
  <c r="K16" i="32"/>
  <c r="J16" i="32"/>
  <c r="I16" i="32"/>
  <c r="H16" i="32"/>
  <c r="R16" i="32" s="1"/>
  <c r="G16" i="32"/>
  <c r="F16" i="32"/>
  <c r="C16" i="32"/>
  <c r="B16" i="32"/>
  <c r="E16" i="32" s="1"/>
  <c r="T15" i="32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S13" i="32"/>
  <c r="R13" i="32"/>
  <c r="Q13" i="32"/>
  <c r="P13" i="32"/>
  <c r="E13" i="32"/>
  <c r="T13" i="32" s="1"/>
  <c r="T12" i="32"/>
  <c r="S12" i="32"/>
  <c r="R12" i="32"/>
  <c r="Q12" i="32"/>
  <c r="P12" i="32"/>
  <c r="E12" i="32"/>
  <c r="U12" i="32" s="1"/>
  <c r="T11" i="32"/>
  <c r="S11" i="32"/>
  <c r="R11" i="32"/>
  <c r="Q11" i="32"/>
  <c r="P11" i="32"/>
  <c r="E11" i="32"/>
  <c r="U11" i="32" s="1"/>
  <c r="S10" i="32"/>
  <c r="R10" i="32"/>
  <c r="Q10" i="32"/>
  <c r="P10" i="32"/>
  <c r="E10" i="32"/>
  <c r="T10" i="32" s="1"/>
  <c r="S9" i="32"/>
  <c r="R9" i="32"/>
  <c r="Q9" i="32"/>
  <c r="P9" i="32"/>
  <c r="E9" i="32"/>
  <c r="T9" i="32" s="1"/>
  <c r="T93" i="31"/>
  <c r="S93" i="31"/>
  <c r="R93" i="31"/>
  <c r="Q93" i="31"/>
  <c r="P93" i="31"/>
  <c r="E93" i="31"/>
  <c r="U93" i="31" s="1"/>
  <c r="T92" i="31"/>
  <c r="S92" i="31"/>
  <c r="R92" i="31"/>
  <c r="Q92" i="31"/>
  <c r="P92" i="31"/>
  <c r="E92" i="31"/>
  <c r="U92" i="31" s="1"/>
  <c r="S91" i="31"/>
  <c r="R91" i="31"/>
  <c r="Q91" i="31"/>
  <c r="P91" i="31"/>
  <c r="E91" i="31"/>
  <c r="T91" i="31" s="1"/>
  <c r="S90" i="31"/>
  <c r="R90" i="31"/>
  <c r="Q90" i="31"/>
  <c r="P90" i="31"/>
  <c r="E90" i="31"/>
  <c r="T90" i="31" s="1"/>
  <c r="T89" i="31"/>
  <c r="S89" i="31"/>
  <c r="R89" i="31"/>
  <c r="Q89" i="31"/>
  <c r="P89" i="31"/>
  <c r="E89" i="31"/>
  <c r="U89" i="31" s="1"/>
  <c r="T88" i="31"/>
  <c r="S88" i="31"/>
  <c r="R88" i="31"/>
  <c r="Q88" i="31"/>
  <c r="P88" i="31"/>
  <c r="E88" i="31"/>
  <c r="U88" i="31" s="1"/>
  <c r="S87" i="31"/>
  <c r="R87" i="31"/>
  <c r="Q87" i="31"/>
  <c r="P87" i="31"/>
  <c r="E87" i="31"/>
  <c r="T87" i="31" s="1"/>
  <c r="S86" i="31"/>
  <c r="R86" i="31"/>
  <c r="Q86" i="31"/>
  <c r="P86" i="31"/>
  <c r="E86" i="31"/>
  <c r="T86" i="31" s="1"/>
  <c r="W72" i="31"/>
  <c r="V72" i="31"/>
  <c r="O72" i="31"/>
  <c r="N72" i="31"/>
  <c r="M72" i="31"/>
  <c r="L72" i="31"/>
  <c r="K72" i="31"/>
  <c r="J72" i="31"/>
  <c r="I72" i="31"/>
  <c r="Q72" i="31" s="1"/>
  <c r="H72" i="31"/>
  <c r="G72" i="31"/>
  <c r="F72" i="31"/>
  <c r="C72" i="31"/>
  <c r="B72" i="31"/>
  <c r="E72" i="31" s="1"/>
  <c r="W71" i="31"/>
  <c r="V71" i="31"/>
  <c r="S71" i="31"/>
  <c r="O71" i="31"/>
  <c r="N71" i="31"/>
  <c r="M71" i="31"/>
  <c r="L71" i="31"/>
  <c r="K71" i="31"/>
  <c r="J71" i="31"/>
  <c r="I71" i="31"/>
  <c r="Q71" i="31" s="1"/>
  <c r="H71" i="31"/>
  <c r="P71" i="31" s="1"/>
  <c r="G71" i="31"/>
  <c r="F71" i="31"/>
  <c r="C71" i="31"/>
  <c r="B71" i="31"/>
  <c r="E71" i="31" s="1"/>
  <c r="W70" i="31"/>
  <c r="V70" i="31"/>
  <c r="O70" i="31"/>
  <c r="N70" i="31"/>
  <c r="M70" i="31"/>
  <c r="L70" i="31"/>
  <c r="K70" i="31"/>
  <c r="J70" i="31"/>
  <c r="I70" i="31"/>
  <c r="S70" i="31" s="1"/>
  <c r="H70" i="31"/>
  <c r="P70" i="31" s="1"/>
  <c r="G70" i="31"/>
  <c r="F70" i="31"/>
  <c r="C70" i="31"/>
  <c r="B70" i="31"/>
  <c r="S69" i="31"/>
  <c r="R69" i="31"/>
  <c r="Q69" i="31"/>
  <c r="P69" i="31"/>
  <c r="E69" i="31"/>
  <c r="T69" i="31" s="1"/>
  <c r="W67" i="31"/>
  <c r="V67" i="31"/>
  <c r="O67" i="31"/>
  <c r="N67" i="31"/>
  <c r="M67" i="31"/>
  <c r="L67" i="31"/>
  <c r="K67" i="31"/>
  <c r="J67" i="31"/>
  <c r="I67" i="31"/>
  <c r="H67" i="31"/>
  <c r="G67" i="31"/>
  <c r="F67" i="31"/>
  <c r="C67" i="31"/>
  <c r="B67" i="31"/>
  <c r="E67" i="31" s="1"/>
  <c r="W66" i="31"/>
  <c r="V66" i="31"/>
  <c r="O66" i="31"/>
  <c r="N66" i="31"/>
  <c r="M66" i="31"/>
  <c r="L66" i="31"/>
  <c r="K66" i="31"/>
  <c r="J66" i="31"/>
  <c r="I66" i="31"/>
  <c r="H66" i="31"/>
  <c r="G66" i="31"/>
  <c r="F66" i="31"/>
  <c r="C66" i="31"/>
  <c r="B66" i="31"/>
  <c r="E66" i="31" s="1"/>
  <c r="S65" i="31"/>
  <c r="R65" i="31"/>
  <c r="Q65" i="31"/>
  <c r="P65" i="31"/>
  <c r="E65" i="31"/>
  <c r="T65" i="31" s="1"/>
  <c r="S64" i="31"/>
  <c r="R64" i="31"/>
  <c r="Q64" i="31"/>
  <c r="P64" i="31"/>
  <c r="E64" i="31"/>
  <c r="T63" i="31"/>
  <c r="S63" i="31"/>
  <c r="R63" i="31"/>
  <c r="Q63" i="31"/>
  <c r="P63" i="31"/>
  <c r="E63" i="31"/>
  <c r="U63" i="31" s="1"/>
  <c r="T62" i="31"/>
  <c r="S62" i="31"/>
  <c r="R62" i="31"/>
  <c r="Q62" i="31"/>
  <c r="P62" i="31"/>
  <c r="E62" i="31"/>
  <c r="U62" i="31" s="1"/>
  <c r="S61" i="31"/>
  <c r="R61" i="31"/>
  <c r="Q61" i="31"/>
  <c r="P61" i="31"/>
  <c r="E61" i="31"/>
  <c r="U61" i="31" s="1"/>
  <c r="V59" i="31"/>
  <c r="O59" i="31"/>
  <c r="N59" i="31"/>
  <c r="M59" i="31"/>
  <c r="L59" i="31"/>
  <c r="K59" i="31"/>
  <c r="J59" i="31"/>
  <c r="I59" i="31"/>
  <c r="H59" i="31"/>
  <c r="R59" i="31" s="1"/>
  <c r="G59" i="31"/>
  <c r="F59" i="31"/>
  <c r="C59" i="31"/>
  <c r="B59" i="31"/>
  <c r="E59" i="31" s="1"/>
  <c r="S58" i="31"/>
  <c r="R58" i="31"/>
  <c r="Q58" i="31"/>
  <c r="P58" i="31"/>
  <c r="E58" i="31"/>
  <c r="U58" i="31" s="1"/>
  <c r="S57" i="31"/>
  <c r="R57" i="31"/>
  <c r="Q57" i="31"/>
  <c r="P57" i="31"/>
  <c r="E57" i="31"/>
  <c r="T57" i="31" s="1"/>
  <c r="S56" i="31"/>
  <c r="R56" i="31"/>
  <c r="Q56" i="31"/>
  <c r="P56" i="31"/>
  <c r="E56" i="31"/>
  <c r="T56" i="31" s="1"/>
  <c r="S55" i="31"/>
  <c r="R55" i="31"/>
  <c r="Q55" i="31"/>
  <c r="P55" i="31"/>
  <c r="E55" i="31"/>
  <c r="W53" i="31"/>
  <c r="V53" i="31"/>
  <c r="O53" i="31"/>
  <c r="N53" i="31"/>
  <c r="M53" i="31"/>
  <c r="L53" i="31"/>
  <c r="K53" i="31"/>
  <c r="J53" i="31"/>
  <c r="I53" i="31"/>
  <c r="H53" i="31"/>
  <c r="G53" i="31"/>
  <c r="F53" i="31"/>
  <c r="C53" i="31"/>
  <c r="B53" i="31"/>
  <c r="S52" i="31"/>
  <c r="R52" i="31"/>
  <c r="Q52" i="31"/>
  <c r="P52" i="31"/>
  <c r="E52" i="31"/>
  <c r="T52" i="31" s="1"/>
  <c r="S51" i="31"/>
  <c r="R51" i="31"/>
  <c r="Q51" i="31"/>
  <c r="P51" i="31"/>
  <c r="E51" i="31"/>
  <c r="T51" i="31" s="1"/>
  <c r="U50" i="31"/>
  <c r="T50" i="31"/>
  <c r="S50" i="31"/>
  <c r="R50" i="31"/>
  <c r="Q50" i="31"/>
  <c r="P50" i="31"/>
  <c r="E50" i="31"/>
  <c r="T49" i="3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S47" i="31"/>
  <c r="R47" i="31"/>
  <c r="Q47" i="31"/>
  <c r="P47" i="31"/>
  <c r="E47" i="31"/>
  <c r="T47" i="31" s="1"/>
  <c r="U46" i="31"/>
  <c r="S46" i="31"/>
  <c r="R46" i="31"/>
  <c r="Q46" i="31"/>
  <c r="P46" i="31"/>
  <c r="E46" i="31"/>
  <c r="T46" i="31" s="1"/>
  <c r="S45" i="31"/>
  <c r="R45" i="31"/>
  <c r="Q45" i="31"/>
  <c r="P45" i="31"/>
  <c r="E45" i="31"/>
  <c r="U45" i="31" s="1"/>
  <c r="S44" i="31"/>
  <c r="R44" i="31"/>
  <c r="Q44" i="31"/>
  <c r="P44" i="31"/>
  <c r="E44" i="31"/>
  <c r="T44" i="31" s="1"/>
  <c r="U43" i="31"/>
  <c r="S43" i="31"/>
  <c r="R43" i="31"/>
  <c r="Q43" i="31"/>
  <c r="P43" i="31"/>
  <c r="E43" i="31"/>
  <c r="T43" i="31" s="1"/>
  <c r="U42" i="31"/>
  <c r="S42" i="31"/>
  <c r="R42" i="31"/>
  <c r="Q42" i="31"/>
  <c r="P42" i="31"/>
  <c r="E42" i="31"/>
  <c r="T42" i="31" s="1"/>
  <c r="W40" i="31"/>
  <c r="V40" i="31"/>
  <c r="O40" i="31"/>
  <c r="N40" i="31"/>
  <c r="M40" i="31"/>
  <c r="L40" i="31"/>
  <c r="K40" i="31"/>
  <c r="J40" i="31"/>
  <c r="I40" i="31"/>
  <c r="H40" i="31"/>
  <c r="G40" i="31"/>
  <c r="F40" i="31"/>
  <c r="C40" i="31"/>
  <c r="B40" i="31"/>
  <c r="E40" i="31" s="1"/>
  <c r="S39" i="31"/>
  <c r="R39" i="31"/>
  <c r="Q39" i="31"/>
  <c r="P39" i="31"/>
  <c r="E39" i="31"/>
  <c r="T39" i="31" s="1"/>
  <c r="S38" i="31"/>
  <c r="R38" i="31"/>
  <c r="Q38" i="31"/>
  <c r="U38" i="31" s="1"/>
  <c r="P38" i="31"/>
  <c r="E38" i="31"/>
  <c r="U37" i="31"/>
  <c r="S37" i="31"/>
  <c r="R37" i="31"/>
  <c r="Q37" i="31"/>
  <c r="P37" i="31"/>
  <c r="E37" i="31"/>
  <c r="T37" i="31" s="1"/>
  <c r="S36" i="31"/>
  <c r="R36" i="31"/>
  <c r="Q36" i="31"/>
  <c r="P36" i="31"/>
  <c r="T36" i="31" s="1"/>
  <c r="E36" i="31"/>
  <c r="S35" i="31"/>
  <c r="R35" i="31"/>
  <c r="Q35" i="31"/>
  <c r="P35" i="31"/>
  <c r="E35" i="31"/>
  <c r="U35" i="31" s="1"/>
  <c r="W33" i="31"/>
  <c r="V33" i="31"/>
  <c r="O33" i="31"/>
  <c r="N33" i="31"/>
  <c r="M33" i="31"/>
  <c r="L33" i="31"/>
  <c r="K33" i="31"/>
  <c r="J33" i="31"/>
  <c r="R33" i="31" s="1"/>
  <c r="I33" i="31"/>
  <c r="S33" i="31" s="1"/>
  <c r="H33" i="31"/>
  <c r="G33" i="31"/>
  <c r="F33" i="31"/>
  <c r="C33" i="31"/>
  <c r="E33" i="31" s="1"/>
  <c r="B33" i="31"/>
  <c r="S32" i="31"/>
  <c r="R32" i="31"/>
  <c r="Q32" i="31"/>
  <c r="U32" i="31" s="1"/>
  <c r="P32" i="31"/>
  <c r="E32" i="31"/>
  <c r="W30" i="31"/>
  <c r="V30" i="31"/>
  <c r="O30" i="31"/>
  <c r="N30" i="31"/>
  <c r="M30" i="31"/>
  <c r="L30" i="31"/>
  <c r="K30" i="31"/>
  <c r="J30" i="31"/>
  <c r="I30" i="31"/>
  <c r="S30" i="31" s="1"/>
  <c r="H30" i="31"/>
  <c r="G30" i="31"/>
  <c r="F30" i="31"/>
  <c r="C30" i="31"/>
  <c r="B30" i="31"/>
  <c r="S29" i="31"/>
  <c r="R29" i="31"/>
  <c r="Q29" i="31"/>
  <c r="P29" i="31"/>
  <c r="E29" i="31"/>
  <c r="T29" i="31" s="1"/>
  <c r="S28" i="31"/>
  <c r="R28" i="31"/>
  <c r="Q28" i="31"/>
  <c r="P28" i="31"/>
  <c r="E28" i="31"/>
  <c r="T28" i="31" s="1"/>
  <c r="T27" i="31"/>
  <c r="S27" i="31"/>
  <c r="R27" i="31"/>
  <c r="Q27" i="31"/>
  <c r="P27" i="31"/>
  <c r="E27" i="31"/>
  <c r="U27" i="31" s="1"/>
  <c r="T26" i="31"/>
  <c r="S26" i="31"/>
  <c r="R26" i="31"/>
  <c r="Q26" i="31"/>
  <c r="P26" i="31"/>
  <c r="E26" i="31"/>
  <c r="U26" i="31" s="1"/>
  <c r="W24" i="31"/>
  <c r="V24" i="31"/>
  <c r="O24" i="31"/>
  <c r="N24" i="31"/>
  <c r="M24" i="31"/>
  <c r="L24" i="31"/>
  <c r="K24" i="31"/>
  <c r="J24" i="31"/>
  <c r="I24" i="31"/>
  <c r="H24" i="31"/>
  <c r="G24" i="31"/>
  <c r="F24" i="31"/>
  <c r="C24" i="31"/>
  <c r="B24" i="31"/>
  <c r="S23" i="31"/>
  <c r="R23" i="31"/>
  <c r="Q23" i="31"/>
  <c r="P23" i="31"/>
  <c r="E23" i="31"/>
  <c r="T23" i="31" s="1"/>
  <c r="S22" i="31"/>
  <c r="R22" i="31"/>
  <c r="Q22" i="31"/>
  <c r="P22" i="31"/>
  <c r="E22" i="31"/>
  <c r="S21" i="31"/>
  <c r="R21" i="31"/>
  <c r="Q21" i="31"/>
  <c r="P21" i="31"/>
  <c r="E21" i="31"/>
  <c r="U21" i="31" s="1"/>
  <c r="S20" i="31"/>
  <c r="R20" i="31"/>
  <c r="Q20" i="31"/>
  <c r="P20" i="31"/>
  <c r="E20" i="31"/>
  <c r="T20" i="31" s="1"/>
  <c r="S19" i="31"/>
  <c r="R19" i="31"/>
  <c r="Q19" i="31"/>
  <c r="P19" i="31"/>
  <c r="E19" i="31"/>
  <c r="T19" i="31" s="1"/>
  <c r="S18" i="31"/>
  <c r="R18" i="31"/>
  <c r="Q18" i="31"/>
  <c r="P18" i="31"/>
  <c r="E18" i="31"/>
  <c r="W16" i="31"/>
  <c r="V16" i="31"/>
  <c r="O16" i="31"/>
  <c r="N16" i="31"/>
  <c r="M16" i="31"/>
  <c r="L16" i="31"/>
  <c r="K16" i="31"/>
  <c r="J16" i="31"/>
  <c r="I16" i="31"/>
  <c r="H16" i="31"/>
  <c r="G16" i="31"/>
  <c r="F16" i="31"/>
  <c r="C16" i="31"/>
  <c r="B16" i="31"/>
  <c r="S15" i="31"/>
  <c r="R15" i="31"/>
  <c r="Q15" i="31"/>
  <c r="P15" i="31"/>
  <c r="E15" i="31"/>
  <c r="T15" i="31" s="1"/>
  <c r="S14" i="31"/>
  <c r="R14" i="31"/>
  <c r="Q14" i="31"/>
  <c r="P14" i="31"/>
  <c r="E14" i="31"/>
  <c r="S13" i="31"/>
  <c r="R13" i="31"/>
  <c r="Q13" i="31"/>
  <c r="P13" i="31"/>
  <c r="E13" i="31"/>
  <c r="S12" i="31"/>
  <c r="R12" i="31"/>
  <c r="Q12" i="31"/>
  <c r="P12" i="31"/>
  <c r="E12" i="31"/>
  <c r="U12" i="31" s="1"/>
  <c r="S11" i="31"/>
  <c r="R11" i="31"/>
  <c r="Q11" i="31"/>
  <c r="P11" i="31"/>
  <c r="E11" i="31"/>
  <c r="T11" i="31" s="1"/>
  <c r="S10" i="31"/>
  <c r="R10" i="31"/>
  <c r="Q10" i="31"/>
  <c r="P10" i="31"/>
  <c r="E10" i="31"/>
  <c r="T10" i="31" s="1"/>
  <c r="T9" i="31"/>
  <c r="S9" i="31"/>
  <c r="R9" i="31"/>
  <c r="Q9" i="31"/>
  <c r="P9" i="31"/>
  <c r="E9" i="31"/>
  <c r="U9" i="31" s="1"/>
  <c r="T93" i="30"/>
  <c r="S93" i="30"/>
  <c r="R93" i="30"/>
  <c r="Q93" i="30"/>
  <c r="P93" i="30"/>
  <c r="E93" i="30"/>
  <c r="U93" i="30" s="1"/>
  <c r="S92" i="30"/>
  <c r="R92" i="30"/>
  <c r="Q92" i="30"/>
  <c r="P92" i="30"/>
  <c r="E92" i="30"/>
  <c r="T92" i="30" s="1"/>
  <c r="S91" i="30"/>
  <c r="R91" i="30"/>
  <c r="Q91" i="30"/>
  <c r="P91" i="30"/>
  <c r="E91" i="30"/>
  <c r="T91" i="30" s="1"/>
  <c r="T90" i="30"/>
  <c r="S90" i="30"/>
  <c r="R90" i="30"/>
  <c r="Q90" i="30"/>
  <c r="P90" i="30"/>
  <c r="E90" i="30"/>
  <c r="U90" i="30" s="1"/>
  <c r="T89" i="30"/>
  <c r="S89" i="30"/>
  <c r="R89" i="30"/>
  <c r="Q89" i="30"/>
  <c r="P89" i="30"/>
  <c r="E89" i="30"/>
  <c r="U89" i="30" s="1"/>
  <c r="S88" i="30"/>
  <c r="R88" i="30"/>
  <c r="Q88" i="30"/>
  <c r="P88" i="30"/>
  <c r="E88" i="30"/>
  <c r="T88" i="30" s="1"/>
  <c r="S87" i="30"/>
  <c r="R87" i="30"/>
  <c r="Q87" i="30"/>
  <c r="P87" i="30"/>
  <c r="E87" i="30"/>
  <c r="T87" i="30" s="1"/>
  <c r="T86" i="30"/>
  <c r="S86" i="30"/>
  <c r="R86" i="30"/>
  <c r="Q86" i="30"/>
  <c r="P86" i="30"/>
  <c r="E86" i="30"/>
  <c r="U86" i="30" s="1"/>
  <c r="W72" i="30"/>
  <c r="V72" i="30"/>
  <c r="O72" i="30"/>
  <c r="N72" i="30"/>
  <c r="M72" i="30"/>
  <c r="L72" i="30"/>
  <c r="K72" i="30"/>
  <c r="J72" i="30"/>
  <c r="I72" i="30"/>
  <c r="H72" i="30"/>
  <c r="G72" i="30"/>
  <c r="F72" i="30"/>
  <c r="C72" i="30"/>
  <c r="B72" i="30"/>
  <c r="W71" i="30"/>
  <c r="V71" i="30"/>
  <c r="S71" i="30"/>
  <c r="O71" i="30"/>
  <c r="N71" i="30"/>
  <c r="M71" i="30"/>
  <c r="L71" i="30"/>
  <c r="K71" i="30"/>
  <c r="J71" i="30"/>
  <c r="I71" i="30"/>
  <c r="Q71" i="30" s="1"/>
  <c r="H71" i="30"/>
  <c r="G71" i="30"/>
  <c r="F71" i="30"/>
  <c r="C71" i="30"/>
  <c r="B71" i="30"/>
  <c r="E71" i="30" s="1"/>
  <c r="W70" i="30"/>
  <c r="V70" i="30"/>
  <c r="O70" i="30"/>
  <c r="N70" i="30"/>
  <c r="M70" i="30"/>
  <c r="L70" i="30"/>
  <c r="K70" i="30"/>
  <c r="J70" i="30"/>
  <c r="R70" i="30" s="1"/>
  <c r="I70" i="30"/>
  <c r="S70" i="30" s="1"/>
  <c r="H70" i="30"/>
  <c r="G70" i="30"/>
  <c r="F70" i="30"/>
  <c r="C70" i="30"/>
  <c r="B70" i="30"/>
  <c r="E70" i="30" s="1"/>
  <c r="S69" i="30"/>
  <c r="R69" i="30"/>
  <c r="Q69" i="30"/>
  <c r="P69" i="30"/>
  <c r="E69" i="30"/>
  <c r="W67" i="30"/>
  <c r="V67" i="30"/>
  <c r="O67" i="30"/>
  <c r="N67" i="30"/>
  <c r="M67" i="30"/>
  <c r="L67" i="30"/>
  <c r="K67" i="30"/>
  <c r="J67" i="30"/>
  <c r="I67" i="30"/>
  <c r="S67" i="30" s="1"/>
  <c r="H67" i="30"/>
  <c r="G67" i="30"/>
  <c r="F67" i="30"/>
  <c r="C67" i="30"/>
  <c r="B67" i="30"/>
  <c r="W66" i="30"/>
  <c r="V66" i="30"/>
  <c r="O66" i="30"/>
  <c r="N66" i="30"/>
  <c r="M66" i="30"/>
  <c r="L66" i="30"/>
  <c r="K66" i="30"/>
  <c r="J66" i="30"/>
  <c r="I66" i="30"/>
  <c r="H66" i="30"/>
  <c r="P66" i="30" s="1"/>
  <c r="G66" i="30"/>
  <c r="F66" i="30"/>
  <c r="C66" i="30"/>
  <c r="B66" i="30"/>
  <c r="S65" i="30"/>
  <c r="R65" i="30"/>
  <c r="Q65" i="30"/>
  <c r="P65" i="30"/>
  <c r="E65" i="30"/>
  <c r="T65" i="30" s="1"/>
  <c r="S64" i="30"/>
  <c r="R64" i="30"/>
  <c r="Q64" i="30"/>
  <c r="P64" i="30"/>
  <c r="E64" i="30"/>
  <c r="U64" i="30" s="1"/>
  <c r="S63" i="30"/>
  <c r="R63" i="30"/>
  <c r="Q63" i="30"/>
  <c r="P63" i="30"/>
  <c r="E63" i="30"/>
  <c r="U63" i="30" s="1"/>
  <c r="S62" i="30"/>
  <c r="R62" i="30"/>
  <c r="Q62" i="30"/>
  <c r="P62" i="30"/>
  <c r="E62" i="30"/>
  <c r="T62" i="30" s="1"/>
  <c r="S61" i="30"/>
  <c r="R61" i="30"/>
  <c r="Q61" i="30"/>
  <c r="P61" i="30"/>
  <c r="E61" i="30"/>
  <c r="T61" i="30" s="1"/>
  <c r="V59" i="30"/>
  <c r="O59" i="30"/>
  <c r="N59" i="30"/>
  <c r="M59" i="30"/>
  <c r="L59" i="30"/>
  <c r="K59" i="30"/>
  <c r="J59" i="30"/>
  <c r="I59" i="30"/>
  <c r="S59" i="30" s="1"/>
  <c r="H59" i="30"/>
  <c r="G59" i="30"/>
  <c r="F59" i="30"/>
  <c r="C59" i="30"/>
  <c r="B59" i="30"/>
  <c r="E59" i="30" s="1"/>
  <c r="S58" i="30"/>
  <c r="R58" i="30"/>
  <c r="Q58" i="30"/>
  <c r="P58" i="30"/>
  <c r="E58" i="30"/>
  <c r="T58" i="30" s="1"/>
  <c r="U57" i="30"/>
  <c r="S57" i="30"/>
  <c r="R57" i="30"/>
  <c r="Q57" i="30"/>
  <c r="P57" i="30"/>
  <c r="E57" i="30"/>
  <c r="T57" i="30" s="1"/>
  <c r="S56" i="30"/>
  <c r="R56" i="30"/>
  <c r="Q56" i="30"/>
  <c r="P56" i="30"/>
  <c r="E56" i="30"/>
  <c r="U56" i="30" s="1"/>
  <c r="S55" i="30"/>
  <c r="R55" i="30"/>
  <c r="Q55" i="30"/>
  <c r="P55" i="30"/>
  <c r="E55" i="30"/>
  <c r="W53" i="30"/>
  <c r="V53" i="30"/>
  <c r="O53" i="30"/>
  <c r="N53" i="30"/>
  <c r="M53" i="30"/>
  <c r="L53" i="30"/>
  <c r="K53" i="30"/>
  <c r="J53" i="30"/>
  <c r="I53" i="30"/>
  <c r="H53" i="30"/>
  <c r="G53" i="30"/>
  <c r="F53" i="30"/>
  <c r="C53" i="30"/>
  <c r="B53" i="30"/>
  <c r="S52" i="30"/>
  <c r="R52" i="30"/>
  <c r="Q52" i="30"/>
  <c r="P52" i="30"/>
  <c r="E52" i="30"/>
  <c r="T52" i="30" s="1"/>
  <c r="T51" i="30"/>
  <c r="S51" i="30"/>
  <c r="R51" i="30"/>
  <c r="Q51" i="30"/>
  <c r="P51" i="30"/>
  <c r="E51" i="30"/>
  <c r="U51" i="30" s="1"/>
  <c r="S50" i="30"/>
  <c r="R50" i="30"/>
  <c r="Q50" i="30"/>
  <c r="P50" i="30"/>
  <c r="E50" i="30"/>
  <c r="U50" i="30" s="1"/>
  <c r="S49" i="30"/>
  <c r="R49" i="30"/>
  <c r="Q49" i="30"/>
  <c r="P49" i="30"/>
  <c r="E49" i="30"/>
  <c r="T49" i="30" s="1"/>
  <c r="S48" i="30"/>
  <c r="R48" i="30"/>
  <c r="Q48" i="30"/>
  <c r="P48" i="30"/>
  <c r="E48" i="30"/>
  <c r="T48" i="30" s="1"/>
  <c r="S47" i="30"/>
  <c r="R47" i="30"/>
  <c r="Q47" i="30"/>
  <c r="P47" i="30"/>
  <c r="E47" i="30"/>
  <c r="U47" i="30" s="1"/>
  <c r="T46" i="30"/>
  <c r="S46" i="30"/>
  <c r="R46" i="30"/>
  <c r="Q46" i="30"/>
  <c r="P46" i="30"/>
  <c r="E46" i="30"/>
  <c r="U46" i="30" s="1"/>
  <c r="S45" i="30"/>
  <c r="R45" i="30"/>
  <c r="Q45" i="30"/>
  <c r="P45" i="30"/>
  <c r="E45" i="30"/>
  <c r="T45" i="30" s="1"/>
  <c r="S44" i="30"/>
  <c r="R44" i="30"/>
  <c r="Q44" i="30"/>
  <c r="P44" i="30"/>
  <c r="E44" i="30"/>
  <c r="T44" i="30" s="1"/>
  <c r="S43" i="30"/>
  <c r="R43" i="30"/>
  <c r="Q43" i="30"/>
  <c r="P43" i="30"/>
  <c r="E43" i="30"/>
  <c r="U43" i="30" s="1"/>
  <c r="T42" i="30"/>
  <c r="S42" i="30"/>
  <c r="R42" i="30"/>
  <c r="Q42" i="30"/>
  <c r="P42" i="30"/>
  <c r="E42" i="30"/>
  <c r="U42" i="30" s="1"/>
  <c r="W40" i="30"/>
  <c r="V40" i="30"/>
  <c r="O40" i="30"/>
  <c r="N40" i="30"/>
  <c r="M40" i="30"/>
  <c r="L40" i="30"/>
  <c r="K40" i="30"/>
  <c r="J40" i="30"/>
  <c r="R40" i="30" s="1"/>
  <c r="I40" i="30"/>
  <c r="Q40" i="30" s="1"/>
  <c r="H40" i="30"/>
  <c r="G40" i="30"/>
  <c r="F40" i="30"/>
  <c r="C40" i="30"/>
  <c r="B40" i="30"/>
  <c r="E40" i="30" s="1"/>
  <c r="S39" i="30"/>
  <c r="R39" i="30"/>
  <c r="Q39" i="30"/>
  <c r="P39" i="30"/>
  <c r="E39" i="30"/>
  <c r="T39" i="30" s="1"/>
  <c r="S38" i="30"/>
  <c r="R38" i="30"/>
  <c r="Q38" i="30"/>
  <c r="P38" i="30"/>
  <c r="T38" i="30" s="1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S35" i="30"/>
  <c r="R35" i="30"/>
  <c r="Q35" i="30"/>
  <c r="P35" i="30"/>
  <c r="E35" i="30"/>
  <c r="W33" i="30"/>
  <c r="V33" i="30"/>
  <c r="O33" i="30"/>
  <c r="N33" i="30"/>
  <c r="M33" i="30"/>
  <c r="L33" i="30"/>
  <c r="K33" i="30"/>
  <c r="J33" i="30"/>
  <c r="I33" i="30"/>
  <c r="H33" i="30"/>
  <c r="R33" i="30" s="1"/>
  <c r="G33" i="30"/>
  <c r="F33" i="30"/>
  <c r="C33" i="30"/>
  <c r="B33" i="30"/>
  <c r="E33" i="30" s="1"/>
  <c r="S32" i="30"/>
  <c r="R32" i="30"/>
  <c r="Q32" i="30"/>
  <c r="P32" i="30"/>
  <c r="E32" i="30"/>
  <c r="U32" i="30" s="1"/>
  <c r="W30" i="30"/>
  <c r="V30" i="30"/>
  <c r="O30" i="30"/>
  <c r="N30" i="30"/>
  <c r="M30" i="30"/>
  <c r="L30" i="30"/>
  <c r="K30" i="30"/>
  <c r="J30" i="30"/>
  <c r="I30" i="30"/>
  <c r="Q30" i="30" s="1"/>
  <c r="H30" i="30"/>
  <c r="G30" i="30"/>
  <c r="F30" i="30"/>
  <c r="C30" i="30"/>
  <c r="B30" i="30"/>
  <c r="E30" i="30" s="1"/>
  <c r="S29" i="30"/>
  <c r="R29" i="30"/>
  <c r="Q29" i="30"/>
  <c r="P29" i="30"/>
  <c r="E29" i="30"/>
  <c r="T29" i="30" s="1"/>
  <c r="T28" i="30"/>
  <c r="S28" i="30"/>
  <c r="R28" i="30"/>
  <c r="Q28" i="30"/>
  <c r="P28" i="30"/>
  <c r="E28" i="30"/>
  <c r="U28" i="30" s="1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W24" i="30"/>
  <c r="V24" i="30"/>
  <c r="O24" i="30"/>
  <c r="N24" i="30"/>
  <c r="M24" i="30"/>
  <c r="L24" i="30"/>
  <c r="K24" i="30"/>
  <c r="J24" i="30"/>
  <c r="I24" i="30"/>
  <c r="S24" i="30" s="1"/>
  <c r="H24" i="30"/>
  <c r="P24" i="30" s="1"/>
  <c r="G24" i="30"/>
  <c r="F24" i="30"/>
  <c r="C24" i="30"/>
  <c r="B24" i="30"/>
  <c r="E24" i="30" s="1"/>
  <c r="T23" i="30"/>
  <c r="S23" i="30"/>
  <c r="R23" i="30"/>
  <c r="Q23" i="30"/>
  <c r="P23" i="30"/>
  <c r="E23" i="30"/>
  <c r="U23" i="30" s="1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U20" i="30"/>
  <c r="S20" i="30"/>
  <c r="R20" i="30"/>
  <c r="Q20" i="30"/>
  <c r="P20" i="30"/>
  <c r="E20" i="30"/>
  <c r="T20" i="30" s="1"/>
  <c r="T19" i="30"/>
  <c r="S19" i="30"/>
  <c r="R19" i="30"/>
  <c r="Q19" i="30"/>
  <c r="P19" i="30"/>
  <c r="E19" i="30"/>
  <c r="U19" i="30" s="1"/>
  <c r="T18" i="30"/>
  <c r="S18" i="30"/>
  <c r="R18" i="30"/>
  <c r="Q18" i="30"/>
  <c r="P18" i="30"/>
  <c r="E18" i="30"/>
  <c r="U18" i="30" s="1"/>
  <c r="W16" i="30"/>
  <c r="V16" i="30"/>
  <c r="S16" i="30"/>
  <c r="O16" i="30"/>
  <c r="N16" i="30"/>
  <c r="M16" i="30"/>
  <c r="L16" i="30"/>
  <c r="K16" i="30"/>
  <c r="J16" i="30"/>
  <c r="I16" i="30"/>
  <c r="H16" i="30"/>
  <c r="G16" i="30"/>
  <c r="F16" i="30"/>
  <c r="C16" i="30"/>
  <c r="B16" i="30"/>
  <c r="S15" i="30"/>
  <c r="R15" i="30"/>
  <c r="Q15" i="30"/>
  <c r="P15" i="30"/>
  <c r="E15" i="30"/>
  <c r="U14" i="30"/>
  <c r="T14" i="30"/>
  <c r="S14" i="30"/>
  <c r="R14" i="30"/>
  <c r="Q14" i="30"/>
  <c r="P14" i="30"/>
  <c r="E14" i="30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S11" i="30"/>
  <c r="R11" i="30"/>
  <c r="Q11" i="30"/>
  <c r="P11" i="30"/>
  <c r="E11" i="30"/>
  <c r="S10" i="30"/>
  <c r="R10" i="30"/>
  <c r="Q10" i="30"/>
  <c r="P10" i="30"/>
  <c r="E10" i="30"/>
  <c r="S9" i="30"/>
  <c r="R9" i="30"/>
  <c r="Q9" i="30"/>
  <c r="P9" i="30"/>
  <c r="E9" i="30"/>
  <c r="T9" i="30" s="1"/>
  <c r="S93" i="29"/>
  <c r="R93" i="29"/>
  <c r="Q93" i="29"/>
  <c r="P93" i="29"/>
  <c r="E93" i="29"/>
  <c r="T93" i="29" s="1"/>
  <c r="S92" i="29"/>
  <c r="R92" i="29"/>
  <c r="Q92" i="29"/>
  <c r="P92" i="29"/>
  <c r="E92" i="29"/>
  <c r="T92" i="29" s="1"/>
  <c r="T91" i="29"/>
  <c r="S91" i="29"/>
  <c r="R91" i="29"/>
  <c r="Q91" i="29"/>
  <c r="P91" i="29"/>
  <c r="E91" i="29"/>
  <c r="U91" i="29" s="1"/>
  <c r="T90" i="29"/>
  <c r="S90" i="29"/>
  <c r="R90" i="29"/>
  <c r="Q90" i="29"/>
  <c r="P90" i="29"/>
  <c r="E90" i="29"/>
  <c r="U90" i="29" s="1"/>
  <c r="S89" i="29"/>
  <c r="R89" i="29"/>
  <c r="Q89" i="29"/>
  <c r="P89" i="29"/>
  <c r="E89" i="29"/>
  <c r="T89" i="29" s="1"/>
  <c r="S88" i="29"/>
  <c r="R88" i="29"/>
  <c r="Q88" i="29"/>
  <c r="P88" i="29"/>
  <c r="E88" i="29"/>
  <c r="T88" i="29" s="1"/>
  <c r="T87" i="29"/>
  <c r="S87" i="29"/>
  <c r="R87" i="29"/>
  <c r="Q87" i="29"/>
  <c r="P87" i="29"/>
  <c r="E87" i="29"/>
  <c r="U87" i="29" s="1"/>
  <c r="S86" i="29"/>
  <c r="R86" i="29"/>
  <c r="Q86" i="29"/>
  <c r="P86" i="29"/>
  <c r="E86" i="29"/>
  <c r="U86" i="29" s="1"/>
  <c r="W72" i="29"/>
  <c r="V72" i="29"/>
  <c r="O72" i="29"/>
  <c r="N72" i="29"/>
  <c r="M72" i="29"/>
  <c r="L72" i="29"/>
  <c r="K72" i="29"/>
  <c r="J72" i="29"/>
  <c r="I72" i="29"/>
  <c r="H72" i="29"/>
  <c r="G72" i="29"/>
  <c r="F72" i="29"/>
  <c r="C72" i="29"/>
  <c r="B72" i="29"/>
  <c r="W71" i="29"/>
  <c r="V71" i="29"/>
  <c r="O71" i="29"/>
  <c r="N71" i="29"/>
  <c r="M71" i="29"/>
  <c r="L71" i="29"/>
  <c r="K71" i="29"/>
  <c r="J71" i="29"/>
  <c r="R71" i="29" s="1"/>
  <c r="I71" i="29"/>
  <c r="H71" i="29"/>
  <c r="G71" i="29"/>
  <c r="F71" i="29"/>
  <c r="C71" i="29"/>
  <c r="B71" i="29"/>
  <c r="E71" i="29" s="1"/>
  <c r="W70" i="29"/>
  <c r="V70" i="29"/>
  <c r="O70" i="29"/>
  <c r="N70" i="29"/>
  <c r="M70" i="29"/>
  <c r="L70" i="29"/>
  <c r="K70" i="29"/>
  <c r="J70" i="29"/>
  <c r="I70" i="29"/>
  <c r="Q70" i="29" s="1"/>
  <c r="H70" i="29"/>
  <c r="G70" i="29"/>
  <c r="F70" i="29"/>
  <c r="C70" i="29"/>
  <c r="E70" i="29" s="1"/>
  <c r="B70" i="29"/>
  <c r="S69" i="29"/>
  <c r="R69" i="29"/>
  <c r="Q69" i="29"/>
  <c r="P69" i="29"/>
  <c r="E69" i="29"/>
  <c r="W67" i="29"/>
  <c r="V67" i="29"/>
  <c r="O67" i="29"/>
  <c r="N67" i="29"/>
  <c r="M67" i="29"/>
  <c r="L67" i="29"/>
  <c r="K67" i="29"/>
  <c r="J67" i="29"/>
  <c r="I67" i="29"/>
  <c r="S67" i="29" s="1"/>
  <c r="H67" i="29"/>
  <c r="G67" i="29"/>
  <c r="F67" i="29"/>
  <c r="C67" i="29"/>
  <c r="B67" i="29"/>
  <c r="W66" i="29"/>
  <c r="V66" i="29"/>
  <c r="O66" i="29"/>
  <c r="N66" i="29"/>
  <c r="M66" i="29"/>
  <c r="L66" i="29"/>
  <c r="K66" i="29"/>
  <c r="J66" i="29"/>
  <c r="I66" i="29"/>
  <c r="S66" i="29" s="1"/>
  <c r="H66" i="29"/>
  <c r="G66" i="29"/>
  <c r="F66" i="29"/>
  <c r="E66" i="29"/>
  <c r="C66" i="29"/>
  <c r="B66" i="29"/>
  <c r="S65" i="29"/>
  <c r="R65" i="29"/>
  <c r="Q65" i="29"/>
  <c r="P65" i="29"/>
  <c r="E65" i="29"/>
  <c r="U65" i="29" s="1"/>
  <c r="S64" i="29"/>
  <c r="R64" i="29"/>
  <c r="Q64" i="29"/>
  <c r="P64" i="29"/>
  <c r="E64" i="29"/>
  <c r="S63" i="29"/>
  <c r="R63" i="29"/>
  <c r="Q63" i="29"/>
  <c r="P63" i="29"/>
  <c r="E63" i="29"/>
  <c r="T63" i="29" s="1"/>
  <c r="S62" i="29"/>
  <c r="R62" i="29"/>
  <c r="Q62" i="29"/>
  <c r="P62" i="29"/>
  <c r="E62" i="29"/>
  <c r="T62" i="29" s="1"/>
  <c r="S61" i="29"/>
  <c r="R61" i="29"/>
  <c r="Q61" i="29"/>
  <c r="P61" i="29"/>
  <c r="E61" i="29"/>
  <c r="U61" i="29" s="1"/>
  <c r="V59" i="29"/>
  <c r="O59" i="29"/>
  <c r="N59" i="29"/>
  <c r="M59" i="29"/>
  <c r="L59" i="29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8" i="29" s="1"/>
  <c r="S57" i="29"/>
  <c r="R57" i="29"/>
  <c r="Q57" i="29"/>
  <c r="P57" i="29"/>
  <c r="E57" i="29"/>
  <c r="U57" i="29" s="1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W53" i="29"/>
  <c r="V53" i="29"/>
  <c r="O53" i="29"/>
  <c r="N53" i="29"/>
  <c r="M53" i="29"/>
  <c r="L53" i="29"/>
  <c r="K53" i="29"/>
  <c r="J53" i="29"/>
  <c r="I53" i="29"/>
  <c r="S53" i="29" s="1"/>
  <c r="H53" i="29"/>
  <c r="G53" i="29"/>
  <c r="F53" i="29"/>
  <c r="C53" i="29"/>
  <c r="B53" i="29"/>
  <c r="E53" i="29" s="1"/>
  <c r="U52" i="29"/>
  <c r="S52" i="29"/>
  <c r="R52" i="29"/>
  <c r="Q52" i="29"/>
  <c r="P52" i="29"/>
  <c r="E52" i="29"/>
  <c r="T52" i="29" s="1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U49" i="29"/>
  <c r="S49" i="29"/>
  <c r="R49" i="29"/>
  <c r="Q49" i="29"/>
  <c r="P49" i="29"/>
  <c r="E49" i="29"/>
  <c r="T49" i="29" s="1"/>
  <c r="U48" i="29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S46" i="29"/>
  <c r="R46" i="29"/>
  <c r="Q46" i="29"/>
  <c r="P46" i="29"/>
  <c r="E46" i="29"/>
  <c r="T46" i="29" s="1"/>
  <c r="U45" i="29"/>
  <c r="S45" i="29"/>
  <c r="R45" i="29"/>
  <c r="Q45" i="29"/>
  <c r="P45" i="29"/>
  <c r="E45" i="29"/>
  <c r="T45" i="29" s="1"/>
  <c r="U44" i="29"/>
  <c r="S44" i="29"/>
  <c r="R44" i="29"/>
  <c r="Q44" i="29"/>
  <c r="P44" i="29"/>
  <c r="E44" i="29"/>
  <c r="T44" i="29" s="1"/>
  <c r="S43" i="29"/>
  <c r="R43" i="29"/>
  <c r="Q43" i="29"/>
  <c r="P43" i="29"/>
  <c r="E43" i="29"/>
  <c r="T43" i="29" s="1"/>
  <c r="S42" i="29"/>
  <c r="R42" i="29"/>
  <c r="Q42" i="29"/>
  <c r="P42" i="29"/>
  <c r="E42" i="29"/>
  <c r="T42" i="29" s="1"/>
  <c r="W40" i="29"/>
  <c r="V40" i="29"/>
  <c r="O40" i="29"/>
  <c r="N40" i="29"/>
  <c r="M40" i="29"/>
  <c r="L40" i="29"/>
  <c r="K40" i="29"/>
  <c r="J40" i="29"/>
  <c r="I40" i="29"/>
  <c r="S40" i="29" s="1"/>
  <c r="H40" i="29"/>
  <c r="P40" i="29" s="1"/>
  <c r="G40" i="29"/>
  <c r="F40" i="29"/>
  <c r="C40" i="29"/>
  <c r="B40" i="29"/>
  <c r="E40" i="29" s="1"/>
  <c r="T39" i="29"/>
  <c r="S39" i="29"/>
  <c r="R39" i="29"/>
  <c r="Q39" i="29"/>
  <c r="P39" i="29"/>
  <c r="E39" i="29"/>
  <c r="U39" i="29" s="1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T36" i="29" s="1"/>
  <c r="S35" i="29"/>
  <c r="R35" i="29"/>
  <c r="Q35" i="29"/>
  <c r="U35" i="29" s="1"/>
  <c r="P35" i="29"/>
  <c r="T35" i="29" s="1"/>
  <c r="E35" i="29"/>
  <c r="W33" i="29"/>
  <c r="V33" i="29"/>
  <c r="S33" i="29"/>
  <c r="O33" i="29"/>
  <c r="N33" i="29"/>
  <c r="M33" i="29"/>
  <c r="L33" i="29"/>
  <c r="K33" i="29"/>
  <c r="J33" i="29"/>
  <c r="I33" i="29"/>
  <c r="H33" i="29"/>
  <c r="G33" i="29"/>
  <c r="F33" i="29"/>
  <c r="C33" i="29"/>
  <c r="B33" i="29"/>
  <c r="S32" i="29"/>
  <c r="R32" i="29"/>
  <c r="Q32" i="29"/>
  <c r="P32" i="29"/>
  <c r="E32" i="29"/>
  <c r="W30" i="29"/>
  <c r="V30" i="29"/>
  <c r="O30" i="29"/>
  <c r="N30" i="29"/>
  <c r="M30" i="29"/>
  <c r="L30" i="29"/>
  <c r="K30" i="29"/>
  <c r="J30" i="29"/>
  <c r="I30" i="29"/>
  <c r="S30" i="29" s="1"/>
  <c r="H30" i="29"/>
  <c r="P30" i="29" s="1"/>
  <c r="G30" i="29"/>
  <c r="F30" i="29"/>
  <c r="C30" i="29"/>
  <c r="B30" i="29"/>
  <c r="E30" i="29" s="1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R27" i="29"/>
  <c r="Q27" i="29"/>
  <c r="P27" i="29"/>
  <c r="E27" i="29"/>
  <c r="T27" i="29" s="1"/>
  <c r="U26" i="29"/>
  <c r="S26" i="29"/>
  <c r="R26" i="29"/>
  <c r="Q26" i="29"/>
  <c r="P26" i="29"/>
  <c r="E26" i="29"/>
  <c r="T26" i="29" s="1"/>
  <c r="W24" i="29"/>
  <c r="V24" i="29"/>
  <c r="O24" i="29"/>
  <c r="N24" i="29"/>
  <c r="M24" i="29"/>
  <c r="L24" i="29"/>
  <c r="K24" i="29"/>
  <c r="J24" i="29"/>
  <c r="I24" i="29"/>
  <c r="H24" i="29"/>
  <c r="R24" i="29" s="1"/>
  <c r="G24" i="29"/>
  <c r="F24" i="29"/>
  <c r="C24" i="29"/>
  <c r="B24" i="29"/>
  <c r="E24" i="29" s="1"/>
  <c r="S23" i="29"/>
  <c r="R23" i="29"/>
  <c r="Q23" i="29"/>
  <c r="P23" i="29"/>
  <c r="E23" i="29"/>
  <c r="U23" i="29" s="1"/>
  <c r="S22" i="29"/>
  <c r="R22" i="29"/>
  <c r="Q22" i="29"/>
  <c r="P22" i="29"/>
  <c r="E22" i="29"/>
  <c r="T22" i="29" s="1"/>
  <c r="U21" i="29"/>
  <c r="S21" i="29"/>
  <c r="R21" i="29"/>
  <c r="Q21" i="29"/>
  <c r="P21" i="29"/>
  <c r="E21" i="29"/>
  <c r="T21" i="29" s="1"/>
  <c r="T20" i="29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W16" i="29"/>
  <c r="V16" i="29"/>
  <c r="O16" i="29"/>
  <c r="N16" i="29"/>
  <c r="M16" i="29"/>
  <c r="L16" i="29"/>
  <c r="K16" i="29"/>
  <c r="J16" i="29"/>
  <c r="R16" i="29" s="1"/>
  <c r="I16" i="29"/>
  <c r="S16" i="29" s="1"/>
  <c r="H16" i="29"/>
  <c r="G16" i="29"/>
  <c r="F16" i="29"/>
  <c r="E16" i="29"/>
  <c r="C16" i="29"/>
  <c r="B16" i="29"/>
  <c r="U15" i="29"/>
  <c r="T15" i="29"/>
  <c r="S15" i="29"/>
  <c r="R15" i="29"/>
  <c r="Q15" i="29"/>
  <c r="P15" i="29"/>
  <c r="E15" i="29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U11" i="29"/>
  <c r="T11" i="29"/>
  <c r="S11" i="29"/>
  <c r="R11" i="29"/>
  <c r="Q11" i="29"/>
  <c r="P11" i="29"/>
  <c r="E11" i="29"/>
  <c r="S10" i="29"/>
  <c r="R10" i="29"/>
  <c r="Q10" i="29"/>
  <c r="P10" i="29"/>
  <c r="T10" i="29" s="1"/>
  <c r="E10" i="29"/>
  <c r="S9" i="29"/>
  <c r="R9" i="29"/>
  <c r="Q9" i="29"/>
  <c r="P9" i="29"/>
  <c r="E9" i="29"/>
  <c r="U9" i="29" s="1"/>
  <c r="U93" i="28"/>
  <c r="S93" i="28"/>
  <c r="R93" i="28"/>
  <c r="Q93" i="28"/>
  <c r="P93" i="28"/>
  <c r="E93" i="28"/>
  <c r="T93" i="28" s="1"/>
  <c r="U92" i="28"/>
  <c r="T92" i="28"/>
  <c r="S92" i="28"/>
  <c r="R92" i="28"/>
  <c r="Q92" i="28"/>
  <c r="P92" i="28"/>
  <c r="E92" i="28"/>
  <c r="S91" i="28"/>
  <c r="R91" i="28"/>
  <c r="Q91" i="28"/>
  <c r="P91" i="28"/>
  <c r="E91" i="28"/>
  <c r="U91" i="28" s="1"/>
  <c r="S90" i="28"/>
  <c r="R90" i="28"/>
  <c r="Q90" i="28"/>
  <c r="P90" i="28"/>
  <c r="E90" i="28"/>
  <c r="T90" i="28" s="1"/>
  <c r="U89" i="28"/>
  <c r="S89" i="28"/>
  <c r="R89" i="28"/>
  <c r="Q89" i="28"/>
  <c r="P89" i="28"/>
  <c r="E89" i="28"/>
  <c r="T89" i="28" s="1"/>
  <c r="U88" i="28"/>
  <c r="T88" i="28"/>
  <c r="S88" i="28"/>
  <c r="R88" i="28"/>
  <c r="Q88" i="28"/>
  <c r="P88" i="28"/>
  <c r="E88" i="28"/>
  <c r="S87" i="28"/>
  <c r="R87" i="28"/>
  <c r="Q87" i="28"/>
  <c r="P87" i="28"/>
  <c r="E87" i="28"/>
  <c r="U87" i="28" s="1"/>
  <c r="S86" i="28"/>
  <c r="R86" i="28"/>
  <c r="Q86" i="28"/>
  <c r="P86" i="28"/>
  <c r="E86" i="28"/>
  <c r="T86" i="28" s="1"/>
  <c r="W72" i="28"/>
  <c r="V72" i="28"/>
  <c r="O72" i="28"/>
  <c r="N72" i="28"/>
  <c r="M72" i="28"/>
  <c r="L72" i="28"/>
  <c r="K72" i="28"/>
  <c r="J72" i="28"/>
  <c r="R72" i="28" s="1"/>
  <c r="I72" i="28"/>
  <c r="H72" i="28"/>
  <c r="G72" i="28"/>
  <c r="F72" i="28"/>
  <c r="C72" i="28"/>
  <c r="B72" i="28"/>
  <c r="W71" i="28"/>
  <c r="V71" i="28"/>
  <c r="O71" i="28"/>
  <c r="N71" i="28"/>
  <c r="M71" i="28"/>
  <c r="L71" i="28"/>
  <c r="K71" i="28"/>
  <c r="J71" i="28"/>
  <c r="I71" i="28"/>
  <c r="Q71" i="28" s="1"/>
  <c r="H71" i="28"/>
  <c r="R71" i="28" s="1"/>
  <c r="G71" i="28"/>
  <c r="F71" i="28"/>
  <c r="C71" i="28"/>
  <c r="B71" i="28"/>
  <c r="E71" i="28" s="1"/>
  <c r="W70" i="28"/>
  <c r="V70" i="28"/>
  <c r="O70" i="28"/>
  <c r="N70" i="28"/>
  <c r="M70" i="28"/>
  <c r="L70" i="28"/>
  <c r="K70" i="28"/>
  <c r="S70" i="28" s="1"/>
  <c r="J70" i="28"/>
  <c r="I70" i="28"/>
  <c r="H70" i="28"/>
  <c r="P70" i="28" s="1"/>
  <c r="G70" i="28"/>
  <c r="F70" i="28"/>
  <c r="C70" i="28"/>
  <c r="B70" i="28"/>
  <c r="S69" i="28"/>
  <c r="R69" i="28"/>
  <c r="Q69" i="28"/>
  <c r="P69" i="28"/>
  <c r="E69" i="28"/>
  <c r="W67" i="28"/>
  <c r="V67" i="28"/>
  <c r="O67" i="28"/>
  <c r="N67" i="28"/>
  <c r="M67" i="28"/>
  <c r="L67" i="28"/>
  <c r="K67" i="28"/>
  <c r="J67" i="28"/>
  <c r="I67" i="28"/>
  <c r="H67" i="28"/>
  <c r="G67" i="28"/>
  <c r="F67" i="28"/>
  <c r="C67" i="28"/>
  <c r="B67" i="28"/>
  <c r="W66" i="28"/>
  <c r="V66" i="28"/>
  <c r="O66" i="28"/>
  <c r="N66" i="28"/>
  <c r="M66" i="28"/>
  <c r="L66" i="28"/>
  <c r="K66" i="28"/>
  <c r="J66" i="28"/>
  <c r="I66" i="28"/>
  <c r="Q66" i="28" s="1"/>
  <c r="H66" i="28"/>
  <c r="R66" i="28" s="1"/>
  <c r="G66" i="28"/>
  <c r="F66" i="28"/>
  <c r="C66" i="28"/>
  <c r="B66" i="28"/>
  <c r="E66" i="28" s="1"/>
  <c r="S65" i="28"/>
  <c r="R65" i="28"/>
  <c r="Q65" i="28"/>
  <c r="P65" i="28"/>
  <c r="E65" i="28"/>
  <c r="U65" i="28" s="1"/>
  <c r="S64" i="28"/>
  <c r="R64" i="28"/>
  <c r="Q64" i="28"/>
  <c r="P64" i="28"/>
  <c r="E64" i="28"/>
  <c r="T64" i="28" s="1"/>
  <c r="S63" i="28"/>
  <c r="R63" i="28"/>
  <c r="Q63" i="28"/>
  <c r="P63" i="28"/>
  <c r="E63" i="28"/>
  <c r="T63" i="28" s="1"/>
  <c r="U62" i="28"/>
  <c r="T62" i="28"/>
  <c r="S62" i="28"/>
  <c r="R62" i="28"/>
  <c r="Q62" i="28"/>
  <c r="P62" i="28"/>
  <c r="E62" i="28"/>
  <c r="S61" i="28"/>
  <c r="R61" i="28"/>
  <c r="Q61" i="28"/>
  <c r="P61" i="28"/>
  <c r="E61" i="28"/>
  <c r="T61" i="28" s="1"/>
  <c r="V59" i="28"/>
  <c r="O59" i="28"/>
  <c r="N59" i="28"/>
  <c r="M59" i="28"/>
  <c r="L59" i="28"/>
  <c r="K59" i="28"/>
  <c r="J59" i="28"/>
  <c r="I59" i="28"/>
  <c r="S59" i="28" s="1"/>
  <c r="H59" i="28"/>
  <c r="G59" i="28"/>
  <c r="F59" i="28"/>
  <c r="C59" i="28"/>
  <c r="B59" i="28"/>
  <c r="S58" i="28"/>
  <c r="R58" i="28"/>
  <c r="Q58" i="28"/>
  <c r="P58" i="28"/>
  <c r="E58" i="28"/>
  <c r="U58" i="28" s="1"/>
  <c r="S57" i="28"/>
  <c r="R57" i="28"/>
  <c r="Q57" i="28"/>
  <c r="P57" i="28"/>
  <c r="E57" i="28"/>
  <c r="U57" i="28" s="1"/>
  <c r="S56" i="28"/>
  <c r="R56" i="28"/>
  <c r="Q56" i="28"/>
  <c r="P56" i="28"/>
  <c r="E56" i="28"/>
  <c r="T56" i="28" s="1"/>
  <c r="S55" i="28"/>
  <c r="R55" i="28"/>
  <c r="Q55" i="28"/>
  <c r="P55" i="28"/>
  <c r="E55" i="28"/>
  <c r="T55" i="28" s="1"/>
  <c r="W53" i="28"/>
  <c r="V53" i="28"/>
  <c r="O53" i="28"/>
  <c r="N53" i="28"/>
  <c r="M53" i="28"/>
  <c r="L53" i="28"/>
  <c r="K53" i="28"/>
  <c r="J53" i="28"/>
  <c r="I53" i="28"/>
  <c r="Q53" i="28" s="1"/>
  <c r="H53" i="28"/>
  <c r="R53" i="28" s="1"/>
  <c r="G53" i="28"/>
  <c r="F53" i="28"/>
  <c r="C53" i="28"/>
  <c r="B53" i="28"/>
  <c r="E53" i="28" s="1"/>
  <c r="S52" i="28"/>
  <c r="R52" i="28"/>
  <c r="Q52" i="28"/>
  <c r="P52" i="28"/>
  <c r="E52" i="28"/>
  <c r="U52" i="28" s="1"/>
  <c r="S51" i="28"/>
  <c r="R51" i="28"/>
  <c r="Q51" i="28"/>
  <c r="P51" i="28"/>
  <c r="E51" i="28"/>
  <c r="T51" i="28" s="1"/>
  <c r="S50" i="28"/>
  <c r="R50" i="28"/>
  <c r="Q50" i="28"/>
  <c r="P50" i="28"/>
  <c r="E50" i="28"/>
  <c r="T50" i="28" s="1"/>
  <c r="U49" i="28"/>
  <c r="T49" i="28"/>
  <c r="S49" i="28"/>
  <c r="R49" i="28"/>
  <c r="Q49" i="28"/>
  <c r="P49" i="28"/>
  <c r="E49" i="28"/>
  <c r="S48" i="28"/>
  <c r="R48" i="28"/>
  <c r="Q48" i="28"/>
  <c r="P48" i="28"/>
  <c r="E48" i="28"/>
  <c r="U48" i="28" s="1"/>
  <c r="S47" i="28"/>
  <c r="R47" i="28"/>
  <c r="Q47" i="28"/>
  <c r="P47" i="28"/>
  <c r="E47" i="28"/>
  <c r="T47" i="28" s="1"/>
  <c r="S46" i="28"/>
  <c r="R46" i="28"/>
  <c r="Q46" i="28"/>
  <c r="P46" i="28"/>
  <c r="E46" i="28"/>
  <c r="T46" i="28" s="1"/>
  <c r="U45" i="28"/>
  <c r="T45" i="28"/>
  <c r="S45" i="28"/>
  <c r="R45" i="28"/>
  <c r="Q45" i="28"/>
  <c r="P45" i="28"/>
  <c r="E45" i="28"/>
  <c r="S44" i="28"/>
  <c r="R44" i="28"/>
  <c r="Q44" i="28"/>
  <c r="P44" i="28"/>
  <c r="E44" i="28"/>
  <c r="U44" i="28" s="1"/>
  <c r="S43" i="28"/>
  <c r="R43" i="28"/>
  <c r="Q43" i="28"/>
  <c r="P43" i="28"/>
  <c r="E43" i="28"/>
  <c r="U43" i="28" s="1"/>
  <c r="S42" i="28"/>
  <c r="R42" i="28"/>
  <c r="Q42" i="28"/>
  <c r="P42" i="28"/>
  <c r="E42" i="28"/>
  <c r="T42" i="28" s="1"/>
  <c r="W40" i="28"/>
  <c r="V40" i="28"/>
  <c r="O40" i="28"/>
  <c r="N40" i="28"/>
  <c r="M40" i="28"/>
  <c r="L40" i="28"/>
  <c r="K40" i="28"/>
  <c r="J40" i="28"/>
  <c r="I40" i="28"/>
  <c r="Q40" i="28" s="1"/>
  <c r="H40" i="28"/>
  <c r="R40" i="28" s="1"/>
  <c r="G40" i="28"/>
  <c r="F40" i="28"/>
  <c r="C40" i="28"/>
  <c r="B40" i="28"/>
  <c r="E40" i="28" s="1"/>
  <c r="S39" i="28"/>
  <c r="R39" i="28"/>
  <c r="Q39" i="28"/>
  <c r="P39" i="28"/>
  <c r="E39" i="28"/>
  <c r="U39" i="28" s="1"/>
  <c r="S38" i="28"/>
  <c r="R38" i="28"/>
  <c r="Q38" i="28"/>
  <c r="P38" i="28"/>
  <c r="E38" i="28"/>
  <c r="S37" i="28"/>
  <c r="R37" i="28"/>
  <c r="Q37" i="28"/>
  <c r="P37" i="28"/>
  <c r="E37" i="28"/>
  <c r="T37" i="28" s="1"/>
  <c r="S36" i="28"/>
  <c r="R36" i="28"/>
  <c r="Q36" i="28"/>
  <c r="P36" i="28"/>
  <c r="E36" i="28"/>
  <c r="S35" i="28"/>
  <c r="R35" i="28"/>
  <c r="Q35" i="28"/>
  <c r="P35" i="28"/>
  <c r="T35" i="28" s="1"/>
  <c r="E35" i="28"/>
  <c r="W33" i="28"/>
  <c r="V33" i="28"/>
  <c r="O33" i="28"/>
  <c r="N33" i="28"/>
  <c r="M33" i="28"/>
  <c r="L33" i="28"/>
  <c r="K33" i="28"/>
  <c r="J33" i="28"/>
  <c r="I33" i="28"/>
  <c r="S33" i="28" s="1"/>
  <c r="H33" i="28"/>
  <c r="G33" i="28"/>
  <c r="F33" i="28"/>
  <c r="C33" i="28"/>
  <c r="B33" i="28"/>
  <c r="E33" i="28" s="1"/>
  <c r="S32" i="28"/>
  <c r="R32" i="28"/>
  <c r="Q32" i="28"/>
  <c r="P32" i="28"/>
  <c r="E32" i="28"/>
  <c r="T32" i="28" s="1"/>
  <c r="W30" i="28"/>
  <c r="V30" i="28"/>
  <c r="O30" i="28"/>
  <c r="N30" i="28"/>
  <c r="M30" i="28"/>
  <c r="L30" i="28"/>
  <c r="K30" i="28"/>
  <c r="J30" i="28"/>
  <c r="I30" i="28"/>
  <c r="H30" i="28"/>
  <c r="R30" i="28" s="1"/>
  <c r="G30" i="28"/>
  <c r="F30" i="28"/>
  <c r="C30" i="28"/>
  <c r="B30" i="28"/>
  <c r="E30" i="28" s="1"/>
  <c r="T29" i="28"/>
  <c r="S29" i="28"/>
  <c r="R29" i="28"/>
  <c r="Q29" i="28"/>
  <c r="P29" i="28"/>
  <c r="E29" i="28"/>
  <c r="U29" i="28" s="1"/>
  <c r="S28" i="28"/>
  <c r="R28" i="28"/>
  <c r="Q28" i="28"/>
  <c r="P28" i="28"/>
  <c r="E28" i="28"/>
  <c r="T28" i="28" s="1"/>
  <c r="U27" i="28"/>
  <c r="S27" i="28"/>
  <c r="R27" i="28"/>
  <c r="Q27" i="28"/>
  <c r="P27" i="28"/>
  <c r="E27" i="28"/>
  <c r="T27" i="28" s="1"/>
  <c r="T26" i="28"/>
  <c r="S26" i="28"/>
  <c r="R26" i="28"/>
  <c r="Q26" i="28"/>
  <c r="P26" i="28"/>
  <c r="E26" i="28"/>
  <c r="U26" i="28" s="1"/>
  <c r="W24" i="28"/>
  <c r="V24" i="28"/>
  <c r="S24" i="28"/>
  <c r="O24" i="28"/>
  <c r="N24" i="28"/>
  <c r="M24" i="28"/>
  <c r="L24" i="28"/>
  <c r="K24" i="28"/>
  <c r="J24" i="28"/>
  <c r="I24" i="28"/>
  <c r="H24" i="28"/>
  <c r="G24" i="28"/>
  <c r="F24" i="28"/>
  <c r="C24" i="28"/>
  <c r="B24" i="28"/>
  <c r="E24" i="28" s="1"/>
  <c r="S23" i="28"/>
  <c r="R23" i="28"/>
  <c r="Q23" i="28"/>
  <c r="P23" i="28"/>
  <c r="E23" i="28"/>
  <c r="T23" i="28" s="1"/>
  <c r="U22" i="28"/>
  <c r="S22" i="28"/>
  <c r="R22" i="28"/>
  <c r="Q22" i="28"/>
  <c r="P22" i="28"/>
  <c r="E22" i="28"/>
  <c r="T22" i="28" s="1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S19" i="28"/>
  <c r="R19" i="28"/>
  <c r="Q19" i="28"/>
  <c r="P19" i="28"/>
  <c r="E19" i="28"/>
  <c r="T19" i="28" s="1"/>
  <c r="U18" i="28"/>
  <c r="S18" i="28"/>
  <c r="R18" i="28"/>
  <c r="Q18" i="28"/>
  <c r="P18" i="28"/>
  <c r="E18" i="28"/>
  <c r="T18" i="28" s="1"/>
  <c r="W16" i="28"/>
  <c r="V16" i="28"/>
  <c r="O16" i="28"/>
  <c r="N16" i="28"/>
  <c r="M16" i="28"/>
  <c r="L16" i="28"/>
  <c r="K16" i="28"/>
  <c r="J16" i="28"/>
  <c r="I16" i="28"/>
  <c r="H16" i="28"/>
  <c r="R16" i="28" s="1"/>
  <c r="G16" i="28"/>
  <c r="F16" i="28"/>
  <c r="C16" i="28"/>
  <c r="B16" i="28"/>
  <c r="E16" i="28" s="1"/>
  <c r="S15" i="28"/>
  <c r="R15" i="28"/>
  <c r="Q15" i="28"/>
  <c r="P15" i="28"/>
  <c r="E15" i="28"/>
  <c r="U15" i="28" s="1"/>
  <c r="S14" i="28"/>
  <c r="R14" i="28"/>
  <c r="Q14" i="28"/>
  <c r="P14" i="28"/>
  <c r="E14" i="28"/>
  <c r="T14" i="28" s="1"/>
  <c r="U13" i="28"/>
  <c r="S13" i="28"/>
  <c r="R13" i="28"/>
  <c r="Q13" i="28"/>
  <c r="P13" i="28"/>
  <c r="E13" i="28"/>
  <c r="T13" i="28" s="1"/>
  <c r="T12" i="28"/>
  <c r="S12" i="28"/>
  <c r="R12" i="28"/>
  <c r="Q12" i="28"/>
  <c r="P12" i="28"/>
  <c r="E12" i="28"/>
  <c r="U12" i="28" s="1"/>
  <c r="S11" i="28"/>
  <c r="R11" i="28"/>
  <c r="Q11" i="28"/>
  <c r="P11" i="28"/>
  <c r="E11" i="28"/>
  <c r="U11" i="28" s="1"/>
  <c r="S10" i="28"/>
  <c r="R10" i="28"/>
  <c r="Q10" i="28"/>
  <c r="P10" i="28"/>
  <c r="E10" i="28"/>
  <c r="T10" i="28" s="1"/>
  <c r="U9" i="28"/>
  <c r="S9" i="28"/>
  <c r="R9" i="28"/>
  <c r="Q9" i="28"/>
  <c r="P9" i="28"/>
  <c r="E9" i="28"/>
  <c r="T9" i="28" s="1"/>
  <c r="T93" i="27"/>
  <c r="S93" i="27"/>
  <c r="R93" i="27"/>
  <c r="Q93" i="27"/>
  <c r="P93" i="27"/>
  <c r="E93" i="27"/>
  <c r="U93" i="27" s="1"/>
  <c r="S92" i="27"/>
  <c r="R92" i="27"/>
  <c r="Q92" i="27"/>
  <c r="P92" i="27"/>
  <c r="E92" i="27"/>
  <c r="U92" i="27" s="1"/>
  <c r="S91" i="27"/>
  <c r="R91" i="27"/>
  <c r="Q91" i="27"/>
  <c r="P91" i="27"/>
  <c r="E91" i="27"/>
  <c r="T91" i="27" s="1"/>
  <c r="U90" i="27"/>
  <c r="S90" i="27"/>
  <c r="R90" i="27"/>
  <c r="Q90" i="27"/>
  <c r="P90" i="27"/>
  <c r="E90" i="27"/>
  <c r="T90" i="27" s="1"/>
  <c r="U89" i="27"/>
  <c r="S89" i="27"/>
  <c r="R89" i="27"/>
  <c r="Q89" i="27"/>
  <c r="P89" i="27"/>
  <c r="E89" i="27"/>
  <c r="T89" i="27" s="1"/>
  <c r="S88" i="27"/>
  <c r="R88" i="27"/>
  <c r="Q88" i="27"/>
  <c r="P88" i="27"/>
  <c r="E88" i="27"/>
  <c r="U88" i="27" s="1"/>
  <c r="S87" i="27"/>
  <c r="R87" i="27"/>
  <c r="Q87" i="27"/>
  <c r="P87" i="27"/>
  <c r="E87" i="27"/>
  <c r="T87" i="27" s="1"/>
  <c r="S86" i="27"/>
  <c r="R86" i="27"/>
  <c r="Q86" i="27"/>
  <c r="P86" i="27"/>
  <c r="E86" i="27"/>
  <c r="W72" i="27"/>
  <c r="V72" i="27"/>
  <c r="O72" i="27"/>
  <c r="N72" i="27"/>
  <c r="M72" i="27"/>
  <c r="L72" i="27"/>
  <c r="K72" i="27"/>
  <c r="J72" i="27"/>
  <c r="I72" i="27"/>
  <c r="H72" i="27"/>
  <c r="G72" i="27"/>
  <c r="F72" i="27"/>
  <c r="C72" i="27"/>
  <c r="B72" i="27"/>
  <c r="E72" i="27" s="1"/>
  <c r="W71" i="27"/>
  <c r="V71" i="27"/>
  <c r="O71" i="27"/>
  <c r="N71" i="27"/>
  <c r="M71" i="27"/>
  <c r="L71" i="27"/>
  <c r="K71" i="27"/>
  <c r="J71" i="27"/>
  <c r="I71" i="27"/>
  <c r="H71" i="27"/>
  <c r="P71" i="27" s="1"/>
  <c r="G71" i="27"/>
  <c r="F71" i="27"/>
  <c r="C71" i="27"/>
  <c r="B71" i="27"/>
  <c r="E71" i="27" s="1"/>
  <c r="W70" i="27"/>
  <c r="V70" i="27"/>
  <c r="S70" i="27"/>
  <c r="O70" i="27"/>
  <c r="N70" i="27"/>
  <c r="M70" i="27"/>
  <c r="L70" i="27"/>
  <c r="K70" i="27"/>
  <c r="J70" i="27"/>
  <c r="I70" i="27"/>
  <c r="H70" i="27"/>
  <c r="P70" i="27" s="1"/>
  <c r="G70" i="27"/>
  <c r="F70" i="27"/>
  <c r="C70" i="27"/>
  <c r="B70" i="27"/>
  <c r="S69" i="27"/>
  <c r="R69" i="27"/>
  <c r="Q69" i="27"/>
  <c r="P69" i="27"/>
  <c r="T69" i="27" s="1"/>
  <c r="E69" i="27"/>
  <c r="W67" i="27"/>
  <c r="V67" i="27"/>
  <c r="O67" i="27"/>
  <c r="N67" i="27"/>
  <c r="M67" i="27"/>
  <c r="L67" i="27"/>
  <c r="K67" i="27"/>
  <c r="J67" i="27"/>
  <c r="I67" i="27"/>
  <c r="H67" i="27"/>
  <c r="G67" i="27"/>
  <c r="F67" i="27"/>
  <c r="C67" i="27"/>
  <c r="B67" i="27"/>
  <c r="W66" i="27"/>
  <c r="V66" i="27"/>
  <c r="O66" i="27"/>
  <c r="N66" i="27"/>
  <c r="M66" i="27"/>
  <c r="L66" i="27"/>
  <c r="K66" i="27"/>
  <c r="J66" i="27"/>
  <c r="I66" i="27"/>
  <c r="S66" i="27" s="1"/>
  <c r="H66" i="27"/>
  <c r="G66" i="27"/>
  <c r="F66" i="27"/>
  <c r="C66" i="27"/>
  <c r="B66" i="27"/>
  <c r="E66" i="27" s="1"/>
  <c r="S65" i="27"/>
  <c r="R65" i="27"/>
  <c r="Q65" i="27"/>
  <c r="P65" i="27"/>
  <c r="E65" i="27"/>
  <c r="T65" i="27" s="1"/>
  <c r="S64" i="27"/>
  <c r="R64" i="27"/>
  <c r="Q64" i="27"/>
  <c r="P64" i="27"/>
  <c r="E64" i="27"/>
  <c r="U64" i="27" s="1"/>
  <c r="S63" i="27"/>
  <c r="R63" i="27"/>
  <c r="Q63" i="27"/>
  <c r="P63" i="27"/>
  <c r="E63" i="27"/>
  <c r="S62" i="27"/>
  <c r="R62" i="27"/>
  <c r="Q62" i="27"/>
  <c r="P62" i="27"/>
  <c r="E62" i="27"/>
  <c r="U62" i="27" s="1"/>
  <c r="S61" i="27"/>
  <c r="R61" i="27"/>
  <c r="Q61" i="27"/>
  <c r="P61" i="27"/>
  <c r="E61" i="27"/>
  <c r="U61" i="27" s="1"/>
  <c r="V59" i="27"/>
  <c r="O59" i="27"/>
  <c r="N59" i="27"/>
  <c r="M59" i="27"/>
  <c r="L59" i="27"/>
  <c r="K59" i="27"/>
  <c r="J59" i="27"/>
  <c r="I59" i="27"/>
  <c r="Q59" i="27" s="1"/>
  <c r="H59" i="27"/>
  <c r="R59" i="27" s="1"/>
  <c r="G59" i="27"/>
  <c r="F59" i="27"/>
  <c r="C59" i="27"/>
  <c r="B59" i="27"/>
  <c r="E59" i="27" s="1"/>
  <c r="S58" i="27"/>
  <c r="R58" i="27"/>
  <c r="Q58" i="27"/>
  <c r="P58" i="27"/>
  <c r="E58" i="27"/>
  <c r="U58" i="27" s="1"/>
  <c r="S57" i="27"/>
  <c r="R57" i="27"/>
  <c r="Q57" i="27"/>
  <c r="P57" i="27"/>
  <c r="E57" i="27"/>
  <c r="T57" i="27" s="1"/>
  <c r="T56" i="27"/>
  <c r="S56" i="27"/>
  <c r="R56" i="27"/>
  <c r="Q56" i="27"/>
  <c r="P56" i="27"/>
  <c r="E56" i="27"/>
  <c r="U56" i="27" s="1"/>
  <c r="S55" i="27"/>
  <c r="R55" i="27"/>
  <c r="Q55" i="27"/>
  <c r="P55" i="27"/>
  <c r="E55" i="27"/>
  <c r="W53" i="27"/>
  <c r="V53" i="27"/>
  <c r="O53" i="27"/>
  <c r="N53" i="27"/>
  <c r="M53" i="27"/>
  <c r="L53" i="27"/>
  <c r="K53" i="27"/>
  <c r="J53" i="27"/>
  <c r="I53" i="27"/>
  <c r="H53" i="27"/>
  <c r="G53" i="27"/>
  <c r="F53" i="27"/>
  <c r="C53" i="27"/>
  <c r="B53" i="27"/>
  <c r="S52" i="27"/>
  <c r="R52" i="27"/>
  <c r="Q52" i="27"/>
  <c r="P52" i="27"/>
  <c r="E52" i="27"/>
  <c r="T52" i="27" s="1"/>
  <c r="S51" i="27"/>
  <c r="R51" i="27"/>
  <c r="Q51" i="27"/>
  <c r="P51" i="27"/>
  <c r="E51" i="27"/>
  <c r="U51" i="27" s="1"/>
  <c r="S50" i="27"/>
  <c r="R50" i="27"/>
  <c r="Q50" i="27"/>
  <c r="P50" i="27"/>
  <c r="E50" i="27"/>
  <c r="S49" i="27"/>
  <c r="R49" i="27"/>
  <c r="Q49" i="27"/>
  <c r="P49" i="27"/>
  <c r="E49" i="27"/>
  <c r="U49" i="27" s="1"/>
  <c r="S48" i="27"/>
  <c r="R48" i="27"/>
  <c r="Q48" i="27"/>
  <c r="P48" i="27"/>
  <c r="E48" i="27"/>
  <c r="T48" i="27" s="1"/>
  <c r="S47" i="27"/>
  <c r="R47" i="27"/>
  <c r="Q47" i="27"/>
  <c r="P47" i="27"/>
  <c r="E47" i="27"/>
  <c r="U47" i="27" s="1"/>
  <c r="U46" i="27"/>
  <c r="S46" i="27"/>
  <c r="R46" i="27"/>
  <c r="Q46" i="27"/>
  <c r="P46" i="27"/>
  <c r="E46" i="27"/>
  <c r="T46" i="27" s="1"/>
  <c r="T45" i="27"/>
  <c r="S45" i="27"/>
  <c r="R45" i="27"/>
  <c r="Q45" i="27"/>
  <c r="P45" i="27"/>
  <c r="E45" i="27"/>
  <c r="U45" i="27" s="1"/>
  <c r="S44" i="27"/>
  <c r="R44" i="27"/>
  <c r="Q44" i="27"/>
  <c r="P44" i="27"/>
  <c r="E44" i="27"/>
  <c r="T44" i="27" s="1"/>
  <c r="S43" i="27"/>
  <c r="R43" i="27"/>
  <c r="Q43" i="27"/>
  <c r="P43" i="27"/>
  <c r="E43" i="27"/>
  <c r="U43" i="27" s="1"/>
  <c r="S42" i="27"/>
  <c r="R42" i="27"/>
  <c r="Q42" i="27"/>
  <c r="P42" i="27"/>
  <c r="E42" i="27"/>
  <c r="U42" i="27" s="1"/>
  <c r="W40" i="27"/>
  <c r="V40" i="27"/>
  <c r="S40" i="27"/>
  <c r="O40" i="27"/>
  <c r="N40" i="27"/>
  <c r="M40" i="27"/>
  <c r="L40" i="27"/>
  <c r="K40" i="27"/>
  <c r="J40" i="27"/>
  <c r="I40" i="27"/>
  <c r="H40" i="27"/>
  <c r="G40" i="27"/>
  <c r="F40" i="27"/>
  <c r="C40" i="27"/>
  <c r="B40" i="27"/>
  <c r="S39" i="27"/>
  <c r="R39" i="27"/>
  <c r="Q39" i="27"/>
  <c r="P39" i="27"/>
  <c r="E39" i="27"/>
  <c r="T39" i="27" s="1"/>
  <c r="T38" i="27"/>
  <c r="S38" i="27"/>
  <c r="R38" i="27"/>
  <c r="Q38" i="27"/>
  <c r="P38" i="27"/>
  <c r="E38" i="27"/>
  <c r="U38" i="27" s="1"/>
  <c r="U37" i="27"/>
  <c r="S37" i="27"/>
  <c r="R37" i="27"/>
  <c r="Q37" i="27"/>
  <c r="P37" i="27"/>
  <c r="E37" i="27"/>
  <c r="T37" i="27" s="1"/>
  <c r="S36" i="27"/>
  <c r="R36" i="27"/>
  <c r="Q36" i="27"/>
  <c r="P36" i="27"/>
  <c r="T36" i="27" s="1"/>
  <c r="E36" i="27"/>
  <c r="U36" i="27" s="1"/>
  <c r="S35" i="27"/>
  <c r="R35" i="27"/>
  <c r="Q35" i="27"/>
  <c r="P35" i="27"/>
  <c r="E35" i="27"/>
  <c r="U35" i="27" s="1"/>
  <c r="W33" i="27"/>
  <c r="V33" i="27"/>
  <c r="O33" i="27"/>
  <c r="N33" i="27"/>
  <c r="M33" i="27"/>
  <c r="L33" i="27"/>
  <c r="K33" i="27"/>
  <c r="J33" i="27"/>
  <c r="I33" i="27"/>
  <c r="S33" i="27" s="1"/>
  <c r="H33" i="27"/>
  <c r="P33" i="27" s="1"/>
  <c r="G33" i="27"/>
  <c r="F33" i="27"/>
  <c r="E33" i="27"/>
  <c r="C33" i="27"/>
  <c r="B33" i="27"/>
  <c r="S32" i="27"/>
  <c r="R32" i="27"/>
  <c r="Q32" i="27"/>
  <c r="U32" i="27" s="1"/>
  <c r="P32" i="27"/>
  <c r="T32" i="27" s="1"/>
  <c r="E32" i="27"/>
  <c r="W30" i="27"/>
  <c r="V30" i="27"/>
  <c r="S30" i="27"/>
  <c r="O30" i="27"/>
  <c r="N30" i="27"/>
  <c r="M30" i="27"/>
  <c r="L30" i="27"/>
  <c r="K30" i="27"/>
  <c r="J30" i="27"/>
  <c r="I30" i="27"/>
  <c r="H30" i="27"/>
  <c r="G30" i="27"/>
  <c r="F30" i="27"/>
  <c r="C30" i="27"/>
  <c r="B30" i="27"/>
  <c r="S29" i="27"/>
  <c r="R29" i="27"/>
  <c r="Q29" i="27"/>
  <c r="P29" i="27"/>
  <c r="E29" i="27"/>
  <c r="T29" i="27" s="1"/>
  <c r="T28" i="27"/>
  <c r="S28" i="27"/>
  <c r="R28" i="27"/>
  <c r="Q28" i="27"/>
  <c r="P28" i="27"/>
  <c r="E28" i="27"/>
  <c r="U28" i="27" s="1"/>
  <c r="U27" i="27"/>
  <c r="S27" i="27"/>
  <c r="R27" i="27"/>
  <c r="Q27" i="27"/>
  <c r="P27" i="27"/>
  <c r="E27" i="27"/>
  <c r="T27" i="27" s="1"/>
  <c r="T26" i="27"/>
  <c r="S26" i="27"/>
  <c r="R26" i="27"/>
  <c r="Q26" i="27"/>
  <c r="P26" i="27"/>
  <c r="E26" i="27"/>
  <c r="U26" i="27" s="1"/>
  <c r="W24" i="27"/>
  <c r="V24" i="27"/>
  <c r="O24" i="27"/>
  <c r="N24" i="27"/>
  <c r="M24" i="27"/>
  <c r="L24" i="27"/>
  <c r="K24" i="27"/>
  <c r="J24" i="27"/>
  <c r="I24" i="27"/>
  <c r="H24" i="27"/>
  <c r="G24" i="27"/>
  <c r="F24" i="27"/>
  <c r="C24" i="27"/>
  <c r="B24" i="27"/>
  <c r="S23" i="27"/>
  <c r="R23" i="27"/>
  <c r="Q23" i="27"/>
  <c r="P23" i="27"/>
  <c r="E23" i="27"/>
  <c r="U23" i="27" s="1"/>
  <c r="S22" i="27"/>
  <c r="R22" i="27"/>
  <c r="Q22" i="27"/>
  <c r="P22" i="27"/>
  <c r="E22" i="27"/>
  <c r="T21" i="27"/>
  <c r="S21" i="27"/>
  <c r="R21" i="27"/>
  <c r="Q21" i="27"/>
  <c r="P21" i="27"/>
  <c r="E21" i="27"/>
  <c r="U21" i="27" s="1"/>
  <c r="S20" i="27"/>
  <c r="R20" i="27"/>
  <c r="Q20" i="27"/>
  <c r="P20" i="27"/>
  <c r="E20" i="27"/>
  <c r="T20" i="27" s="1"/>
  <c r="T19" i="27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W16" i="27"/>
  <c r="V16" i="27"/>
  <c r="O16" i="27"/>
  <c r="N16" i="27"/>
  <c r="M16" i="27"/>
  <c r="L16" i="27"/>
  <c r="K16" i="27"/>
  <c r="J16" i="27"/>
  <c r="I16" i="27"/>
  <c r="S16" i="27" s="1"/>
  <c r="H16" i="27"/>
  <c r="G16" i="27"/>
  <c r="F16" i="27"/>
  <c r="C16" i="27"/>
  <c r="B16" i="27"/>
  <c r="E16" i="27" s="1"/>
  <c r="S15" i="27"/>
  <c r="R15" i="27"/>
  <c r="Q15" i="27"/>
  <c r="P15" i="27"/>
  <c r="E15" i="27"/>
  <c r="T15" i="27" s="1"/>
  <c r="U14" i="27"/>
  <c r="S14" i="27"/>
  <c r="R14" i="27"/>
  <c r="Q14" i="27"/>
  <c r="P14" i="27"/>
  <c r="E14" i="27"/>
  <c r="T14" i="27" s="1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T11" i="27" s="1"/>
  <c r="S10" i="27"/>
  <c r="R10" i="27"/>
  <c r="Q10" i="27"/>
  <c r="U10" i="27" s="1"/>
  <c r="P10" i="27"/>
  <c r="E10" i="27"/>
  <c r="T9" i="27"/>
  <c r="S9" i="27"/>
  <c r="R9" i="27"/>
  <c r="Q9" i="27"/>
  <c r="P9" i="27"/>
  <c r="E9" i="27"/>
  <c r="U9" i="27" s="1"/>
  <c r="S93" i="26"/>
  <c r="R93" i="26"/>
  <c r="Q93" i="26"/>
  <c r="P93" i="26"/>
  <c r="E93" i="26"/>
  <c r="S92" i="26"/>
  <c r="R92" i="26"/>
  <c r="Q92" i="26"/>
  <c r="P92" i="26"/>
  <c r="E92" i="26"/>
  <c r="T92" i="26" s="1"/>
  <c r="U91" i="26"/>
  <c r="S91" i="26"/>
  <c r="R91" i="26"/>
  <c r="Q91" i="26"/>
  <c r="P91" i="26"/>
  <c r="E91" i="26"/>
  <c r="T91" i="26" s="1"/>
  <c r="S90" i="26"/>
  <c r="R90" i="26"/>
  <c r="Q90" i="26"/>
  <c r="P90" i="26"/>
  <c r="E90" i="26"/>
  <c r="U90" i="26" s="1"/>
  <c r="S89" i="26"/>
  <c r="R89" i="26"/>
  <c r="Q89" i="26"/>
  <c r="P89" i="26"/>
  <c r="E89" i="26"/>
  <c r="U89" i="26" s="1"/>
  <c r="S88" i="26"/>
  <c r="R88" i="26"/>
  <c r="Q88" i="26"/>
  <c r="P88" i="26"/>
  <c r="E88" i="26"/>
  <c r="T88" i="26" s="1"/>
  <c r="T87" i="26"/>
  <c r="S87" i="26"/>
  <c r="R87" i="26"/>
  <c r="Q87" i="26"/>
  <c r="P87" i="26"/>
  <c r="E87" i="26"/>
  <c r="U87" i="26" s="1"/>
  <c r="U86" i="26"/>
  <c r="S86" i="26"/>
  <c r="R86" i="26"/>
  <c r="Q86" i="26"/>
  <c r="P86" i="26"/>
  <c r="E86" i="26"/>
  <c r="T86" i="26" s="1"/>
  <c r="W72" i="26"/>
  <c r="V72" i="26"/>
  <c r="O72" i="26"/>
  <c r="N72" i="26"/>
  <c r="M72" i="26"/>
  <c r="L72" i="26"/>
  <c r="K72" i="26"/>
  <c r="J72" i="26"/>
  <c r="I72" i="26"/>
  <c r="Q72" i="26" s="1"/>
  <c r="H72" i="26"/>
  <c r="G72" i="26"/>
  <c r="F72" i="26"/>
  <c r="C72" i="26"/>
  <c r="B72" i="26"/>
  <c r="W71" i="26"/>
  <c r="V71" i="26"/>
  <c r="O71" i="26"/>
  <c r="N71" i="26"/>
  <c r="M71" i="26"/>
  <c r="L71" i="26"/>
  <c r="K71" i="26"/>
  <c r="S71" i="26" s="1"/>
  <c r="J71" i="26"/>
  <c r="R71" i="26" s="1"/>
  <c r="I71" i="26"/>
  <c r="H71" i="26"/>
  <c r="G71" i="26"/>
  <c r="F71" i="26"/>
  <c r="C71" i="26"/>
  <c r="B71" i="26"/>
  <c r="E71" i="26" s="1"/>
  <c r="W70" i="26"/>
  <c r="V70" i="26"/>
  <c r="O70" i="26"/>
  <c r="N70" i="26"/>
  <c r="M70" i="26"/>
  <c r="L70" i="26"/>
  <c r="K70" i="26"/>
  <c r="J70" i="26"/>
  <c r="R70" i="26" s="1"/>
  <c r="I70" i="26"/>
  <c r="S70" i="26" s="1"/>
  <c r="H70" i="26"/>
  <c r="G70" i="26"/>
  <c r="F70" i="26"/>
  <c r="C70" i="26"/>
  <c r="E70" i="26" s="1"/>
  <c r="B70" i="26"/>
  <c r="S69" i="26"/>
  <c r="R69" i="26"/>
  <c r="Q69" i="26"/>
  <c r="U69" i="26" s="1"/>
  <c r="P69" i="26"/>
  <c r="T69" i="26" s="1"/>
  <c r="E69" i="26"/>
  <c r="W67" i="26"/>
  <c r="V67" i="26"/>
  <c r="O67" i="26"/>
  <c r="N67" i="26"/>
  <c r="M67" i="26"/>
  <c r="L67" i="26"/>
  <c r="K67" i="26"/>
  <c r="J67" i="26"/>
  <c r="I67" i="26"/>
  <c r="H67" i="26"/>
  <c r="G67" i="26"/>
  <c r="F67" i="26"/>
  <c r="C67" i="26"/>
  <c r="B67" i="26"/>
  <c r="W66" i="26"/>
  <c r="V66" i="26"/>
  <c r="O66" i="26"/>
  <c r="N66" i="26"/>
  <c r="M66" i="26"/>
  <c r="L66" i="26"/>
  <c r="K66" i="26"/>
  <c r="J66" i="26"/>
  <c r="I66" i="26"/>
  <c r="H66" i="26"/>
  <c r="G66" i="26"/>
  <c r="F66" i="26"/>
  <c r="C66" i="26"/>
  <c r="B66" i="26"/>
  <c r="S65" i="26"/>
  <c r="R65" i="26"/>
  <c r="Q65" i="26"/>
  <c r="P65" i="26"/>
  <c r="E65" i="26"/>
  <c r="U65" i="26" s="1"/>
  <c r="S64" i="26"/>
  <c r="R64" i="26"/>
  <c r="Q64" i="26"/>
  <c r="P64" i="26"/>
  <c r="E64" i="26"/>
  <c r="T63" i="26"/>
  <c r="S63" i="26"/>
  <c r="R63" i="26"/>
  <c r="Q63" i="26"/>
  <c r="P63" i="26"/>
  <c r="E63" i="26"/>
  <c r="U63" i="26" s="1"/>
  <c r="S62" i="26"/>
  <c r="R62" i="26"/>
  <c r="Q62" i="26"/>
  <c r="P62" i="26"/>
  <c r="E62" i="26"/>
  <c r="T62" i="26" s="1"/>
  <c r="S61" i="26"/>
  <c r="R61" i="26"/>
  <c r="Q61" i="26"/>
  <c r="P61" i="26"/>
  <c r="E61" i="26"/>
  <c r="U61" i="26" s="1"/>
  <c r="V59" i="26"/>
  <c r="O59" i="26"/>
  <c r="N59" i="26"/>
  <c r="M59" i="26"/>
  <c r="L59" i="26"/>
  <c r="K59" i="26"/>
  <c r="J59" i="26"/>
  <c r="I59" i="26"/>
  <c r="S59" i="26" s="1"/>
  <c r="H59" i="26"/>
  <c r="G59" i="26"/>
  <c r="F59" i="26"/>
  <c r="C59" i="26"/>
  <c r="B59" i="26"/>
  <c r="S58" i="26"/>
  <c r="R58" i="26"/>
  <c r="Q58" i="26"/>
  <c r="P58" i="26"/>
  <c r="E58" i="26"/>
  <c r="T58" i="26" s="1"/>
  <c r="U57" i="26"/>
  <c r="T57" i="26"/>
  <c r="S57" i="26"/>
  <c r="R57" i="26"/>
  <c r="Q57" i="26"/>
  <c r="P57" i="26"/>
  <c r="E57" i="26"/>
  <c r="S56" i="26"/>
  <c r="R56" i="26"/>
  <c r="Q56" i="26"/>
  <c r="P56" i="26"/>
  <c r="E56" i="26"/>
  <c r="U56" i="26" s="1"/>
  <c r="S55" i="26"/>
  <c r="R55" i="26"/>
  <c r="Q55" i="26"/>
  <c r="P55" i="26"/>
  <c r="E55" i="26"/>
  <c r="W53" i="26"/>
  <c r="V53" i="26"/>
  <c r="O53" i="26"/>
  <c r="N53" i="26"/>
  <c r="M53" i="26"/>
  <c r="L53" i="26"/>
  <c r="K53" i="26"/>
  <c r="J53" i="26"/>
  <c r="I53" i="26"/>
  <c r="H53" i="26"/>
  <c r="G53" i="26"/>
  <c r="F53" i="26"/>
  <c r="C53" i="26"/>
  <c r="B53" i="26"/>
  <c r="E53" i="26" s="1"/>
  <c r="T52" i="26"/>
  <c r="S52" i="26"/>
  <c r="R52" i="26"/>
  <c r="Q52" i="26"/>
  <c r="P52" i="26"/>
  <c r="E52" i="26"/>
  <c r="U52" i="26" s="1"/>
  <c r="U51" i="26"/>
  <c r="T51" i="26"/>
  <c r="S51" i="26"/>
  <c r="R51" i="26"/>
  <c r="Q51" i="26"/>
  <c r="P51" i="26"/>
  <c r="E51" i="26"/>
  <c r="S50" i="26"/>
  <c r="R50" i="26"/>
  <c r="Q50" i="26"/>
  <c r="P50" i="26"/>
  <c r="E50" i="26"/>
  <c r="U50" i="26" s="1"/>
  <c r="S49" i="26"/>
  <c r="R49" i="26"/>
  <c r="Q49" i="26"/>
  <c r="P49" i="26"/>
  <c r="E49" i="26"/>
  <c r="T49" i="26" s="1"/>
  <c r="U48" i="26"/>
  <c r="T48" i="26"/>
  <c r="S48" i="26"/>
  <c r="R48" i="26"/>
  <c r="Q48" i="26"/>
  <c r="P48" i="26"/>
  <c r="E48" i="26"/>
  <c r="T47" i="26"/>
  <c r="S47" i="26"/>
  <c r="R47" i="26"/>
  <c r="Q47" i="26"/>
  <c r="P47" i="26"/>
  <c r="E47" i="26"/>
  <c r="U47" i="26" s="1"/>
  <c r="T46" i="26"/>
  <c r="S46" i="26"/>
  <c r="R46" i="26"/>
  <c r="Q46" i="26"/>
  <c r="P46" i="26"/>
  <c r="E46" i="26"/>
  <c r="U46" i="26" s="1"/>
  <c r="S45" i="26"/>
  <c r="R45" i="26"/>
  <c r="Q45" i="26"/>
  <c r="P45" i="26"/>
  <c r="E45" i="26"/>
  <c r="T45" i="26" s="1"/>
  <c r="U44" i="26"/>
  <c r="T44" i="26"/>
  <c r="S44" i="26"/>
  <c r="R44" i="26"/>
  <c r="Q44" i="26"/>
  <c r="P44" i="26"/>
  <c r="E44" i="26"/>
  <c r="U43" i="26"/>
  <c r="T43" i="26"/>
  <c r="S43" i="26"/>
  <c r="R43" i="26"/>
  <c r="Q43" i="26"/>
  <c r="P43" i="26"/>
  <c r="E43" i="26"/>
  <c r="S42" i="26"/>
  <c r="R42" i="26"/>
  <c r="Q42" i="26"/>
  <c r="P42" i="26"/>
  <c r="E42" i="26"/>
  <c r="U42" i="26" s="1"/>
  <c r="W40" i="26"/>
  <c r="V40" i="26"/>
  <c r="O40" i="26"/>
  <c r="N40" i="26"/>
  <c r="M40" i="26"/>
  <c r="L40" i="26"/>
  <c r="K40" i="26"/>
  <c r="J40" i="26"/>
  <c r="I40" i="26"/>
  <c r="H40" i="26"/>
  <c r="G40" i="26"/>
  <c r="F40" i="26"/>
  <c r="C40" i="26"/>
  <c r="B40" i="26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T37" i="26"/>
  <c r="S37" i="26"/>
  <c r="R37" i="26"/>
  <c r="Q37" i="26"/>
  <c r="P37" i="26"/>
  <c r="E37" i="26"/>
  <c r="U37" i="26" s="1"/>
  <c r="S36" i="26"/>
  <c r="R36" i="26"/>
  <c r="Q36" i="26"/>
  <c r="P36" i="26"/>
  <c r="E36" i="26"/>
  <c r="S35" i="26"/>
  <c r="R35" i="26"/>
  <c r="Q35" i="26"/>
  <c r="P35" i="26"/>
  <c r="T35" i="26" s="1"/>
  <c r="E35" i="26"/>
  <c r="W33" i="26"/>
  <c r="V33" i="26"/>
  <c r="O33" i="26"/>
  <c r="N33" i="26"/>
  <c r="M33" i="26"/>
  <c r="L33" i="26"/>
  <c r="K33" i="26"/>
  <c r="J33" i="26"/>
  <c r="I33" i="26"/>
  <c r="H33" i="26"/>
  <c r="G33" i="26"/>
  <c r="F33" i="26"/>
  <c r="C33" i="26"/>
  <c r="B33" i="26"/>
  <c r="E33" i="26" s="1"/>
  <c r="S32" i="26"/>
  <c r="R32" i="26"/>
  <c r="Q32" i="26"/>
  <c r="P32" i="26"/>
  <c r="E32" i="26"/>
  <c r="U32" i="26" s="1"/>
  <c r="W30" i="26"/>
  <c r="V30" i="26"/>
  <c r="S30" i="26"/>
  <c r="O30" i="26"/>
  <c r="N30" i="26"/>
  <c r="M30" i="26"/>
  <c r="L30" i="26"/>
  <c r="K30" i="26"/>
  <c r="J30" i="26"/>
  <c r="I30" i="26"/>
  <c r="Q30" i="26" s="1"/>
  <c r="H30" i="26"/>
  <c r="P30" i="26" s="1"/>
  <c r="G30" i="26"/>
  <c r="F30" i="26"/>
  <c r="C30" i="26"/>
  <c r="B30" i="26"/>
  <c r="E30" i="26" s="1"/>
  <c r="U29" i="26"/>
  <c r="S29" i="26"/>
  <c r="R29" i="26"/>
  <c r="Q29" i="26"/>
  <c r="P29" i="26"/>
  <c r="E29" i="26"/>
  <c r="T29" i="26" s="1"/>
  <c r="U28" i="26"/>
  <c r="T28" i="26"/>
  <c r="S28" i="26"/>
  <c r="R28" i="26"/>
  <c r="Q28" i="26"/>
  <c r="P28" i="26"/>
  <c r="E28" i="26"/>
  <c r="S27" i="26"/>
  <c r="R27" i="26"/>
  <c r="Q27" i="26"/>
  <c r="P27" i="26"/>
  <c r="E27" i="26"/>
  <c r="U27" i="26" s="1"/>
  <c r="S26" i="26"/>
  <c r="R26" i="26"/>
  <c r="Q26" i="26"/>
  <c r="P26" i="26"/>
  <c r="E26" i="26"/>
  <c r="T26" i="26" s="1"/>
  <c r="W24" i="26"/>
  <c r="V24" i="26"/>
  <c r="O24" i="26"/>
  <c r="N24" i="26"/>
  <c r="M24" i="26"/>
  <c r="L24" i="26"/>
  <c r="K24" i="26"/>
  <c r="J24" i="26"/>
  <c r="I24" i="26"/>
  <c r="S24" i="26" s="1"/>
  <c r="H24" i="26"/>
  <c r="P24" i="26" s="1"/>
  <c r="G24" i="26"/>
  <c r="F24" i="26"/>
  <c r="C24" i="26"/>
  <c r="B24" i="26"/>
  <c r="E24" i="26" s="1"/>
  <c r="T23" i="26"/>
  <c r="S23" i="26"/>
  <c r="R23" i="26"/>
  <c r="Q23" i="26"/>
  <c r="P23" i="26"/>
  <c r="E23" i="26"/>
  <c r="U23" i="26" s="1"/>
  <c r="T22" i="26"/>
  <c r="S22" i="26"/>
  <c r="R22" i="26"/>
  <c r="Q22" i="26"/>
  <c r="P22" i="26"/>
  <c r="E22" i="26"/>
  <c r="U22" i="26" s="1"/>
  <c r="S21" i="26"/>
  <c r="R21" i="26"/>
  <c r="Q21" i="26"/>
  <c r="P21" i="26"/>
  <c r="E21" i="26"/>
  <c r="T21" i="26" s="1"/>
  <c r="S20" i="26"/>
  <c r="R20" i="26"/>
  <c r="Q20" i="26"/>
  <c r="P20" i="26"/>
  <c r="E20" i="26"/>
  <c r="U19" i="26"/>
  <c r="S19" i="26"/>
  <c r="R19" i="26"/>
  <c r="Q19" i="26"/>
  <c r="P19" i="26"/>
  <c r="E19" i="26"/>
  <c r="T19" i="26" s="1"/>
  <c r="S18" i="26"/>
  <c r="R18" i="26"/>
  <c r="Q18" i="26"/>
  <c r="P18" i="26"/>
  <c r="E18" i="26"/>
  <c r="U18" i="26" s="1"/>
  <c r="W16" i="26"/>
  <c r="V16" i="26"/>
  <c r="O16" i="26"/>
  <c r="N16" i="26"/>
  <c r="M16" i="26"/>
  <c r="L16" i="26"/>
  <c r="K16" i="26"/>
  <c r="S16" i="26" s="1"/>
  <c r="J16" i="26"/>
  <c r="R16" i="26" s="1"/>
  <c r="I16" i="26"/>
  <c r="H16" i="26"/>
  <c r="G16" i="26"/>
  <c r="F16" i="26"/>
  <c r="C16" i="26"/>
  <c r="B16" i="26"/>
  <c r="E16" i="26" s="1"/>
  <c r="U15" i="26"/>
  <c r="T15" i="26"/>
  <c r="S15" i="26"/>
  <c r="R15" i="26"/>
  <c r="Q15" i="26"/>
  <c r="P15" i="26"/>
  <c r="E15" i="26"/>
  <c r="U14" i="26"/>
  <c r="T14" i="26"/>
  <c r="S14" i="26"/>
  <c r="R14" i="26"/>
  <c r="Q14" i="26"/>
  <c r="P14" i="26"/>
  <c r="E14" i="26"/>
  <c r="S13" i="26"/>
  <c r="R13" i="26"/>
  <c r="Q13" i="26"/>
  <c r="P13" i="26"/>
  <c r="E13" i="26"/>
  <c r="U13" i="26" s="1"/>
  <c r="S12" i="26"/>
  <c r="R12" i="26"/>
  <c r="Q12" i="26"/>
  <c r="P12" i="26"/>
  <c r="E12" i="26"/>
  <c r="T12" i="26" s="1"/>
  <c r="S11" i="26"/>
  <c r="R11" i="26"/>
  <c r="Q11" i="26"/>
  <c r="P11" i="26"/>
  <c r="T11" i="26" s="1"/>
  <c r="E11" i="26"/>
  <c r="S10" i="26"/>
  <c r="R10" i="26"/>
  <c r="Q10" i="26"/>
  <c r="U10" i="26" s="1"/>
  <c r="P10" i="26"/>
  <c r="T10" i="26" s="1"/>
  <c r="E10" i="26"/>
  <c r="S9" i="26"/>
  <c r="R9" i="26"/>
  <c r="Q9" i="26"/>
  <c r="P9" i="26"/>
  <c r="E9" i="26"/>
  <c r="T9" i="26" s="1"/>
  <c r="S93" i="25"/>
  <c r="R93" i="25"/>
  <c r="Q93" i="25"/>
  <c r="P93" i="25"/>
  <c r="E93" i="25"/>
  <c r="T93" i="25" s="1"/>
  <c r="T92" i="25"/>
  <c r="S92" i="25"/>
  <c r="R92" i="25"/>
  <c r="Q92" i="25"/>
  <c r="P92" i="25"/>
  <c r="E92" i="25"/>
  <c r="U92" i="25" s="1"/>
  <c r="U91" i="25"/>
  <c r="S91" i="25"/>
  <c r="R91" i="25"/>
  <c r="Q91" i="25"/>
  <c r="P91" i="25"/>
  <c r="E91" i="25"/>
  <c r="T91" i="25" s="1"/>
  <c r="S90" i="25"/>
  <c r="R90" i="25"/>
  <c r="Q90" i="25"/>
  <c r="P90" i="25"/>
  <c r="E90" i="25"/>
  <c r="U90" i="25" s="1"/>
  <c r="S89" i="25"/>
  <c r="R89" i="25"/>
  <c r="Q89" i="25"/>
  <c r="P89" i="25"/>
  <c r="E89" i="25"/>
  <c r="T89" i="25" s="1"/>
  <c r="U88" i="25"/>
  <c r="T88" i="25"/>
  <c r="S88" i="25"/>
  <c r="R88" i="25"/>
  <c r="Q88" i="25"/>
  <c r="P88" i="25"/>
  <c r="E88" i="25"/>
  <c r="T87" i="25"/>
  <c r="S87" i="25"/>
  <c r="R87" i="25"/>
  <c r="Q87" i="25"/>
  <c r="P87" i="25"/>
  <c r="E87" i="25"/>
  <c r="U87" i="25" s="1"/>
  <c r="T86" i="25"/>
  <c r="S86" i="25"/>
  <c r="R86" i="25"/>
  <c r="Q86" i="25"/>
  <c r="P86" i="25"/>
  <c r="E86" i="25"/>
  <c r="U86" i="25" s="1"/>
  <c r="W72" i="25"/>
  <c r="V72" i="25"/>
  <c r="O72" i="25"/>
  <c r="N72" i="25"/>
  <c r="M72" i="25"/>
  <c r="L72" i="25"/>
  <c r="K72" i="25"/>
  <c r="J72" i="25"/>
  <c r="I72" i="25"/>
  <c r="H72" i="25"/>
  <c r="G72" i="25"/>
  <c r="F72" i="25"/>
  <c r="C72" i="25"/>
  <c r="B72" i="25"/>
  <c r="W71" i="25"/>
  <c r="V71" i="25"/>
  <c r="O71" i="25"/>
  <c r="N71" i="25"/>
  <c r="M71" i="25"/>
  <c r="L71" i="25"/>
  <c r="K71" i="25"/>
  <c r="J71" i="25"/>
  <c r="R71" i="25" s="1"/>
  <c r="I71" i="25"/>
  <c r="H71" i="25"/>
  <c r="G71" i="25"/>
  <c r="F71" i="25"/>
  <c r="C71" i="25"/>
  <c r="B71" i="25"/>
  <c r="E71" i="25" s="1"/>
  <c r="W70" i="25"/>
  <c r="V70" i="25"/>
  <c r="O70" i="25"/>
  <c r="N70" i="25"/>
  <c r="M70" i="25"/>
  <c r="L70" i="25"/>
  <c r="K70" i="25"/>
  <c r="J70" i="25"/>
  <c r="I70" i="25"/>
  <c r="Q70" i="25" s="1"/>
  <c r="H70" i="25"/>
  <c r="G70" i="25"/>
  <c r="F70" i="25"/>
  <c r="E70" i="25"/>
  <c r="C70" i="25"/>
  <c r="B70" i="25"/>
  <c r="S69" i="25"/>
  <c r="R69" i="25"/>
  <c r="Q69" i="25"/>
  <c r="P69" i="25"/>
  <c r="E69" i="25"/>
  <c r="W67" i="25"/>
  <c r="V67" i="25"/>
  <c r="O67" i="25"/>
  <c r="N67" i="25"/>
  <c r="M67" i="25"/>
  <c r="L67" i="25"/>
  <c r="K67" i="25"/>
  <c r="J67" i="25"/>
  <c r="I67" i="25"/>
  <c r="H67" i="25"/>
  <c r="G67" i="25"/>
  <c r="F67" i="25"/>
  <c r="C67" i="25"/>
  <c r="B67" i="25"/>
  <c r="W66" i="25"/>
  <c r="V66" i="25"/>
  <c r="O66" i="25"/>
  <c r="N66" i="25"/>
  <c r="M66" i="25"/>
  <c r="L66" i="25"/>
  <c r="K66" i="25"/>
  <c r="J66" i="25"/>
  <c r="I66" i="25"/>
  <c r="S66" i="25" s="1"/>
  <c r="H66" i="25"/>
  <c r="G66" i="25"/>
  <c r="F66" i="25"/>
  <c r="E66" i="25"/>
  <c r="C66" i="25"/>
  <c r="B66" i="25"/>
  <c r="S65" i="25"/>
  <c r="R65" i="25"/>
  <c r="Q65" i="25"/>
  <c r="P65" i="25"/>
  <c r="E65" i="25"/>
  <c r="U65" i="25" s="1"/>
  <c r="T64" i="25"/>
  <c r="S64" i="25"/>
  <c r="R64" i="25"/>
  <c r="Q64" i="25"/>
  <c r="P64" i="25"/>
  <c r="E64" i="25"/>
  <c r="U64" i="25" s="1"/>
  <c r="S63" i="25"/>
  <c r="R63" i="25"/>
  <c r="Q63" i="25"/>
  <c r="P63" i="25"/>
  <c r="E63" i="25"/>
  <c r="T63" i="25" s="1"/>
  <c r="S62" i="25"/>
  <c r="R62" i="25"/>
  <c r="Q62" i="25"/>
  <c r="P62" i="25"/>
  <c r="E62" i="25"/>
  <c r="T62" i="25" s="1"/>
  <c r="S61" i="25"/>
  <c r="R61" i="25"/>
  <c r="Q61" i="25"/>
  <c r="P61" i="25"/>
  <c r="E61" i="25"/>
  <c r="U61" i="25" s="1"/>
  <c r="V59" i="25"/>
  <c r="O59" i="25"/>
  <c r="N59" i="25"/>
  <c r="M59" i="25"/>
  <c r="L59" i="25"/>
  <c r="K59" i="25"/>
  <c r="J59" i="25"/>
  <c r="I59" i="25"/>
  <c r="H59" i="25"/>
  <c r="G59" i="25"/>
  <c r="F59" i="25"/>
  <c r="C59" i="25"/>
  <c r="B59" i="25"/>
  <c r="U58" i="25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S55" i="25"/>
  <c r="R55" i="25"/>
  <c r="Q55" i="25"/>
  <c r="P55" i="25"/>
  <c r="E55" i="25"/>
  <c r="T55" i="25" s="1"/>
  <c r="W53" i="25"/>
  <c r="V53" i="25"/>
  <c r="O53" i="25"/>
  <c r="N53" i="25"/>
  <c r="M53" i="25"/>
  <c r="L53" i="25"/>
  <c r="K53" i="25"/>
  <c r="J53" i="25"/>
  <c r="I53" i="25"/>
  <c r="S53" i="25" s="1"/>
  <c r="H53" i="25"/>
  <c r="G53" i="25"/>
  <c r="F53" i="25"/>
  <c r="C53" i="25"/>
  <c r="B53" i="25"/>
  <c r="S52" i="25"/>
  <c r="R52" i="25"/>
  <c r="Q52" i="25"/>
  <c r="P52" i="25"/>
  <c r="E52" i="25"/>
  <c r="U52" i="25" s="1"/>
  <c r="S51" i="25"/>
  <c r="R51" i="25"/>
  <c r="Q51" i="25"/>
  <c r="P51" i="25"/>
  <c r="E51" i="25"/>
  <c r="S50" i="25"/>
  <c r="R50" i="25"/>
  <c r="Q50" i="25"/>
  <c r="P50" i="25"/>
  <c r="E50" i="25"/>
  <c r="T50" i="25" s="1"/>
  <c r="U49" i="25"/>
  <c r="S49" i="25"/>
  <c r="R49" i="25"/>
  <c r="Q49" i="25"/>
  <c r="P49" i="25"/>
  <c r="E49" i="25"/>
  <c r="T49" i="25" s="1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S45" i="25"/>
  <c r="R45" i="25"/>
  <c r="Q45" i="25"/>
  <c r="P45" i="25"/>
  <c r="E45" i="25"/>
  <c r="T45" i="25" s="1"/>
  <c r="S44" i="25"/>
  <c r="R44" i="25"/>
  <c r="Q44" i="25"/>
  <c r="P44" i="25"/>
  <c r="E44" i="25"/>
  <c r="U44" i="25" s="1"/>
  <c r="T43" i="25"/>
  <c r="S43" i="25"/>
  <c r="R43" i="25"/>
  <c r="Q43" i="25"/>
  <c r="P43" i="25"/>
  <c r="E43" i="25"/>
  <c r="S42" i="25"/>
  <c r="R42" i="25"/>
  <c r="Q42" i="25"/>
  <c r="P42" i="25"/>
  <c r="E42" i="25"/>
  <c r="W40" i="25"/>
  <c r="V40" i="25"/>
  <c r="O40" i="25"/>
  <c r="N40" i="25"/>
  <c r="M40" i="25"/>
  <c r="L40" i="25"/>
  <c r="K40" i="25"/>
  <c r="J40" i="25"/>
  <c r="I40" i="25"/>
  <c r="S40" i="25" s="1"/>
  <c r="H40" i="25"/>
  <c r="R40" i="25" s="1"/>
  <c r="G40" i="25"/>
  <c r="F40" i="25"/>
  <c r="E40" i="25"/>
  <c r="C40" i="25"/>
  <c r="B40" i="25"/>
  <c r="U39" i="25"/>
  <c r="T39" i="25"/>
  <c r="S39" i="25"/>
  <c r="R39" i="25"/>
  <c r="Q39" i="25"/>
  <c r="P39" i="25"/>
  <c r="E39" i="25"/>
  <c r="S38" i="25"/>
  <c r="R38" i="25"/>
  <c r="Q38" i="25"/>
  <c r="P38" i="25"/>
  <c r="E38" i="25"/>
  <c r="U38" i="25" s="1"/>
  <c r="S37" i="25"/>
  <c r="R37" i="25"/>
  <c r="Q37" i="25"/>
  <c r="P37" i="25"/>
  <c r="E37" i="25"/>
  <c r="S36" i="25"/>
  <c r="R36" i="25"/>
  <c r="Q36" i="25"/>
  <c r="U36" i="25" s="1"/>
  <c r="P36" i="25"/>
  <c r="T36" i="25" s="1"/>
  <c r="E36" i="25"/>
  <c r="S35" i="25"/>
  <c r="R35" i="25"/>
  <c r="Q35" i="25"/>
  <c r="P35" i="25"/>
  <c r="E35" i="25"/>
  <c r="U35" i="25" s="1"/>
  <c r="W33" i="25"/>
  <c r="V33" i="25"/>
  <c r="O33" i="25"/>
  <c r="N33" i="25"/>
  <c r="M33" i="25"/>
  <c r="L33" i="25"/>
  <c r="K33" i="25"/>
  <c r="J33" i="25"/>
  <c r="I33" i="25"/>
  <c r="S33" i="25" s="1"/>
  <c r="H33" i="25"/>
  <c r="G33" i="25"/>
  <c r="F33" i="25"/>
  <c r="C33" i="25"/>
  <c r="B33" i="25"/>
  <c r="S32" i="25"/>
  <c r="R32" i="25"/>
  <c r="Q32" i="25"/>
  <c r="P32" i="25"/>
  <c r="E32" i="25"/>
  <c r="W30" i="25"/>
  <c r="V30" i="25"/>
  <c r="R30" i="25"/>
  <c r="O30" i="25"/>
  <c r="N30" i="25"/>
  <c r="M30" i="25"/>
  <c r="L30" i="25"/>
  <c r="K30" i="25"/>
  <c r="J30" i="25"/>
  <c r="I30" i="25"/>
  <c r="H30" i="25"/>
  <c r="G30" i="25"/>
  <c r="F30" i="25"/>
  <c r="C30" i="25"/>
  <c r="B30" i="25"/>
  <c r="E30" i="25" s="1"/>
  <c r="S29" i="25"/>
  <c r="R29" i="25"/>
  <c r="Q29" i="25"/>
  <c r="P29" i="25"/>
  <c r="E29" i="25"/>
  <c r="T29" i="25" s="1"/>
  <c r="S28" i="25"/>
  <c r="R28" i="25"/>
  <c r="Q28" i="25"/>
  <c r="P28" i="25"/>
  <c r="E28" i="25"/>
  <c r="U28" i="25" s="1"/>
  <c r="S27" i="25"/>
  <c r="R27" i="25"/>
  <c r="Q27" i="25"/>
  <c r="P27" i="25"/>
  <c r="E27" i="25"/>
  <c r="T27" i="25" s="1"/>
  <c r="U26" i="25"/>
  <c r="T26" i="25"/>
  <c r="S26" i="25"/>
  <c r="R26" i="25"/>
  <c r="Q26" i="25"/>
  <c r="P26" i="25"/>
  <c r="E26" i="25"/>
  <c r="W24" i="25"/>
  <c r="V24" i="25"/>
  <c r="O24" i="25"/>
  <c r="N24" i="25"/>
  <c r="M24" i="25"/>
  <c r="L24" i="25"/>
  <c r="K24" i="25"/>
  <c r="J24" i="25"/>
  <c r="I24" i="25"/>
  <c r="H24" i="25"/>
  <c r="P24" i="25" s="1"/>
  <c r="G24" i="25"/>
  <c r="F24" i="25"/>
  <c r="C24" i="25"/>
  <c r="B24" i="25"/>
  <c r="E24" i="25" s="1"/>
  <c r="S23" i="25"/>
  <c r="R23" i="25"/>
  <c r="Q23" i="25"/>
  <c r="P23" i="25"/>
  <c r="E23" i="25"/>
  <c r="T23" i="25" s="1"/>
  <c r="S22" i="25"/>
  <c r="R22" i="25"/>
  <c r="Q22" i="25"/>
  <c r="P22" i="25"/>
  <c r="E22" i="25"/>
  <c r="U21" i="25"/>
  <c r="T21" i="25"/>
  <c r="S21" i="25"/>
  <c r="R21" i="25"/>
  <c r="Q21" i="25"/>
  <c r="P21" i="25"/>
  <c r="E21" i="25"/>
  <c r="T20" i="25"/>
  <c r="S20" i="25"/>
  <c r="R20" i="25"/>
  <c r="Q20" i="25"/>
  <c r="P20" i="25"/>
  <c r="E20" i="25"/>
  <c r="U20" i="25" s="1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W16" i="25"/>
  <c r="V16" i="25"/>
  <c r="O16" i="25"/>
  <c r="N16" i="25"/>
  <c r="M16" i="25"/>
  <c r="L16" i="25"/>
  <c r="K16" i="25"/>
  <c r="J16" i="25"/>
  <c r="I16" i="25"/>
  <c r="Q16" i="25" s="1"/>
  <c r="H16" i="25"/>
  <c r="P16" i="25" s="1"/>
  <c r="G16" i="25"/>
  <c r="F16" i="25"/>
  <c r="C16" i="25"/>
  <c r="B16" i="25"/>
  <c r="E16" i="25" s="1"/>
  <c r="T15" i="25"/>
  <c r="S15" i="25"/>
  <c r="R15" i="25"/>
  <c r="Q15" i="25"/>
  <c r="P15" i="25"/>
  <c r="E15" i="25"/>
  <c r="U15" i="25" s="1"/>
  <c r="S14" i="25"/>
  <c r="R14" i="25"/>
  <c r="Q14" i="25"/>
  <c r="P14" i="25"/>
  <c r="E14" i="25"/>
  <c r="T14" i="25" s="1"/>
  <c r="S13" i="25"/>
  <c r="R13" i="25"/>
  <c r="Q13" i="25"/>
  <c r="P13" i="25"/>
  <c r="E13" i="25"/>
  <c r="U13" i="25" s="1"/>
  <c r="U12" i="25"/>
  <c r="T12" i="25"/>
  <c r="S12" i="25"/>
  <c r="R12" i="25"/>
  <c r="Q12" i="25"/>
  <c r="P12" i="25"/>
  <c r="E12" i="25"/>
  <c r="T11" i="25"/>
  <c r="S11" i="25"/>
  <c r="R11" i="25"/>
  <c r="Q11" i="25"/>
  <c r="P11" i="25"/>
  <c r="E11" i="25"/>
  <c r="U11" i="25" s="1"/>
  <c r="S10" i="25"/>
  <c r="R10" i="25"/>
  <c r="Q10" i="25"/>
  <c r="P10" i="25"/>
  <c r="E10" i="25"/>
  <c r="S9" i="25"/>
  <c r="R9" i="25"/>
  <c r="Q9" i="25"/>
  <c r="P9" i="25"/>
  <c r="E9" i="25"/>
  <c r="U9" i="25" s="1"/>
  <c r="U93" i="24"/>
  <c r="T93" i="24"/>
  <c r="S93" i="24"/>
  <c r="R93" i="24"/>
  <c r="Q93" i="24"/>
  <c r="P93" i="24"/>
  <c r="E93" i="24"/>
  <c r="T92" i="24"/>
  <c r="S92" i="24"/>
  <c r="R92" i="24"/>
  <c r="Q92" i="24"/>
  <c r="P92" i="24"/>
  <c r="E92" i="24"/>
  <c r="U92" i="24" s="1"/>
  <c r="S91" i="24"/>
  <c r="R91" i="24"/>
  <c r="Q91" i="24"/>
  <c r="P91" i="24"/>
  <c r="E91" i="24"/>
  <c r="T91" i="24" s="1"/>
  <c r="S90" i="24"/>
  <c r="R90" i="24"/>
  <c r="Q90" i="24"/>
  <c r="P90" i="24"/>
  <c r="E90" i="24"/>
  <c r="U90" i="24" s="1"/>
  <c r="U89" i="24"/>
  <c r="T89" i="24"/>
  <c r="S89" i="24"/>
  <c r="R89" i="24"/>
  <c r="Q89" i="24"/>
  <c r="P89" i="24"/>
  <c r="E89" i="24"/>
  <c r="T88" i="24"/>
  <c r="S88" i="24"/>
  <c r="R88" i="24"/>
  <c r="Q88" i="24"/>
  <c r="P88" i="24"/>
  <c r="E88" i="24"/>
  <c r="U88" i="24" s="1"/>
  <c r="S87" i="24"/>
  <c r="R87" i="24"/>
  <c r="Q87" i="24"/>
  <c r="P87" i="24"/>
  <c r="E87" i="24"/>
  <c r="T87" i="24" s="1"/>
  <c r="S86" i="24"/>
  <c r="R86" i="24"/>
  <c r="Q86" i="24"/>
  <c r="P86" i="24"/>
  <c r="E86" i="24"/>
  <c r="U86" i="24" s="1"/>
  <c r="W72" i="24"/>
  <c r="V72" i="24"/>
  <c r="O72" i="24"/>
  <c r="N72" i="24"/>
  <c r="M72" i="24"/>
  <c r="L72" i="24"/>
  <c r="K72" i="24"/>
  <c r="J72" i="24"/>
  <c r="I72" i="24"/>
  <c r="H72" i="24"/>
  <c r="P72" i="24" s="1"/>
  <c r="G72" i="24"/>
  <c r="F72" i="24"/>
  <c r="C72" i="24"/>
  <c r="B72" i="24"/>
  <c r="W71" i="24"/>
  <c r="V71" i="24"/>
  <c r="O71" i="24"/>
  <c r="N71" i="24"/>
  <c r="M71" i="24"/>
  <c r="L71" i="24"/>
  <c r="K71" i="24"/>
  <c r="J71" i="24"/>
  <c r="I71" i="24"/>
  <c r="H71" i="24"/>
  <c r="G71" i="24"/>
  <c r="F71" i="24"/>
  <c r="C71" i="24"/>
  <c r="E71" i="24" s="1"/>
  <c r="B71" i="24"/>
  <c r="W70" i="24"/>
  <c r="V70" i="24"/>
  <c r="O70" i="24"/>
  <c r="N70" i="24"/>
  <c r="M70" i="24"/>
  <c r="L70" i="24"/>
  <c r="K70" i="24"/>
  <c r="S70" i="24" s="1"/>
  <c r="J70" i="24"/>
  <c r="I70" i="24"/>
  <c r="H70" i="24"/>
  <c r="G70" i="24"/>
  <c r="F70" i="24"/>
  <c r="C70" i="24"/>
  <c r="B70" i="24"/>
  <c r="S69" i="24"/>
  <c r="R69" i="24"/>
  <c r="Q69" i="24"/>
  <c r="P69" i="24"/>
  <c r="E69" i="24"/>
  <c r="W67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E67" i="24" s="1"/>
  <c r="W66" i="24"/>
  <c r="V66" i="24"/>
  <c r="O66" i="24"/>
  <c r="N66" i="24"/>
  <c r="M66" i="24"/>
  <c r="L66" i="24"/>
  <c r="K66" i="24"/>
  <c r="J66" i="24"/>
  <c r="I66" i="24"/>
  <c r="H66" i="24"/>
  <c r="G66" i="24"/>
  <c r="F66" i="24"/>
  <c r="C66" i="24"/>
  <c r="E66" i="24" s="1"/>
  <c r="B66" i="24"/>
  <c r="S65" i="24"/>
  <c r="R65" i="24"/>
  <c r="Q65" i="24"/>
  <c r="P65" i="24"/>
  <c r="E65" i="24"/>
  <c r="T65" i="24" s="1"/>
  <c r="S64" i="24"/>
  <c r="R64" i="24"/>
  <c r="Q64" i="24"/>
  <c r="P64" i="24"/>
  <c r="E64" i="24"/>
  <c r="U64" i="24" s="1"/>
  <c r="S63" i="24"/>
  <c r="R63" i="24"/>
  <c r="Q63" i="24"/>
  <c r="P63" i="24"/>
  <c r="E63" i="24"/>
  <c r="U63" i="24" s="1"/>
  <c r="S62" i="24"/>
  <c r="R62" i="24"/>
  <c r="Q62" i="24"/>
  <c r="P62" i="24"/>
  <c r="E62" i="24"/>
  <c r="U62" i="24" s="1"/>
  <c r="S61" i="24"/>
  <c r="R61" i="24"/>
  <c r="Q61" i="24"/>
  <c r="P61" i="24"/>
  <c r="E61" i="24"/>
  <c r="U61" i="24" s="1"/>
  <c r="V59" i="24"/>
  <c r="O59" i="24"/>
  <c r="N59" i="24"/>
  <c r="M59" i="24"/>
  <c r="L59" i="24"/>
  <c r="K59" i="24"/>
  <c r="J59" i="24"/>
  <c r="I59" i="24"/>
  <c r="H59" i="24"/>
  <c r="G59" i="24"/>
  <c r="F59" i="24"/>
  <c r="C59" i="24"/>
  <c r="E59" i="24" s="1"/>
  <c r="B59" i="24"/>
  <c r="S58" i="24"/>
  <c r="R58" i="24"/>
  <c r="Q58" i="24"/>
  <c r="P58" i="24"/>
  <c r="E58" i="24"/>
  <c r="U58" i="24" s="1"/>
  <c r="S57" i="24"/>
  <c r="R57" i="24"/>
  <c r="Q57" i="24"/>
  <c r="P57" i="24"/>
  <c r="E57" i="24"/>
  <c r="T57" i="24" s="1"/>
  <c r="S56" i="24"/>
  <c r="R56" i="24"/>
  <c r="Q56" i="24"/>
  <c r="P56" i="24"/>
  <c r="E56" i="24"/>
  <c r="U56" i="24" s="1"/>
  <c r="T55" i="24"/>
  <c r="S55" i="24"/>
  <c r="R55" i="24"/>
  <c r="Q55" i="24"/>
  <c r="P55" i="24"/>
  <c r="E55" i="24"/>
  <c r="U55" i="24" s="1"/>
  <c r="W53" i="24"/>
  <c r="V53" i="24"/>
  <c r="O53" i="24"/>
  <c r="N53" i="24"/>
  <c r="M53" i="24"/>
  <c r="L53" i="24"/>
  <c r="K53" i="24"/>
  <c r="J53" i="24"/>
  <c r="I53" i="24"/>
  <c r="H53" i="24"/>
  <c r="G53" i="24"/>
  <c r="F53" i="24"/>
  <c r="C53" i="24"/>
  <c r="E53" i="24" s="1"/>
  <c r="B53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S49" i="24"/>
  <c r="R49" i="24"/>
  <c r="Q49" i="24"/>
  <c r="P49" i="24"/>
  <c r="E49" i="24"/>
  <c r="U49" i="24" s="1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S44" i="24"/>
  <c r="R44" i="24"/>
  <c r="Q44" i="24"/>
  <c r="P44" i="24"/>
  <c r="E44" i="24"/>
  <c r="T44" i="24" s="1"/>
  <c r="S43" i="24"/>
  <c r="R43" i="24"/>
  <c r="Q43" i="24"/>
  <c r="P43" i="24"/>
  <c r="E43" i="24"/>
  <c r="U43" i="24" s="1"/>
  <c r="S42" i="24"/>
  <c r="R42" i="24"/>
  <c r="Q42" i="24"/>
  <c r="P42" i="24"/>
  <c r="E42" i="24"/>
  <c r="U42" i="24" s="1"/>
  <c r="W40" i="24"/>
  <c r="V40" i="24"/>
  <c r="O40" i="24"/>
  <c r="N40" i="24"/>
  <c r="M40" i="24"/>
  <c r="L40" i="24"/>
  <c r="K40" i="24"/>
  <c r="J40" i="24"/>
  <c r="I40" i="24"/>
  <c r="H40" i="24"/>
  <c r="G40" i="24"/>
  <c r="F40" i="24"/>
  <c r="C40" i="24"/>
  <c r="E40" i="24" s="1"/>
  <c r="B40" i="24"/>
  <c r="S39" i="24"/>
  <c r="R39" i="24"/>
  <c r="Q39" i="24"/>
  <c r="P39" i="24"/>
  <c r="E39" i="24"/>
  <c r="T39" i="24" s="1"/>
  <c r="S38" i="24"/>
  <c r="R38" i="24"/>
  <c r="Q38" i="24"/>
  <c r="P38" i="24"/>
  <c r="E38" i="24"/>
  <c r="U38" i="24" s="1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S35" i="24"/>
  <c r="R35" i="24"/>
  <c r="Q35" i="24"/>
  <c r="P35" i="24"/>
  <c r="E35" i="24"/>
  <c r="W33" i="24"/>
  <c r="V33" i="24"/>
  <c r="O33" i="24"/>
  <c r="N33" i="24"/>
  <c r="M33" i="24"/>
  <c r="L33" i="24"/>
  <c r="K33" i="24"/>
  <c r="J33" i="24"/>
  <c r="I33" i="24"/>
  <c r="Q33" i="24" s="1"/>
  <c r="H33" i="24"/>
  <c r="G33" i="24"/>
  <c r="F33" i="24"/>
  <c r="C33" i="24"/>
  <c r="B33" i="24"/>
  <c r="E33" i="24" s="1"/>
  <c r="S32" i="24"/>
  <c r="R32" i="24"/>
  <c r="Q32" i="24"/>
  <c r="U32" i="24" s="1"/>
  <c r="P32" i="24"/>
  <c r="T32" i="24" s="1"/>
  <c r="E32" i="24"/>
  <c r="W30" i="24"/>
  <c r="V30" i="24"/>
  <c r="O30" i="24"/>
  <c r="N30" i="24"/>
  <c r="M30" i="24"/>
  <c r="L30" i="24"/>
  <c r="K30" i="24"/>
  <c r="J30" i="24"/>
  <c r="I30" i="24"/>
  <c r="H30" i="24"/>
  <c r="G30" i="24"/>
  <c r="F30" i="24"/>
  <c r="C30" i="24"/>
  <c r="B30" i="24"/>
  <c r="S29" i="24"/>
  <c r="R29" i="24"/>
  <c r="Q29" i="24"/>
  <c r="P29" i="24"/>
  <c r="E29" i="24"/>
  <c r="T29" i="24" s="1"/>
  <c r="S28" i="24"/>
  <c r="R28" i="24"/>
  <c r="Q28" i="24"/>
  <c r="P28" i="24"/>
  <c r="E28" i="24"/>
  <c r="U28" i="24" s="1"/>
  <c r="S27" i="24"/>
  <c r="R27" i="24"/>
  <c r="Q27" i="24"/>
  <c r="P27" i="24"/>
  <c r="E27" i="24"/>
  <c r="U27" i="24" s="1"/>
  <c r="S26" i="24"/>
  <c r="R26" i="24"/>
  <c r="Q26" i="24"/>
  <c r="P26" i="24"/>
  <c r="E26" i="24"/>
  <c r="W24" i="24"/>
  <c r="V24" i="24"/>
  <c r="O24" i="24"/>
  <c r="N24" i="24"/>
  <c r="M24" i="24"/>
  <c r="L24" i="24"/>
  <c r="K24" i="24"/>
  <c r="J24" i="24"/>
  <c r="I24" i="24"/>
  <c r="H24" i="24"/>
  <c r="G24" i="24"/>
  <c r="F24" i="24"/>
  <c r="C24" i="24"/>
  <c r="B24" i="24"/>
  <c r="E24" i="24" s="1"/>
  <c r="S23" i="24"/>
  <c r="R23" i="24"/>
  <c r="Q23" i="24"/>
  <c r="P23" i="24"/>
  <c r="E23" i="24"/>
  <c r="U23" i="24" s="1"/>
  <c r="U22" i="24"/>
  <c r="S22" i="24"/>
  <c r="R22" i="24"/>
  <c r="Q22" i="24"/>
  <c r="P22" i="24"/>
  <c r="E22" i="24"/>
  <c r="T22" i="24" s="1"/>
  <c r="T21" i="24"/>
  <c r="S21" i="24"/>
  <c r="R21" i="24"/>
  <c r="Q21" i="24"/>
  <c r="P21" i="24"/>
  <c r="E21" i="24"/>
  <c r="U21" i="24" s="1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U18" i="24"/>
  <c r="S18" i="24"/>
  <c r="R18" i="24"/>
  <c r="Q18" i="24"/>
  <c r="P18" i="24"/>
  <c r="E18" i="24"/>
  <c r="T18" i="24" s="1"/>
  <c r="W16" i="24"/>
  <c r="V16" i="24"/>
  <c r="O16" i="24"/>
  <c r="N16" i="24"/>
  <c r="M16" i="24"/>
  <c r="L16" i="24"/>
  <c r="K16" i="24"/>
  <c r="J16" i="24"/>
  <c r="I16" i="24"/>
  <c r="H16" i="24"/>
  <c r="P16" i="24" s="1"/>
  <c r="G16" i="24"/>
  <c r="F16" i="24"/>
  <c r="C16" i="24"/>
  <c r="E16" i="24" s="1"/>
  <c r="B16" i="24"/>
  <c r="S15" i="24"/>
  <c r="R15" i="24"/>
  <c r="Q15" i="24"/>
  <c r="P15" i="24"/>
  <c r="E15" i="24"/>
  <c r="T15" i="24" s="1"/>
  <c r="S14" i="24"/>
  <c r="R14" i="24"/>
  <c r="Q14" i="24"/>
  <c r="P14" i="24"/>
  <c r="E14" i="24"/>
  <c r="U14" i="24" s="1"/>
  <c r="T13" i="24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S11" i="24"/>
  <c r="R11" i="24"/>
  <c r="Q11" i="24"/>
  <c r="P11" i="24"/>
  <c r="E11" i="24"/>
  <c r="T11" i="24" s="1"/>
  <c r="S10" i="24"/>
  <c r="R10" i="24"/>
  <c r="Q10" i="24"/>
  <c r="P10" i="24"/>
  <c r="E10" i="24"/>
  <c r="T9" i="24"/>
  <c r="S9" i="24"/>
  <c r="R9" i="24"/>
  <c r="Q9" i="24"/>
  <c r="P9" i="24"/>
  <c r="E9" i="24"/>
  <c r="U9" i="24" s="1"/>
  <c r="S93" i="23"/>
  <c r="R93" i="23"/>
  <c r="Q93" i="23"/>
  <c r="P93" i="23"/>
  <c r="E93" i="23"/>
  <c r="U93" i="23" s="1"/>
  <c r="S92" i="23"/>
  <c r="R92" i="23"/>
  <c r="Q92" i="23"/>
  <c r="P92" i="23"/>
  <c r="E92" i="23"/>
  <c r="T92" i="23" s="1"/>
  <c r="S91" i="23"/>
  <c r="R91" i="23"/>
  <c r="Q91" i="23"/>
  <c r="P91" i="23"/>
  <c r="E91" i="23"/>
  <c r="U91" i="23" s="1"/>
  <c r="T90" i="23"/>
  <c r="S90" i="23"/>
  <c r="R90" i="23"/>
  <c r="Q90" i="23"/>
  <c r="P90" i="23"/>
  <c r="E90" i="23"/>
  <c r="U90" i="23" s="1"/>
  <c r="S89" i="23"/>
  <c r="R89" i="23"/>
  <c r="Q89" i="23"/>
  <c r="P89" i="23"/>
  <c r="E89" i="23"/>
  <c r="U89" i="23" s="1"/>
  <c r="S88" i="23"/>
  <c r="R88" i="23"/>
  <c r="Q88" i="23"/>
  <c r="P88" i="23"/>
  <c r="E88" i="23"/>
  <c r="T88" i="23" s="1"/>
  <c r="S87" i="23"/>
  <c r="R87" i="23"/>
  <c r="Q87" i="23"/>
  <c r="P87" i="23"/>
  <c r="E87" i="23"/>
  <c r="U87" i="23" s="1"/>
  <c r="T86" i="23"/>
  <c r="S86" i="23"/>
  <c r="R86" i="23"/>
  <c r="Q86" i="23"/>
  <c r="P86" i="23"/>
  <c r="E86" i="23"/>
  <c r="U86" i="23" s="1"/>
  <c r="W72" i="23"/>
  <c r="V72" i="23"/>
  <c r="O72" i="23"/>
  <c r="N72" i="23"/>
  <c r="M72" i="23"/>
  <c r="L72" i="23"/>
  <c r="K72" i="23"/>
  <c r="J72" i="23"/>
  <c r="I72" i="23"/>
  <c r="H72" i="23"/>
  <c r="G72" i="23"/>
  <c r="F72" i="23"/>
  <c r="C72" i="23"/>
  <c r="B72" i="23"/>
  <c r="W71" i="23"/>
  <c r="V71" i="23"/>
  <c r="O71" i="23"/>
  <c r="N71" i="23"/>
  <c r="M71" i="23"/>
  <c r="L71" i="23"/>
  <c r="K71" i="23"/>
  <c r="S71" i="23" s="1"/>
  <c r="J71" i="23"/>
  <c r="I71" i="23"/>
  <c r="H71" i="23"/>
  <c r="G71" i="23"/>
  <c r="F71" i="23"/>
  <c r="C71" i="23"/>
  <c r="B71" i="23"/>
  <c r="W70" i="23"/>
  <c r="V70" i="23"/>
  <c r="O70" i="23"/>
  <c r="N70" i="23"/>
  <c r="M70" i="23"/>
  <c r="L70" i="23"/>
  <c r="K70" i="23"/>
  <c r="S70" i="23" s="1"/>
  <c r="J70" i="23"/>
  <c r="I70" i="23"/>
  <c r="H70" i="23"/>
  <c r="P70" i="23" s="1"/>
  <c r="G70" i="23"/>
  <c r="F70" i="23"/>
  <c r="C70" i="23"/>
  <c r="B70" i="23"/>
  <c r="E70" i="23" s="1"/>
  <c r="S69" i="23"/>
  <c r="R69" i="23"/>
  <c r="Q69" i="23"/>
  <c r="U69" i="23" s="1"/>
  <c r="P69" i="23"/>
  <c r="T69" i="23" s="1"/>
  <c r="E69" i="23"/>
  <c r="W67" i="23"/>
  <c r="V67" i="23"/>
  <c r="O67" i="23"/>
  <c r="N67" i="23"/>
  <c r="M67" i="23"/>
  <c r="L67" i="23"/>
  <c r="K67" i="23"/>
  <c r="J67" i="23"/>
  <c r="I67" i="23"/>
  <c r="H67" i="23"/>
  <c r="G67" i="23"/>
  <c r="F67" i="23"/>
  <c r="C67" i="23"/>
  <c r="B67" i="23"/>
  <c r="W66" i="23"/>
  <c r="V66" i="23"/>
  <c r="S66" i="23"/>
  <c r="O66" i="23"/>
  <c r="N66" i="23"/>
  <c r="M66" i="23"/>
  <c r="L66" i="23"/>
  <c r="K66" i="23"/>
  <c r="J66" i="23"/>
  <c r="I66" i="23"/>
  <c r="H66" i="23"/>
  <c r="G66" i="23"/>
  <c r="F66" i="23"/>
  <c r="C66" i="23"/>
  <c r="B66" i="23"/>
  <c r="S65" i="23"/>
  <c r="R65" i="23"/>
  <c r="Q65" i="23"/>
  <c r="P65" i="23"/>
  <c r="E65" i="23"/>
  <c r="U65" i="23" s="1"/>
  <c r="T64" i="23"/>
  <c r="S64" i="23"/>
  <c r="R64" i="23"/>
  <c r="Q64" i="23"/>
  <c r="P64" i="23"/>
  <c r="E64" i="23"/>
  <c r="U64" i="23" s="1"/>
  <c r="U63" i="23"/>
  <c r="S63" i="23"/>
  <c r="R63" i="23"/>
  <c r="Q63" i="23"/>
  <c r="P63" i="23"/>
  <c r="E63" i="23"/>
  <c r="T63" i="23" s="1"/>
  <c r="S62" i="23"/>
  <c r="R62" i="23"/>
  <c r="Q62" i="23"/>
  <c r="P62" i="23"/>
  <c r="E62" i="23"/>
  <c r="T62" i="23" s="1"/>
  <c r="S61" i="23"/>
  <c r="R61" i="23"/>
  <c r="Q61" i="23"/>
  <c r="P61" i="23"/>
  <c r="E61" i="23"/>
  <c r="U61" i="23" s="1"/>
  <c r="V59" i="23"/>
  <c r="O59" i="23"/>
  <c r="N59" i="23"/>
  <c r="M59" i="23"/>
  <c r="L59" i="23"/>
  <c r="K59" i="23"/>
  <c r="J59" i="23"/>
  <c r="I59" i="23"/>
  <c r="H59" i="23"/>
  <c r="G59" i="23"/>
  <c r="F59" i="23"/>
  <c r="C59" i="23"/>
  <c r="B59" i="23"/>
  <c r="S58" i="23"/>
  <c r="R58" i="23"/>
  <c r="Q58" i="23"/>
  <c r="P58" i="23"/>
  <c r="E58" i="23"/>
  <c r="T58" i="23" s="1"/>
  <c r="S57" i="23"/>
  <c r="R57" i="23"/>
  <c r="Q57" i="23"/>
  <c r="P57" i="23"/>
  <c r="E57" i="23"/>
  <c r="U57" i="23" s="1"/>
  <c r="U56" i="23"/>
  <c r="S56" i="23"/>
  <c r="R56" i="23"/>
  <c r="Q56" i="23"/>
  <c r="P56" i="23"/>
  <c r="E56" i="23"/>
  <c r="T56" i="23" s="1"/>
  <c r="S55" i="23"/>
  <c r="R55" i="23"/>
  <c r="Q55" i="23"/>
  <c r="P55" i="23"/>
  <c r="E55" i="23"/>
  <c r="W53" i="23"/>
  <c r="V53" i="23"/>
  <c r="S53" i="23"/>
  <c r="O53" i="23"/>
  <c r="N53" i="23"/>
  <c r="M53" i="23"/>
  <c r="L53" i="23"/>
  <c r="K53" i="23"/>
  <c r="J53" i="23"/>
  <c r="I53" i="23"/>
  <c r="H53" i="23"/>
  <c r="G53" i="23"/>
  <c r="F53" i="23"/>
  <c r="C53" i="23"/>
  <c r="B53" i="23"/>
  <c r="E53" i="23" s="1"/>
  <c r="S52" i="23"/>
  <c r="R52" i="23"/>
  <c r="Q52" i="23"/>
  <c r="P52" i="23"/>
  <c r="E52" i="23"/>
  <c r="U52" i="23" s="1"/>
  <c r="U51" i="23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T49" i="23" s="1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S46" i="23"/>
  <c r="R46" i="23"/>
  <c r="Q46" i="23"/>
  <c r="P46" i="23"/>
  <c r="E46" i="23"/>
  <c r="S45" i="23"/>
  <c r="R45" i="23"/>
  <c r="Q45" i="23"/>
  <c r="P45" i="23"/>
  <c r="E45" i="23"/>
  <c r="T45" i="23" s="1"/>
  <c r="S44" i="23"/>
  <c r="R44" i="23"/>
  <c r="Q44" i="23"/>
  <c r="P44" i="23"/>
  <c r="E44" i="23"/>
  <c r="U44" i="23" s="1"/>
  <c r="S43" i="23"/>
  <c r="R43" i="23"/>
  <c r="Q43" i="23"/>
  <c r="P43" i="23"/>
  <c r="E43" i="23"/>
  <c r="U43" i="23" s="1"/>
  <c r="S42" i="23"/>
  <c r="R42" i="23"/>
  <c r="Q42" i="23"/>
  <c r="P42" i="23"/>
  <c r="E42" i="23"/>
  <c r="W40" i="23"/>
  <c r="V40" i="23"/>
  <c r="S40" i="23"/>
  <c r="O40" i="23"/>
  <c r="N40" i="23"/>
  <c r="M40" i="23"/>
  <c r="L40" i="23"/>
  <c r="K40" i="23"/>
  <c r="J40" i="23"/>
  <c r="I40" i="23"/>
  <c r="H40" i="23"/>
  <c r="G40" i="23"/>
  <c r="F40" i="23"/>
  <c r="C40" i="23"/>
  <c r="B40" i="23"/>
  <c r="E40" i="23" s="1"/>
  <c r="S39" i="23"/>
  <c r="R39" i="23"/>
  <c r="Q39" i="23"/>
  <c r="P39" i="23"/>
  <c r="E39" i="23"/>
  <c r="U39" i="23" s="1"/>
  <c r="U38" i="23"/>
  <c r="S38" i="23"/>
  <c r="R38" i="23"/>
  <c r="Q38" i="23"/>
  <c r="P38" i="23"/>
  <c r="E38" i="23"/>
  <c r="T38" i="23" s="1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T36" i="23" s="1"/>
  <c r="S35" i="23"/>
  <c r="R35" i="23"/>
  <c r="Q35" i="23"/>
  <c r="P35" i="23"/>
  <c r="E35" i="23"/>
  <c r="U35" i="23" s="1"/>
  <c r="W33" i="23"/>
  <c r="V33" i="23"/>
  <c r="O33" i="23"/>
  <c r="N33" i="23"/>
  <c r="M33" i="23"/>
  <c r="L33" i="23"/>
  <c r="K33" i="23"/>
  <c r="J33" i="23"/>
  <c r="R33" i="23" s="1"/>
  <c r="I33" i="23"/>
  <c r="Q33" i="23" s="1"/>
  <c r="H33" i="23"/>
  <c r="G33" i="23"/>
  <c r="F33" i="23"/>
  <c r="C33" i="23"/>
  <c r="B33" i="23"/>
  <c r="E33" i="23" s="1"/>
  <c r="S32" i="23"/>
  <c r="R32" i="23"/>
  <c r="Q32" i="23"/>
  <c r="P32" i="23"/>
  <c r="E32" i="23"/>
  <c r="W30" i="23"/>
  <c r="V30" i="23"/>
  <c r="S30" i="23"/>
  <c r="O30" i="23"/>
  <c r="N30" i="23"/>
  <c r="M30" i="23"/>
  <c r="L30" i="23"/>
  <c r="K30" i="23"/>
  <c r="J30" i="23"/>
  <c r="I30" i="23"/>
  <c r="H30" i="23"/>
  <c r="G30" i="23"/>
  <c r="F30" i="23"/>
  <c r="C30" i="23"/>
  <c r="B30" i="23"/>
  <c r="E30" i="23" s="1"/>
  <c r="S29" i="23"/>
  <c r="R29" i="23"/>
  <c r="Q29" i="23"/>
  <c r="P29" i="23"/>
  <c r="E29" i="23"/>
  <c r="U29" i="23" s="1"/>
  <c r="U28" i="23"/>
  <c r="S28" i="23"/>
  <c r="R28" i="23"/>
  <c r="Q28" i="23"/>
  <c r="P28" i="23"/>
  <c r="E28" i="23"/>
  <c r="T28" i="23" s="1"/>
  <c r="U27" i="23"/>
  <c r="T27" i="23"/>
  <c r="S27" i="23"/>
  <c r="R27" i="23"/>
  <c r="Q27" i="23"/>
  <c r="P27" i="23"/>
  <c r="E27" i="23"/>
  <c r="S26" i="23"/>
  <c r="R26" i="23"/>
  <c r="Q26" i="23"/>
  <c r="P26" i="23"/>
  <c r="E26" i="23"/>
  <c r="T26" i="23" s="1"/>
  <c r="W24" i="23"/>
  <c r="V24" i="23"/>
  <c r="O24" i="23"/>
  <c r="N24" i="23"/>
  <c r="M24" i="23"/>
  <c r="L24" i="23"/>
  <c r="K24" i="23"/>
  <c r="J24" i="23"/>
  <c r="I24" i="23"/>
  <c r="H24" i="23"/>
  <c r="G24" i="23"/>
  <c r="F24" i="23"/>
  <c r="C24" i="23"/>
  <c r="B24" i="23"/>
  <c r="E24" i="23" s="1"/>
  <c r="U23" i="23"/>
  <c r="S23" i="23"/>
  <c r="R23" i="23"/>
  <c r="Q23" i="23"/>
  <c r="P23" i="23"/>
  <c r="E23" i="23"/>
  <c r="T23" i="23" s="1"/>
  <c r="T22" i="23"/>
  <c r="S22" i="23"/>
  <c r="R22" i="23"/>
  <c r="Q22" i="23"/>
  <c r="P22" i="23"/>
  <c r="E22" i="23"/>
  <c r="U22" i="23" s="1"/>
  <c r="S21" i="23"/>
  <c r="R21" i="23"/>
  <c r="Q21" i="23"/>
  <c r="P21" i="23"/>
  <c r="E21" i="23"/>
  <c r="T21" i="23" s="1"/>
  <c r="S20" i="23"/>
  <c r="R20" i="23"/>
  <c r="Q20" i="23"/>
  <c r="P20" i="23"/>
  <c r="E20" i="23"/>
  <c r="U20" i="23" s="1"/>
  <c r="U19" i="23"/>
  <c r="S19" i="23"/>
  <c r="R19" i="23"/>
  <c r="Q19" i="23"/>
  <c r="P19" i="23"/>
  <c r="E19" i="23"/>
  <c r="T19" i="23" s="1"/>
  <c r="T18" i="23"/>
  <c r="S18" i="23"/>
  <c r="R18" i="23"/>
  <c r="Q18" i="23"/>
  <c r="P18" i="23"/>
  <c r="E18" i="23"/>
  <c r="U18" i="23" s="1"/>
  <c r="W16" i="23"/>
  <c r="V16" i="23"/>
  <c r="O16" i="23"/>
  <c r="N16" i="23"/>
  <c r="M16" i="23"/>
  <c r="L16" i="23"/>
  <c r="K16" i="23"/>
  <c r="S16" i="23" s="1"/>
  <c r="J16" i="23"/>
  <c r="I16" i="23"/>
  <c r="H16" i="23"/>
  <c r="G16" i="23"/>
  <c r="F16" i="23"/>
  <c r="C16" i="23"/>
  <c r="B16" i="23"/>
  <c r="E16" i="23" s="1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U13" i="23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Q9" i="23"/>
  <c r="P9" i="23"/>
  <c r="E9" i="23"/>
  <c r="U9" i="23" s="1"/>
  <c r="S93" i="22"/>
  <c r="R93" i="22"/>
  <c r="Q93" i="22"/>
  <c r="P93" i="22"/>
  <c r="E93" i="22"/>
  <c r="T93" i="22" s="1"/>
  <c r="S92" i="22"/>
  <c r="R92" i="22"/>
  <c r="Q92" i="22"/>
  <c r="P92" i="22"/>
  <c r="E92" i="22"/>
  <c r="U92" i="22" s="1"/>
  <c r="T91" i="22"/>
  <c r="S91" i="22"/>
  <c r="R91" i="22"/>
  <c r="Q91" i="22"/>
  <c r="P91" i="22"/>
  <c r="E91" i="22"/>
  <c r="U91" i="22" s="1"/>
  <c r="S90" i="22"/>
  <c r="R90" i="22"/>
  <c r="Q90" i="22"/>
  <c r="P90" i="22"/>
  <c r="E90" i="22"/>
  <c r="U90" i="22" s="1"/>
  <c r="S89" i="22"/>
  <c r="R89" i="22"/>
  <c r="Q89" i="22"/>
  <c r="P89" i="22"/>
  <c r="E89" i="22"/>
  <c r="T89" i="22" s="1"/>
  <c r="S88" i="22"/>
  <c r="R88" i="22"/>
  <c r="Q88" i="22"/>
  <c r="P88" i="22"/>
  <c r="E88" i="22"/>
  <c r="U88" i="22" s="1"/>
  <c r="T87" i="22"/>
  <c r="S87" i="22"/>
  <c r="R87" i="22"/>
  <c r="Q87" i="22"/>
  <c r="P87" i="22"/>
  <c r="E87" i="22"/>
  <c r="U87" i="22" s="1"/>
  <c r="S86" i="22"/>
  <c r="R86" i="22"/>
  <c r="Q86" i="22"/>
  <c r="P86" i="22"/>
  <c r="E86" i="22"/>
  <c r="U86" i="22" s="1"/>
  <c r="W72" i="22"/>
  <c r="V72" i="22"/>
  <c r="O72" i="22"/>
  <c r="N72" i="22"/>
  <c r="M72" i="22"/>
  <c r="L72" i="22"/>
  <c r="K72" i="22"/>
  <c r="J72" i="22"/>
  <c r="I72" i="22"/>
  <c r="Q72" i="22" s="1"/>
  <c r="H72" i="22"/>
  <c r="G72" i="22"/>
  <c r="F72" i="22"/>
  <c r="C72" i="22"/>
  <c r="B72" i="22"/>
  <c r="W71" i="22"/>
  <c r="V71" i="22"/>
  <c r="S71" i="22"/>
  <c r="O71" i="22"/>
  <c r="N71" i="22"/>
  <c r="M71" i="22"/>
  <c r="L71" i="22"/>
  <c r="K71" i="22"/>
  <c r="J71" i="22"/>
  <c r="I71" i="22"/>
  <c r="H71" i="22"/>
  <c r="P71" i="22" s="1"/>
  <c r="G71" i="22"/>
  <c r="F71" i="22"/>
  <c r="C71" i="22"/>
  <c r="B71" i="22"/>
  <c r="W70" i="22"/>
  <c r="V70" i="22"/>
  <c r="O70" i="22"/>
  <c r="N70" i="22"/>
  <c r="M70" i="22"/>
  <c r="L70" i="22"/>
  <c r="K70" i="22"/>
  <c r="J70" i="22"/>
  <c r="R70" i="22" s="1"/>
  <c r="I70" i="22"/>
  <c r="H70" i="22"/>
  <c r="G70" i="22"/>
  <c r="F70" i="22"/>
  <c r="C70" i="22"/>
  <c r="B70" i="22"/>
  <c r="E70" i="22" s="1"/>
  <c r="S69" i="22"/>
  <c r="R69" i="22"/>
  <c r="Q69" i="22"/>
  <c r="P69" i="22"/>
  <c r="E69" i="22"/>
  <c r="W67" i="22"/>
  <c r="V67" i="22"/>
  <c r="O67" i="22"/>
  <c r="N67" i="22"/>
  <c r="M67" i="22"/>
  <c r="L67" i="22"/>
  <c r="K67" i="22"/>
  <c r="J67" i="22"/>
  <c r="I67" i="22"/>
  <c r="S67" i="22" s="1"/>
  <c r="H67" i="22"/>
  <c r="P67" i="22" s="1"/>
  <c r="G67" i="22"/>
  <c r="F67" i="22"/>
  <c r="C67" i="22"/>
  <c r="B67" i="22"/>
  <c r="W66" i="22"/>
  <c r="V66" i="22"/>
  <c r="O66" i="22"/>
  <c r="N66" i="22"/>
  <c r="M66" i="22"/>
  <c r="L66" i="22"/>
  <c r="K66" i="22"/>
  <c r="J66" i="22"/>
  <c r="I66" i="22"/>
  <c r="H66" i="22"/>
  <c r="P66" i="22" s="1"/>
  <c r="G66" i="22"/>
  <c r="F66" i="22"/>
  <c r="C66" i="22"/>
  <c r="B66" i="22"/>
  <c r="S65" i="22"/>
  <c r="R65" i="22"/>
  <c r="Q65" i="22"/>
  <c r="P65" i="22"/>
  <c r="E65" i="22"/>
  <c r="S64" i="22"/>
  <c r="R64" i="22"/>
  <c r="Q64" i="22"/>
  <c r="P64" i="22"/>
  <c r="E64" i="22"/>
  <c r="S63" i="22"/>
  <c r="R63" i="22"/>
  <c r="Q63" i="22"/>
  <c r="P63" i="22"/>
  <c r="E63" i="22"/>
  <c r="T63" i="22" s="1"/>
  <c r="S62" i="22"/>
  <c r="R62" i="22"/>
  <c r="Q62" i="22"/>
  <c r="P62" i="22"/>
  <c r="E62" i="22"/>
  <c r="U62" i="22" s="1"/>
  <c r="S61" i="22"/>
  <c r="R61" i="22"/>
  <c r="Q61" i="22"/>
  <c r="P61" i="22"/>
  <c r="E61" i="22"/>
  <c r="U61" i="22" s="1"/>
  <c r="V59" i="22"/>
  <c r="O59" i="22"/>
  <c r="N59" i="22"/>
  <c r="M59" i="22"/>
  <c r="L59" i="22"/>
  <c r="K59" i="22"/>
  <c r="J59" i="22"/>
  <c r="I59" i="22"/>
  <c r="H59" i="22"/>
  <c r="G59" i="22"/>
  <c r="F59" i="22"/>
  <c r="C59" i="22"/>
  <c r="B59" i="22"/>
  <c r="S58" i="22"/>
  <c r="R58" i="22"/>
  <c r="Q58" i="22"/>
  <c r="P58" i="22"/>
  <c r="E58" i="22"/>
  <c r="U58" i="22" s="1"/>
  <c r="S57" i="22"/>
  <c r="R57" i="22"/>
  <c r="Q57" i="22"/>
  <c r="P57" i="22"/>
  <c r="E57" i="22"/>
  <c r="U57" i="22" s="1"/>
  <c r="S56" i="22"/>
  <c r="R56" i="22"/>
  <c r="Q56" i="22"/>
  <c r="P56" i="22"/>
  <c r="E56" i="22"/>
  <c r="S55" i="22"/>
  <c r="R55" i="22"/>
  <c r="Q55" i="22"/>
  <c r="P55" i="22"/>
  <c r="E55" i="22"/>
  <c r="T55" i="22" s="1"/>
  <c r="W53" i="22"/>
  <c r="V53" i="22"/>
  <c r="O53" i="22"/>
  <c r="N53" i="22"/>
  <c r="M53" i="22"/>
  <c r="L53" i="22"/>
  <c r="K53" i="22"/>
  <c r="J53" i="22"/>
  <c r="I53" i="22"/>
  <c r="H53" i="22"/>
  <c r="G53" i="22"/>
  <c r="F53" i="22"/>
  <c r="C53" i="22"/>
  <c r="B53" i="22"/>
  <c r="E53" i="22" s="1"/>
  <c r="U52" i="22"/>
  <c r="T52" i="22"/>
  <c r="S52" i="22"/>
  <c r="R52" i="22"/>
  <c r="Q52" i="22"/>
  <c r="P52" i="22"/>
  <c r="E52" i="22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S49" i="22"/>
  <c r="R49" i="22"/>
  <c r="Q49" i="22"/>
  <c r="P49" i="22"/>
  <c r="E49" i="22"/>
  <c r="U49" i="22" s="1"/>
  <c r="U48" i="22"/>
  <c r="T48" i="22"/>
  <c r="S48" i="22"/>
  <c r="R48" i="22"/>
  <c r="Q48" i="22"/>
  <c r="P48" i="22"/>
  <c r="E48" i="22"/>
  <c r="S47" i="22"/>
  <c r="R47" i="22"/>
  <c r="Q47" i="22"/>
  <c r="P47" i="22"/>
  <c r="E47" i="22"/>
  <c r="U47" i="22" s="1"/>
  <c r="S46" i="22"/>
  <c r="R46" i="22"/>
  <c r="Q46" i="22"/>
  <c r="P46" i="22"/>
  <c r="E46" i="22"/>
  <c r="T46" i="22" s="1"/>
  <c r="S45" i="22"/>
  <c r="R45" i="22"/>
  <c r="Q45" i="22"/>
  <c r="P45" i="22"/>
  <c r="E45" i="22"/>
  <c r="U45" i="22" s="1"/>
  <c r="S44" i="22"/>
  <c r="R44" i="22"/>
  <c r="Q44" i="22"/>
  <c r="P44" i="22"/>
  <c r="E44" i="22"/>
  <c r="S43" i="22"/>
  <c r="R43" i="22"/>
  <c r="Q43" i="22"/>
  <c r="P43" i="22"/>
  <c r="E43" i="22"/>
  <c r="U43" i="22" s="1"/>
  <c r="S42" i="22"/>
  <c r="R42" i="22"/>
  <c r="Q42" i="22"/>
  <c r="P42" i="22"/>
  <c r="E42" i="22"/>
  <c r="T42" i="22" s="1"/>
  <c r="W40" i="22"/>
  <c r="V40" i="22"/>
  <c r="S40" i="22"/>
  <c r="O40" i="22"/>
  <c r="N40" i="22"/>
  <c r="M40" i="22"/>
  <c r="L40" i="22"/>
  <c r="K40" i="22"/>
  <c r="J40" i="22"/>
  <c r="I40" i="22"/>
  <c r="H40" i="22"/>
  <c r="P40" i="22" s="1"/>
  <c r="G40" i="22"/>
  <c r="F40" i="22"/>
  <c r="C40" i="22"/>
  <c r="B40" i="22"/>
  <c r="E40" i="22" s="1"/>
  <c r="U39" i="22"/>
  <c r="T39" i="22"/>
  <c r="S39" i="22"/>
  <c r="R39" i="22"/>
  <c r="Q39" i="22"/>
  <c r="P39" i="22"/>
  <c r="E39" i="22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U36" i="22" s="1"/>
  <c r="S35" i="22"/>
  <c r="R35" i="22"/>
  <c r="Q35" i="22"/>
  <c r="P35" i="22"/>
  <c r="E35" i="22"/>
  <c r="W33" i="22"/>
  <c r="V33" i="22"/>
  <c r="O33" i="22"/>
  <c r="N33" i="22"/>
  <c r="M33" i="22"/>
  <c r="L33" i="22"/>
  <c r="K33" i="22"/>
  <c r="J33" i="22"/>
  <c r="I33" i="22"/>
  <c r="H33" i="22"/>
  <c r="G33" i="22"/>
  <c r="F33" i="22"/>
  <c r="C33" i="22"/>
  <c r="B33" i="22"/>
  <c r="S32" i="22"/>
  <c r="R32" i="22"/>
  <c r="Q32" i="22"/>
  <c r="P32" i="22"/>
  <c r="E32" i="22"/>
  <c r="T32" i="22" s="1"/>
  <c r="W30" i="22"/>
  <c r="V30" i="22"/>
  <c r="O30" i="22"/>
  <c r="N30" i="22"/>
  <c r="M30" i="22"/>
  <c r="L30" i="22"/>
  <c r="K30" i="22"/>
  <c r="J30" i="22"/>
  <c r="I30" i="22"/>
  <c r="H30" i="22"/>
  <c r="P30" i="22" s="1"/>
  <c r="G30" i="22"/>
  <c r="F30" i="22"/>
  <c r="C30" i="22"/>
  <c r="B30" i="22"/>
  <c r="E30" i="22" s="1"/>
  <c r="U29" i="22"/>
  <c r="T29" i="22"/>
  <c r="S29" i="22"/>
  <c r="R29" i="22"/>
  <c r="Q29" i="22"/>
  <c r="P29" i="22"/>
  <c r="E29" i="22"/>
  <c r="S28" i="22"/>
  <c r="R28" i="22"/>
  <c r="Q28" i="22"/>
  <c r="P28" i="22"/>
  <c r="E28" i="22"/>
  <c r="U28" i="22" s="1"/>
  <c r="S27" i="22"/>
  <c r="R27" i="22"/>
  <c r="Q27" i="22"/>
  <c r="P27" i="22"/>
  <c r="E27" i="22"/>
  <c r="T27" i="22" s="1"/>
  <c r="S26" i="22"/>
  <c r="R26" i="22"/>
  <c r="Q26" i="22"/>
  <c r="P26" i="22"/>
  <c r="E26" i="22"/>
  <c r="U26" i="22" s="1"/>
  <c r="W24" i="22"/>
  <c r="V24" i="22"/>
  <c r="O24" i="22"/>
  <c r="N24" i="22"/>
  <c r="M24" i="22"/>
  <c r="L24" i="22"/>
  <c r="K24" i="22"/>
  <c r="J24" i="22"/>
  <c r="I24" i="22"/>
  <c r="H24" i="22"/>
  <c r="G24" i="22"/>
  <c r="F24" i="22"/>
  <c r="E24" i="22"/>
  <c r="C24" i="22"/>
  <c r="B24" i="22"/>
  <c r="U23" i="22"/>
  <c r="T23" i="22"/>
  <c r="S23" i="22"/>
  <c r="R23" i="22"/>
  <c r="Q23" i="22"/>
  <c r="P23" i="22"/>
  <c r="E23" i="22"/>
  <c r="S22" i="22"/>
  <c r="R22" i="22"/>
  <c r="Q22" i="22"/>
  <c r="P22" i="22"/>
  <c r="E22" i="22"/>
  <c r="T22" i="22" s="1"/>
  <c r="S21" i="22"/>
  <c r="R21" i="22"/>
  <c r="Q21" i="22"/>
  <c r="P21" i="22"/>
  <c r="E21" i="22"/>
  <c r="U21" i="22" s="1"/>
  <c r="U20" i="22"/>
  <c r="T20" i="22"/>
  <c r="S20" i="22"/>
  <c r="R20" i="22"/>
  <c r="Q20" i="22"/>
  <c r="P20" i="22"/>
  <c r="E20" i="22"/>
  <c r="U19" i="22"/>
  <c r="T19" i="22"/>
  <c r="S19" i="22"/>
  <c r="R19" i="22"/>
  <c r="Q19" i="22"/>
  <c r="P19" i="22"/>
  <c r="E19" i="22"/>
  <c r="S18" i="22"/>
  <c r="R18" i="22"/>
  <c r="Q18" i="22"/>
  <c r="P18" i="22"/>
  <c r="E18" i="22"/>
  <c r="T18" i="22" s="1"/>
  <c r="W16" i="22"/>
  <c r="V16" i="22"/>
  <c r="O16" i="22"/>
  <c r="N16" i="22"/>
  <c r="M16" i="22"/>
  <c r="L16" i="22"/>
  <c r="K16" i="22"/>
  <c r="J16" i="22"/>
  <c r="R16" i="22" s="1"/>
  <c r="I16" i="22"/>
  <c r="S16" i="22" s="1"/>
  <c r="H16" i="22"/>
  <c r="G16" i="22"/>
  <c r="F16" i="22"/>
  <c r="C16" i="22"/>
  <c r="B16" i="22"/>
  <c r="E16" i="22" s="1"/>
  <c r="U15" i="22"/>
  <c r="T15" i="22"/>
  <c r="S15" i="22"/>
  <c r="R15" i="22"/>
  <c r="Q15" i="22"/>
  <c r="P15" i="22"/>
  <c r="E15" i="22"/>
  <c r="U14" i="22"/>
  <c r="T14" i="22"/>
  <c r="S14" i="22"/>
  <c r="R14" i="22"/>
  <c r="Q14" i="22"/>
  <c r="P14" i="22"/>
  <c r="E14" i="22"/>
  <c r="S13" i="22"/>
  <c r="R13" i="22"/>
  <c r="Q13" i="22"/>
  <c r="P13" i="22"/>
  <c r="E13" i="22"/>
  <c r="T13" i="22" s="1"/>
  <c r="S12" i="22"/>
  <c r="R12" i="22"/>
  <c r="Q12" i="22"/>
  <c r="P12" i="22"/>
  <c r="E12" i="22"/>
  <c r="U12" i="22" s="1"/>
  <c r="U11" i="22"/>
  <c r="T11" i="22"/>
  <c r="S11" i="22"/>
  <c r="R11" i="22"/>
  <c r="Q11" i="22"/>
  <c r="P11" i="22"/>
  <c r="E11" i="22"/>
  <c r="S10" i="22"/>
  <c r="R10" i="22"/>
  <c r="Q10" i="22"/>
  <c r="U10" i="22" s="1"/>
  <c r="P10" i="22"/>
  <c r="T10" i="22" s="1"/>
  <c r="E10" i="22"/>
  <c r="S9" i="22"/>
  <c r="R9" i="22"/>
  <c r="Q9" i="22"/>
  <c r="P9" i="22"/>
  <c r="E9" i="22"/>
  <c r="U9" i="22" s="1"/>
  <c r="S93" i="21"/>
  <c r="R93" i="21"/>
  <c r="Q93" i="21"/>
  <c r="P93" i="21"/>
  <c r="E93" i="21"/>
  <c r="U93" i="21" s="1"/>
  <c r="U92" i="21"/>
  <c r="T92" i="21"/>
  <c r="S92" i="21"/>
  <c r="R92" i="21"/>
  <c r="Q92" i="21"/>
  <c r="P92" i="21"/>
  <c r="E92" i="21"/>
  <c r="U91" i="21"/>
  <c r="T91" i="21"/>
  <c r="S91" i="21"/>
  <c r="R91" i="21"/>
  <c r="Q91" i="21"/>
  <c r="P91" i="21"/>
  <c r="E91" i="21"/>
  <c r="S90" i="21"/>
  <c r="R90" i="21"/>
  <c r="Q90" i="21"/>
  <c r="P90" i="21"/>
  <c r="E90" i="21"/>
  <c r="T90" i="21" s="1"/>
  <c r="S89" i="21"/>
  <c r="R89" i="21"/>
  <c r="Q89" i="21"/>
  <c r="P89" i="21"/>
  <c r="E89" i="21"/>
  <c r="U89" i="21" s="1"/>
  <c r="U88" i="21"/>
  <c r="T88" i="21"/>
  <c r="S88" i="21"/>
  <c r="R88" i="21"/>
  <c r="Q88" i="21"/>
  <c r="P88" i="21"/>
  <c r="E88" i="21"/>
  <c r="U87" i="21"/>
  <c r="T87" i="21"/>
  <c r="S87" i="21"/>
  <c r="R87" i="21"/>
  <c r="Q87" i="21"/>
  <c r="P87" i="21"/>
  <c r="E87" i="21"/>
  <c r="S86" i="21"/>
  <c r="R86" i="21"/>
  <c r="Q86" i="21"/>
  <c r="P86" i="21"/>
  <c r="E86" i="21"/>
  <c r="T86" i="21" s="1"/>
  <c r="W72" i="21"/>
  <c r="V72" i="21"/>
  <c r="O72" i="21"/>
  <c r="N72" i="21"/>
  <c r="M72" i="21"/>
  <c r="L72" i="21"/>
  <c r="K72" i="21"/>
  <c r="J72" i="21"/>
  <c r="I72" i="21"/>
  <c r="H72" i="21"/>
  <c r="G72" i="21"/>
  <c r="F72" i="21"/>
  <c r="C72" i="21"/>
  <c r="B72" i="21"/>
  <c r="W71" i="21"/>
  <c r="V71" i="21"/>
  <c r="O71" i="21"/>
  <c r="N71" i="21"/>
  <c r="M71" i="21"/>
  <c r="L71" i="21"/>
  <c r="K71" i="21"/>
  <c r="J71" i="21"/>
  <c r="I71" i="21"/>
  <c r="H71" i="21"/>
  <c r="P71" i="21" s="1"/>
  <c r="G71" i="21"/>
  <c r="F71" i="21"/>
  <c r="C71" i="21"/>
  <c r="B71" i="21"/>
  <c r="E71" i="21" s="1"/>
  <c r="W70" i="21"/>
  <c r="V70" i="21"/>
  <c r="O70" i="21"/>
  <c r="N70" i="21"/>
  <c r="M70" i="21"/>
  <c r="L70" i="21"/>
  <c r="K70" i="21"/>
  <c r="J70" i="21"/>
  <c r="I70" i="21"/>
  <c r="H70" i="21"/>
  <c r="G70" i="21"/>
  <c r="F70" i="21"/>
  <c r="C70" i="21"/>
  <c r="E70" i="21" s="1"/>
  <c r="B70" i="21"/>
  <c r="S69" i="21"/>
  <c r="R69" i="21"/>
  <c r="Q69" i="21"/>
  <c r="P69" i="21"/>
  <c r="E69" i="21"/>
  <c r="T69" i="21" s="1"/>
  <c r="W67" i="21"/>
  <c r="V67" i="21"/>
  <c r="O67" i="21"/>
  <c r="N67" i="21"/>
  <c r="M67" i="21"/>
  <c r="L67" i="21"/>
  <c r="K67" i="21"/>
  <c r="J67" i="21"/>
  <c r="I67" i="21"/>
  <c r="H67" i="21"/>
  <c r="G67" i="21"/>
  <c r="F67" i="21"/>
  <c r="C67" i="21"/>
  <c r="B67" i="21"/>
  <c r="W66" i="21"/>
  <c r="V66" i="21"/>
  <c r="O66" i="21"/>
  <c r="N66" i="21"/>
  <c r="M66" i="21"/>
  <c r="L66" i="21"/>
  <c r="K66" i="21"/>
  <c r="J66" i="21"/>
  <c r="I66" i="21"/>
  <c r="Q66" i="21" s="1"/>
  <c r="H66" i="21"/>
  <c r="P66" i="21" s="1"/>
  <c r="G66" i="21"/>
  <c r="F66" i="21"/>
  <c r="C66" i="21"/>
  <c r="B66" i="21"/>
  <c r="E66" i="21" s="1"/>
  <c r="U65" i="21"/>
  <c r="T65" i="21"/>
  <c r="S65" i="21"/>
  <c r="R65" i="21"/>
  <c r="Q65" i="21"/>
  <c r="P65" i="21"/>
  <c r="E65" i="21"/>
  <c r="S64" i="21"/>
  <c r="R64" i="21"/>
  <c r="Q64" i="21"/>
  <c r="P64" i="21"/>
  <c r="E64" i="21"/>
  <c r="T64" i="21" s="1"/>
  <c r="S63" i="21"/>
  <c r="R63" i="21"/>
  <c r="Q63" i="21"/>
  <c r="P63" i="21"/>
  <c r="E63" i="21"/>
  <c r="U63" i="21" s="1"/>
  <c r="U62" i="21"/>
  <c r="T62" i="21"/>
  <c r="S62" i="21"/>
  <c r="R62" i="21"/>
  <c r="Q62" i="21"/>
  <c r="P62" i="21"/>
  <c r="E62" i="21"/>
  <c r="U61" i="21"/>
  <c r="T61" i="21"/>
  <c r="S61" i="21"/>
  <c r="R61" i="21"/>
  <c r="Q61" i="21"/>
  <c r="P61" i="21"/>
  <c r="E61" i="21"/>
  <c r="V59" i="21"/>
  <c r="O59" i="21"/>
  <c r="N59" i="21"/>
  <c r="M59" i="21"/>
  <c r="L59" i="21"/>
  <c r="K59" i="21"/>
  <c r="J59" i="21"/>
  <c r="I59" i="21"/>
  <c r="H59" i="21"/>
  <c r="G59" i="21"/>
  <c r="F59" i="21"/>
  <c r="C59" i="21"/>
  <c r="B59" i="21"/>
  <c r="S58" i="21"/>
  <c r="R58" i="21"/>
  <c r="Q58" i="21"/>
  <c r="P58" i="21"/>
  <c r="E58" i="21"/>
  <c r="U58" i="21" s="1"/>
  <c r="S57" i="21"/>
  <c r="R57" i="21"/>
  <c r="Q57" i="21"/>
  <c r="P57" i="21"/>
  <c r="E57" i="21"/>
  <c r="U57" i="21" s="1"/>
  <c r="S56" i="21"/>
  <c r="R56" i="21"/>
  <c r="Q56" i="21"/>
  <c r="P56" i="21"/>
  <c r="E56" i="21"/>
  <c r="T56" i="21" s="1"/>
  <c r="S55" i="21"/>
  <c r="R55" i="21"/>
  <c r="Q55" i="21"/>
  <c r="P55" i="21"/>
  <c r="E55" i="21"/>
  <c r="U55" i="21" s="1"/>
  <c r="W53" i="21"/>
  <c r="V53" i="21"/>
  <c r="O53" i="21"/>
  <c r="N53" i="21"/>
  <c r="M53" i="21"/>
  <c r="L53" i="21"/>
  <c r="K53" i="21"/>
  <c r="J53" i="21"/>
  <c r="I53" i="21"/>
  <c r="H53" i="21"/>
  <c r="G53" i="21"/>
  <c r="F53" i="21"/>
  <c r="C53" i="21"/>
  <c r="B53" i="21"/>
  <c r="E53" i="21" s="1"/>
  <c r="U52" i="21"/>
  <c r="T52" i="21"/>
  <c r="S52" i="21"/>
  <c r="R52" i="21"/>
  <c r="Q52" i="21"/>
  <c r="P52" i="21"/>
  <c r="E52" i="21"/>
  <c r="S51" i="21"/>
  <c r="R51" i="21"/>
  <c r="Q51" i="21"/>
  <c r="P51" i="21"/>
  <c r="E51" i="21"/>
  <c r="T51" i="21" s="1"/>
  <c r="S50" i="21"/>
  <c r="R50" i="21"/>
  <c r="Q50" i="21"/>
  <c r="P50" i="21"/>
  <c r="E50" i="21"/>
  <c r="U50" i="21" s="1"/>
  <c r="U49" i="21"/>
  <c r="T49" i="21"/>
  <c r="S49" i="21"/>
  <c r="R49" i="21"/>
  <c r="Q49" i="21"/>
  <c r="P49" i="21"/>
  <c r="E49" i="21"/>
  <c r="U48" i="21"/>
  <c r="T48" i="21"/>
  <c r="S48" i="21"/>
  <c r="R48" i="21"/>
  <c r="Q48" i="21"/>
  <c r="P48" i="21"/>
  <c r="E48" i="21"/>
  <c r="S47" i="21"/>
  <c r="R47" i="21"/>
  <c r="Q47" i="21"/>
  <c r="P47" i="21"/>
  <c r="E47" i="21"/>
  <c r="T47" i="21" s="1"/>
  <c r="S46" i="21"/>
  <c r="R46" i="21"/>
  <c r="Q46" i="21"/>
  <c r="P46" i="21"/>
  <c r="E46" i="21"/>
  <c r="U46" i="21" s="1"/>
  <c r="U45" i="21"/>
  <c r="T45" i="21"/>
  <c r="S45" i="21"/>
  <c r="R45" i="21"/>
  <c r="Q45" i="21"/>
  <c r="P45" i="21"/>
  <c r="E45" i="21"/>
  <c r="U44" i="21"/>
  <c r="T44" i="21"/>
  <c r="S44" i="21"/>
  <c r="R44" i="21"/>
  <c r="Q44" i="21"/>
  <c r="P44" i="21"/>
  <c r="E44" i="21"/>
  <c r="S43" i="21"/>
  <c r="R43" i="21"/>
  <c r="Q43" i="21"/>
  <c r="P43" i="21"/>
  <c r="E43" i="21"/>
  <c r="U43" i="21" s="1"/>
  <c r="S42" i="21"/>
  <c r="R42" i="21"/>
  <c r="Q42" i="21"/>
  <c r="P42" i="21"/>
  <c r="E42" i="21"/>
  <c r="U42" i="21" s="1"/>
  <c r="W40" i="21"/>
  <c r="V40" i="21"/>
  <c r="O40" i="21"/>
  <c r="N40" i="21"/>
  <c r="M40" i="21"/>
  <c r="L40" i="21"/>
  <c r="K40" i="21"/>
  <c r="J40" i="21"/>
  <c r="I40" i="21"/>
  <c r="Q40" i="21" s="1"/>
  <c r="H40" i="21"/>
  <c r="P40" i="21" s="1"/>
  <c r="G40" i="21"/>
  <c r="F40" i="21"/>
  <c r="C40" i="21"/>
  <c r="B40" i="21"/>
  <c r="E40" i="21" s="1"/>
  <c r="U39" i="21"/>
  <c r="T39" i="21"/>
  <c r="S39" i="21"/>
  <c r="R39" i="21"/>
  <c r="Q39" i="21"/>
  <c r="P39" i="21"/>
  <c r="E39" i="21"/>
  <c r="S38" i="21"/>
  <c r="R38" i="21"/>
  <c r="Q38" i="21"/>
  <c r="P38" i="21"/>
  <c r="E38" i="21"/>
  <c r="T38" i="21" s="1"/>
  <c r="S37" i="21"/>
  <c r="R37" i="21"/>
  <c r="Q37" i="21"/>
  <c r="P37" i="21"/>
  <c r="E37" i="21"/>
  <c r="U37" i="21" s="1"/>
  <c r="S36" i="21"/>
  <c r="R36" i="21"/>
  <c r="Q36" i="21"/>
  <c r="U36" i="21" s="1"/>
  <c r="P36" i="21"/>
  <c r="T36" i="21" s="1"/>
  <c r="E36" i="21"/>
  <c r="S35" i="21"/>
  <c r="R35" i="21"/>
  <c r="Q35" i="21"/>
  <c r="P35" i="21"/>
  <c r="E35" i="21"/>
  <c r="W33" i="21"/>
  <c r="V33" i="21"/>
  <c r="O33" i="21"/>
  <c r="N33" i="21"/>
  <c r="M33" i="21"/>
  <c r="L33" i="21"/>
  <c r="K33" i="21"/>
  <c r="J33" i="21"/>
  <c r="I33" i="21"/>
  <c r="H33" i="21"/>
  <c r="G33" i="21"/>
  <c r="F33" i="21"/>
  <c r="C33" i="21"/>
  <c r="B33" i="21"/>
  <c r="E33" i="21" s="1"/>
  <c r="S32" i="21"/>
  <c r="R32" i="21"/>
  <c r="Q32" i="21"/>
  <c r="P32" i="21"/>
  <c r="E32" i="21"/>
  <c r="U32" i="21" s="1"/>
  <c r="W30" i="21"/>
  <c r="V30" i="21"/>
  <c r="O30" i="21"/>
  <c r="N30" i="21"/>
  <c r="M30" i="21"/>
  <c r="L30" i="21"/>
  <c r="K30" i="21"/>
  <c r="J30" i="21"/>
  <c r="I30" i="21"/>
  <c r="H30" i="21"/>
  <c r="P30" i="21" s="1"/>
  <c r="G30" i="21"/>
  <c r="F30" i="21"/>
  <c r="C30" i="21"/>
  <c r="B30" i="21"/>
  <c r="E30" i="21" s="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T28" i="21" s="1"/>
  <c r="S27" i="21"/>
  <c r="R27" i="21"/>
  <c r="Q27" i="21"/>
  <c r="P27" i="21"/>
  <c r="E27" i="21"/>
  <c r="U27" i="21" s="1"/>
  <c r="U26" i="21"/>
  <c r="T26" i="21"/>
  <c r="S26" i="21"/>
  <c r="R26" i="21"/>
  <c r="Q26" i="21"/>
  <c r="P26" i="21"/>
  <c r="E26" i="21"/>
  <c r="W24" i="21"/>
  <c r="V24" i="21"/>
  <c r="O24" i="21"/>
  <c r="N24" i="21"/>
  <c r="M24" i="21"/>
  <c r="L24" i="21"/>
  <c r="K24" i="21"/>
  <c r="J24" i="21"/>
  <c r="I24" i="21"/>
  <c r="H24" i="21"/>
  <c r="G24" i="21"/>
  <c r="F24" i="21"/>
  <c r="C24" i="21"/>
  <c r="E24" i="21" s="1"/>
  <c r="B24" i="21"/>
  <c r="S23" i="21"/>
  <c r="R23" i="21"/>
  <c r="Q23" i="21"/>
  <c r="P23" i="21"/>
  <c r="E23" i="21"/>
  <c r="T23" i="21" s="1"/>
  <c r="S22" i="21"/>
  <c r="R22" i="21"/>
  <c r="Q22" i="21"/>
  <c r="P22" i="21"/>
  <c r="E22" i="21"/>
  <c r="U22" i="21" s="1"/>
  <c r="U21" i="21"/>
  <c r="T21" i="21"/>
  <c r="S21" i="21"/>
  <c r="R21" i="21"/>
  <c r="Q21" i="21"/>
  <c r="P21" i="21"/>
  <c r="E21" i="21"/>
  <c r="U20" i="21"/>
  <c r="T20" i="21"/>
  <c r="S20" i="21"/>
  <c r="R20" i="21"/>
  <c r="Q20" i="21"/>
  <c r="P20" i="21"/>
  <c r="E20" i="21"/>
  <c r="S19" i="21"/>
  <c r="R19" i="21"/>
  <c r="Q19" i="21"/>
  <c r="P19" i="21"/>
  <c r="E19" i="21"/>
  <c r="T19" i="21" s="1"/>
  <c r="S18" i="21"/>
  <c r="R18" i="21"/>
  <c r="Q18" i="21"/>
  <c r="P18" i="21"/>
  <c r="E18" i="21"/>
  <c r="U18" i="21" s="1"/>
  <c r="W16" i="21"/>
  <c r="V16" i="21"/>
  <c r="O16" i="21"/>
  <c r="N16" i="21"/>
  <c r="M16" i="21"/>
  <c r="L16" i="21"/>
  <c r="K16" i="21"/>
  <c r="J16" i="21"/>
  <c r="I16" i="21"/>
  <c r="H16" i="21"/>
  <c r="G16" i="21"/>
  <c r="F16" i="21"/>
  <c r="E16" i="21"/>
  <c r="C16" i="21"/>
  <c r="B16" i="21"/>
  <c r="U15" i="21"/>
  <c r="S15" i="21"/>
  <c r="R15" i="21"/>
  <c r="Q15" i="21"/>
  <c r="P15" i="21"/>
  <c r="E15" i="21"/>
  <c r="T15" i="21" s="1"/>
  <c r="S14" i="21"/>
  <c r="R14" i="21"/>
  <c r="Q14" i="21"/>
  <c r="P14" i="21"/>
  <c r="E14" i="21"/>
  <c r="T14" i="21" s="1"/>
  <c r="S13" i="21"/>
  <c r="R13" i="21"/>
  <c r="Q13" i="21"/>
  <c r="P13" i="21"/>
  <c r="E13" i="21"/>
  <c r="U13" i="21" s="1"/>
  <c r="U12" i="21"/>
  <c r="T12" i="21"/>
  <c r="S12" i="21"/>
  <c r="R12" i="21"/>
  <c r="Q12" i="21"/>
  <c r="P12" i="21"/>
  <c r="E12" i="21"/>
  <c r="U11" i="21"/>
  <c r="S11" i="21"/>
  <c r="R11" i="21"/>
  <c r="Q11" i="21"/>
  <c r="P11" i="21"/>
  <c r="E11" i="21"/>
  <c r="T11" i="21" s="1"/>
  <c r="S10" i="21"/>
  <c r="R10" i="21"/>
  <c r="Q10" i="21"/>
  <c r="P10" i="21"/>
  <c r="E10" i="21"/>
  <c r="T10" i="21" s="1"/>
  <c r="S9" i="21"/>
  <c r="R9" i="21"/>
  <c r="Q9" i="21"/>
  <c r="P9" i="21"/>
  <c r="E9" i="21"/>
  <c r="U9" i="21" s="1"/>
  <c r="T93" i="20"/>
  <c r="S93" i="20"/>
  <c r="R93" i="20"/>
  <c r="Q93" i="20"/>
  <c r="P93" i="20"/>
  <c r="E93" i="20"/>
  <c r="U93" i="20" s="1"/>
  <c r="U92" i="20"/>
  <c r="S92" i="20"/>
  <c r="R92" i="20"/>
  <c r="Q92" i="20"/>
  <c r="P92" i="20"/>
  <c r="E92" i="20"/>
  <c r="T92" i="20" s="1"/>
  <c r="S91" i="20"/>
  <c r="R91" i="20"/>
  <c r="Q91" i="20"/>
  <c r="P91" i="20"/>
  <c r="E91" i="20"/>
  <c r="T91" i="20" s="1"/>
  <c r="S90" i="20"/>
  <c r="R90" i="20"/>
  <c r="Q90" i="20"/>
  <c r="P90" i="20"/>
  <c r="E90" i="20"/>
  <c r="U90" i="20" s="1"/>
  <c r="T89" i="20"/>
  <c r="S89" i="20"/>
  <c r="R89" i="20"/>
  <c r="Q89" i="20"/>
  <c r="P89" i="20"/>
  <c r="E89" i="20"/>
  <c r="U89" i="20" s="1"/>
  <c r="U88" i="20"/>
  <c r="S88" i="20"/>
  <c r="R88" i="20"/>
  <c r="Q88" i="20"/>
  <c r="P88" i="20"/>
  <c r="E88" i="20"/>
  <c r="T88" i="20" s="1"/>
  <c r="S87" i="20"/>
  <c r="R87" i="20"/>
  <c r="Q87" i="20"/>
  <c r="P87" i="20"/>
  <c r="E87" i="20"/>
  <c r="T87" i="20" s="1"/>
  <c r="S86" i="20"/>
  <c r="R86" i="20"/>
  <c r="Q86" i="20"/>
  <c r="P86" i="20"/>
  <c r="E86" i="20"/>
  <c r="U86" i="20" s="1"/>
  <c r="W72" i="20"/>
  <c r="V72" i="20"/>
  <c r="O72" i="20"/>
  <c r="N72" i="20"/>
  <c r="M72" i="20"/>
  <c r="L72" i="20"/>
  <c r="K72" i="20"/>
  <c r="J72" i="20"/>
  <c r="I72" i="20"/>
  <c r="H72" i="20"/>
  <c r="G72" i="20"/>
  <c r="F72" i="20"/>
  <c r="C72" i="20"/>
  <c r="E72" i="20" s="1"/>
  <c r="B72" i="20"/>
  <c r="W71" i="20"/>
  <c r="V71" i="20"/>
  <c r="O71" i="20"/>
  <c r="N71" i="20"/>
  <c r="M71" i="20"/>
  <c r="L71" i="20"/>
  <c r="K71" i="20"/>
  <c r="J71" i="20"/>
  <c r="I71" i="20"/>
  <c r="H71" i="20"/>
  <c r="G71" i="20"/>
  <c r="F71" i="20"/>
  <c r="C71" i="20"/>
  <c r="B71" i="20"/>
  <c r="W70" i="20"/>
  <c r="V70" i="20"/>
  <c r="O70" i="20"/>
  <c r="N70" i="20"/>
  <c r="M70" i="20"/>
  <c r="L70" i="20"/>
  <c r="K70" i="20"/>
  <c r="J70" i="20"/>
  <c r="I70" i="20"/>
  <c r="H70" i="20"/>
  <c r="G70" i="20"/>
  <c r="F70" i="20"/>
  <c r="C70" i="20"/>
  <c r="B70" i="20"/>
  <c r="E70" i="20" s="1"/>
  <c r="S69" i="20"/>
  <c r="R69" i="20"/>
  <c r="Q69" i="20"/>
  <c r="P69" i="20"/>
  <c r="E69" i="20"/>
  <c r="W67" i="20"/>
  <c r="V67" i="20"/>
  <c r="O67" i="20"/>
  <c r="N67" i="20"/>
  <c r="M67" i="20"/>
  <c r="L67" i="20"/>
  <c r="K67" i="20"/>
  <c r="J67" i="20"/>
  <c r="I67" i="20"/>
  <c r="H67" i="20"/>
  <c r="G67" i="20"/>
  <c r="F67" i="20"/>
  <c r="C67" i="20"/>
  <c r="B67" i="20"/>
  <c r="W66" i="20"/>
  <c r="V66" i="20"/>
  <c r="O66" i="20"/>
  <c r="N66" i="20"/>
  <c r="M66" i="20"/>
  <c r="L66" i="20"/>
  <c r="K66" i="20"/>
  <c r="J66" i="20"/>
  <c r="I66" i="20"/>
  <c r="H66" i="20"/>
  <c r="G66" i="20"/>
  <c r="F66" i="20"/>
  <c r="C66" i="20"/>
  <c r="B66" i="20"/>
  <c r="S65" i="20"/>
  <c r="R65" i="20"/>
  <c r="Q65" i="20"/>
  <c r="P65" i="20"/>
  <c r="E65" i="20"/>
  <c r="T65" i="20" s="1"/>
  <c r="S64" i="20"/>
  <c r="R64" i="20"/>
  <c r="Q64" i="20"/>
  <c r="P64" i="20"/>
  <c r="E64" i="20"/>
  <c r="U64" i="20" s="1"/>
  <c r="S63" i="20"/>
  <c r="R63" i="20"/>
  <c r="Q63" i="20"/>
  <c r="P63" i="20"/>
  <c r="E63" i="20"/>
  <c r="U63" i="20" s="1"/>
  <c r="S62" i="20"/>
  <c r="R62" i="20"/>
  <c r="Q62" i="20"/>
  <c r="P62" i="20"/>
  <c r="E62" i="20"/>
  <c r="S61" i="20"/>
  <c r="R61" i="20"/>
  <c r="Q61" i="20"/>
  <c r="P61" i="20"/>
  <c r="E61" i="20"/>
  <c r="U61" i="20" s="1"/>
  <c r="V59" i="20"/>
  <c r="O59" i="20"/>
  <c r="N59" i="20"/>
  <c r="M59" i="20"/>
  <c r="L59" i="20"/>
  <c r="K59" i="20"/>
  <c r="J59" i="20"/>
  <c r="I59" i="20"/>
  <c r="H59" i="20"/>
  <c r="G59" i="20"/>
  <c r="F59" i="20"/>
  <c r="E59" i="20"/>
  <c r="C59" i="20"/>
  <c r="B59" i="20"/>
  <c r="S58" i="20"/>
  <c r="R58" i="20"/>
  <c r="Q58" i="20"/>
  <c r="P58" i="20"/>
  <c r="E58" i="20"/>
  <c r="U58" i="20" s="1"/>
  <c r="S57" i="20"/>
  <c r="R57" i="20"/>
  <c r="Q57" i="20"/>
  <c r="P57" i="20"/>
  <c r="E57" i="20"/>
  <c r="T57" i="20" s="1"/>
  <c r="S56" i="20"/>
  <c r="R56" i="20"/>
  <c r="Q56" i="20"/>
  <c r="P56" i="20"/>
  <c r="E56" i="20"/>
  <c r="U56" i="20" s="1"/>
  <c r="T55" i="20"/>
  <c r="S55" i="20"/>
  <c r="R55" i="20"/>
  <c r="Q55" i="20"/>
  <c r="P55" i="20"/>
  <c r="E55" i="20"/>
  <c r="U55" i="20" s="1"/>
  <c r="W53" i="20"/>
  <c r="V53" i="20"/>
  <c r="O53" i="20"/>
  <c r="N53" i="20"/>
  <c r="M53" i="20"/>
  <c r="L53" i="20"/>
  <c r="K53" i="20"/>
  <c r="J53" i="20"/>
  <c r="I53" i="20"/>
  <c r="H53" i="20"/>
  <c r="G53" i="20"/>
  <c r="F53" i="20"/>
  <c r="C53" i="20"/>
  <c r="B53" i="20"/>
  <c r="S52" i="20"/>
  <c r="R52" i="20"/>
  <c r="Q52" i="20"/>
  <c r="P52" i="20"/>
  <c r="E52" i="20"/>
  <c r="T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S48" i="20"/>
  <c r="R48" i="20"/>
  <c r="Q48" i="20"/>
  <c r="P48" i="20"/>
  <c r="E48" i="20"/>
  <c r="T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P44" i="20"/>
  <c r="E44" i="20"/>
  <c r="T44" i="20" s="1"/>
  <c r="S43" i="20"/>
  <c r="R43" i="20"/>
  <c r="Q43" i="20"/>
  <c r="P43" i="20"/>
  <c r="E43" i="20"/>
  <c r="U43" i="20" s="1"/>
  <c r="S42" i="20"/>
  <c r="R42" i="20"/>
  <c r="Q42" i="20"/>
  <c r="P42" i="20"/>
  <c r="E42" i="20"/>
  <c r="U42" i="20" s="1"/>
  <c r="W40" i="20"/>
  <c r="V40" i="20"/>
  <c r="O40" i="20"/>
  <c r="N40" i="20"/>
  <c r="M40" i="20"/>
  <c r="L40" i="20"/>
  <c r="K40" i="20"/>
  <c r="J40" i="20"/>
  <c r="I40" i="20"/>
  <c r="H40" i="20"/>
  <c r="G40" i="20"/>
  <c r="F40" i="20"/>
  <c r="C40" i="20"/>
  <c r="B40" i="20"/>
  <c r="S39" i="20"/>
  <c r="R39" i="20"/>
  <c r="Q39" i="20"/>
  <c r="P39" i="20"/>
  <c r="E39" i="20"/>
  <c r="T39" i="20" s="1"/>
  <c r="S38" i="20"/>
  <c r="R38" i="20"/>
  <c r="Q38" i="20"/>
  <c r="P38" i="20"/>
  <c r="E38" i="20"/>
  <c r="U38" i="20" s="1"/>
  <c r="S37" i="20"/>
  <c r="R37" i="20"/>
  <c r="Q37" i="20"/>
  <c r="P37" i="20"/>
  <c r="E37" i="20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W33" i="20"/>
  <c r="V33" i="20"/>
  <c r="S33" i="20"/>
  <c r="O33" i="20"/>
  <c r="N33" i="20"/>
  <c r="M33" i="20"/>
  <c r="L33" i="20"/>
  <c r="K33" i="20"/>
  <c r="J33" i="20"/>
  <c r="I33" i="20"/>
  <c r="H33" i="20"/>
  <c r="P33" i="20" s="1"/>
  <c r="G33" i="20"/>
  <c r="F33" i="20"/>
  <c r="C33" i="20"/>
  <c r="B33" i="20"/>
  <c r="S32" i="20"/>
  <c r="R32" i="20"/>
  <c r="Q32" i="20"/>
  <c r="P32" i="20"/>
  <c r="E32" i="20"/>
  <c r="W30" i="20"/>
  <c r="V30" i="20"/>
  <c r="O30" i="20"/>
  <c r="N30" i="20"/>
  <c r="M30" i="20"/>
  <c r="L30" i="20"/>
  <c r="K30" i="20"/>
  <c r="J30" i="20"/>
  <c r="I30" i="20"/>
  <c r="H30" i="20"/>
  <c r="G30" i="20"/>
  <c r="F30" i="20"/>
  <c r="C30" i="20"/>
  <c r="B30" i="20"/>
  <c r="S29" i="20"/>
  <c r="R29" i="20"/>
  <c r="Q29" i="20"/>
  <c r="P29" i="20"/>
  <c r="E29" i="20"/>
  <c r="T29" i="20" s="1"/>
  <c r="S28" i="20"/>
  <c r="R28" i="20"/>
  <c r="Q28" i="20"/>
  <c r="P28" i="20"/>
  <c r="E28" i="20"/>
  <c r="U28" i="20" s="1"/>
  <c r="S27" i="20"/>
  <c r="R27" i="20"/>
  <c r="Q27" i="20"/>
  <c r="P27" i="20"/>
  <c r="E27" i="20"/>
  <c r="U27" i="20" s="1"/>
  <c r="U26" i="20"/>
  <c r="S26" i="20"/>
  <c r="R26" i="20"/>
  <c r="Q26" i="20"/>
  <c r="P26" i="20"/>
  <c r="E26" i="20"/>
  <c r="T26" i="20" s="1"/>
  <c r="W24" i="20"/>
  <c r="V24" i="20"/>
  <c r="O24" i="20"/>
  <c r="N24" i="20"/>
  <c r="M24" i="20"/>
  <c r="L24" i="20"/>
  <c r="K24" i="20"/>
  <c r="J24" i="20"/>
  <c r="I24" i="20"/>
  <c r="H24" i="20"/>
  <c r="G24" i="20"/>
  <c r="F24" i="20"/>
  <c r="C24" i="20"/>
  <c r="B24" i="20"/>
  <c r="E24" i="20" s="1"/>
  <c r="S23" i="20"/>
  <c r="R23" i="20"/>
  <c r="Q23" i="20"/>
  <c r="P23" i="20"/>
  <c r="E23" i="20"/>
  <c r="U23" i="20" s="1"/>
  <c r="S22" i="20"/>
  <c r="R22" i="20"/>
  <c r="Q22" i="20"/>
  <c r="P22" i="20"/>
  <c r="E22" i="20"/>
  <c r="U22" i="20" s="1"/>
  <c r="S21" i="20"/>
  <c r="R21" i="20"/>
  <c r="Q21" i="20"/>
  <c r="P21" i="20"/>
  <c r="E21" i="20"/>
  <c r="S20" i="20"/>
  <c r="R20" i="20"/>
  <c r="Q20" i="20"/>
  <c r="P20" i="20"/>
  <c r="E20" i="20"/>
  <c r="T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W16" i="20"/>
  <c r="V16" i="20"/>
  <c r="O16" i="20"/>
  <c r="N16" i="20"/>
  <c r="M16" i="20"/>
  <c r="L16" i="20"/>
  <c r="K16" i="20"/>
  <c r="J16" i="20"/>
  <c r="I16" i="20"/>
  <c r="H16" i="20"/>
  <c r="G16" i="20"/>
  <c r="F16" i="20"/>
  <c r="C16" i="20"/>
  <c r="B16" i="20"/>
  <c r="S15" i="20"/>
  <c r="R15" i="20"/>
  <c r="Q15" i="20"/>
  <c r="P15" i="20"/>
  <c r="E15" i="20"/>
  <c r="T15" i="20" s="1"/>
  <c r="S14" i="20"/>
  <c r="R14" i="20"/>
  <c r="Q14" i="20"/>
  <c r="P14" i="20"/>
  <c r="E14" i="20"/>
  <c r="U14" i="20" s="1"/>
  <c r="S13" i="20"/>
  <c r="R13" i="20"/>
  <c r="Q13" i="20"/>
  <c r="P13" i="20"/>
  <c r="E13" i="20"/>
  <c r="S12" i="20"/>
  <c r="R12" i="20"/>
  <c r="Q12" i="20"/>
  <c r="P12" i="20"/>
  <c r="E12" i="20"/>
  <c r="U12" i="20" s="1"/>
  <c r="S11" i="20"/>
  <c r="R11" i="20"/>
  <c r="Q11" i="20"/>
  <c r="P11" i="20"/>
  <c r="E11" i="20"/>
  <c r="T11" i="20" s="1"/>
  <c r="S10" i="20"/>
  <c r="R10" i="20"/>
  <c r="Q10" i="20"/>
  <c r="P10" i="20"/>
  <c r="E10" i="20"/>
  <c r="S9" i="20"/>
  <c r="R9" i="20"/>
  <c r="Q9" i="20"/>
  <c r="P9" i="20"/>
  <c r="E9" i="20"/>
  <c r="S93" i="19"/>
  <c r="R93" i="19"/>
  <c r="Q93" i="19"/>
  <c r="P93" i="19"/>
  <c r="E93" i="19"/>
  <c r="U93" i="19" s="1"/>
  <c r="S92" i="19"/>
  <c r="R92" i="19"/>
  <c r="Q92" i="19"/>
  <c r="P92" i="19"/>
  <c r="E92" i="19"/>
  <c r="T92" i="19" s="1"/>
  <c r="S91" i="19"/>
  <c r="R91" i="19"/>
  <c r="Q91" i="19"/>
  <c r="P91" i="19"/>
  <c r="E91" i="19"/>
  <c r="U91" i="19" s="1"/>
  <c r="S90" i="19"/>
  <c r="R90" i="19"/>
  <c r="Q90" i="19"/>
  <c r="P90" i="19"/>
  <c r="E90" i="19"/>
  <c r="S89" i="19"/>
  <c r="R89" i="19"/>
  <c r="Q89" i="19"/>
  <c r="P89" i="19"/>
  <c r="E89" i="19"/>
  <c r="U89" i="19" s="1"/>
  <c r="S88" i="19"/>
  <c r="R88" i="19"/>
  <c r="Q88" i="19"/>
  <c r="P88" i="19"/>
  <c r="E88" i="19"/>
  <c r="T88" i="19" s="1"/>
  <c r="S87" i="19"/>
  <c r="R87" i="19"/>
  <c r="Q87" i="19"/>
  <c r="P87" i="19"/>
  <c r="E87" i="19"/>
  <c r="U87" i="19" s="1"/>
  <c r="S86" i="19"/>
  <c r="R86" i="19"/>
  <c r="Q86" i="19"/>
  <c r="P86" i="19"/>
  <c r="E86" i="19"/>
  <c r="W72" i="19"/>
  <c r="V72" i="19"/>
  <c r="O72" i="19"/>
  <c r="N72" i="19"/>
  <c r="M72" i="19"/>
  <c r="L72" i="19"/>
  <c r="K72" i="19"/>
  <c r="J72" i="19"/>
  <c r="I72" i="19"/>
  <c r="H72" i="19"/>
  <c r="G72" i="19"/>
  <c r="F72" i="19"/>
  <c r="C72" i="19"/>
  <c r="B72" i="19"/>
  <c r="W71" i="19"/>
  <c r="V71" i="19"/>
  <c r="O71" i="19"/>
  <c r="N71" i="19"/>
  <c r="M71" i="19"/>
  <c r="L71" i="19"/>
  <c r="K71" i="19"/>
  <c r="J71" i="19"/>
  <c r="I71" i="19"/>
  <c r="Q71" i="19" s="1"/>
  <c r="H71" i="19"/>
  <c r="P71" i="19" s="1"/>
  <c r="G71" i="19"/>
  <c r="F71" i="19"/>
  <c r="C71" i="19"/>
  <c r="B71" i="19"/>
  <c r="E71" i="19" s="1"/>
  <c r="W70" i="19"/>
  <c r="V70" i="19"/>
  <c r="O70" i="19"/>
  <c r="N70" i="19"/>
  <c r="M70" i="19"/>
  <c r="L70" i="19"/>
  <c r="K70" i="19"/>
  <c r="J70" i="19"/>
  <c r="I70" i="19"/>
  <c r="H70" i="19"/>
  <c r="G70" i="19"/>
  <c r="F70" i="19"/>
  <c r="C70" i="19"/>
  <c r="B70" i="19"/>
  <c r="S69" i="19"/>
  <c r="R69" i="19"/>
  <c r="Q69" i="19"/>
  <c r="P69" i="19"/>
  <c r="E69" i="19"/>
  <c r="W67" i="19"/>
  <c r="V67" i="19"/>
  <c r="O67" i="19"/>
  <c r="N67" i="19"/>
  <c r="M67" i="19"/>
  <c r="L67" i="19"/>
  <c r="K67" i="19"/>
  <c r="J67" i="19"/>
  <c r="I67" i="19"/>
  <c r="Q67" i="19" s="1"/>
  <c r="H67" i="19"/>
  <c r="G67" i="19"/>
  <c r="F67" i="19"/>
  <c r="C67" i="19"/>
  <c r="B67" i="19"/>
  <c r="W66" i="19"/>
  <c r="V66" i="19"/>
  <c r="S66" i="19"/>
  <c r="O66" i="19"/>
  <c r="N66" i="19"/>
  <c r="M66" i="19"/>
  <c r="L66" i="19"/>
  <c r="K66" i="19"/>
  <c r="J66" i="19"/>
  <c r="I66" i="19"/>
  <c r="Q66" i="19" s="1"/>
  <c r="H66" i="19"/>
  <c r="P66" i="19" s="1"/>
  <c r="G66" i="19"/>
  <c r="F66" i="19"/>
  <c r="C66" i="19"/>
  <c r="B66" i="19"/>
  <c r="E66" i="19" s="1"/>
  <c r="S65" i="19"/>
  <c r="R65" i="19"/>
  <c r="Q65" i="19"/>
  <c r="P65" i="19"/>
  <c r="E65" i="19"/>
  <c r="U65" i="19" s="1"/>
  <c r="S64" i="19"/>
  <c r="R64" i="19"/>
  <c r="Q64" i="19"/>
  <c r="P64" i="19"/>
  <c r="E64" i="19"/>
  <c r="S63" i="19"/>
  <c r="R63" i="19"/>
  <c r="Q63" i="19"/>
  <c r="P63" i="19"/>
  <c r="E63" i="19"/>
  <c r="U63" i="19" s="1"/>
  <c r="S62" i="19"/>
  <c r="R62" i="19"/>
  <c r="Q62" i="19"/>
  <c r="P62" i="19"/>
  <c r="E62" i="19"/>
  <c r="T62" i="19" s="1"/>
  <c r="S61" i="19"/>
  <c r="R61" i="19"/>
  <c r="Q61" i="19"/>
  <c r="P61" i="19"/>
  <c r="E61" i="19"/>
  <c r="U61" i="19" s="1"/>
  <c r="V59" i="19"/>
  <c r="O59" i="19"/>
  <c r="N59" i="19"/>
  <c r="M59" i="19"/>
  <c r="L59" i="19"/>
  <c r="K59" i="19"/>
  <c r="J59" i="19"/>
  <c r="I59" i="19"/>
  <c r="H59" i="19"/>
  <c r="G59" i="19"/>
  <c r="F59" i="19"/>
  <c r="C59" i="19"/>
  <c r="B59" i="19"/>
  <c r="S58" i="19"/>
  <c r="R58" i="19"/>
  <c r="Q58" i="19"/>
  <c r="P58" i="19"/>
  <c r="E58" i="19"/>
  <c r="T58" i="19" s="1"/>
  <c r="S57" i="19"/>
  <c r="R57" i="19"/>
  <c r="Q57" i="19"/>
  <c r="P57" i="19"/>
  <c r="E57" i="19"/>
  <c r="U57" i="19" s="1"/>
  <c r="S56" i="19"/>
  <c r="R56" i="19"/>
  <c r="Q56" i="19"/>
  <c r="P56" i="19"/>
  <c r="E56" i="19"/>
  <c r="U56" i="19" s="1"/>
  <c r="U55" i="19"/>
  <c r="S55" i="19"/>
  <c r="R55" i="19"/>
  <c r="Q55" i="19"/>
  <c r="P55" i="19"/>
  <c r="E55" i="19"/>
  <c r="T55" i="19" s="1"/>
  <c r="W53" i="19"/>
  <c r="V53" i="19"/>
  <c r="O53" i="19"/>
  <c r="N53" i="19"/>
  <c r="M53" i="19"/>
  <c r="L53" i="19"/>
  <c r="K53" i="19"/>
  <c r="J53" i="19"/>
  <c r="I53" i="19"/>
  <c r="Q53" i="19" s="1"/>
  <c r="H53" i="19"/>
  <c r="G53" i="19"/>
  <c r="F53" i="19"/>
  <c r="C53" i="19"/>
  <c r="B53" i="19"/>
  <c r="E53" i="19" s="1"/>
  <c r="S52" i="19"/>
  <c r="R52" i="19"/>
  <c r="Q52" i="19"/>
  <c r="P52" i="19"/>
  <c r="E52" i="19"/>
  <c r="U52" i="19" s="1"/>
  <c r="S51" i="19"/>
  <c r="R51" i="19"/>
  <c r="Q51" i="19"/>
  <c r="P51" i="19"/>
  <c r="E51" i="19"/>
  <c r="S50" i="19"/>
  <c r="R50" i="19"/>
  <c r="Q50" i="19"/>
  <c r="P50" i="19"/>
  <c r="E50" i="19"/>
  <c r="U50" i="19" s="1"/>
  <c r="S49" i="19"/>
  <c r="R49" i="19"/>
  <c r="Q49" i="19"/>
  <c r="P49" i="19"/>
  <c r="E49" i="19"/>
  <c r="T49" i="19" s="1"/>
  <c r="S48" i="19"/>
  <c r="R48" i="19"/>
  <c r="Q48" i="19"/>
  <c r="P48" i="19"/>
  <c r="E48" i="19"/>
  <c r="U48" i="19" s="1"/>
  <c r="S47" i="19"/>
  <c r="R47" i="19"/>
  <c r="Q47" i="19"/>
  <c r="P47" i="19"/>
  <c r="E47" i="19"/>
  <c r="T47" i="19" s="1"/>
  <c r="U46" i="19"/>
  <c r="S46" i="19"/>
  <c r="R46" i="19"/>
  <c r="Q46" i="19"/>
  <c r="P46" i="19"/>
  <c r="E46" i="19"/>
  <c r="T46" i="19" s="1"/>
  <c r="S45" i="19"/>
  <c r="R45" i="19"/>
  <c r="Q45" i="19"/>
  <c r="P45" i="19"/>
  <c r="E45" i="19"/>
  <c r="T45" i="19" s="1"/>
  <c r="S44" i="19"/>
  <c r="R44" i="19"/>
  <c r="Q44" i="19"/>
  <c r="P44" i="19"/>
  <c r="E44" i="19"/>
  <c r="U44" i="19" s="1"/>
  <c r="S43" i="19"/>
  <c r="R43" i="19"/>
  <c r="Q43" i="19"/>
  <c r="P43" i="19"/>
  <c r="E43" i="19"/>
  <c r="U43" i="19" s="1"/>
  <c r="U42" i="19"/>
  <c r="S42" i="19"/>
  <c r="R42" i="19"/>
  <c r="Q42" i="19"/>
  <c r="P42" i="19"/>
  <c r="E42" i="19"/>
  <c r="T42" i="19" s="1"/>
  <c r="W40" i="19"/>
  <c r="V40" i="19"/>
  <c r="O40" i="19"/>
  <c r="N40" i="19"/>
  <c r="M40" i="19"/>
  <c r="L40" i="19"/>
  <c r="K40" i="19"/>
  <c r="J40" i="19"/>
  <c r="I40" i="19"/>
  <c r="H40" i="19"/>
  <c r="G40" i="19"/>
  <c r="F40" i="19"/>
  <c r="C40" i="19"/>
  <c r="B40" i="19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S36" i="19"/>
  <c r="R36" i="19"/>
  <c r="Q36" i="19"/>
  <c r="P36" i="19"/>
  <c r="E36" i="19"/>
  <c r="S35" i="19"/>
  <c r="R35" i="19"/>
  <c r="Q35" i="19"/>
  <c r="P35" i="19"/>
  <c r="E35" i="19"/>
  <c r="U35" i="19" s="1"/>
  <c r="W33" i="19"/>
  <c r="V33" i="19"/>
  <c r="O33" i="19"/>
  <c r="N33" i="19"/>
  <c r="M33" i="19"/>
  <c r="L33" i="19"/>
  <c r="K33" i="19"/>
  <c r="J33" i="19"/>
  <c r="I33" i="19"/>
  <c r="H33" i="19"/>
  <c r="G33" i="19"/>
  <c r="F33" i="19"/>
  <c r="C33" i="19"/>
  <c r="E33" i="19" s="1"/>
  <c r="B33" i="19"/>
  <c r="S32" i="19"/>
  <c r="R32" i="19"/>
  <c r="Q32" i="19"/>
  <c r="P32" i="19"/>
  <c r="E32" i="19"/>
  <c r="W30" i="19"/>
  <c r="V30" i="19"/>
  <c r="O30" i="19"/>
  <c r="N30" i="19"/>
  <c r="M30" i="19"/>
  <c r="L30" i="19"/>
  <c r="K30" i="19"/>
  <c r="J30" i="19"/>
  <c r="I30" i="19"/>
  <c r="H30" i="19"/>
  <c r="G30" i="19"/>
  <c r="F30" i="19"/>
  <c r="C30" i="19"/>
  <c r="B30" i="19"/>
  <c r="S29" i="19"/>
  <c r="R29" i="19"/>
  <c r="Q29" i="19"/>
  <c r="P29" i="19"/>
  <c r="E29" i="19"/>
  <c r="U29" i="19" s="1"/>
  <c r="S28" i="19"/>
  <c r="R28" i="19"/>
  <c r="Q28" i="19"/>
  <c r="P28" i="19"/>
  <c r="E28" i="19"/>
  <c r="U28" i="19" s="1"/>
  <c r="S27" i="19"/>
  <c r="R27" i="19"/>
  <c r="Q27" i="19"/>
  <c r="P27" i="19"/>
  <c r="E27" i="19"/>
  <c r="S26" i="19"/>
  <c r="R26" i="19"/>
  <c r="Q26" i="19"/>
  <c r="P26" i="19"/>
  <c r="E26" i="19"/>
  <c r="T26" i="19" s="1"/>
  <c r="W24" i="19"/>
  <c r="V24" i="19"/>
  <c r="O24" i="19"/>
  <c r="N24" i="19"/>
  <c r="M24" i="19"/>
  <c r="L24" i="19"/>
  <c r="K24" i="19"/>
  <c r="J24" i="19"/>
  <c r="I24" i="19"/>
  <c r="Q24" i="19" s="1"/>
  <c r="H24" i="19"/>
  <c r="G24" i="19"/>
  <c r="F24" i="19"/>
  <c r="C24" i="19"/>
  <c r="B24" i="19"/>
  <c r="U23" i="19"/>
  <c r="T23" i="19"/>
  <c r="S23" i="19"/>
  <c r="R23" i="19"/>
  <c r="Q23" i="19"/>
  <c r="P23" i="19"/>
  <c r="E23" i="19"/>
  <c r="U22" i="19"/>
  <c r="T22" i="19"/>
  <c r="S22" i="19"/>
  <c r="R22" i="19"/>
  <c r="Q22" i="19"/>
  <c r="P22" i="19"/>
  <c r="E22" i="19"/>
  <c r="S21" i="19"/>
  <c r="R21" i="19"/>
  <c r="Q21" i="19"/>
  <c r="P21" i="19"/>
  <c r="E21" i="19"/>
  <c r="T21" i="19" s="1"/>
  <c r="S20" i="19"/>
  <c r="R20" i="19"/>
  <c r="Q20" i="19"/>
  <c r="P20" i="19"/>
  <c r="E20" i="19"/>
  <c r="U20" i="19" s="1"/>
  <c r="U19" i="19"/>
  <c r="T19" i="19"/>
  <c r="S19" i="19"/>
  <c r="R19" i="19"/>
  <c r="Q19" i="19"/>
  <c r="P19" i="19"/>
  <c r="E19" i="19"/>
  <c r="U18" i="19"/>
  <c r="T18" i="19"/>
  <c r="S18" i="19"/>
  <c r="R18" i="19"/>
  <c r="Q18" i="19"/>
  <c r="P18" i="19"/>
  <c r="E18" i="19"/>
  <c r="W16" i="19"/>
  <c r="V16" i="19"/>
  <c r="S16" i="19"/>
  <c r="O16" i="19"/>
  <c r="N16" i="19"/>
  <c r="M16" i="19"/>
  <c r="L16" i="19"/>
  <c r="K16" i="19"/>
  <c r="J16" i="19"/>
  <c r="I16" i="19"/>
  <c r="H16" i="19"/>
  <c r="G16" i="19"/>
  <c r="F16" i="19"/>
  <c r="C16" i="19"/>
  <c r="B16" i="19"/>
  <c r="S15" i="19"/>
  <c r="R15" i="19"/>
  <c r="Q15" i="19"/>
  <c r="P15" i="19"/>
  <c r="E15" i="19"/>
  <c r="U15" i="19" s="1"/>
  <c r="U14" i="19"/>
  <c r="S14" i="19"/>
  <c r="R14" i="19"/>
  <c r="Q14" i="19"/>
  <c r="P14" i="19"/>
  <c r="E14" i="19"/>
  <c r="T14" i="19" s="1"/>
  <c r="U13" i="19"/>
  <c r="T13" i="19"/>
  <c r="S13" i="19"/>
  <c r="R13" i="19"/>
  <c r="Q13" i="19"/>
  <c r="P13" i="19"/>
  <c r="E13" i="19"/>
  <c r="S12" i="19"/>
  <c r="R12" i="19"/>
  <c r="Q12" i="19"/>
  <c r="P12" i="19"/>
  <c r="E12" i="19"/>
  <c r="T12" i="19" s="1"/>
  <c r="S11" i="19"/>
  <c r="R11" i="19"/>
  <c r="Q11" i="19"/>
  <c r="P11" i="19"/>
  <c r="E11" i="19"/>
  <c r="U11" i="19" s="1"/>
  <c r="S10" i="19"/>
  <c r="R10" i="19"/>
  <c r="Q10" i="19"/>
  <c r="P10" i="19"/>
  <c r="E10" i="19"/>
  <c r="U9" i="19"/>
  <c r="T9" i="19"/>
  <c r="S9" i="19"/>
  <c r="R9" i="19"/>
  <c r="Q9" i="19"/>
  <c r="P9" i="19"/>
  <c r="E9" i="19"/>
  <c r="S93" i="18"/>
  <c r="R93" i="18"/>
  <c r="Q93" i="18"/>
  <c r="P93" i="18"/>
  <c r="E93" i="18"/>
  <c r="T93" i="18" s="1"/>
  <c r="S92" i="18"/>
  <c r="R92" i="18"/>
  <c r="Q92" i="18"/>
  <c r="P92" i="18"/>
  <c r="E92" i="18"/>
  <c r="U92" i="18" s="1"/>
  <c r="U91" i="18"/>
  <c r="T91" i="18"/>
  <c r="S91" i="18"/>
  <c r="R91" i="18"/>
  <c r="Q91" i="18"/>
  <c r="P91" i="18"/>
  <c r="E91" i="18"/>
  <c r="U90" i="18"/>
  <c r="T90" i="18"/>
  <c r="S90" i="18"/>
  <c r="R90" i="18"/>
  <c r="Q90" i="18"/>
  <c r="P90" i="18"/>
  <c r="E90" i="18"/>
  <c r="S89" i="18"/>
  <c r="R89" i="18"/>
  <c r="Q89" i="18"/>
  <c r="P89" i="18"/>
  <c r="E89" i="18"/>
  <c r="T89" i="18" s="1"/>
  <c r="S88" i="18"/>
  <c r="R88" i="18"/>
  <c r="Q88" i="18"/>
  <c r="P88" i="18"/>
  <c r="E88" i="18"/>
  <c r="U88" i="18" s="1"/>
  <c r="U87" i="18"/>
  <c r="T87" i="18"/>
  <c r="S87" i="18"/>
  <c r="R87" i="18"/>
  <c r="Q87" i="18"/>
  <c r="P87" i="18"/>
  <c r="E87" i="18"/>
  <c r="U86" i="18"/>
  <c r="T86" i="18"/>
  <c r="S86" i="18"/>
  <c r="R86" i="18"/>
  <c r="Q86" i="18"/>
  <c r="P86" i="18"/>
  <c r="E86" i="18"/>
  <c r="W72" i="18"/>
  <c r="V72" i="18"/>
  <c r="O72" i="18"/>
  <c r="N72" i="18"/>
  <c r="M72" i="18"/>
  <c r="L72" i="18"/>
  <c r="K72" i="18"/>
  <c r="J72" i="18"/>
  <c r="I72" i="18"/>
  <c r="H72" i="18"/>
  <c r="G72" i="18"/>
  <c r="F72" i="18"/>
  <c r="C72" i="18"/>
  <c r="B72" i="18"/>
  <c r="W71" i="18"/>
  <c r="V71" i="18"/>
  <c r="O71" i="18"/>
  <c r="N71" i="18"/>
  <c r="M71" i="18"/>
  <c r="L71" i="18"/>
  <c r="K71" i="18"/>
  <c r="S71" i="18" s="1"/>
  <c r="J71" i="18"/>
  <c r="R71" i="18" s="1"/>
  <c r="I71" i="18"/>
  <c r="H71" i="18"/>
  <c r="G71" i="18"/>
  <c r="F71" i="18"/>
  <c r="C71" i="18"/>
  <c r="B71" i="18"/>
  <c r="E71" i="18" s="1"/>
  <c r="W70" i="18"/>
  <c r="V70" i="18"/>
  <c r="O70" i="18"/>
  <c r="N70" i="18"/>
  <c r="M70" i="18"/>
  <c r="L70" i="18"/>
  <c r="K70" i="18"/>
  <c r="J70" i="18"/>
  <c r="R70" i="18" s="1"/>
  <c r="I70" i="18"/>
  <c r="Q70" i="18" s="1"/>
  <c r="H70" i="18"/>
  <c r="G70" i="18"/>
  <c r="F70" i="18"/>
  <c r="C70" i="18"/>
  <c r="B70" i="18"/>
  <c r="E70" i="18" s="1"/>
  <c r="S69" i="18"/>
  <c r="R69" i="18"/>
  <c r="Q69" i="18"/>
  <c r="U69" i="18" s="1"/>
  <c r="P69" i="18"/>
  <c r="T69" i="18" s="1"/>
  <c r="E69" i="18"/>
  <c r="W67" i="18"/>
  <c r="V67" i="18"/>
  <c r="O67" i="18"/>
  <c r="N67" i="18"/>
  <c r="M67" i="18"/>
  <c r="L67" i="18"/>
  <c r="K67" i="18"/>
  <c r="J67" i="18"/>
  <c r="I67" i="18"/>
  <c r="H67" i="18"/>
  <c r="G67" i="18"/>
  <c r="F67" i="18"/>
  <c r="C67" i="18"/>
  <c r="B67" i="18"/>
  <c r="W66" i="18"/>
  <c r="V66" i="18"/>
  <c r="O66" i="18"/>
  <c r="N66" i="18"/>
  <c r="M66" i="18"/>
  <c r="L66" i="18"/>
  <c r="K66" i="18"/>
  <c r="J66" i="18"/>
  <c r="I66" i="18"/>
  <c r="H66" i="18"/>
  <c r="G66" i="18"/>
  <c r="F66" i="18"/>
  <c r="C66" i="18"/>
  <c r="B66" i="18"/>
  <c r="S65" i="18"/>
  <c r="R65" i="18"/>
  <c r="Q65" i="18"/>
  <c r="P65" i="18"/>
  <c r="E65" i="18"/>
  <c r="T65" i="18" s="1"/>
  <c r="U64" i="18"/>
  <c r="S64" i="18"/>
  <c r="R64" i="18"/>
  <c r="Q64" i="18"/>
  <c r="P64" i="18"/>
  <c r="E64" i="18"/>
  <c r="T64" i="18" s="1"/>
  <c r="S63" i="18"/>
  <c r="R63" i="18"/>
  <c r="Q63" i="18"/>
  <c r="P63" i="18"/>
  <c r="E63" i="18"/>
  <c r="T63" i="18" s="1"/>
  <c r="S62" i="18"/>
  <c r="R62" i="18"/>
  <c r="Q62" i="18"/>
  <c r="P62" i="18"/>
  <c r="E62" i="18"/>
  <c r="U62" i="18" s="1"/>
  <c r="S61" i="18"/>
  <c r="R61" i="18"/>
  <c r="Q61" i="18"/>
  <c r="P61" i="18"/>
  <c r="E61" i="18"/>
  <c r="U61" i="18" s="1"/>
  <c r="V59" i="18"/>
  <c r="S59" i="18"/>
  <c r="O59" i="18"/>
  <c r="N59" i="18"/>
  <c r="M59" i="18"/>
  <c r="L59" i="18"/>
  <c r="K59" i="18"/>
  <c r="J59" i="18"/>
  <c r="I59" i="18"/>
  <c r="H59" i="18"/>
  <c r="G59" i="18"/>
  <c r="F59" i="18"/>
  <c r="C59" i="18"/>
  <c r="B59" i="18"/>
  <c r="E59" i="18" s="1"/>
  <c r="S58" i="18"/>
  <c r="R58" i="18"/>
  <c r="Q58" i="18"/>
  <c r="P58" i="18"/>
  <c r="E58" i="18"/>
  <c r="U58" i="18" s="1"/>
  <c r="S57" i="18"/>
  <c r="R57" i="18"/>
  <c r="Q57" i="18"/>
  <c r="P57" i="18"/>
  <c r="E57" i="18"/>
  <c r="T57" i="18" s="1"/>
  <c r="U56" i="18"/>
  <c r="S56" i="18"/>
  <c r="R56" i="18"/>
  <c r="Q56" i="18"/>
  <c r="P56" i="18"/>
  <c r="E56" i="18"/>
  <c r="T56" i="18" s="1"/>
  <c r="S55" i="18"/>
  <c r="R55" i="18"/>
  <c r="Q55" i="18"/>
  <c r="P55" i="18"/>
  <c r="E55" i="18"/>
  <c r="T55" i="18" s="1"/>
  <c r="W53" i="18"/>
  <c r="V53" i="18"/>
  <c r="O53" i="18"/>
  <c r="N53" i="18"/>
  <c r="M53" i="18"/>
  <c r="L53" i="18"/>
  <c r="K53" i="18"/>
  <c r="J53" i="18"/>
  <c r="I53" i="18"/>
  <c r="H53" i="18"/>
  <c r="G53" i="18"/>
  <c r="F53" i="18"/>
  <c r="C53" i="18"/>
  <c r="B53" i="18"/>
  <c r="S52" i="18"/>
  <c r="R52" i="18"/>
  <c r="Q52" i="18"/>
  <c r="P52" i="18"/>
  <c r="E52" i="18"/>
  <c r="T52" i="18" s="1"/>
  <c r="U51" i="18"/>
  <c r="S51" i="18"/>
  <c r="R51" i="18"/>
  <c r="Q51" i="18"/>
  <c r="P51" i="18"/>
  <c r="E51" i="18"/>
  <c r="T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T48" i="18" s="1"/>
  <c r="U47" i="18"/>
  <c r="S47" i="18"/>
  <c r="R47" i="18"/>
  <c r="Q47" i="18"/>
  <c r="P47" i="18"/>
  <c r="E47" i="18"/>
  <c r="T47" i="18" s="1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U44" i="18"/>
  <c r="S44" i="18"/>
  <c r="R44" i="18"/>
  <c r="Q44" i="18"/>
  <c r="P44" i="18"/>
  <c r="E44" i="18"/>
  <c r="T44" i="18" s="1"/>
  <c r="T43" i="18"/>
  <c r="S43" i="18"/>
  <c r="R43" i="18"/>
  <c r="Q43" i="18"/>
  <c r="P43" i="18"/>
  <c r="E43" i="18"/>
  <c r="U43" i="18" s="1"/>
  <c r="S42" i="18"/>
  <c r="R42" i="18"/>
  <c r="Q42" i="18"/>
  <c r="P42" i="18"/>
  <c r="E42" i="18"/>
  <c r="T42" i="18" s="1"/>
  <c r="W40" i="18"/>
  <c r="V40" i="18"/>
  <c r="S40" i="18"/>
  <c r="O40" i="18"/>
  <c r="N40" i="18"/>
  <c r="M40" i="18"/>
  <c r="L40" i="18"/>
  <c r="K40" i="18"/>
  <c r="J40" i="18"/>
  <c r="R40" i="18" s="1"/>
  <c r="I40" i="18"/>
  <c r="H40" i="18"/>
  <c r="G40" i="18"/>
  <c r="F40" i="18"/>
  <c r="C40" i="18"/>
  <c r="B40" i="18"/>
  <c r="E40" i="18" s="1"/>
  <c r="U39" i="18"/>
  <c r="S39" i="18"/>
  <c r="R39" i="18"/>
  <c r="Q39" i="18"/>
  <c r="P39" i="18"/>
  <c r="E39" i="18"/>
  <c r="T39" i="18" s="1"/>
  <c r="T38" i="18"/>
  <c r="S38" i="18"/>
  <c r="R38" i="18"/>
  <c r="Q38" i="18"/>
  <c r="P38" i="18"/>
  <c r="E38" i="18"/>
  <c r="U38" i="18" s="1"/>
  <c r="S37" i="18"/>
  <c r="R37" i="18"/>
  <c r="Q37" i="18"/>
  <c r="P37" i="18"/>
  <c r="E37" i="18"/>
  <c r="T37" i="18" s="1"/>
  <c r="S36" i="18"/>
  <c r="R36" i="18"/>
  <c r="Q36" i="18"/>
  <c r="P36" i="18"/>
  <c r="E36" i="18"/>
  <c r="U36" i="18" s="1"/>
  <c r="S35" i="18"/>
  <c r="R35" i="18"/>
  <c r="Q35" i="18"/>
  <c r="U35" i="18" s="1"/>
  <c r="P35" i="18"/>
  <c r="E35" i="18"/>
  <c r="W33" i="18"/>
  <c r="V33" i="18"/>
  <c r="O33" i="18"/>
  <c r="N33" i="18"/>
  <c r="M33" i="18"/>
  <c r="L33" i="18"/>
  <c r="K33" i="18"/>
  <c r="J33" i="18"/>
  <c r="I33" i="18"/>
  <c r="H33" i="18"/>
  <c r="G33" i="18"/>
  <c r="F33" i="18"/>
  <c r="C33" i="18"/>
  <c r="E33" i="18" s="1"/>
  <c r="B33" i="18"/>
  <c r="S32" i="18"/>
  <c r="R32" i="18"/>
  <c r="Q32" i="18"/>
  <c r="P32" i="18"/>
  <c r="E32" i="18"/>
  <c r="T32" i="18" s="1"/>
  <c r="W30" i="18"/>
  <c r="V30" i="18"/>
  <c r="O30" i="18"/>
  <c r="N30" i="18"/>
  <c r="M30" i="18"/>
  <c r="L30" i="18"/>
  <c r="K30" i="18"/>
  <c r="J30" i="18"/>
  <c r="I30" i="18"/>
  <c r="H30" i="18"/>
  <c r="G30" i="18"/>
  <c r="F30" i="18"/>
  <c r="C30" i="18"/>
  <c r="B30" i="18"/>
  <c r="E30" i="18" s="1"/>
  <c r="U29" i="18"/>
  <c r="S29" i="18"/>
  <c r="R29" i="18"/>
  <c r="Q29" i="18"/>
  <c r="P29" i="18"/>
  <c r="E29" i="18"/>
  <c r="T29" i="18" s="1"/>
  <c r="S28" i="18"/>
  <c r="R28" i="18"/>
  <c r="Q28" i="18"/>
  <c r="P28" i="18"/>
  <c r="E28" i="18"/>
  <c r="U28" i="18" s="1"/>
  <c r="S27" i="18"/>
  <c r="R27" i="18"/>
  <c r="Q27" i="18"/>
  <c r="P27" i="18"/>
  <c r="E27" i="18"/>
  <c r="T27" i="18" s="1"/>
  <c r="S26" i="18"/>
  <c r="R26" i="18"/>
  <c r="Q26" i="18"/>
  <c r="P26" i="18"/>
  <c r="E26" i="18"/>
  <c r="U26" i="18" s="1"/>
  <c r="W24" i="18"/>
  <c r="V24" i="18"/>
  <c r="O24" i="18"/>
  <c r="N24" i="18"/>
  <c r="M24" i="18"/>
  <c r="L24" i="18"/>
  <c r="K24" i="18"/>
  <c r="J24" i="18"/>
  <c r="I24" i="18"/>
  <c r="Q24" i="18" s="1"/>
  <c r="H24" i="18"/>
  <c r="P24" i="18" s="1"/>
  <c r="G24" i="18"/>
  <c r="F24" i="18"/>
  <c r="C24" i="18"/>
  <c r="E24" i="18" s="1"/>
  <c r="B24" i="18"/>
  <c r="T23" i="18"/>
  <c r="S23" i="18"/>
  <c r="R23" i="18"/>
  <c r="Q23" i="18"/>
  <c r="P23" i="18"/>
  <c r="E23" i="18"/>
  <c r="U23" i="18" s="1"/>
  <c r="S22" i="18"/>
  <c r="R22" i="18"/>
  <c r="Q22" i="18"/>
  <c r="P22" i="18"/>
  <c r="E22" i="18"/>
  <c r="T22" i="18" s="1"/>
  <c r="S21" i="18"/>
  <c r="R21" i="18"/>
  <c r="Q21" i="18"/>
  <c r="P21" i="18"/>
  <c r="E21" i="18"/>
  <c r="U21" i="18" s="1"/>
  <c r="U20" i="18"/>
  <c r="S20" i="18"/>
  <c r="R20" i="18"/>
  <c r="Q20" i="18"/>
  <c r="P20" i="18"/>
  <c r="E20" i="18"/>
  <c r="T20" i="18" s="1"/>
  <c r="S19" i="18"/>
  <c r="R19" i="18"/>
  <c r="Q19" i="18"/>
  <c r="P19" i="18"/>
  <c r="E19" i="18"/>
  <c r="U19" i="18" s="1"/>
  <c r="S18" i="18"/>
  <c r="R18" i="18"/>
  <c r="Q18" i="18"/>
  <c r="P18" i="18"/>
  <c r="E18" i="18"/>
  <c r="T18" i="18" s="1"/>
  <c r="W16" i="18"/>
  <c r="V16" i="18"/>
  <c r="O16" i="18"/>
  <c r="N16" i="18"/>
  <c r="M16" i="18"/>
  <c r="L16" i="18"/>
  <c r="K16" i="18"/>
  <c r="S16" i="18" s="1"/>
  <c r="J16" i="18"/>
  <c r="R16" i="18" s="1"/>
  <c r="I16" i="18"/>
  <c r="H16" i="18"/>
  <c r="G16" i="18"/>
  <c r="F16" i="18"/>
  <c r="C16" i="18"/>
  <c r="B16" i="18"/>
  <c r="E16" i="18" s="1"/>
  <c r="U15" i="18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P10" i="18"/>
  <c r="E10" i="18"/>
  <c r="S9" i="18"/>
  <c r="R9" i="18"/>
  <c r="Q9" i="18"/>
  <c r="P9" i="18"/>
  <c r="E9" i="18"/>
  <c r="U9" i="18" s="1"/>
  <c r="S93" i="17"/>
  <c r="R93" i="17"/>
  <c r="Q93" i="17"/>
  <c r="P93" i="17"/>
  <c r="E93" i="17"/>
  <c r="U93" i="17" s="1"/>
  <c r="S92" i="17"/>
  <c r="R92" i="17"/>
  <c r="Q92" i="17"/>
  <c r="P92" i="17"/>
  <c r="E92" i="17"/>
  <c r="S91" i="17"/>
  <c r="R91" i="17"/>
  <c r="Q91" i="17"/>
  <c r="P91" i="17"/>
  <c r="E91" i="17"/>
  <c r="U91" i="17" s="1"/>
  <c r="S90" i="17"/>
  <c r="R90" i="17"/>
  <c r="Q90" i="17"/>
  <c r="P90" i="17"/>
  <c r="E90" i="17"/>
  <c r="T90" i="17" s="1"/>
  <c r="S89" i="17"/>
  <c r="R89" i="17"/>
  <c r="Q89" i="17"/>
  <c r="P89" i="17"/>
  <c r="E89" i="17"/>
  <c r="U89" i="17" s="1"/>
  <c r="S88" i="17"/>
  <c r="R88" i="17"/>
  <c r="Q88" i="17"/>
  <c r="P88" i="17"/>
  <c r="E88" i="17"/>
  <c r="T88" i="17" s="1"/>
  <c r="U87" i="17"/>
  <c r="T87" i="17"/>
  <c r="S87" i="17"/>
  <c r="R87" i="17"/>
  <c r="Q87" i="17"/>
  <c r="P87" i="17"/>
  <c r="E87" i="17"/>
  <c r="S86" i="17"/>
  <c r="R86" i="17"/>
  <c r="Q86" i="17"/>
  <c r="P86" i="17"/>
  <c r="E86" i="17"/>
  <c r="T86" i="17" s="1"/>
  <c r="W72" i="17"/>
  <c r="V72" i="17"/>
  <c r="O72" i="17"/>
  <c r="N72" i="17"/>
  <c r="M72" i="17"/>
  <c r="L72" i="17"/>
  <c r="K72" i="17"/>
  <c r="J72" i="17"/>
  <c r="I72" i="17"/>
  <c r="S72" i="17" s="1"/>
  <c r="H72" i="17"/>
  <c r="G72" i="17"/>
  <c r="F72" i="17"/>
  <c r="C72" i="17"/>
  <c r="B72" i="17"/>
  <c r="W71" i="17"/>
  <c r="V71" i="17"/>
  <c r="O71" i="17"/>
  <c r="N71" i="17"/>
  <c r="M71" i="17"/>
  <c r="L71" i="17"/>
  <c r="K71" i="17"/>
  <c r="J71" i="17"/>
  <c r="R71" i="17" s="1"/>
  <c r="I71" i="17"/>
  <c r="H71" i="17"/>
  <c r="G71" i="17"/>
  <c r="F71" i="17"/>
  <c r="C71" i="17"/>
  <c r="B71" i="17"/>
  <c r="E71" i="17" s="1"/>
  <c r="W70" i="17"/>
  <c r="V70" i="17"/>
  <c r="O70" i="17"/>
  <c r="N70" i="17"/>
  <c r="M70" i="17"/>
  <c r="L70" i="17"/>
  <c r="K70" i="17"/>
  <c r="J70" i="17"/>
  <c r="I70" i="17"/>
  <c r="H70" i="17"/>
  <c r="G70" i="17"/>
  <c r="F70" i="17"/>
  <c r="C70" i="17"/>
  <c r="B70" i="17"/>
  <c r="S69" i="17"/>
  <c r="R69" i="17"/>
  <c r="Q69" i="17"/>
  <c r="P69" i="17"/>
  <c r="E69" i="17"/>
  <c r="W67" i="17"/>
  <c r="V67" i="17"/>
  <c r="O67" i="17"/>
  <c r="N67" i="17"/>
  <c r="M67" i="17"/>
  <c r="L67" i="17"/>
  <c r="K67" i="17"/>
  <c r="J67" i="17"/>
  <c r="I67" i="17"/>
  <c r="S67" i="17" s="1"/>
  <c r="H67" i="17"/>
  <c r="G67" i="17"/>
  <c r="F67" i="17"/>
  <c r="C67" i="17"/>
  <c r="B67" i="17"/>
  <c r="W66" i="17"/>
  <c r="V66" i="17"/>
  <c r="O66" i="17"/>
  <c r="N66" i="17"/>
  <c r="M66" i="17"/>
  <c r="L66" i="17"/>
  <c r="K66" i="17"/>
  <c r="J66" i="17"/>
  <c r="I66" i="17"/>
  <c r="H66" i="17"/>
  <c r="G66" i="17"/>
  <c r="F66" i="17"/>
  <c r="C66" i="17"/>
  <c r="E66" i="17" s="1"/>
  <c r="B66" i="17"/>
  <c r="S65" i="17"/>
  <c r="R65" i="17"/>
  <c r="Q65" i="17"/>
  <c r="P65" i="17"/>
  <c r="E65" i="17"/>
  <c r="S64" i="17"/>
  <c r="R64" i="17"/>
  <c r="Q64" i="17"/>
  <c r="P64" i="17"/>
  <c r="E64" i="17"/>
  <c r="T64" i="17" s="1"/>
  <c r="S63" i="17"/>
  <c r="R63" i="17"/>
  <c r="Q63" i="17"/>
  <c r="P63" i="17"/>
  <c r="E63" i="17"/>
  <c r="U63" i="17" s="1"/>
  <c r="S62" i="17"/>
  <c r="R62" i="17"/>
  <c r="Q62" i="17"/>
  <c r="P62" i="17"/>
  <c r="E62" i="17"/>
  <c r="S61" i="17"/>
  <c r="R61" i="17"/>
  <c r="Q61" i="17"/>
  <c r="P61" i="17"/>
  <c r="E61" i="17"/>
  <c r="U61" i="17" s="1"/>
  <c r="V59" i="17"/>
  <c r="O59" i="17"/>
  <c r="N59" i="17"/>
  <c r="M59" i="17"/>
  <c r="L59" i="17"/>
  <c r="K59" i="17"/>
  <c r="J59" i="17"/>
  <c r="I59" i="17"/>
  <c r="H59" i="17"/>
  <c r="P59" i="17" s="1"/>
  <c r="G59" i="17"/>
  <c r="F59" i="17"/>
  <c r="C59" i="17"/>
  <c r="B59" i="17"/>
  <c r="E59" i="17" s="1"/>
  <c r="U58" i="17"/>
  <c r="S58" i="17"/>
  <c r="R58" i="17"/>
  <c r="Q58" i="17"/>
  <c r="P58" i="17"/>
  <c r="E58" i="17"/>
  <c r="T58" i="17" s="1"/>
  <c r="S57" i="17"/>
  <c r="R57" i="17"/>
  <c r="Q57" i="17"/>
  <c r="P57" i="17"/>
  <c r="E57" i="17"/>
  <c r="S56" i="17"/>
  <c r="R56" i="17"/>
  <c r="Q56" i="17"/>
  <c r="P56" i="17"/>
  <c r="E56" i="17"/>
  <c r="T56" i="17" s="1"/>
  <c r="S55" i="17"/>
  <c r="R55" i="17"/>
  <c r="Q55" i="17"/>
  <c r="P55" i="17"/>
  <c r="E55" i="17"/>
  <c r="U55" i="17" s="1"/>
  <c r="W53" i="17"/>
  <c r="V53" i="17"/>
  <c r="O53" i="17"/>
  <c r="N53" i="17"/>
  <c r="M53" i="17"/>
  <c r="L53" i="17"/>
  <c r="K53" i="17"/>
  <c r="J53" i="17"/>
  <c r="I53" i="17"/>
  <c r="H53" i="17"/>
  <c r="G53" i="17"/>
  <c r="F53" i="17"/>
  <c r="C53" i="17"/>
  <c r="B53" i="17"/>
  <c r="E53" i="17" s="1"/>
  <c r="S52" i="17"/>
  <c r="R52" i="17"/>
  <c r="Q52" i="17"/>
  <c r="P52" i="17"/>
  <c r="E52" i="17"/>
  <c r="U52" i="17" s="1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U48" i="17"/>
  <c r="T48" i="17"/>
  <c r="S48" i="17"/>
  <c r="R48" i="17"/>
  <c r="Q48" i="17"/>
  <c r="P48" i="17"/>
  <c r="E48" i="17"/>
  <c r="S47" i="17"/>
  <c r="R47" i="17"/>
  <c r="Q47" i="17"/>
  <c r="P47" i="17"/>
  <c r="E47" i="17"/>
  <c r="T47" i="17" s="1"/>
  <c r="S46" i="17"/>
  <c r="R46" i="17"/>
  <c r="Q46" i="17"/>
  <c r="P46" i="17"/>
  <c r="E46" i="17"/>
  <c r="U46" i="17" s="1"/>
  <c r="U45" i="17"/>
  <c r="S45" i="17"/>
  <c r="R45" i="17"/>
  <c r="Q45" i="17"/>
  <c r="P45" i="17"/>
  <c r="E45" i="17"/>
  <c r="T45" i="17" s="1"/>
  <c r="U44" i="17"/>
  <c r="T44" i="17"/>
  <c r="S44" i="17"/>
  <c r="R44" i="17"/>
  <c r="Q44" i="17"/>
  <c r="P44" i="17"/>
  <c r="E44" i="17"/>
  <c r="S43" i="17"/>
  <c r="R43" i="17"/>
  <c r="Q43" i="17"/>
  <c r="P43" i="17"/>
  <c r="E43" i="17"/>
  <c r="U43" i="17" s="1"/>
  <c r="S42" i="17"/>
  <c r="R42" i="17"/>
  <c r="Q42" i="17"/>
  <c r="P42" i="17"/>
  <c r="E42" i="17"/>
  <c r="U42" i="17" s="1"/>
  <c r="W40" i="17"/>
  <c r="V40" i="17"/>
  <c r="O40" i="17"/>
  <c r="N40" i="17"/>
  <c r="M40" i="17"/>
  <c r="L40" i="17"/>
  <c r="K40" i="17"/>
  <c r="J40" i="17"/>
  <c r="I40" i="17"/>
  <c r="H40" i="17"/>
  <c r="G40" i="17"/>
  <c r="F40" i="17"/>
  <c r="C40" i="17"/>
  <c r="B40" i="17"/>
  <c r="E40" i="17" s="1"/>
  <c r="U39" i="17"/>
  <c r="T39" i="17"/>
  <c r="S39" i="17"/>
  <c r="R39" i="17"/>
  <c r="Q39" i="17"/>
  <c r="P39" i="17"/>
  <c r="E39" i="17"/>
  <c r="S38" i="17"/>
  <c r="R38" i="17"/>
  <c r="Q38" i="17"/>
  <c r="P38" i="17"/>
  <c r="E38" i="17"/>
  <c r="T38" i="17" s="1"/>
  <c r="S37" i="17"/>
  <c r="R37" i="17"/>
  <c r="Q37" i="17"/>
  <c r="P37" i="17"/>
  <c r="E37" i="17"/>
  <c r="U37" i="17" s="1"/>
  <c r="U36" i="17"/>
  <c r="S36" i="17"/>
  <c r="R36" i="17"/>
  <c r="Q36" i="17"/>
  <c r="P36" i="17"/>
  <c r="E36" i="17"/>
  <c r="T36" i="17" s="1"/>
  <c r="S35" i="17"/>
  <c r="R35" i="17"/>
  <c r="Q35" i="17"/>
  <c r="U35" i="17" s="1"/>
  <c r="P35" i="17"/>
  <c r="E35" i="17"/>
  <c r="W33" i="17"/>
  <c r="V33" i="17"/>
  <c r="O33" i="17"/>
  <c r="N33" i="17"/>
  <c r="M33" i="17"/>
  <c r="L33" i="17"/>
  <c r="K33" i="17"/>
  <c r="J33" i="17"/>
  <c r="I33" i="17"/>
  <c r="S33" i="17" s="1"/>
  <c r="H33" i="17"/>
  <c r="G33" i="17"/>
  <c r="F33" i="17"/>
  <c r="C33" i="17"/>
  <c r="B33" i="17"/>
  <c r="S32" i="17"/>
  <c r="R32" i="17"/>
  <c r="Q32" i="17"/>
  <c r="P32" i="17"/>
  <c r="E32" i="17"/>
  <c r="U32" i="17" s="1"/>
  <c r="W30" i="17"/>
  <c r="V30" i="17"/>
  <c r="O30" i="17"/>
  <c r="N30" i="17"/>
  <c r="M30" i="17"/>
  <c r="L30" i="17"/>
  <c r="K30" i="17"/>
  <c r="J30" i="17"/>
  <c r="I30" i="17"/>
  <c r="H30" i="17"/>
  <c r="G30" i="17"/>
  <c r="F30" i="17"/>
  <c r="C30" i="17"/>
  <c r="B30" i="17"/>
  <c r="E30" i="17" s="1"/>
  <c r="U29" i="17"/>
  <c r="T29" i="17"/>
  <c r="S29" i="17"/>
  <c r="R29" i="17"/>
  <c r="Q29" i="17"/>
  <c r="P29" i="17"/>
  <c r="E29" i="17"/>
  <c r="S28" i="17"/>
  <c r="R28" i="17"/>
  <c r="Q28" i="17"/>
  <c r="P28" i="17"/>
  <c r="E28" i="17"/>
  <c r="T28" i="17" s="1"/>
  <c r="S27" i="17"/>
  <c r="R27" i="17"/>
  <c r="Q27" i="17"/>
  <c r="P27" i="17"/>
  <c r="E27" i="17"/>
  <c r="U27" i="17" s="1"/>
  <c r="U26" i="17"/>
  <c r="S26" i="17"/>
  <c r="R26" i="17"/>
  <c r="Q26" i="17"/>
  <c r="P26" i="17"/>
  <c r="E26" i="17"/>
  <c r="T26" i="17" s="1"/>
  <c r="W24" i="17"/>
  <c r="V24" i="17"/>
  <c r="O24" i="17"/>
  <c r="N24" i="17"/>
  <c r="M24" i="17"/>
  <c r="L24" i="17"/>
  <c r="K24" i="17"/>
  <c r="J24" i="17"/>
  <c r="I24" i="17"/>
  <c r="Q24" i="17" s="1"/>
  <c r="H24" i="17"/>
  <c r="P24" i="17" s="1"/>
  <c r="G24" i="17"/>
  <c r="F24" i="17"/>
  <c r="C24" i="17"/>
  <c r="B24" i="17"/>
  <c r="S23" i="17"/>
  <c r="R23" i="17"/>
  <c r="Q23" i="17"/>
  <c r="P23" i="17"/>
  <c r="E23" i="17"/>
  <c r="T23" i="17" s="1"/>
  <c r="S22" i="17"/>
  <c r="R22" i="17"/>
  <c r="Q22" i="17"/>
  <c r="P22" i="17"/>
  <c r="E22" i="17"/>
  <c r="U22" i="17" s="1"/>
  <c r="U21" i="17"/>
  <c r="S21" i="17"/>
  <c r="R21" i="17"/>
  <c r="Q21" i="17"/>
  <c r="P21" i="17"/>
  <c r="E21" i="17"/>
  <c r="T21" i="17" s="1"/>
  <c r="U20" i="17"/>
  <c r="T20" i="17"/>
  <c r="S20" i="17"/>
  <c r="R20" i="17"/>
  <c r="Q20" i="17"/>
  <c r="P20" i="17"/>
  <c r="E20" i="17"/>
  <c r="S19" i="17"/>
  <c r="R19" i="17"/>
  <c r="Q19" i="17"/>
  <c r="P19" i="17"/>
  <c r="E19" i="17"/>
  <c r="T19" i="17" s="1"/>
  <c r="S18" i="17"/>
  <c r="R18" i="17"/>
  <c r="Q18" i="17"/>
  <c r="P18" i="17"/>
  <c r="E18" i="17"/>
  <c r="U18" i="17" s="1"/>
  <c r="W16" i="17"/>
  <c r="V16" i="17"/>
  <c r="O16" i="17"/>
  <c r="N16" i="17"/>
  <c r="M16" i="17"/>
  <c r="L16" i="17"/>
  <c r="K16" i="17"/>
  <c r="J16" i="17"/>
  <c r="I16" i="17"/>
  <c r="Q16" i="17" s="1"/>
  <c r="H16" i="17"/>
  <c r="P16" i="17" s="1"/>
  <c r="G16" i="17"/>
  <c r="F16" i="17"/>
  <c r="C16" i="17"/>
  <c r="B16" i="17"/>
  <c r="E16" i="17" s="1"/>
  <c r="T15" i="17"/>
  <c r="S15" i="17"/>
  <c r="R15" i="17"/>
  <c r="Q15" i="17"/>
  <c r="P15" i="17"/>
  <c r="E15" i="17"/>
  <c r="U15" i="17" s="1"/>
  <c r="S14" i="17"/>
  <c r="R14" i="17"/>
  <c r="Q14" i="17"/>
  <c r="P14" i="17"/>
  <c r="E14" i="17"/>
  <c r="T14" i="17" s="1"/>
  <c r="S13" i="17"/>
  <c r="R13" i="17"/>
  <c r="Q13" i="17"/>
  <c r="P13" i="17"/>
  <c r="E13" i="17"/>
  <c r="U13" i="17" s="1"/>
  <c r="U12" i="17"/>
  <c r="S12" i="17"/>
  <c r="R12" i="17"/>
  <c r="Q12" i="17"/>
  <c r="P12" i="17"/>
  <c r="E12" i="17"/>
  <c r="T12" i="17" s="1"/>
  <c r="U11" i="17"/>
  <c r="T11" i="17"/>
  <c r="S11" i="17"/>
  <c r="R11" i="17"/>
  <c r="Q11" i="17"/>
  <c r="P11" i="17"/>
  <c r="E11" i="17"/>
  <c r="S10" i="17"/>
  <c r="R10" i="17"/>
  <c r="Q10" i="17"/>
  <c r="P10" i="17"/>
  <c r="E10" i="17"/>
  <c r="T10" i="17" s="1"/>
  <c r="S9" i="17"/>
  <c r="R9" i="17"/>
  <c r="Q9" i="17"/>
  <c r="P9" i="17"/>
  <c r="E9" i="17"/>
  <c r="U9" i="17" s="1"/>
  <c r="U93" i="16"/>
  <c r="S93" i="16"/>
  <c r="R93" i="16"/>
  <c r="Q93" i="16"/>
  <c r="P93" i="16"/>
  <c r="E93" i="16"/>
  <c r="T93" i="16" s="1"/>
  <c r="U92" i="16"/>
  <c r="T92" i="16"/>
  <c r="S92" i="16"/>
  <c r="R92" i="16"/>
  <c r="Q92" i="16"/>
  <c r="P92" i="16"/>
  <c r="E92" i="16"/>
  <c r="S91" i="16"/>
  <c r="R91" i="16"/>
  <c r="Q91" i="16"/>
  <c r="P91" i="16"/>
  <c r="E91" i="16"/>
  <c r="T91" i="16" s="1"/>
  <c r="S90" i="16"/>
  <c r="R90" i="16"/>
  <c r="Q90" i="16"/>
  <c r="P90" i="16"/>
  <c r="E90" i="16"/>
  <c r="U90" i="16" s="1"/>
  <c r="U89" i="16"/>
  <c r="S89" i="16"/>
  <c r="R89" i="16"/>
  <c r="Q89" i="16"/>
  <c r="P89" i="16"/>
  <c r="E89" i="16"/>
  <c r="T89" i="16" s="1"/>
  <c r="T88" i="16"/>
  <c r="S88" i="16"/>
  <c r="R88" i="16"/>
  <c r="Q88" i="16"/>
  <c r="P88" i="16"/>
  <c r="E88" i="16"/>
  <c r="U88" i="16" s="1"/>
  <c r="S87" i="16"/>
  <c r="R87" i="16"/>
  <c r="Q87" i="16"/>
  <c r="P87" i="16"/>
  <c r="E87" i="16"/>
  <c r="T87" i="16" s="1"/>
  <c r="S86" i="16"/>
  <c r="R86" i="16"/>
  <c r="Q86" i="16"/>
  <c r="P86" i="16"/>
  <c r="E86" i="16"/>
  <c r="U86" i="16" s="1"/>
  <c r="W72" i="16"/>
  <c r="V72" i="16"/>
  <c r="O72" i="16"/>
  <c r="N72" i="16"/>
  <c r="M72" i="16"/>
  <c r="L72" i="16"/>
  <c r="K72" i="16"/>
  <c r="J72" i="16"/>
  <c r="I72" i="16"/>
  <c r="H72" i="16"/>
  <c r="G72" i="16"/>
  <c r="F72" i="16"/>
  <c r="E72" i="16"/>
  <c r="C72" i="16"/>
  <c r="B72" i="16"/>
  <c r="W71" i="16"/>
  <c r="V71" i="16"/>
  <c r="O71" i="16"/>
  <c r="N71" i="16"/>
  <c r="M71" i="16"/>
  <c r="L71" i="16"/>
  <c r="K71" i="16"/>
  <c r="J71" i="16"/>
  <c r="I71" i="16"/>
  <c r="H71" i="16"/>
  <c r="G71" i="16"/>
  <c r="F71" i="16"/>
  <c r="C71" i="16"/>
  <c r="B71" i="16"/>
  <c r="E71" i="16" s="1"/>
  <c r="W70" i="16"/>
  <c r="V70" i="16"/>
  <c r="O70" i="16"/>
  <c r="N70" i="16"/>
  <c r="M70" i="16"/>
  <c r="L70" i="16"/>
  <c r="K70" i="16"/>
  <c r="J70" i="16"/>
  <c r="I70" i="16"/>
  <c r="H70" i="16"/>
  <c r="G70" i="16"/>
  <c r="F70" i="16"/>
  <c r="C70" i="16"/>
  <c r="B70" i="16"/>
  <c r="E70" i="16" s="1"/>
  <c r="S69" i="16"/>
  <c r="R69" i="16"/>
  <c r="Q69" i="16"/>
  <c r="P69" i="16"/>
  <c r="E69" i="16"/>
  <c r="U69" i="16" s="1"/>
  <c r="W67" i="16"/>
  <c r="V67" i="16"/>
  <c r="O67" i="16"/>
  <c r="N67" i="16"/>
  <c r="M67" i="16"/>
  <c r="L67" i="16"/>
  <c r="K67" i="16"/>
  <c r="J67" i="16"/>
  <c r="I67" i="16"/>
  <c r="H67" i="16"/>
  <c r="G67" i="16"/>
  <c r="F67" i="16"/>
  <c r="C67" i="16"/>
  <c r="B67" i="16"/>
  <c r="E67" i="16" s="1"/>
  <c r="W66" i="16"/>
  <c r="V66" i="16"/>
  <c r="O66" i="16"/>
  <c r="N66" i="16"/>
  <c r="M66" i="16"/>
  <c r="L66" i="16"/>
  <c r="K66" i="16"/>
  <c r="J66" i="16"/>
  <c r="I66" i="16"/>
  <c r="H66" i="16"/>
  <c r="G66" i="16"/>
  <c r="F66" i="16"/>
  <c r="C66" i="16"/>
  <c r="B66" i="16"/>
  <c r="S65" i="16"/>
  <c r="R65" i="16"/>
  <c r="Q65" i="16"/>
  <c r="P65" i="16"/>
  <c r="E65" i="16"/>
  <c r="T65" i="16" s="1"/>
  <c r="S64" i="16"/>
  <c r="R64" i="16"/>
  <c r="Q64" i="16"/>
  <c r="P64" i="16"/>
  <c r="E64" i="16"/>
  <c r="U64" i="16" s="1"/>
  <c r="S63" i="16"/>
  <c r="R63" i="16"/>
  <c r="Q63" i="16"/>
  <c r="P63" i="16"/>
  <c r="E63" i="16"/>
  <c r="S62" i="16"/>
  <c r="R62" i="16"/>
  <c r="Q62" i="16"/>
  <c r="P62" i="16"/>
  <c r="E62" i="16"/>
  <c r="U62" i="16" s="1"/>
  <c r="S61" i="16"/>
  <c r="R61" i="16"/>
  <c r="Q61" i="16"/>
  <c r="P61" i="16"/>
  <c r="E61" i="16"/>
  <c r="U61" i="16" s="1"/>
  <c r="V59" i="16"/>
  <c r="O59" i="16"/>
  <c r="N59" i="16"/>
  <c r="M59" i="16"/>
  <c r="L59" i="16"/>
  <c r="K59" i="16"/>
  <c r="J59" i="16"/>
  <c r="I59" i="16"/>
  <c r="H59" i="16"/>
  <c r="G59" i="16"/>
  <c r="F59" i="16"/>
  <c r="C59" i="16"/>
  <c r="B59" i="16"/>
  <c r="S58" i="16"/>
  <c r="R58" i="16"/>
  <c r="Q58" i="16"/>
  <c r="P58" i="16"/>
  <c r="E58" i="16"/>
  <c r="S57" i="16"/>
  <c r="R57" i="16"/>
  <c r="Q57" i="16"/>
  <c r="P57" i="16"/>
  <c r="E57" i="16"/>
  <c r="T57" i="16" s="1"/>
  <c r="S56" i="16"/>
  <c r="R56" i="16"/>
  <c r="Q56" i="16"/>
  <c r="P56" i="16"/>
  <c r="E56" i="16"/>
  <c r="U56" i="16" s="1"/>
  <c r="S55" i="16"/>
  <c r="R55" i="16"/>
  <c r="Q55" i="16"/>
  <c r="P55" i="16"/>
  <c r="E55" i="16"/>
  <c r="W53" i="16"/>
  <c r="V53" i="16"/>
  <c r="O53" i="16"/>
  <c r="N53" i="16"/>
  <c r="M53" i="16"/>
  <c r="L53" i="16"/>
  <c r="K53" i="16"/>
  <c r="J53" i="16"/>
  <c r="I53" i="16"/>
  <c r="H53" i="16"/>
  <c r="G53" i="16"/>
  <c r="F53" i="16"/>
  <c r="C53" i="16"/>
  <c r="B53" i="16"/>
  <c r="S52" i="16"/>
  <c r="R52" i="16"/>
  <c r="Q52" i="16"/>
  <c r="P52" i="16"/>
  <c r="E52" i="16"/>
  <c r="T52" i="16" s="1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T49" i="16"/>
  <c r="S49" i="16"/>
  <c r="R49" i="16"/>
  <c r="Q49" i="16"/>
  <c r="P49" i="16"/>
  <c r="E49" i="16"/>
  <c r="U49" i="16" s="1"/>
  <c r="S48" i="16"/>
  <c r="R48" i="16"/>
  <c r="Q48" i="16"/>
  <c r="P48" i="16"/>
  <c r="E48" i="16"/>
  <c r="T48" i="16" s="1"/>
  <c r="S47" i="16"/>
  <c r="R47" i="16"/>
  <c r="Q47" i="16"/>
  <c r="P47" i="16"/>
  <c r="E47" i="16"/>
  <c r="U47" i="16" s="1"/>
  <c r="U46" i="16"/>
  <c r="S46" i="16"/>
  <c r="R46" i="16"/>
  <c r="Q46" i="16"/>
  <c r="P46" i="16"/>
  <c r="E46" i="16"/>
  <c r="T46" i="16" s="1"/>
  <c r="S45" i="16"/>
  <c r="R45" i="16"/>
  <c r="Q45" i="16"/>
  <c r="P45" i="16"/>
  <c r="E45" i="16"/>
  <c r="U45" i="16" s="1"/>
  <c r="S44" i="16"/>
  <c r="R44" i="16"/>
  <c r="Q44" i="16"/>
  <c r="P44" i="16"/>
  <c r="E44" i="16"/>
  <c r="T44" i="16" s="1"/>
  <c r="S43" i="16"/>
  <c r="R43" i="16"/>
  <c r="Q43" i="16"/>
  <c r="P43" i="16"/>
  <c r="E43" i="16"/>
  <c r="U43" i="16" s="1"/>
  <c r="S42" i="16"/>
  <c r="R42" i="16"/>
  <c r="Q42" i="16"/>
  <c r="P42" i="16"/>
  <c r="E42" i="16"/>
  <c r="T42" i="16" s="1"/>
  <c r="W40" i="16"/>
  <c r="V40" i="16"/>
  <c r="O40" i="16"/>
  <c r="N40" i="16"/>
  <c r="M40" i="16"/>
  <c r="L40" i="16"/>
  <c r="K40" i="16"/>
  <c r="J40" i="16"/>
  <c r="I40" i="16"/>
  <c r="Q40" i="16" s="1"/>
  <c r="H40" i="16"/>
  <c r="G40" i="16"/>
  <c r="F40" i="16"/>
  <c r="C40" i="16"/>
  <c r="B40" i="16"/>
  <c r="S39" i="16"/>
  <c r="R39" i="16"/>
  <c r="Q39" i="16"/>
  <c r="P39" i="16"/>
  <c r="E39" i="16"/>
  <c r="T39" i="16" s="1"/>
  <c r="S38" i="16"/>
  <c r="R38" i="16"/>
  <c r="Q38" i="16"/>
  <c r="P38" i="16"/>
  <c r="E38" i="16"/>
  <c r="U38" i="16" s="1"/>
  <c r="U37" i="16"/>
  <c r="S37" i="16"/>
  <c r="R37" i="16"/>
  <c r="Q37" i="16"/>
  <c r="P37" i="16"/>
  <c r="E37" i="16"/>
  <c r="T37" i="16" s="1"/>
  <c r="S36" i="16"/>
  <c r="R36" i="16"/>
  <c r="Q36" i="16"/>
  <c r="U36" i="16" s="1"/>
  <c r="P36" i="16"/>
  <c r="E36" i="16"/>
  <c r="S35" i="16"/>
  <c r="R35" i="16"/>
  <c r="Q35" i="16"/>
  <c r="P35" i="16"/>
  <c r="E35" i="16"/>
  <c r="U35" i="16" s="1"/>
  <c r="W33" i="16"/>
  <c r="V33" i="16"/>
  <c r="O33" i="16"/>
  <c r="N33" i="16"/>
  <c r="M33" i="16"/>
  <c r="L33" i="16"/>
  <c r="K33" i="16"/>
  <c r="J33" i="16"/>
  <c r="R33" i="16" s="1"/>
  <c r="I33" i="16"/>
  <c r="Q33" i="16" s="1"/>
  <c r="H33" i="16"/>
  <c r="G33" i="16"/>
  <c r="F33" i="16"/>
  <c r="C33" i="16"/>
  <c r="B33" i="16"/>
  <c r="E33" i="16" s="1"/>
  <c r="S32" i="16"/>
  <c r="R32" i="16"/>
  <c r="Q32" i="16"/>
  <c r="U32" i="16" s="1"/>
  <c r="P32" i="16"/>
  <c r="E32" i="16"/>
  <c r="T32" i="16" s="1"/>
  <c r="W30" i="16"/>
  <c r="V30" i="16"/>
  <c r="O30" i="16"/>
  <c r="N30" i="16"/>
  <c r="M30" i="16"/>
  <c r="L30" i="16"/>
  <c r="K30" i="16"/>
  <c r="J30" i="16"/>
  <c r="I30" i="16"/>
  <c r="Q30" i="16" s="1"/>
  <c r="H30" i="16"/>
  <c r="G30" i="16"/>
  <c r="F30" i="16"/>
  <c r="C30" i="16"/>
  <c r="B30" i="16"/>
  <c r="S29" i="16"/>
  <c r="R29" i="16"/>
  <c r="Q29" i="16"/>
  <c r="P29" i="16"/>
  <c r="E29" i="16"/>
  <c r="T29" i="16" s="1"/>
  <c r="S28" i="16"/>
  <c r="R28" i="16"/>
  <c r="Q28" i="16"/>
  <c r="P28" i="16"/>
  <c r="E28" i="16"/>
  <c r="U28" i="16" s="1"/>
  <c r="U27" i="16"/>
  <c r="S27" i="16"/>
  <c r="R27" i="16"/>
  <c r="Q27" i="16"/>
  <c r="P27" i="16"/>
  <c r="E27" i="16"/>
  <c r="T27" i="16" s="1"/>
  <c r="S26" i="16"/>
  <c r="R26" i="16"/>
  <c r="Q26" i="16"/>
  <c r="P26" i="16"/>
  <c r="E26" i="16"/>
  <c r="U26" i="16" s="1"/>
  <c r="W24" i="16"/>
  <c r="V24" i="16"/>
  <c r="S24" i="16"/>
  <c r="O24" i="16"/>
  <c r="N24" i="16"/>
  <c r="M24" i="16"/>
  <c r="L24" i="16"/>
  <c r="K24" i="16"/>
  <c r="J24" i="16"/>
  <c r="I24" i="16"/>
  <c r="H24" i="16"/>
  <c r="G24" i="16"/>
  <c r="F24" i="16"/>
  <c r="C24" i="16"/>
  <c r="B24" i="16"/>
  <c r="S23" i="16"/>
  <c r="R23" i="16"/>
  <c r="Q23" i="16"/>
  <c r="P23" i="16"/>
  <c r="E23" i="16"/>
  <c r="U23" i="16" s="1"/>
  <c r="S22" i="16"/>
  <c r="R22" i="16"/>
  <c r="Q22" i="16"/>
  <c r="P22" i="16"/>
  <c r="E22" i="16"/>
  <c r="T22" i="16" s="1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T20" i="16" s="1"/>
  <c r="S19" i="16"/>
  <c r="R19" i="16"/>
  <c r="Q19" i="16"/>
  <c r="P19" i="16"/>
  <c r="E19" i="16"/>
  <c r="U19" i="16" s="1"/>
  <c r="U18" i="16"/>
  <c r="S18" i="16"/>
  <c r="R18" i="16"/>
  <c r="Q18" i="16"/>
  <c r="P18" i="16"/>
  <c r="E18" i="16"/>
  <c r="T18" i="16" s="1"/>
  <c r="W16" i="16"/>
  <c r="V16" i="16"/>
  <c r="O16" i="16"/>
  <c r="N16" i="16"/>
  <c r="M16" i="16"/>
  <c r="L16" i="16"/>
  <c r="K16" i="16"/>
  <c r="J16" i="16"/>
  <c r="I16" i="16"/>
  <c r="H16" i="16"/>
  <c r="G16" i="16"/>
  <c r="F16" i="16"/>
  <c r="C16" i="16"/>
  <c r="E16" i="16" s="1"/>
  <c r="B16" i="16"/>
  <c r="S15" i="16"/>
  <c r="R15" i="16"/>
  <c r="Q15" i="16"/>
  <c r="P15" i="16"/>
  <c r="E15" i="16"/>
  <c r="T15" i="16" s="1"/>
  <c r="S14" i="16"/>
  <c r="R14" i="16"/>
  <c r="Q14" i="16"/>
  <c r="P14" i="16"/>
  <c r="E14" i="16"/>
  <c r="U14" i="16" s="1"/>
  <c r="S13" i="16"/>
  <c r="R13" i="16"/>
  <c r="Q13" i="16"/>
  <c r="U13" i="16" s="1"/>
  <c r="P13" i="16"/>
  <c r="E13" i="16"/>
  <c r="T13" i="16" s="1"/>
  <c r="T12" i="16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E10" i="16"/>
  <c r="U10" i="16" s="1"/>
  <c r="U9" i="16"/>
  <c r="S9" i="16"/>
  <c r="R9" i="16"/>
  <c r="Q9" i="16"/>
  <c r="P9" i="16"/>
  <c r="E9" i="16"/>
  <c r="T93" i="15"/>
  <c r="S93" i="15"/>
  <c r="R93" i="15"/>
  <c r="Q93" i="15"/>
  <c r="P93" i="15"/>
  <c r="E93" i="15"/>
  <c r="U93" i="15" s="1"/>
  <c r="S92" i="15"/>
  <c r="R92" i="15"/>
  <c r="Q92" i="15"/>
  <c r="P92" i="15"/>
  <c r="E92" i="15"/>
  <c r="T92" i="15" s="1"/>
  <c r="S91" i="15"/>
  <c r="R91" i="15"/>
  <c r="Q91" i="15"/>
  <c r="P91" i="15"/>
  <c r="E91" i="15"/>
  <c r="U91" i="15" s="1"/>
  <c r="S90" i="15"/>
  <c r="R90" i="15"/>
  <c r="Q90" i="15"/>
  <c r="P90" i="15"/>
  <c r="E90" i="15"/>
  <c r="T90" i="15" s="1"/>
  <c r="T89" i="15"/>
  <c r="S89" i="15"/>
  <c r="R89" i="15"/>
  <c r="Q89" i="15"/>
  <c r="P89" i="15"/>
  <c r="E89" i="15"/>
  <c r="U89" i="15" s="1"/>
  <c r="S88" i="15"/>
  <c r="R88" i="15"/>
  <c r="Q88" i="15"/>
  <c r="P88" i="15"/>
  <c r="E88" i="15"/>
  <c r="T88" i="15" s="1"/>
  <c r="S87" i="15"/>
  <c r="R87" i="15"/>
  <c r="Q87" i="15"/>
  <c r="P87" i="15"/>
  <c r="E87" i="15"/>
  <c r="U87" i="15" s="1"/>
  <c r="U86" i="15"/>
  <c r="S86" i="15"/>
  <c r="R86" i="15"/>
  <c r="Q86" i="15"/>
  <c r="P86" i="15"/>
  <c r="E86" i="15"/>
  <c r="T86" i="15" s="1"/>
  <c r="W72" i="15"/>
  <c r="V72" i="15"/>
  <c r="O72" i="15"/>
  <c r="N72" i="15"/>
  <c r="M72" i="15"/>
  <c r="L72" i="15"/>
  <c r="K72" i="15"/>
  <c r="J72" i="15"/>
  <c r="I72" i="15"/>
  <c r="H72" i="15"/>
  <c r="G72" i="15"/>
  <c r="F72" i="15"/>
  <c r="C72" i="15"/>
  <c r="B72" i="15"/>
  <c r="E72" i="15" s="1"/>
  <c r="W71" i="15"/>
  <c r="V71" i="15"/>
  <c r="O71" i="15"/>
  <c r="N71" i="15"/>
  <c r="M71" i="15"/>
  <c r="L71" i="15"/>
  <c r="K71" i="15"/>
  <c r="S71" i="15" s="1"/>
  <c r="J71" i="15"/>
  <c r="I71" i="15"/>
  <c r="H71" i="15"/>
  <c r="P71" i="15" s="1"/>
  <c r="G71" i="15"/>
  <c r="F71" i="15"/>
  <c r="C71" i="15"/>
  <c r="B71" i="15"/>
  <c r="W70" i="15"/>
  <c r="V70" i="15"/>
  <c r="O70" i="15"/>
  <c r="N70" i="15"/>
  <c r="M70" i="15"/>
  <c r="L70" i="15"/>
  <c r="K70" i="15"/>
  <c r="J70" i="15"/>
  <c r="I70" i="15"/>
  <c r="H70" i="15"/>
  <c r="G70" i="15"/>
  <c r="F70" i="15"/>
  <c r="C70" i="15"/>
  <c r="E70" i="15" s="1"/>
  <c r="B70" i="15"/>
  <c r="S69" i="15"/>
  <c r="R69" i="15"/>
  <c r="Q69" i="15"/>
  <c r="U69" i="15" s="1"/>
  <c r="P69" i="15"/>
  <c r="E69" i="15"/>
  <c r="W67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W66" i="15"/>
  <c r="V66" i="15"/>
  <c r="O66" i="15"/>
  <c r="N66" i="15"/>
  <c r="M66" i="15"/>
  <c r="L66" i="15"/>
  <c r="K66" i="15"/>
  <c r="J66" i="15"/>
  <c r="I66" i="15"/>
  <c r="Q66" i="15" s="1"/>
  <c r="H66" i="15"/>
  <c r="G66" i="15"/>
  <c r="F66" i="15"/>
  <c r="C66" i="15"/>
  <c r="B66" i="15"/>
  <c r="E66" i="15" s="1"/>
  <c r="S65" i="15"/>
  <c r="R65" i="15"/>
  <c r="Q65" i="15"/>
  <c r="P65" i="15"/>
  <c r="E65" i="15"/>
  <c r="U65" i="15" s="1"/>
  <c r="U64" i="15"/>
  <c r="S64" i="15"/>
  <c r="R64" i="15"/>
  <c r="Q64" i="15"/>
  <c r="P64" i="15"/>
  <c r="E64" i="15"/>
  <c r="T64" i="15" s="1"/>
  <c r="T63" i="15"/>
  <c r="S63" i="15"/>
  <c r="R63" i="15"/>
  <c r="Q63" i="15"/>
  <c r="P63" i="15"/>
  <c r="E63" i="15"/>
  <c r="U63" i="15" s="1"/>
  <c r="S62" i="15"/>
  <c r="R62" i="15"/>
  <c r="Q62" i="15"/>
  <c r="P62" i="15"/>
  <c r="E62" i="15"/>
  <c r="T62" i="15" s="1"/>
  <c r="S61" i="15"/>
  <c r="R61" i="15"/>
  <c r="Q61" i="15"/>
  <c r="P61" i="15"/>
  <c r="E61" i="15"/>
  <c r="U61" i="15" s="1"/>
  <c r="V59" i="15"/>
  <c r="O59" i="15"/>
  <c r="N59" i="15"/>
  <c r="M59" i="15"/>
  <c r="L59" i="15"/>
  <c r="K59" i="15"/>
  <c r="J59" i="15"/>
  <c r="I59" i="15"/>
  <c r="H59" i="15"/>
  <c r="G59" i="15"/>
  <c r="F59" i="15"/>
  <c r="C59" i="15"/>
  <c r="B59" i="15"/>
  <c r="S58" i="15"/>
  <c r="R58" i="15"/>
  <c r="Q58" i="15"/>
  <c r="P58" i="15"/>
  <c r="E58" i="15"/>
  <c r="T58" i="15" s="1"/>
  <c r="S57" i="15"/>
  <c r="R57" i="15"/>
  <c r="Q57" i="15"/>
  <c r="P57" i="15"/>
  <c r="E57" i="15"/>
  <c r="U57" i="15" s="1"/>
  <c r="U56" i="15"/>
  <c r="S56" i="15"/>
  <c r="R56" i="15"/>
  <c r="Q56" i="15"/>
  <c r="P56" i="15"/>
  <c r="E56" i="15"/>
  <c r="T56" i="15" s="1"/>
  <c r="T55" i="15"/>
  <c r="S55" i="15"/>
  <c r="R55" i="15"/>
  <c r="Q55" i="15"/>
  <c r="P55" i="15"/>
  <c r="E55" i="15"/>
  <c r="U55" i="15" s="1"/>
  <c r="W53" i="15"/>
  <c r="V53" i="15"/>
  <c r="O53" i="15"/>
  <c r="N53" i="15"/>
  <c r="M53" i="15"/>
  <c r="L53" i="15"/>
  <c r="K53" i="15"/>
  <c r="J53" i="15"/>
  <c r="I53" i="15"/>
  <c r="H53" i="15"/>
  <c r="G53" i="15"/>
  <c r="F53" i="15"/>
  <c r="C53" i="15"/>
  <c r="B53" i="15"/>
  <c r="T52" i="15"/>
  <c r="S52" i="15"/>
  <c r="R52" i="15"/>
  <c r="Q52" i="15"/>
  <c r="P52" i="15"/>
  <c r="E52" i="15"/>
  <c r="U52" i="15" s="1"/>
  <c r="S51" i="15"/>
  <c r="R51" i="15"/>
  <c r="Q51" i="15"/>
  <c r="P51" i="15"/>
  <c r="E51" i="15"/>
  <c r="S50" i="15"/>
  <c r="R50" i="15"/>
  <c r="Q50" i="15"/>
  <c r="P50" i="15"/>
  <c r="E50" i="15"/>
  <c r="U50" i="15" s="1"/>
  <c r="S49" i="15"/>
  <c r="R49" i="15"/>
  <c r="Q49" i="15"/>
  <c r="P49" i="15"/>
  <c r="E49" i="15"/>
  <c r="T49" i="15" s="1"/>
  <c r="T48" i="15"/>
  <c r="S48" i="15"/>
  <c r="R48" i="15"/>
  <c r="Q48" i="15"/>
  <c r="P48" i="15"/>
  <c r="E48" i="15"/>
  <c r="U48" i="15" s="1"/>
  <c r="S47" i="15"/>
  <c r="R47" i="15"/>
  <c r="Q47" i="15"/>
  <c r="P47" i="15"/>
  <c r="E47" i="15"/>
  <c r="S46" i="15"/>
  <c r="R46" i="15"/>
  <c r="Q46" i="15"/>
  <c r="P46" i="15"/>
  <c r="E46" i="15"/>
  <c r="U46" i="15" s="1"/>
  <c r="S45" i="15"/>
  <c r="R45" i="15"/>
  <c r="Q45" i="15"/>
  <c r="P45" i="15"/>
  <c r="E45" i="15"/>
  <c r="T45" i="15" s="1"/>
  <c r="T44" i="15"/>
  <c r="S44" i="15"/>
  <c r="R44" i="15"/>
  <c r="Q44" i="15"/>
  <c r="P44" i="15"/>
  <c r="E44" i="15"/>
  <c r="U44" i="15" s="1"/>
  <c r="S43" i="15"/>
  <c r="R43" i="15"/>
  <c r="Q43" i="15"/>
  <c r="P43" i="15"/>
  <c r="E43" i="15"/>
  <c r="U43" i="15" s="1"/>
  <c r="S42" i="15"/>
  <c r="R42" i="15"/>
  <c r="Q42" i="15"/>
  <c r="P42" i="15"/>
  <c r="E42" i="15"/>
  <c r="U42" i="15" s="1"/>
  <c r="W40" i="15"/>
  <c r="V40" i="15"/>
  <c r="O40" i="15"/>
  <c r="N40" i="15"/>
  <c r="M40" i="15"/>
  <c r="L40" i="15"/>
  <c r="K40" i="15"/>
  <c r="S40" i="15" s="1"/>
  <c r="J40" i="15"/>
  <c r="I40" i="15"/>
  <c r="H40" i="15"/>
  <c r="P40" i="15" s="1"/>
  <c r="G40" i="15"/>
  <c r="F40" i="15"/>
  <c r="C40" i="15"/>
  <c r="B40" i="15"/>
  <c r="U39" i="15"/>
  <c r="T39" i="15"/>
  <c r="S39" i="15"/>
  <c r="R39" i="15"/>
  <c r="Q39" i="15"/>
  <c r="P39" i="15"/>
  <c r="E39" i="15"/>
  <c r="S38" i="15"/>
  <c r="R38" i="15"/>
  <c r="Q38" i="15"/>
  <c r="P38" i="15"/>
  <c r="E38" i="15"/>
  <c r="S37" i="15"/>
  <c r="R37" i="15"/>
  <c r="Q37" i="15"/>
  <c r="P37" i="15"/>
  <c r="E37" i="15"/>
  <c r="U37" i="15" s="1"/>
  <c r="S36" i="15"/>
  <c r="R36" i="15"/>
  <c r="Q36" i="15"/>
  <c r="P36" i="15"/>
  <c r="E36" i="15"/>
  <c r="S35" i="15"/>
  <c r="R35" i="15"/>
  <c r="Q35" i="15"/>
  <c r="P35" i="15"/>
  <c r="E35" i="15"/>
  <c r="W33" i="15"/>
  <c r="V33" i="15"/>
  <c r="O33" i="15"/>
  <c r="N33" i="15"/>
  <c r="M33" i="15"/>
  <c r="L33" i="15"/>
  <c r="K33" i="15"/>
  <c r="J33" i="15"/>
  <c r="I33" i="15"/>
  <c r="H33" i="15"/>
  <c r="G33" i="15"/>
  <c r="F33" i="15"/>
  <c r="E33" i="15"/>
  <c r="C33" i="15"/>
  <c r="B33" i="15"/>
  <c r="S32" i="15"/>
  <c r="R32" i="15"/>
  <c r="Q32" i="15"/>
  <c r="P32" i="15"/>
  <c r="T32" i="15" s="1"/>
  <c r="E32" i="15"/>
  <c r="W30" i="15"/>
  <c r="V30" i="15"/>
  <c r="O30" i="15"/>
  <c r="N30" i="15"/>
  <c r="M30" i="15"/>
  <c r="L30" i="15"/>
  <c r="K30" i="15"/>
  <c r="J30" i="15"/>
  <c r="I30" i="15"/>
  <c r="H30" i="15"/>
  <c r="P30" i="15" s="1"/>
  <c r="G30" i="15"/>
  <c r="F30" i="15"/>
  <c r="C30" i="15"/>
  <c r="B30" i="15"/>
  <c r="U29" i="15"/>
  <c r="T29" i="15"/>
  <c r="S29" i="15"/>
  <c r="R29" i="15"/>
  <c r="Q29" i="15"/>
  <c r="P29" i="15"/>
  <c r="E29" i="15"/>
  <c r="T28" i="15"/>
  <c r="S28" i="15"/>
  <c r="R28" i="15"/>
  <c r="Q28" i="15"/>
  <c r="P28" i="15"/>
  <c r="E28" i="15"/>
  <c r="U28" i="15" s="1"/>
  <c r="S27" i="15"/>
  <c r="R27" i="15"/>
  <c r="Q27" i="15"/>
  <c r="P27" i="15"/>
  <c r="E27" i="15"/>
  <c r="S26" i="15"/>
  <c r="R26" i="15"/>
  <c r="Q26" i="15"/>
  <c r="P26" i="15"/>
  <c r="E26" i="15"/>
  <c r="T26" i="15" s="1"/>
  <c r="W24" i="15"/>
  <c r="V24" i="15"/>
  <c r="O24" i="15"/>
  <c r="N24" i="15"/>
  <c r="M24" i="15"/>
  <c r="L24" i="15"/>
  <c r="K24" i="15"/>
  <c r="J24" i="15"/>
  <c r="I24" i="15"/>
  <c r="S24" i="15" s="1"/>
  <c r="H24" i="15"/>
  <c r="P24" i="15" s="1"/>
  <c r="G24" i="15"/>
  <c r="F24" i="15"/>
  <c r="C24" i="15"/>
  <c r="B24" i="15"/>
  <c r="E24" i="15" s="1"/>
  <c r="U23" i="15"/>
  <c r="T23" i="15"/>
  <c r="S23" i="15"/>
  <c r="R23" i="15"/>
  <c r="Q23" i="15"/>
  <c r="P23" i="15"/>
  <c r="E23" i="15"/>
  <c r="T22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U20" i="15"/>
  <c r="S20" i="15"/>
  <c r="R20" i="15"/>
  <c r="Q20" i="15"/>
  <c r="P20" i="15"/>
  <c r="E20" i="15"/>
  <c r="T20" i="15" s="1"/>
  <c r="T19" i="15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W16" i="15"/>
  <c r="V16" i="15"/>
  <c r="O16" i="15"/>
  <c r="N16" i="15"/>
  <c r="M16" i="15"/>
  <c r="L16" i="15"/>
  <c r="K16" i="15"/>
  <c r="S16" i="15" s="1"/>
  <c r="J16" i="15"/>
  <c r="I16" i="15"/>
  <c r="H16" i="15"/>
  <c r="P16" i="15" s="1"/>
  <c r="G16" i="15"/>
  <c r="F16" i="15"/>
  <c r="C16" i="15"/>
  <c r="B16" i="15"/>
  <c r="S15" i="15"/>
  <c r="R15" i="15"/>
  <c r="Q15" i="15"/>
  <c r="P15" i="15"/>
  <c r="E15" i="15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S12" i="15"/>
  <c r="R12" i="15"/>
  <c r="Q12" i="15"/>
  <c r="P12" i="15"/>
  <c r="E12" i="15"/>
  <c r="T12" i="15" s="1"/>
  <c r="S11" i="15"/>
  <c r="R11" i="15"/>
  <c r="Q11" i="15"/>
  <c r="P11" i="15"/>
  <c r="E11" i="15"/>
  <c r="S10" i="15"/>
  <c r="R10" i="15"/>
  <c r="Q10" i="15"/>
  <c r="P10" i="15"/>
  <c r="E10" i="15"/>
  <c r="S9" i="15"/>
  <c r="R9" i="15"/>
  <c r="Q9" i="15"/>
  <c r="P9" i="15"/>
  <c r="E9" i="15"/>
  <c r="S93" i="14"/>
  <c r="R93" i="14"/>
  <c r="Q93" i="14"/>
  <c r="P93" i="14"/>
  <c r="E93" i="14"/>
  <c r="T93" i="14" s="1"/>
  <c r="U92" i="14"/>
  <c r="S92" i="14"/>
  <c r="R92" i="14"/>
  <c r="Q92" i="14"/>
  <c r="P92" i="14"/>
  <c r="E92" i="14"/>
  <c r="T92" i="14" s="1"/>
  <c r="T91" i="14"/>
  <c r="S91" i="14"/>
  <c r="R91" i="14"/>
  <c r="Q91" i="14"/>
  <c r="P91" i="14"/>
  <c r="E91" i="14"/>
  <c r="U91" i="14" s="1"/>
  <c r="S90" i="14"/>
  <c r="R90" i="14"/>
  <c r="Q90" i="14"/>
  <c r="P90" i="14"/>
  <c r="E90" i="14"/>
  <c r="U90" i="14" s="1"/>
  <c r="S89" i="14"/>
  <c r="R89" i="14"/>
  <c r="Q89" i="14"/>
  <c r="P89" i="14"/>
  <c r="E89" i="14"/>
  <c r="T89" i="14" s="1"/>
  <c r="U88" i="14"/>
  <c r="S88" i="14"/>
  <c r="R88" i="14"/>
  <c r="Q88" i="14"/>
  <c r="P88" i="14"/>
  <c r="E88" i="14"/>
  <c r="T88" i="14" s="1"/>
  <c r="T87" i="14"/>
  <c r="S87" i="14"/>
  <c r="R87" i="14"/>
  <c r="Q87" i="14"/>
  <c r="P87" i="14"/>
  <c r="E87" i="14"/>
  <c r="U87" i="14" s="1"/>
  <c r="S86" i="14"/>
  <c r="R86" i="14"/>
  <c r="Q86" i="14"/>
  <c r="P86" i="14"/>
  <c r="E86" i="14"/>
  <c r="U86" i="14" s="1"/>
  <c r="W72" i="14"/>
  <c r="V72" i="14"/>
  <c r="O72" i="14"/>
  <c r="N72" i="14"/>
  <c r="M72" i="14"/>
  <c r="L72" i="14"/>
  <c r="K72" i="14"/>
  <c r="J72" i="14"/>
  <c r="I72" i="14"/>
  <c r="H72" i="14"/>
  <c r="G72" i="14"/>
  <c r="F72" i="14"/>
  <c r="C72" i="14"/>
  <c r="B72" i="14"/>
  <c r="W71" i="14"/>
  <c r="V71" i="14"/>
  <c r="O71" i="14"/>
  <c r="N71" i="14"/>
  <c r="M71" i="14"/>
  <c r="L71" i="14"/>
  <c r="K71" i="14"/>
  <c r="J71" i="14"/>
  <c r="R71" i="14" s="1"/>
  <c r="I71" i="14"/>
  <c r="H71" i="14"/>
  <c r="G71" i="14"/>
  <c r="F71" i="14"/>
  <c r="E71" i="14"/>
  <c r="C71" i="14"/>
  <c r="B71" i="14"/>
  <c r="W70" i="14"/>
  <c r="V70" i="14"/>
  <c r="O70" i="14"/>
  <c r="N70" i="14"/>
  <c r="M70" i="14"/>
  <c r="L70" i="14"/>
  <c r="K70" i="14"/>
  <c r="J70" i="14"/>
  <c r="I70" i="14"/>
  <c r="Q70" i="14" s="1"/>
  <c r="H70" i="14"/>
  <c r="G70" i="14"/>
  <c r="F70" i="14"/>
  <c r="C70" i="14"/>
  <c r="B70" i="14"/>
  <c r="E70" i="14" s="1"/>
  <c r="S69" i="14"/>
  <c r="R69" i="14"/>
  <c r="Q69" i="14"/>
  <c r="P69" i="14"/>
  <c r="T69" i="14" s="1"/>
  <c r="E69" i="14"/>
  <c r="U69" i="14" s="1"/>
  <c r="W67" i="14"/>
  <c r="V67" i="14"/>
  <c r="O67" i="14"/>
  <c r="N67" i="14"/>
  <c r="M67" i="14"/>
  <c r="L67" i="14"/>
  <c r="K67" i="14"/>
  <c r="J67" i="14"/>
  <c r="I67" i="14"/>
  <c r="H67" i="14"/>
  <c r="G67" i="14"/>
  <c r="F67" i="14"/>
  <c r="C67" i="14"/>
  <c r="B67" i="14"/>
  <c r="W66" i="14"/>
  <c r="V66" i="14"/>
  <c r="O66" i="14"/>
  <c r="N66" i="14"/>
  <c r="M66" i="14"/>
  <c r="L66" i="14"/>
  <c r="K66" i="14"/>
  <c r="J66" i="14"/>
  <c r="I66" i="14"/>
  <c r="S66" i="14" s="1"/>
  <c r="H66" i="14"/>
  <c r="G66" i="14"/>
  <c r="F66" i="14"/>
  <c r="C66" i="14"/>
  <c r="E66" i="14" s="1"/>
  <c r="B66" i="14"/>
  <c r="S65" i="14"/>
  <c r="R65" i="14"/>
  <c r="Q65" i="14"/>
  <c r="P65" i="14"/>
  <c r="E65" i="14"/>
  <c r="S64" i="14"/>
  <c r="R64" i="14"/>
  <c r="Q64" i="14"/>
  <c r="P64" i="14"/>
  <c r="E64" i="14"/>
  <c r="U64" i="14" s="1"/>
  <c r="S63" i="14"/>
  <c r="R63" i="14"/>
  <c r="Q63" i="14"/>
  <c r="P63" i="14"/>
  <c r="E63" i="14"/>
  <c r="T63" i="14" s="1"/>
  <c r="S62" i="14"/>
  <c r="R62" i="14"/>
  <c r="Q62" i="14"/>
  <c r="P62" i="14"/>
  <c r="E62" i="14"/>
  <c r="T62" i="14" s="1"/>
  <c r="S61" i="14"/>
  <c r="R61" i="14"/>
  <c r="Q61" i="14"/>
  <c r="P61" i="14"/>
  <c r="E61" i="14"/>
  <c r="V59" i="14"/>
  <c r="O59" i="14"/>
  <c r="N59" i="14"/>
  <c r="M59" i="14"/>
  <c r="L59" i="14"/>
  <c r="K59" i="14"/>
  <c r="J59" i="14"/>
  <c r="I59" i="14"/>
  <c r="H59" i="14"/>
  <c r="P59" i="14" s="1"/>
  <c r="G59" i="14"/>
  <c r="F59" i="14"/>
  <c r="C59" i="14"/>
  <c r="B59" i="14"/>
  <c r="E59" i="14" s="1"/>
  <c r="S58" i="14"/>
  <c r="R58" i="14"/>
  <c r="Q58" i="14"/>
  <c r="P58" i="14"/>
  <c r="E58" i="14"/>
  <c r="T58" i="14" s="1"/>
  <c r="S57" i="14"/>
  <c r="R57" i="14"/>
  <c r="Q57" i="14"/>
  <c r="P57" i="14"/>
  <c r="E57" i="14"/>
  <c r="T56" i="14"/>
  <c r="S56" i="14"/>
  <c r="R56" i="14"/>
  <c r="Q56" i="14"/>
  <c r="P56" i="14"/>
  <c r="E56" i="14"/>
  <c r="U56" i="14" s="1"/>
  <c r="S55" i="14"/>
  <c r="R55" i="14"/>
  <c r="Q55" i="14"/>
  <c r="P55" i="14"/>
  <c r="E55" i="14"/>
  <c r="T55" i="14" s="1"/>
  <c r="W53" i="14"/>
  <c r="V53" i="14"/>
  <c r="O53" i="14"/>
  <c r="N53" i="14"/>
  <c r="M53" i="14"/>
  <c r="L53" i="14"/>
  <c r="K53" i="14"/>
  <c r="J53" i="14"/>
  <c r="I53" i="14"/>
  <c r="S53" i="14" s="1"/>
  <c r="H53" i="14"/>
  <c r="P53" i="14" s="1"/>
  <c r="G53" i="14"/>
  <c r="F53" i="14"/>
  <c r="C53" i="14"/>
  <c r="B53" i="14"/>
  <c r="S52" i="14"/>
  <c r="R52" i="14"/>
  <c r="Q52" i="14"/>
  <c r="P52" i="14"/>
  <c r="E52" i="14"/>
  <c r="T51" i="14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S49" i="14"/>
  <c r="R49" i="14"/>
  <c r="Q49" i="14"/>
  <c r="P49" i="14"/>
  <c r="E49" i="14"/>
  <c r="T49" i="14" s="1"/>
  <c r="S48" i="14"/>
  <c r="R48" i="14"/>
  <c r="Q48" i="14"/>
  <c r="P48" i="14"/>
  <c r="E48" i="14"/>
  <c r="T47" i="14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T45" i="14" s="1"/>
  <c r="S44" i="14"/>
  <c r="R44" i="14"/>
  <c r="Q44" i="14"/>
  <c r="P44" i="14"/>
  <c r="E44" i="14"/>
  <c r="T43" i="14"/>
  <c r="S43" i="14"/>
  <c r="R43" i="14"/>
  <c r="Q43" i="14"/>
  <c r="P43" i="14"/>
  <c r="E43" i="14"/>
  <c r="S42" i="14"/>
  <c r="R42" i="14"/>
  <c r="Q42" i="14"/>
  <c r="P42" i="14"/>
  <c r="E42" i="14"/>
  <c r="T42" i="14" s="1"/>
  <c r="W40" i="14"/>
  <c r="V40" i="14"/>
  <c r="O40" i="14"/>
  <c r="N40" i="14"/>
  <c r="M40" i="14"/>
  <c r="L40" i="14"/>
  <c r="K40" i="14"/>
  <c r="J40" i="14"/>
  <c r="I40" i="14"/>
  <c r="S40" i="14" s="1"/>
  <c r="H40" i="14"/>
  <c r="G40" i="14"/>
  <c r="F40" i="14"/>
  <c r="E40" i="14"/>
  <c r="C40" i="14"/>
  <c r="B40" i="14"/>
  <c r="T39" i="14"/>
  <c r="S39" i="14"/>
  <c r="R39" i="14"/>
  <c r="Q39" i="14"/>
  <c r="P39" i="14"/>
  <c r="E39" i="14"/>
  <c r="U39" i="14" s="1"/>
  <c r="S38" i="14"/>
  <c r="R38" i="14"/>
  <c r="Q38" i="14"/>
  <c r="P38" i="14"/>
  <c r="E38" i="14"/>
  <c r="S37" i="14"/>
  <c r="R37" i="14"/>
  <c r="Q37" i="14"/>
  <c r="P37" i="14"/>
  <c r="E37" i="14"/>
  <c r="T37" i="14" s="1"/>
  <c r="S36" i="14"/>
  <c r="R36" i="14"/>
  <c r="Q36" i="14"/>
  <c r="U36" i="14" s="1"/>
  <c r="P36" i="14"/>
  <c r="E36" i="14"/>
  <c r="S35" i="14"/>
  <c r="R35" i="14"/>
  <c r="Q35" i="14"/>
  <c r="U35" i="14" s="1"/>
  <c r="P35" i="14"/>
  <c r="T35" i="14" s="1"/>
  <c r="E35" i="14"/>
  <c r="W33" i="14"/>
  <c r="V33" i="14"/>
  <c r="O33" i="14"/>
  <c r="N33" i="14"/>
  <c r="M33" i="14"/>
  <c r="L33" i="14"/>
  <c r="K33" i="14"/>
  <c r="J33" i="14"/>
  <c r="I33" i="14"/>
  <c r="Q33" i="14" s="1"/>
  <c r="H33" i="14"/>
  <c r="G33" i="14"/>
  <c r="F33" i="14"/>
  <c r="C33" i="14"/>
  <c r="B33" i="14"/>
  <c r="E33" i="14" s="1"/>
  <c r="S32" i="14"/>
  <c r="R32" i="14"/>
  <c r="Q32" i="14"/>
  <c r="P32" i="14"/>
  <c r="E32" i="14"/>
  <c r="W30" i="14"/>
  <c r="V30" i="14"/>
  <c r="O30" i="14"/>
  <c r="N30" i="14"/>
  <c r="M30" i="14"/>
  <c r="L30" i="14"/>
  <c r="K30" i="14"/>
  <c r="J30" i="14"/>
  <c r="I30" i="14"/>
  <c r="S30" i="14" s="1"/>
  <c r="H30" i="14"/>
  <c r="P30" i="14" s="1"/>
  <c r="G30" i="14"/>
  <c r="F30" i="14"/>
  <c r="E30" i="14"/>
  <c r="C30" i="14"/>
  <c r="B30" i="14"/>
  <c r="S29" i="14"/>
  <c r="R29" i="14"/>
  <c r="Q29" i="14"/>
  <c r="P29" i="14"/>
  <c r="E29" i="14"/>
  <c r="T28" i="14"/>
  <c r="S28" i="14"/>
  <c r="R28" i="14"/>
  <c r="Q28" i="14"/>
  <c r="P28" i="14"/>
  <c r="E28" i="14"/>
  <c r="U28" i="14" s="1"/>
  <c r="S27" i="14"/>
  <c r="R27" i="14"/>
  <c r="Q27" i="14"/>
  <c r="P27" i="14"/>
  <c r="E27" i="14"/>
  <c r="T27" i="14" s="1"/>
  <c r="S26" i="14"/>
  <c r="R26" i="14"/>
  <c r="Q26" i="14"/>
  <c r="P26" i="14"/>
  <c r="E26" i="14"/>
  <c r="T26" i="14" s="1"/>
  <c r="W24" i="14"/>
  <c r="V24" i="14"/>
  <c r="O24" i="14"/>
  <c r="N24" i="14"/>
  <c r="M24" i="14"/>
  <c r="L24" i="14"/>
  <c r="K24" i="14"/>
  <c r="J24" i="14"/>
  <c r="I24" i="14"/>
  <c r="H24" i="14"/>
  <c r="R24" i="14" s="1"/>
  <c r="G24" i="14"/>
  <c r="F24" i="14"/>
  <c r="C24" i="14"/>
  <c r="B24" i="14"/>
  <c r="E24" i="14" s="1"/>
  <c r="T23" i="14"/>
  <c r="S23" i="14"/>
  <c r="R23" i="14"/>
  <c r="Q23" i="14"/>
  <c r="P23" i="14"/>
  <c r="E23" i="14"/>
  <c r="U23" i="14" s="1"/>
  <c r="S22" i="14"/>
  <c r="R22" i="14"/>
  <c r="Q22" i="14"/>
  <c r="P22" i="14"/>
  <c r="E22" i="14"/>
  <c r="S21" i="14"/>
  <c r="R21" i="14"/>
  <c r="Q21" i="14"/>
  <c r="P21" i="14"/>
  <c r="E21" i="14"/>
  <c r="T21" i="14" s="1"/>
  <c r="S20" i="14"/>
  <c r="R20" i="14"/>
  <c r="Q20" i="14"/>
  <c r="P20" i="14"/>
  <c r="E20" i="14"/>
  <c r="T19" i="14"/>
  <c r="S19" i="14"/>
  <c r="R19" i="14"/>
  <c r="Q19" i="14"/>
  <c r="P19" i="14"/>
  <c r="E19" i="14"/>
  <c r="U19" i="14" s="1"/>
  <c r="S18" i="14"/>
  <c r="R18" i="14"/>
  <c r="Q18" i="14"/>
  <c r="P18" i="14"/>
  <c r="E18" i="14"/>
  <c r="W16" i="14"/>
  <c r="V16" i="14"/>
  <c r="O16" i="14"/>
  <c r="N16" i="14"/>
  <c r="M16" i="14"/>
  <c r="L16" i="14"/>
  <c r="K16" i="14"/>
  <c r="J16" i="14"/>
  <c r="I16" i="14"/>
  <c r="H16" i="14"/>
  <c r="G16" i="14"/>
  <c r="F16" i="14"/>
  <c r="E16" i="14"/>
  <c r="C16" i="14"/>
  <c r="B16" i="14"/>
  <c r="S15" i="14"/>
  <c r="R15" i="14"/>
  <c r="Q15" i="14"/>
  <c r="P15" i="14"/>
  <c r="E15" i="14"/>
  <c r="U15" i="14" s="1"/>
  <c r="S14" i="14"/>
  <c r="R14" i="14"/>
  <c r="Q14" i="14"/>
  <c r="P14" i="14"/>
  <c r="E14" i="14"/>
  <c r="U14" i="14" s="1"/>
  <c r="S13" i="14"/>
  <c r="R13" i="14"/>
  <c r="Q13" i="14"/>
  <c r="P13" i="14"/>
  <c r="E13" i="14"/>
  <c r="S12" i="14"/>
  <c r="R12" i="14"/>
  <c r="Q12" i="14"/>
  <c r="P12" i="14"/>
  <c r="E12" i="14"/>
  <c r="T12" i="14" s="1"/>
  <c r="S11" i="14"/>
  <c r="R11" i="14"/>
  <c r="Q11" i="14"/>
  <c r="P11" i="14"/>
  <c r="E11" i="14"/>
  <c r="S10" i="14"/>
  <c r="R10" i="14"/>
  <c r="Q10" i="14"/>
  <c r="P10" i="14"/>
  <c r="E10" i="14"/>
  <c r="U10" i="14" s="1"/>
  <c r="T9" i="14"/>
  <c r="S9" i="14"/>
  <c r="R9" i="14"/>
  <c r="Q9" i="14"/>
  <c r="P9" i="14"/>
  <c r="E9" i="14"/>
  <c r="S93" i="13"/>
  <c r="R93" i="13"/>
  <c r="Q93" i="13"/>
  <c r="P93" i="13"/>
  <c r="E93" i="13"/>
  <c r="T93" i="13" s="1"/>
  <c r="S92" i="13"/>
  <c r="R92" i="13"/>
  <c r="Q92" i="13"/>
  <c r="P92" i="13"/>
  <c r="E92" i="13"/>
  <c r="U92" i="13" s="1"/>
  <c r="U91" i="13"/>
  <c r="T91" i="13"/>
  <c r="S91" i="13"/>
  <c r="R91" i="13"/>
  <c r="Q91" i="13"/>
  <c r="P91" i="13"/>
  <c r="E91" i="13"/>
  <c r="T90" i="13"/>
  <c r="S90" i="13"/>
  <c r="R90" i="13"/>
  <c r="Q90" i="13"/>
  <c r="P90" i="13"/>
  <c r="E90" i="13"/>
  <c r="U90" i="13" s="1"/>
  <c r="S89" i="13"/>
  <c r="R89" i="13"/>
  <c r="Q89" i="13"/>
  <c r="P89" i="13"/>
  <c r="E89" i="13"/>
  <c r="U89" i="13" s="1"/>
  <c r="S88" i="13"/>
  <c r="R88" i="13"/>
  <c r="Q88" i="13"/>
  <c r="P88" i="13"/>
  <c r="E88" i="13"/>
  <c r="S87" i="13"/>
  <c r="R87" i="13"/>
  <c r="Q87" i="13"/>
  <c r="P87" i="13"/>
  <c r="E87" i="13"/>
  <c r="U87" i="13" s="1"/>
  <c r="S86" i="13"/>
  <c r="R86" i="13"/>
  <c r="Q86" i="13"/>
  <c r="P86" i="13"/>
  <c r="E86" i="13"/>
  <c r="U86" i="13" s="1"/>
  <c r="W72" i="13"/>
  <c r="V72" i="13"/>
  <c r="O72" i="13"/>
  <c r="N72" i="13"/>
  <c r="M72" i="13"/>
  <c r="L72" i="13"/>
  <c r="K72" i="13"/>
  <c r="J72" i="13"/>
  <c r="I72" i="13"/>
  <c r="H72" i="13"/>
  <c r="G72" i="13"/>
  <c r="F72" i="13"/>
  <c r="C72" i="13"/>
  <c r="B72" i="13"/>
  <c r="W71" i="13"/>
  <c r="V71" i="13"/>
  <c r="O71" i="13"/>
  <c r="N71" i="13"/>
  <c r="M71" i="13"/>
  <c r="L71" i="13"/>
  <c r="K71" i="13"/>
  <c r="J71" i="13"/>
  <c r="I71" i="13"/>
  <c r="H71" i="13"/>
  <c r="P71" i="13" s="1"/>
  <c r="G71" i="13"/>
  <c r="F71" i="13"/>
  <c r="E71" i="13"/>
  <c r="C71" i="13"/>
  <c r="B71" i="13"/>
  <c r="W70" i="13"/>
  <c r="V70" i="13"/>
  <c r="O70" i="13"/>
  <c r="N70" i="13"/>
  <c r="M70" i="13"/>
  <c r="L70" i="13"/>
  <c r="K70" i="13"/>
  <c r="J70" i="13"/>
  <c r="I70" i="13"/>
  <c r="H70" i="13"/>
  <c r="G70" i="13"/>
  <c r="F70" i="13"/>
  <c r="C70" i="13"/>
  <c r="E70" i="13" s="1"/>
  <c r="B70" i="13"/>
  <c r="S69" i="13"/>
  <c r="R69" i="13"/>
  <c r="Q69" i="13"/>
  <c r="P69" i="13"/>
  <c r="T69" i="13" s="1"/>
  <c r="E69" i="13"/>
  <c r="W67" i="13"/>
  <c r="V67" i="13"/>
  <c r="O67" i="13"/>
  <c r="N67" i="13"/>
  <c r="M67" i="13"/>
  <c r="L67" i="13"/>
  <c r="K67" i="13"/>
  <c r="J67" i="13"/>
  <c r="I67" i="13"/>
  <c r="H67" i="13"/>
  <c r="G67" i="13"/>
  <c r="F67" i="13"/>
  <c r="C67" i="13"/>
  <c r="B67" i="13"/>
  <c r="E67" i="13" s="1"/>
  <c r="W66" i="13"/>
  <c r="V66" i="13"/>
  <c r="O66" i="13"/>
  <c r="N66" i="13"/>
  <c r="M66" i="13"/>
  <c r="L66" i="13"/>
  <c r="K66" i="13"/>
  <c r="J66" i="13"/>
  <c r="I66" i="13"/>
  <c r="H66" i="13"/>
  <c r="G66" i="13"/>
  <c r="F66" i="13"/>
  <c r="C66" i="13"/>
  <c r="B66" i="13"/>
  <c r="E66" i="13" s="1"/>
  <c r="U65" i="13"/>
  <c r="T65" i="13"/>
  <c r="S65" i="13"/>
  <c r="R65" i="13"/>
  <c r="Q65" i="13"/>
  <c r="P65" i="13"/>
  <c r="E65" i="13"/>
  <c r="S64" i="13"/>
  <c r="R64" i="13"/>
  <c r="Q64" i="13"/>
  <c r="P64" i="13"/>
  <c r="E64" i="13"/>
  <c r="U64" i="13" s="1"/>
  <c r="S63" i="13"/>
  <c r="R63" i="13"/>
  <c r="Q63" i="13"/>
  <c r="P63" i="13"/>
  <c r="E63" i="13"/>
  <c r="U63" i="13" s="1"/>
  <c r="T62" i="13"/>
  <c r="S62" i="13"/>
  <c r="R62" i="13"/>
  <c r="Q62" i="13"/>
  <c r="P62" i="13"/>
  <c r="E62" i="13"/>
  <c r="U62" i="13" s="1"/>
  <c r="T61" i="13"/>
  <c r="S61" i="13"/>
  <c r="R61" i="13"/>
  <c r="Q61" i="13"/>
  <c r="P61" i="13"/>
  <c r="E61" i="13"/>
  <c r="U61" i="13" s="1"/>
  <c r="V59" i="13"/>
  <c r="O59" i="13"/>
  <c r="N59" i="13"/>
  <c r="M59" i="13"/>
  <c r="L59" i="13"/>
  <c r="K59" i="13"/>
  <c r="J59" i="13"/>
  <c r="I59" i="13"/>
  <c r="H59" i="13"/>
  <c r="P59" i="13" s="1"/>
  <c r="G59" i="13"/>
  <c r="F59" i="13"/>
  <c r="C59" i="13"/>
  <c r="B59" i="13"/>
  <c r="S58" i="13"/>
  <c r="R58" i="13"/>
  <c r="Q58" i="13"/>
  <c r="P58" i="13"/>
  <c r="E58" i="13"/>
  <c r="U58" i="13" s="1"/>
  <c r="S57" i="13"/>
  <c r="R57" i="13"/>
  <c r="Q57" i="13"/>
  <c r="P57" i="13"/>
  <c r="E57" i="13"/>
  <c r="U57" i="13" s="1"/>
  <c r="S56" i="13"/>
  <c r="R56" i="13"/>
  <c r="Q56" i="13"/>
  <c r="P56" i="13"/>
  <c r="E56" i="13"/>
  <c r="U56" i="13" s="1"/>
  <c r="S55" i="13"/>
  <c r="R55" i="13"/>
  <c r="Q55" i="13"/>
  <c r="P55" i="13"/>
  <c r="E55" i="13"/>
  <c r="U55" i="13" s="1"/>
  <c r="W53" i="13"/>
  <c r="V53" i="13"/>
  <c r="O53" i="13"/>
  <c r="N53" i="13"/>
  <c r="M53" i="13"/>
  <c r="L53" i="13"/>
  <c r="K53" i="13"/>
  <c r="J53" i="13"/>
  <c r="I53" i="13"/>
  <c r="H53" i="13"/>
  <c r="G53" i="13"/>
  <c r="F53" i="13"/>
  <c r="E53" i="13"/>
  <c r="C53" i="13"/>
  <c r="B53" i="13"/>
  <c r="U52" i="13"/>
  <c r="T52" i="13"/>
  <c r="S52" i="13"/>
  <c r="R52" i="13"/>
  <c r="Q52" i="13"/>
  <c r="P52" i="13"/>
  <c r="E52" i="13"/>
  <c r="T51" i="13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S48" i="13"/>
  <c r="R48" i="13"/>
  <c r="Q48" i="13"/>
  <c r="P48" i="13"/>
  <c r="E48" i="13"/>
  <c r="U48" i="13" s="1"/>
  <c r="S47" i="13"/>
  <c r="R47" i="13"/>
  <c r="Q47" i="13"/>
  <c r="P47" i="13"/>
  <c r="E47" i="13"/>
  <c r="U47" i="13" s="1"/>
  <c r="S46" i="13"/>
  <c r="R46" i="13"/>
  <c r="Q46" i="13"/>
  <c r="P46" i="13"/>
  <c r="E46" i="13"/>
  <c r="U46" i="13" s="1"/>
  <c r="S45" i="13"/>
  <c r="R45" i="13"/>
  <c r="Q45" i="13"/>
  <c r="P45" i="13"/>
  <c r="E45" i="13"/>
  <c r="S44" i="13"/>
  <c r="R44" i="13"/>
  <c r="Q44" i="13"/>
  <c r="P44" i="13"/>
  <c r="E44" i="13"/>
  <c r="U44" i="13" s="1"/>
  <c r="S43" i="13"/>
  <c r="R43" i="13"/>
  <c r="Q43" i="13"/>
  <c r="P43" i="13"/>
  <c r="E43" i="13"/>
  <c r="U43" i="13" s="1"/>
  <c r="S42" i="13"/>
  <c r="R42" i="13"/>
  <c r="Q42" i="13"/>
  <c r="P42" i="13"/>
  <c r="E42" i="13"/>
  <c r="U42" i="13" s="1"/>
  <c r="W40" i="13"/>
  <c r="V40" i="13"/>
  <c r="O40" i="13"/>
  <c r="N40" i="13"/>
  <c r="M40" i="13"/>
  <c r="L40" i="13"/>
  <c r="K40" i="13"/>
  <c r="J40" i="13"/>
  <c r="I40" i="13"/>
  <c r="H40" i="13"/>
  <c r="P40" i="13" s="1"/>
  <c r="G40" i="13"/>
  <c r="F40" i="13"/>
  <c r="E40" i="13"/>
  <c r="C40" i="13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U37" i="13" s="1"/>
  <c r="S36" i="13"/>
  <c r="R36" i="13"/>
  <c r="Q36" i="13"/>
  <c r="U36" i="13" s="1"/>
  <c r="P36" i="13"/>
  <c r="T36" i="13" s="1"/>
  <c r="E36" i="13"/>
  <c r="S35" i="13"/>
  <c r="R35" i="13"/>
  <c r="Q35" i="13"/>
  <c r="P35" i="13"/>
  <c r="E35" i="13"/>
  <c r="W33" i="13"/>
  <c r="V33" i="13"/>
  <c r="O33" i="13"/>
  <c r="N33" i="13"/>
  <c r="M33" i="13"/>
  <c r="L33" i="13"/>
  <c r="K33" i="13"/>
  <c r="S33" i="13" s="1"/>
  <c r="J33" i="13"/>
  <c r="I33" i="13"/>
  <c r="H33" i="13"/>
  <c r="G33" i="13"/>
  <c r="F33" i="13"/>
  <c r="C33" i="13"/>
  <c r="B33" i="13"/>
  <c r="S32" i="13"/>
  <c r="R32" i="13"/>
  <c r="Q32" i="13"/>
  <c r="P32" i="13"/>
  <c r="E32" i="13"/>
  <c r="W30" i="13"/>
  <c r="V30" i="13"/>
  <c r="O30" i="13"/>
  <c r="N30" i="13"/>
  <c r="M30" i="13"/>
  <c r="L30" i="13"/>
  <c r="K30" i="13"/>
  <c r="J30" i="13"/>
  <c r="I30" i="13"/>
  <c r="Q30" i="13" s="1"/>
  <c r="H30" i="13"/>
  <c r="G30" i="13"/>
  <c r="F30" i="13"/>
  <c r="E30" i="13"/>
  <c r="C30" i="13"/>
  <c r="B30" i="13"/>
  <c r="U29" i="13"/>
  <c r="T29" i="13"/>
  <c r="S29" i="13"/>
  <c r="R29" i="13"/>
  <c r="Q29" i="13"/>
  <c r="P29" i="13"/>
  <c r="E29" i="13"/>
  <c r="S28" i="13"/>
  <c r="R28" i="13"/>
  <c r="Q28" i="13"/>
  <c r="P28" i="13"/>
  <c r="E28" i="13"/>
  <c r="S27" i="13"/>
  <c r="R27" i="13"/>
  <c r="Q27" i="13"/>
  <c r="P27" i="13"/>
  <c r="E27" i="13"/>
  <c r="U27" i="13" s="1"/>
  <c r="T26" i="13"/>
  <c r="S26" i="13"/>
  <c r="R26" i="13"/>
  <c r="Q26" i="13"/>
  <c r="P26" i="13"/>
  <c r="E26" i="13"/>
  <c r="U26" i="13" s="1"/>
  <c r="W24" i="13"/>
  <c r="V24" i="13"/>
  <c r="O24" i="13"/>
  <c r="N24" i="13"/>
  <c r="M24" i="13"/>
  <c r="L24" i="13"/>
  <c r="K24" i="13"/>
  <c r="J24" i="13"/>
  <c r="I24" i="13"/>
  <c r="Q24" i="13" s="1"/>
  <c r="H24" i="13"/>
  <c r="G24" i="13"/>
  <c r="F24" i="13"/>
  <c r="E24" i="13"/>
  <c r="C24" i="13"/>
  <c r="B24" i="13"/>
  <c r="S23" i="13"/>
  <c r="R23" i="13"/>
  <c r="Q23" i="13"/>
  <c r="P23" i="13"/>
  <c r="E23" i="13"/>
  <c r="U23" i="13" s="1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T20" i="13"/>
  <c r="S20" i="13"/>
  <c r="R20" i="13"/>
  <c r="Q20" i="13"/>
  <c r="P20" i="13"/>
  <c r="E20" i="13"/>
  <c r="U20" i="13" s="1"/>
  <c r="T19" i="13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W16" i="13"/>
  <c r="V16" i="13"/>
  <c r="O16" i="13"/>
  <c r="N16" i="13"/>
  <c r="M16" i="13"/>
  <c r="L16" i="13"/>
  <c r="K16" i="13"/>
  <c r="J16" i="13"/>
  <c r="R16" i="13" s="1"/>
  <c r="I16" i="13"/>
  <c r="Q16" i="13" s="1"/>
  <c r="H16" i="13"/>
  <c r="G16" i="13"/>
  <c r="F16" i="13"/>
  <c r="C16" i="13"/>
  <c r="E16" i="13" s="1"/>
  <c r="B16" i="13"/>
  <c r="T15" i="13"/>
  <c r="S15" i="13"/>
  <c r="R15" i="13"/>
  <c r="Q15" i="13"/>
  <c r="P15" i="13"/>
  <c r="E15" i="13"/>
  <c r="U15" i="13" s="1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U12" i="13" s="1"/>
  <c r="U11" i="13"/>
  <c r="T11" i="13"/>
  <c r="S11" i="13"/>
  <c r="R11" i="13"/>
  <c r="Q11" i="13"/>
  <c r="P11" i="13"/>
  <c r="E11" i="13"/>
  <c r="S10" i="13"/>
  <c r="R10" i="13"/>
  <c r="Q10" i="13"/>
  <c r="P10" i="13"/>
  <c r="E10" i="13"/>
  <c r="S9" i="13"/>
  <c r="R9" i="13"/>
  <c r="Q9" i="13"/>
  <c r="P9" i="13"/>
  <c r="E9" i="13"/>
  <c r="U9" i="13" s="1"/>
  <c r="S93" i="12"/>
  <c r="R93" i="12"/>
  <c r="Q93" i="12"/>
  <c r="P93" i="12"/>
  <c r="E93" i="12"/>
  <c r="U93" i="12" s="1"/>
  <c r="U92" i="12"/>
  <c r="T92" i="12"/>
  <c r="S92" i="12"/>
  <c r="R92" i="12"/>
  <c r="Q92" i="12"/>
  <c r="P92" i="12"/>
  <c r="E92" i="12"/>
  <c r="T91" i="12"/>
  <c r="S91" i="12"/>
  <c r="R91" i="12"/>
  <c r="Q91" i="12"/>
  <c r="P91" i="12"/>
  <c r="E91" i="12"/>
  <c r="U91" i="12" s="1"/>
  <c r="S90" i="12"/>
  <c r="R90" i="12"/>
  <c r="Q90" i="12"/>
  <c r="P90" i="12"/>
  <c r="E90" i="12"/>
  <c r="U90" i="12" s="1"/>
  <c r="S89" i="12"/>
  <c r="R89" i="12"/>
  <c r="Q89" i="12"/>
  <c r="P89" i="12"/>
  <c r="E89" i="12"/>
  <c r="S88" i="12"/>
  <c r="R88" i="12"/>
  <c r="Q88" i="12"/>
  <c r="P88" i="12"/>
  <c r="E88" i="12"/>
  <c r="U88" i="12" s="1"/>
  <c r="S87" i="12"/>
  <c r="R87" i="12"/>
  <c r="Q87" i="12"/>
  <c r="P87" i="12"/>
  <c r="E87" i="12"/>
  <c r="U87" i="12" s="1"/>
  <c r="S86" i="12"/>
  <c r="R86" i="12"/>
  <c r="Q86" i="12"/>
  <c r="P86" i="12"/>
  <c r="E86" i="12"/>
  <c r="U86" i="12" s="1"/>
  <c r="W72" i="12"/>
  <c r="V72" i="12"/>
  <c r="O72" i="12"/>
  <c r="N72" i="12"/>
  <c r="M72" i="12"/>
  <c r="L72" i="12"/>
  <c r="K72" i="12"/>
  <c r="J72" i="12"/>
  <c r="I72" i="12"/>
  <c r="H72" i="12"/>
  <c r="G72" i="12"/>
  <c r="F72" i="12"/>
  <c r="C72" i="12"/>
  <c r="B72" i="12"/>
  <c r="W71" i="12"/>
  <c r="V71" i="12"/>
  <c r="O71" i="12"/>
  <c r="N71" i="12"/>
  <c r="M71" i="12"/>
  <c r="L71" i="12"/>
  <c r="K71" i="12"/>
  <c r="J71" i="12"/>
  <c r="I71" i="12"/>
  <c r="H71" i="12"/>
  <c r="G71" i="12"/>
  <c r="F71" i="12"/>
  <c r="E71" i="12"/>
  <c r="C71" i="12"/>
  <c r="B71" i="12"/>
  <c r="W70" i="12"/>
  <c r="V70" i="12"/>
  <c r="O70" i="12"/>
  <c r="N70" i="12"/>
  <c r="M70" i="12"/>
  <c r="L70" i="12"/>
  <c r="K70" i="12"/>
  <c r="J70" i="12"/>
  <c r="I70" i="12"/>
  <c r="S70" i="12" s="1"/>
  <c r="H70" i="12"/>
  <c r="G70" i="12"/>
  <c r="F70" i="12"/>
  <c r="C70" i="12"/>
  <c r="B70" i="12"/>
  <c r="S69" i="12"/>
  <c r="R69" i="12"/>
  <c r="Q69" i="12"/>
  <c r="P69" i="12"/>
  <c r="E69" i="12"/>
  <c r="U69" i="12" s="1"/>
  <c r="W67" i="12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W66" i="12"/>
  <c r="V66" i="12"/>
  <c r="O66" i="12"/>
  <c r="N66" i="12"/>
  <c r="M66" i="12"/>
  <c r="L66" i="12"/>
  <c r="K66" i="12"/>
  <c r="J66" i="12"/>
  <c r="I66" i="12"/>
  <c r="H66" i="12"/>
  <c r="G66" i="12"/>
  <c r="F66" i="12"/>
  <c r="C66" i="12"/>
  <c r="B66" i="12"/>
  <c r="E66" i="12" s="1"/>
  <c r="S65" i="12"/>
  <c r="R65" i="12"/>
  <c r="Q65" i="12"/>
  <c r="P65" i="12"/>
  <c r="E65" i="12"/>
  <c r="U65" i="12" s="1"/>
  <c r="S64" i="12"/>
  <c r="R64" i="12"/>
  <c r="Q64" i="12"/>
  <c r="P64" i="12"/>
  <c r="E64" i="12"/>
  <c r="U64" i="12" s="1"/>
  <c r="S63" i="12"/>
  <c r="R63" i="12"/>
  <c r="Q63" i="12"/>
  <c r="P63" i="12"/>
  <c r="E63" i="12"/>
  <c r="U63" i="12" s="1"/>
  <c r="S62" i="12"/>
  <c r="R62" i="12"/>
  <c r="Q62" i="12"/>
  <c r="P62" i="12"/>
  <c r="E62" i="12"/>
  <c r="T61" i="12"/>
  <c r="S61" i="12"/>
  <c r="R61" i="12"/>
  <c r="Q61" i="12"/>
  <c r="P61" i="12"/>
  <c r="E61" i="12"/>
  <c r="U61" i="12" s="1"/>
  <c r="V59" i="12"/>
  <c r="O59" i="12"/>
  <c r="N59" i="12"/>
  <c r="M59" i="12"/>
  <c r="L59" i="12"/>
  <c r="K59" i="12"/>
  <c r="J59" i="12"/>
  <c r="I59" i="12"/>
  <c r="H59" i="12"/>
  <c r="G59" i="12"/>
  <c r="F59" i="12"/>
  <c r="C59" i="12"/>
  <c r="B59" i="12"/>
  <c r="S58" i="12"/>
  <c r="R58" i="12"/>
  <c r="Q58" i="12"/>
  <c r="P58" i="12"/>
  <c r="E58" i="12"/>
  <c r="U58" i="12" s="1"/>
  <c r="S57" i="12"/>
  <c r="R57" i="12"/>
  <c r="Q57" i="12"/>
  <c r="P57" i="12"/>
  <c r="E57" i="12"/>
  <c r="U57" i="12" s="1"/>
  <c r="S56" i="12"/>
  <c r="R56" i="12"/>
  <c r="Q56" i="12"/>
  <c r="P56" i="12"/>
  <c r="E56" i="12"/>
  <c r="U56" i="12" s="1"/>
  <c r="S55" i="12"/>
  <c r="R55" i="12"/>
  <c r="Q55" i="12"/>
  <c r="P55" i="12"/>
  <c r="E55" i="12"/>
  <c r="U55" i="12" s="1"/>
  <c r="W53" i="12"/>
  <c r="V53" i="12"/>
  <c r="O53" i="12"/>
  <c r="N53" i="12"/>
  <c r="M53" i="12"/>
  <c r="L53" i="12"/>
  <c r="K53" i="12"/>
  <c r="J53" i="12"/>
  <c r="I53" i="12"/>
  <c r="H53" i="12"/>
  <c r="G53" i="12"/>
  <c r="F53" i="12"/>
  <c r="C53" i="12"/>
  <c r="B53" i="12"/>
  <c r="E53" i="12" s="1"/>
  <c r="T52" i="12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U50" i="12"/>
  <c r="T50" i="12"/>
  <c r="S50" i="12"/>
  <c r="R50" i="12"/>
  <c r="Q50" i="12"/>
  <c r="P50" i="12"/>
  <c r="E50" i="12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U46" i="12"/>
  <c r="S46" i="12"/>
  <c r="R46" i="12"/>
  <c r="Q46" i="12"/>
  <c r="P46" i="12"/>
  <c r="E46" i="12"/>
  <c r="T46" i="12" s="1"/>
  <c r="U45" i="12"/>
  <c r="T45" i="12"/>
  <c r="S45" i="12"/>
  <c r="R45" i="12"/>
  <c r="Q45" i="12"/>
  <c r="P45" i="12"/>
  <c r="E45" i="12"/>
  <c r="S44" i="12"/>
  <c r="R44" i="12"/>
  <c r="Q44" i="12"/>
  <c r="P44" i="12"/>
  <c r="E44" i="12"/>
  <c r="S43" i="12"/>
  <c r="R43" i="12"/>
  <c r="Q43" i="12"/>
  <c r="P43" i="12"/>
  <c r="E43" i="12"/>
  <c r="U43" i="12" s="1"/>
  <c r="T42" i="12"/>
  <c r="S42" i="12"/>
  <c r="R42" i="12"/>
  <c r="Q42" i="12"/>
  <c r="P42" i="12"/>
  <c r="E42" i="12"/>
  <c r="U42" i="12" s="1"/>
  <c r="W40" i="12"/>
  <c r="V40" i="12"/>
  <c r="O40" i="12"/>
  <c r="N40" i="12"/>
  <c r="M40" i="12"/>
  <c r="L40" i="12"/>
  <c r="K40" i="12"/>
  <c r="J40" i="12"/>
  <c r="I40" i="12"/>
  <c r="Q40" i="12" s="1"/>
  <c r="H40" i="12"/>
  <c r="G40" i="12"/>
  <c r="F40" i="12"/>
  <c r="E40" i="12"/>
  <c r="C40" i="12"/>
  <c r="B40" i="12"/>
  <c r="S39" i="12"/>
  <c r="R39" i="12"/>
  <c r="Q39" i="12"/>
  <c r="P39" i="12"/>
  <c r="E39" i="12"/>
  <c r="U39" i="12" s="1"/>
  <c r="S38" i="12"/>
  <c r="R38" i="12"/>
  <c r="Q38" i="12"/>
  <c r="P38" i="12"/>
  <c r="E38" i="12"/>
  <c r="T37" i="12"/>
  <c r="S37" i="12"/>
  <c r="R37" i="12"/>
  <c r="Q37" i="12"/>
  <c r="P37" i="12"/>
  <c r="E37" i="12"/>
  <c r="U37" i="12" s="1"/>
  <c r="S36" i="12"/>
  <c r="R36" i="12"/>
  <c r="Q36" i="12"/>
  <c r="U36" i="12" s="1"/>
  <c r="P36" i="12"/>
  <c r="T36" i="12" s="1"/>
  <c r="E36" i="12"/>
  <c r="S35" i="12"/>
  <c r="R35" i="12"/>
  <c r="Q35" i="12"/>
  <c r="P35" i="12"/>
  <c r="E35" i="12"/>
  <c r="W33" i="12"/>
  <c r="V33" i="12"/>
  <c r="O33" i="12"/>
  <c r="N33" i="12"/>
  <c r="M33" i="12"/>
  <c r="L33" i="12"/>
  <c r="K33" i="12"/>
  <c r="J33" i="12"/>
  <c r="R33" i="12" s="1"/>
  <c r="I33" i="12"/>
  <c r="S33" i="12" s="1"/>
  <c r="H33" i="12"/>
  <c r="G33" i="12"/>
  <c r="F33" i="12"/>
  <c r="C33" i="12"/>
  <c r="B33" i="12"/>
  <c r="E33" i="12" s="1"/>
  <c r="S32" i="12"/>
  <c r="R32" i="12"/>
  <c r="Q32" i="12"/>
  <c r="U32" i="12" s="1"/>
  <c r="P32" i="12"/>
  <c r="E32" i="12"/>
  <c r="W30" i="12"/>
  <c r="V30" i="12"/>
  <c r="O30" i="12"/>
  <c r="N30" i="12"/>
  <c r="M30" i="12"/>
  <c r="L30" i="12"/>
  <c r="K30" i="12"/>
  <c r="J30" i="12"/>
  <c r="I30" i="12"/>
  <c r="Q30" i="12" s="1"/>
  <c r="H30" i="12"/>
  <c r="G30" i="12"/>
  <c r="F30" i="12"/>
  <c r="E30" i="12"/>
  <c r="C30" i="12"/>
  <c r="B30" i="12"/>
  <c r="S29" i="12"/>
  <c r="R29" i="12"/>
  <c r="Q29" i="12"/>
  <c r="P29" i="12"/>
  <c r="E29" i="12"/>
  <c r="U29" i="12" s="1"/>
  <c r="S28" i="12"/>
  <c r="R28" i="12"/>
  <c r="Q28" i="12"/>
  <c r="P28" i="12"/>
  <c r="E28" i="12"/>
  <c r="U28" i="12" s="1"/>
  <c r="T27" i="12"/>
  <c r="S27" i="12"/>
  <c r="R27" i="12"/>
  <c r="Q27" i="12"/>
  <c r="P27" i="12"/>
  <c r="E27" i="12"/>
  <c r="U27" i="12" s="1"/>
  <c r="T26" i="12"/>
  <c r="S26" i="12"/>
  <c r="R26" i="12"/>
  <c r="Q26" i="12"/>
  <c r="P26" i="12"/>
  <c r="E26" i="12"/>
  <c r="U26" i="12" s="1"/>
  <c r="W24" i="12"/>
  <c r="V24" i="12"/>
  <c r="S24" i="12"/>
  <c r="O24" i="12"/>
  <c r="N24" i="12"/>
  <c r="M24" i="12"/>
  <c r="L24" i="12"/>
  <c r="K24" i="12"/>
  <c r="J24" i="12"/>
  <c r="I24" i="12"/>
  <c r="H24" i="12"/>
  <c r="G24" i="12"/>
  <c r="F24" i="12"/>
  <c r="C24" i="12"/>
  <c r="B24" i="12"/>
  <c r="S23" i="12"/>
  <c r="R23" i="12"/>
  <c r="Q23" i="12"/>
  <c r="P23" i="12"/>
  <c r="E23" i="12"/>
  <c r="U23" i="12" s="1"/>
  <c r="S22" i="12"/>
  <c r="R22" i="12"/>
  <c r="Q22" i="12"/>
  <c r="P22" i="12"/>
  <c r="E22" i="12"/>
  <c r="U22" i="12" s="1"/>
  <c r="U21" i="12"/>
  <c r="T21" i="12"/>
  <c r="S21" i="12"/>
  <c r="R21" i="12"/>
  <c r="Q21" i="12"/>
  <c r="P21" i="12"/>
  <c r="E21" i="12"/>
  <c r="T20" i="12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S18" i="12"/>
  <c r="R18" i="12"/>
  <c r="Q18" i="12"/>
  <c r="P18" i="12"/>
  <c r="E18" i="12"/>
  <c r="W16" i="12"/>
  <c r="V16" i="12"/>
  <c r="O16" i="12"/>
  <c r="N16" i="12"/>
  <c r="M16" i="12"/>
  <c r="L16" i="12"/>
  <c r="K16" i="12"/>
  <c r="J16" i="12"/>
  <c r="I16" i="12"/>
  <c r="H16" i="12"/>
  <c r="G16" i="12"/>
  <c r="F16" i="12"/>
  <c r="E16" i="12"/>
  <c r="C16" i="12"/>
  <c r="B16" i="12"/>
  <c r="S15" i="12"/>
  <c r="R15" i="12"/>
  <c r="Q15" i="12"/>
  <c r="P15" i="12"/>
  <c r="E15" i="12"/>
  <c r="U15" i="12" s="1"/>
  <c r="S14" i="12"/>
  <c r="R14" i="12"/>
  <c r="Q14" i="12"/>
  <c r="P14" i="12"/>
  <c r="E14" i="12"/>
  <c r="S13" i="12"/>
  <c r="R13" i="12"/>
  <c r="Q13" i="12"/>
  <c r="U13" i="12" s="1"/>
  <c r="P13" i="12"/>
  <c r="E13" i="12"/>
  <c r="U12" i="12"/>
  <c r="T12" i="12"/>
  <c r="S12" i="12"/>
  <c r="R12" i="12"/>
  <c r="Q12" i="12"/>
  <c r="P12" i="12"/>
  <c r="E12" i="12"/>
  <c r="S11" i="12"/>
  <c r="R11" i="12"/>
  <c r="Q11" i="12"/>
  <c r="P11" i="12"/>
  <c r="T11" i="12" s="1"/>
  <c r="E11" i="12"/>
  <c r="S10" i="12"/>
  <c r="R10" i="12"/>
  <c r="Q10" i="12"/>
  <c r="P10" i="12"/>
  <c r="E10" i="12"/>
  <c r="U10" i="12" s="1"/>
  <c r="S9" i="12"/>
  <c r="R9" i="12"/>
  <c r="Q9" i="12"/>
  <c r="P9" i="12"/>
  <c r="E9" i="12"/>
  <c r="T93" i="11"/>
  <c r="S93" i="11"/>
  <c r="R93" i="11"/>
  <c r="Q93" i="11"/>
  <c r="P93" i="11"/>
  <c r="E93" i="11"/>
  <c r="U93" i="11" s="1"/>
  <c r="T92" i="11"/>
  <c r="S92" i="11"/>
  <c r="R92" i="11"/>
  <c r="Q92" i="11"/>
  <c r="P92" i="11"/>
  <c r="E92" i="11"/>
  <c r="U92" i="11" s="1"/>
  <c r="S91" i="11"/>
  <c r="R91" i="11"/>
  <c r="Q91" i="11"/>
  <c r="P91" i="11"/>
  <c r="E91" i="11"/>
  <c r="U91" i="11" s="1"/>
  <c r="U90" i="11"/>
  <c r="T90" i="11"/>
  <c r="S90" i="11"/>
  <c r="R90" i="11"/>
  <c r="Q90" i="11"/>
  <c r="P90" i="11"/>
  <c r="E90" i="11"/>
  <c r="S89" i="11"/>
  <c r="R89" i="11"/>
  <c r="Q89" i="11"/>
  <c r="P89" i="11"/>
  <c r="E89" i="11"/>
  <c r="U89" i="11" s="1"/>
  <c r="S88" i="11"/>
  <c r="R88" i="11"/>
  <c r="Q88" i="11"/>
  <c r="P88" i="11"/>
  <c r="E88" i="11"/>
  <c r="U88" i="11" s="1"/>
  <c r="S87" i="11"/>
  <c r="R87" i="11"/>
  <c r="Q87" i="11"/>
  <c r="P87" i="11"/>
  <c r="E87" i="11"/>
  <c r="U87" i="11" s="1"/>
  <c r="S86" i="11"/>
  <c r="R86" i="11"/>
  <c r="Q86" i="11"/>
  <c r="P86" i="11"/>
  <c r="E86" i="11"/>
  <c r="U86" i="11" s="1"/>
  <c r="W72" i="11"/>
  <c r="V72" i="11"/>
  <c r="O72" i="11"/>
  <c r="N72" i="11"/>
  <c r="M72" i="11"/>
  <c r="L72" i="11"/>
  <c r="K72" i="11"/>
  <c r="J72" i="11"/>
  <c r="I72" i="11"/>
  <c r="H72" i="11"/>
  <c r="G72" i="11"/>
  <c r="F72" i="11"/>
  <c r="C72" i="11"/>
  <c r="B72" i="11"/>
  <c r="E72" i="11" s="1"/>
  <c r="W71" i="11"/>
  <c r="V71" i="11"/>
  <c r="S71" i="11"/>
  <c r="O71" i="11"/>
  <c r="N71" i="11"/>
  <c r="M71" i="11"/>
  <c r="L71" i="11"/>
  <c r="K71" i="11"/>
  <c r="J71" i="11"/>
  <c r="I71" i="11"/>
  <c r="H71" i="11"/>
  <c r="P71" i="11" s="1"/>
  <c r="G71" i="11"/>
  <c r="F71" i="11"/>
  <c r="C71" i="11"/>
  <c r="B71" i="11"/>
  <c r="E71" i="11" s="1"/>
  <c r="W70" i="11"/>
  <c r="V70" i="11"/>
  <c r="S70" i="11"/>
  <c r="O70" i="11"/>
  <c r="N70" i="11"/>
  <c r="M70" i="11"/>
  <c r="L70" i="11"/>
  <c r="K70" i="11"/>
  <c r="J70" i="11"/>
  <c r="R70" i="11" s="1"/>
  <c r="I70" i="11"/>
  <c r="H70" i="11"/>
  <c r="G70" i="11"/>
  <c r="F70" i="11"/>
  <c r="C70" i="11"/>
  <c r="B70" i="11"/>
  <c r="E70" i="11" s="1"/>
  <c r="S69" i="11"/>
  <c r="R69" i="11"/>
  <c r="Q69" i="11"/>
  <c r="P69" i="11"/>
  <c r="E69" i="11"/>
  <c r="W67" i="11"/>
  <c r="V67" i="11"/>
  <c r="O67" i="11"/>
  <c r="N67" i="11"/>
  <c r="M67" i="11"/>
  <c r="L67" i="11"/>
  <c r="K67" i="11"/>
  <c r="J67" i="11"/>
  <c r="I67" i="11"/>
  <c r="H67" i="11"/>
  <c r="G67" i="11"/>
  <c r="F67" i="11"/>
  <c r="C67" i="11"/>
  <c r="E67" i="11" s="1"/>
  <c r="B67" i="11"/>
  <c r="W66" i="11"/>
  <c r="V66" i="11"/>
  <c r="O66" i="11"/>
  <c r="N66" i="11"/>
  <c r="M66" i="11"/>
  <c r="L66" i="11"/>
  <c r="K66" i="11"/>
  <c r="J66" i="11"/>
  <c r="I66" i="11"/>
  <c r="H66" i="11"/>
  <c r="G66" i="11"/>
  <c r="F66" i="11"/>
  <c r="C66" i="11"/>
  <c r="B66" i="11"/>
  <c r="E66" i="11" s="1"/>
  <c r="S65" i="11"/>
  <c r="R65" i="11"/>
  <c r="Q65" i="11"/>
  <c r="P65" i="11"/>
  <c r="E65" i="11"/>
  <c r="U65" i="11" s="1"/>
  <c r="S64" i="11"/>
  <c r="R64" i="11"/>
  <c r="Q64" i="11"/>
  <c r="P64" i="11"/>
  <c r="E64" i="11"/>
  <c r="U64" i="11" s="1"/>
  <c r="S63" i="11"/>
  <c r="R63" i="11"/>
  <c r="Q63" i="11"/>
  <c r="P63" i="11"/>
  <c r="E63" i="11"/>
  <c r="T62" i="11"/>
  <c r="S62" i="11"/>
  <c r="R62" i="11"/>
  <c r="Q62" i="11"/>
  <c r="P62" i="11"/>
  <c r="E62" i="11"/>
  <c r="U62" i="11" s="1"/>
  <c r="S61" i="11"/>
  <c r="R61" i="11"/>
  <c r="Q61" i="11"/>
  <c r="P61" i="11"/>
  <c r="E61" i="11"/>
  <c r="U61" i="11" s="1"/>
  <c r="V59" i="11"/>
  <c r="O59" i="11"/>
  <c r="N59" i="11"/>
  <c r="M59" i="11"/>
  <c r="L59" i="11"/>
  <c r="K59" i="11"/>
  <c r="J59" i="11"/>
  <c r="I59" i="11"/>
  <c r="H59" i="11"/>
  <c r="G59" i="11"/>
  <c r="F59" i="11"/>
  <c r="C59" i="11"/>
  <c r="B59" i="11"/>
  <c r="E59" i="11" s="1"/>
  <c r="S58" i="11"/>
  <c r="R58" i="11"/>
  <c r="Q58" i="11"/>
  <c r="P58" i="11"/>
  <c r="E58" i="11"/>
  <c r="U58" i="11" s="1"/>
  <c r="S57" i="11"/>
  <c r="R57" i="11"/>
  <c r="Q57" i="11"/>
  <c r="P57" i="11"/>
  <c r="E57" i="11"/>
  <c r="U57" i="11" s="1"/>
  <c r="S56" i="11"/>
  <c r="R56" i="11"/>
  <c r="Q56" i="11"/>
  <c r="P56" i="11"/>
  <c r="E56" i="11"/>
  <c r="U56" i="11" s="1"/>
  <c r="S55" i="11"/>
  <c r="R55" i="11"/>
  <c r="Q55" i="11"/>
  <c r="P55" i="11"/>
  <c r="E55" i="11"/>
  <c r="W53" i="11"/>
  <c r="V53" i="11"/>
  <c r="O53" i="11"/>
  <c r="N53" i="11"/>
  <c r="M53" i="11"/>
  <c r="L53" i="11"/>
  <c r="K53" i="11"/>
  <c r="J53" i="11"/>
  <c r="I53" i="11"/>
  <c r="H53" i="11"/>
  <c r="G53" i="11"/>
  <c r="F53" i="11"/>
  <c r="C53" i="11"/>
  <c r="B53" i="11"/>
  <c r="S52" i="11"/>
  <c r="R52" i="11"/>
  <c r="Q52" i="11"/>
  <c r="P52" i="11"/>
  <c r="E52" i="11"/>
  <c r="U52" i="11" s="1"/>
  <c r="S51" i="11"/>
  <c r="R51" i="11"/>
  <c r="Q51" i="11"/>
  <c r="P51" i="11"/>
  <c r="E51" i="1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S46" i="11"/>
  <c r="R46" i="11"/>
  <c r="Q46" i="11"/>
  <c r="P46" i="11"/>
  <c r="E46" i="11"/>
  <c r="U46" i="11" s="1"/>
  <c r="T45" i="11"/>
  <c r="S45" i="11"/>
  <c r="R45" i="11"/>
  <c r="Q45" i="11"/>
  <c r="P45" i="11"/>
  <c r="E45" i="11"/>
  <c r="U45" i="11" s="1"/>
  <c r="S44" i="11"/>
  <c r="R44" i="11"/>
  <c r="Q44" i="11"/>
  <c r="P44" i="11"/>
  <c r="E44" i="11"/>
  <c r="U44" i="11" s="1"/>
  <c r="S43" i="11"/>
  <c r="R43" i="11"/>
  <c r="Q43" i="11"/>
  <c r="P43" i="11"/>
  <c r="E43" i="11"/>
  <c r="U43" i="11" s="1"/>
  <c r="S42" i="11"/>
  <c r="R42" i="11"/>
  <c r="Q42" i="11"/>
  <c r="P42" i="11"/>
  <c r="E42" i="11"/>
  <c r="W40" i="11"/>
  <c r="V40" i="11"/>
  <c r="O40" i="11"/>
  <c r="N40" i="11"/>
  <c r="M40" i="11"/>
  <c r="L40" i="11"/>
  <c r="K40" i="11"/>
  <c r="J40" i="11"/>
  <c r="I40" i="11"/>
  <c r="S40" i="11" s="1"/>
  <c r="H40" i="11"/>
  <c r="G40" i="11"/>
  <c r="F40" i="11"/>
  <c r="C40" i="11"/>
  <c r="B40" i="11"/>
  <c r="E40" i="11" s="1"/>
  <c r="S39" i="11"/>
  <c r="R39" i="11"/>
  <c r="Q39" i="11"/>
  <c r="P39" i="11"/>
  <c r="E39" i="11"/>
  <c r="U39" i="11" s="1"/>
  <c r="U38" i="11"/>
  <c r="S38" i="11"/>
  <c r="R38" i="11"/>
  <c r="Q38" i="11"/>
  <c r="P38" i="11"/>
  <c r="E38" i="11"/>
  <c r="T38" i="11" s="1"/>
  <c r="T37" i="11"/>
  <c r="S37" i="11"/>
  <c r="R37" i="11"/>
  <c r="Q37" i="11"/>
  <c r="P37" i="11"/>
  <c r="E37" i="11"/>
  <c r="U37" i="11" s="1"/>
  <c r="S36" i="11"/>
  <c r="R36" i="11"/>
  <c r="Q36" i="11"/>
  <c r="P36" i="11"/>
  <c r="E36" i="11"/>
  <c r="S35" i="11"/>
  <c r="R35" i="11"/>
  <c r="Q35" i="11"/>
  <c r="P35" i="11"/>
  <c r="E35" i="11"/>
  <c r="U35" i="11" s="1"/>
  <c r="W33" i="11"/>
  <c r="V33" i="11"/>
  <c r="O33" i="11"/>
  <c r="N33" i="11"/>
  <c r="M33" i="11"/>
  <c r="L33" i="11"/>
  <c r="K33" i="11"/>
  <c r="J33" i="11"/>
  <c r="R33" i="11" s="1"/>
  <c r="I33" i="11"/>
  <c r="H33" i="11"/>
  <c r="G33" i="11"/>
  <c r="F33" i="11"/>
  <c r="E33" i="11"/>
  <c r="C33" i="11"/>
  <c r="B33" i="11"/>
  <c r="S32" i="11"/>
  <c r="R32" i="11"/>
  <c r="Q32" i="11"/>
  <c r="U32" i="11" s="1"/>
  <c r="P32" i="11"/>
  <c r="T32" i="11" s="1"/>
  <c r="E32" i="11"/>
  <c r="W30" i="11"/>
  <c r="V30" i="11"/>
  <c r="O30" i="11"/>
  <c r="N30" i="11"/>
  <c r="M30" i="11"/>
  <c r="L30" i="11"/>
  <c r="K30" i="11"/>
  <c r="J30" i="11"/>
  <c r="I30" i="11"/>
  <c r="S30" i="11" s="1"/>
  <c r="H30" i="11"/>
  <c r="G30" i="11"/>
  <c r="F30" i="11"/>
  <c r="C30" i="11"/>
  <c r="B30" i="11"/>
  <c r="E30" i="11" s="1"/>
  <c r="S29" i="11"/>
  <c r="R29" i="11"/>
  <c r="Q29" i="11"/>
  <c r="P29" i="11"/>
  <c r="E29" i="11"/>
  <c r="U29" i="11" s="1"/>
  <c r="T28" i="11"/>
  <c r="S28" i="11"/>
  <c r="R28" i="11"/>
  <c r="Q28" i="11"/>
  <c r="P28" i="11"/>
  <c r="E28" i="11"/>
  <c r="U28" i="11" s="1"/>
  <c r="U27" i="11"/>
  <c r="S27" i="11"/>
  <c r="R27" i="11"/>
  <c r="Q27" i="11"/>
  <c r="P27" i="11"/>
  <c r="E27" i="11"/>
  <c r="T27" i="11" s="1"/>
  <c r="S26" i="11"/>
  <c r="R26" i="11"/>
  <c r="Q26" i="11"/>
  <c r="P26" i="11"/>
  <c r="E26" i="11"/>
  <c r="U26" i="11" s="1"/>
  <c r="W24" i="11"/>
  <c r="V24" i="11"/>
  <c r="O24" i="11"/>
  <c r="N24" i="11"/>
  <c r="M24" i="11"/>
  <c r="L24" i="11"/>
  <c r="K24" i="11"/>
  <c r="J24" i="11"/>
  <c r="I24" i="11"/>
  <c r="H24" i="11"/>
  <c r="P24" i="11" s="1"/>
  <c r="G24" i="11"/>
  <c r="F24" i="11"/>
  <c r="C24" i="11"/>
  <c r="B24" i="11"/>
  <c r="S23" i="11"/>
  <c r="R23" i="11"/>
  <c r="Q23" i="11"/>
  <c r="P23" i="11"/>
  <c r="E23" i="11"/>
  <c r="S22" i="11"/>
  <c r="R22" i="11"/>
  <c r="Q22" i="11"/>
  <c r="P22" i="11"/>
  <c r="E22" i="11"/>
  <c r="U22" i="11" s="1"/>
  <c r="T21" i="11"/>
  <c r="S21" i="11"/>
  <c r="R21" i="11"/>
  <c r="Q21" i="11"/>
  <c r="P21" i="11"/>
  <c r="E21" i="11"/>
  <c r="U21" i="11" s="1"/>
  <c r="S20" i="11"/>
  <c r="R20" i="11"/>
  <c r="Q20" i="11"/>
  <c r="P20" i="11"/>
  <c r="E20" i="11"/>
  <c r="U20" i="11" s="1"/>
  <c r="S19" i="11"/>
  <c r="R19" i="11"/>
  <c r="Q19" i="11"/>
  <c r="U19" i="11" s="1"/>
  <c r="P19" i="11"/>
  <c r="E19" i="11"/>
  <c r="U18" i="11"/>
  <c r="T18" i="11"/>
  <c r="S18" i="11"/>
  <c r="R18" i="11"/>
  <c r="Q18" i="11"/>
  <c r="P18" i="11"/>
  <c r="E18" i="11"/>
  <c r="W16" i="11"/>
  <c r="V16" i="11"/>
  <c r="O16" i="11"/>
  <c r="N16" i="11"/>
  <c r="M16" i="11"/>
  <c r="L16" i="11"/>
  <c r="K16" i="11"/>
  <c r="J16" i="11"/>
  <c r="I16" i="11"/>
  <c r="H16" i="11"/>
  <c r="G16" i="11"/>
  <c r="F16" i="11"/>
  <c r="C16" i="11"/>
  <c r="B16" i="11"/>
  <c r="E16" i="11" s="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T12" i="11"/>
  <c r="S12" i="11"/>
  <c r="R12" i="11"/>
  <c r="Q12" i="11"/>
  <c r="P12" i="11"/>
  <c r="E12" i="11"/>
  <c r="U12" i="11" s="1"/>
  <c r="S11" i="11"/>
  <c r="R11" i="11"/>
  <c r="Q11" i="11"/>
  <c r="P11" i="11"/>
  <c r="E11" i="11"/>
  <c r="U11" i="11" s="1"/>
  <c r="S10" i="11"/>
  <c r="R10" i="11"/>
  <c r="Q10" i="11"/>
  <c r="P10" i="11"/>
  <c r="E10" i="11"/>
  <c r="S9" i="11"/>
  <c r="R9" i="11"/>
  <c r="Q9" i="11"/>
  <c r="P9" i="11"/>
  <c r="E9" i="11"/>
  <c r="U9" i="11" s="1"/>
  <c r="T93" i="10"/>
  <c r="S93" i="10"/>
  <c r="R93" i="10"/>
  <c r="Q93" i="10"/>
  <c r="P93" i="10"/>
  <c r="E93" i="10"/>
  <c r="U93" i="10" s="1"/>
  <c r="S92" i="10"/>
  <c r="R92" i="10"/>
  <c r="Q92" i="10"/>
  <c r="P92" i="10"/>
  <c r="E92" i="10"/>
  <c r="U92" i="10" s="1"/>
  <c r="S91" i="10"/>
  <c r="R91" i="10"/>
  <c r="Q91" i="10"/>
  <c r="P91" i="10"/>
  <c r="E91" i="10"/>
  <c r="U91" i="10" s="1"/>
  <c r="S90" i="10"/>
  <c r="R90" i="10"/>
  <c r="Q90" i="10"/>
  <c r="P90" i="10"/>
  <c r="E90" i="10"/>
  <c r="T89" i="10"/>
  <c r="S89" i="10"/>
  <c r="R89" i="10"/>
  <c r="Q89" i="10"/>
  <c r="P89" i="10"/>
  <c r="E89" i="10"/>
  <c r="U89" i="10" s="1"/>
  <c r="S88" i="10"/>
  <c r="R88" i="10"/>
  <c r="Q88" i="10"/>
  <c r="P88" i="10"/>
  <c r="E88" i="10"/>
  <c r="U88" i="10" s="1"/>
  <c r="T87" i="10"/>
  <c r="S87" i="10"/>
  <c r="R87" i="10"/>
  <c r="Q87" i="10"/>
  <c r="P87" i="10"/>
  <c r="E87" i="10"/>
  <c r="U87" i="10" s="1"/>
  <c r="S86" i="10"/>
  <c r="R86" i="10"/>
  <c r="Q86" i="10"/>
  <c r="P86" i="10"/>
  <c r="E86" i="10"/>
  <c r="U86" i="10" s="1"/>
  <c r="W72" i="10"/>
  <c r="V72" i="10"/>
  <c r="O72" i="10"/>
  <c r="N72" i="10"/>
  <c r="M72" i="10"/>
  <c r="L72" i="10"/>
  <c r="K72" i="10"/>
  <c r="J72" i="10"/>
  <c r="I72" i="10"/>
  <c r="H72" i="10"/>
  <c r="G72" i="10"/>
  <c r="F72" i="10"/>
  <c r="C72" i="10"/>
  <c r="B72" i="10"/>
  <c r="E72" i="10" s="1"/>
  <c r="W71" i="10"/>
  <c r="V71" i="10"/>
  <c r="O71" i="10"/>
  <c r="N71" i="10"/>
  <c r="M71" i="10"/>
  <c r="L71" i="10"/>
  <c r="K71" i="10"/>
  <c r="J71" i="10"/>
  <c r="R71" i="10" s="1"/>
  <c r="I71" i="10"/>
  <c r="Q71" i="10" s="1"/>
  <c r="H71" i="10"/>
  <c r="G71" i="10"/>
  <c r="F71" i="10"/>
  <c r="C71" i="10"/>
  <c r="B71" i="10"/>
  <c r="E71" i="10" s="1"/>
  <c r="W70" i="10"/>
  <c r="V70" i="10"/>
  <c r="O70" i="10"/>
  <c r="N70" i="10"/>
  <c r="M70" i="10"/>
  <c r="L70" i="10"/>
  <c r="K70" i="10"/>
  <c r="J70" i="10"/>
  <c r="R70" i="10" s="1"/>
  <c r="I70" i="10"/>
  <c r="H70" i="10"/>
  <c r="G70" i="10"/>
  <c r="F70" i="10"/>
  <c r="C70" i="10"/>
  <c r="B70" i="10"/>
  <c r="E70" i="10" s="1"/>
  <c r="S69" i="10"/>
  <c r="R69" i="10"/>
  <c r="Q69" i="10"/>
  <c r="U69" i="10" s="1"/>
  <c r="P69" i="10"/>
  <c r="T69" i="10" s="1"/>
  <c r="E69" i="10"/>
  <c r="W67" i="10"/>
  <c r="V67" i="10"/>
  <c r="O67" i="10"/>
  <c r="N67" i="10"/>
  <c r="M67" i="10"/>
  <c r="L67" i="10"/>
  <c r="K67" i="10"/>
  <c r="J67" i="10"/>
  <c r="I67" i="10"/>
  <c r="H67" i="10"/>
  <c r="G67" i="10"/>
  <c r="F67" i="10"/>
  <c r="C67" i="10"/>
  <c r="B67" i="10"/>
  <c r="E67" i="10" s="1"/>
  <c r="W66" i="10"/>
  <c r="V66" i="10"/>
  <c r="O66" i="10"/>
  <c r="N66" i="10"/>
  <c r="M66" i="10"/>
  <c r="L66" i="10"/>
  <c r="K66" i="10"/>
  <c r="J66" i="10"/>
  <c r="I66" i="10"/>
  <c r="H66" i="10"/>
  <c r="G66" i="10"/>
  <c r="F66" i="10"/>
  <c r="C66" i="10"/>
  <c r="B66" i="10"/>
  <c r="E66" i="10" s="1"/>
  <c r="U65" i="10"/>
  <c r="T65" i="10"/>
  <c r="S65" i="10"/>
  <c r="R65" i="10"/>
  <c r="Q65" i="10"/>
  <c r="P65" i="10"/>
  <c r="E65" i="10"/>
  <c r="T64" i="10"/>
  <c r="S64" i="10"/>
  <c r="R64" i="10"/>
  <c r="Q64" i="10"/>
  <c r="P64" i="10"/>
  <c r="E64" i="10"/>
  <c r="U64" i="10" s="1"/>
  <c r="S63" i="10"/>
  <c r="R63" i="10"/>
  <c r="Q63" i="10"/>
  <c r="P63" i="10"/>
  <c r="E63" i="10"/>
  <c r="U63" i="10" s="1"/>
  <c r="S62" i="10"/>
  <c r="R62" i="10"/>
  <c r="Q62" i="10"/>
  <c r="P62" i="10"/>
  <c r="E62" i="10"/>
  <c r="U62" i="10" s="1"/>
  <c r="S61" i="10"/>
  <c r="R61" i="10"/>
  <c r="Q61" i="10"/>
  <c r="P61" i="10"/>
  <c r="E61" i="10"/>
  <c r="U61" i="10" s="1"/>
  <c r="V59" i="10"/>
  <c r="O59" i="10"/>
  <c r="N59" i="10"/>
  <c r="M59" i="10"/>
  <c r="L59" i="10"/>
  <c r="K59" i="10"/>
  <c r="J59" i="10"/>
  <c r="I59" i="10"/>
  <c r="S59" i="10" s="1"/>
  <c r="H59" i="10"/>
  <c r="G59" i="10"/>
  <c r="F59" i="10"/>
  <c r="C59" i="10"/>
  <c r="B59" i="10"/>
  <c r="E59" i="10" s="1"/>
  <c r="S58" i="10"/>
  <c r="R58" i="10"/>
  <c r="Q58" i="10"/>
  <c r="P58" i="10"/>
  <c r="E58" i="10"/>
  <c r="U58" i="10" s="1"/>
  <c r="S57" i="10"/>
  <c r="R57" i="10"/>
  <c r="Q57" i="10"/>
  <c r="P57" i="10"/>
  <c r="E57" i="10"/>
  <c r="S56" i="10"/>
  <c r="R56" i="10"/>
  <c r="Q56" i="10"/>
  <c r="P56" i="10"/>
  <c r="E56" i="10"/>
  <c r="U56" i="10" s="1"/>
  <c r="T55" i="10"/>
  <c r="S55" i="10"/>
  <c r="R55" i="10"/>
  <c r="Q55" i="10"/>
  <c r="P55" i="10"/>
  <c r="E55" i="10"/>
  <c r="U55" i="10" s="1"/>
  <c r="W53" i="10"/>
  <c r="V53" i="10"/>
  <c r="O53" i="10"/>
  <c r="N53" i="10"/>
  <c r="M53" i="10"/>
  <c r="L53" i="10"/>
  <c r="K53" i="10"/>
  <c r="J53" i="10"/>
  <c r="I53" i="10"/>
  <c r="H53" i="10"/>
  <c r="G53" i="10"/>
  <c r="F53" i="10"/>
  <c r="C53" i="10"/>
  <c r="B53" i="10"/>
  <c r="T52" i="10"/>
  <c r="S52" i="10"/>
  <c r="R52" i="10"/>
  <c r="Q52" i="10"/>
  <c r="P52" i="10"/>
  <c r="E52" i="10"/>
  <c r="U52" i="10" s="1"/>
  <c r="S51" i="10"/>
  <c r="R51" i="10"/>
  <c r="Q51" i="10"/>
  <c r="U51" i="10" s="1"/>
  <c r="P51" i="10"/>
  <c r="E51" i="10"/>
  <c r="T50" i="10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U48" i="10" s="1"/>
  <c r="S47" i="10"/>
  <c r="R47" i="10"/>
  <c r="Q47" i="10"/>
  <c r="P47" i="10"/>
  <c r="E47" i="10"/>
  <c r="T46" i="10"/>
  <c r="S46" i="10"/>
  <c r="R46" i="10"/>
  <c r="Q46" i="10"/>
  <c r="P46" i="10"/>
  <c r="E46" i="10"/>
  <c r="U46" i="10" s="1"/>
  <c r="S45" i="10"/>
  <c r="R45" i="10"/>
  <c r="Q45" i="10"/>
  <c r="P45" i="10"/>
  <c r="E45" i="10"/>
  <c r="U45" i="10" s="1"/>
  <c r="T44" i="10"/>
  <c r="S44" i="10"/>
  <c r="R44" i="10"/>
  <c r="Q44" i="10"/>
  <c r="P44" i="10"/>
  <c r="E44" i="10"/>
  <c r="U44" i="10" s="1"/>
  <c r="S43" i="10"/>
  <c r="R43" i="10"/>
  <c r="Q43" i="10"/>
  <c r="P43" i="10"/>
  <c r="E43" i="10"/>
  <c r="U43" i="10" s="1"/>
  <c r="S42" i="10"/>
  <c r="R42" i="10"/>
  <c r="Q42" i="10"/>
  <c r="P42" i="10"/>
  <c r="E42" i="10"/>
  <c r="U42" i="10" s="1"/>
  <c r="W40" i="10"/>
  <c r="V40" i="10"/>
  <c r="O40" i="10"/>
  <c r="N40" i="10"/>
  <c r="M40" i="10"/>
  <c r="L40" i="10"/>
  <c r="K40" i="10"/>
  <c r="J40" i="10"/>
  <c r="I40" i="10"/>
  <c r="H40" i="10"/>
  <c r="G40" i="10"/>
  <c r="F40" i="10"/>
  <c r="C40" i="10"/>
  <c r="B40" i="10"/>
  <c r="E40" i="10" s="1"/>
  <c r="U39" i="10"/>
  <c r="S39" i="10"/>
  <c r="R39" i="10"/>
  <c r="Q39" i="10"/>
  <c r="P39" i="10"/>
  <c r="E39" i="10"/>
  <c r="T39" i="10" s="1"/>
  <c r="S38" i="10"/>
  <c r="R38" i="10"/>
  <c r="Q38" i="10"/>
  <c r="U38" i="10" s="1"/>
  <c r="P38" i="10"/>
  <c r="T38" i="10" s="1"/>
  <c r="E38" i="10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T35" i="10"/>
  <c r="S35" i="10"/>
  <c r="R35" i="10"/>
  <c r="Q35" i="10"/>
  <c r="P35" i="10"/>
  <c r="E35" i="10"/>
  <c r="U35" i="10" s="1"/>
  <c r="W33" i="10"/>
  <c r="V33" i="10"/>
  <c r="O33" i="10"/>
  <c r="N33" i="10"/>
  <c r="M33" i="10"/>
  <c r="L33" i="10"/>
  <c r="K33" i="10"/>
  <c r="J33" i="10"/>
  <c r="I33" i="10"/>
  <c r="H33" i="10"/>
  <c r="G33" i="10"/>
  <c r="F33" i="10"/>
  <c r="E33" i="10"/>
  <c r="C33" i="10"/>
  <c r="B33" i="10"/>
  <c r="S32" i="10"/>
  <c r="R32" i="10"/>
  <c r="Q32" i="10"/>
  <c r="P32" i="10"/>
  <c r="T32" i="10" s="1"/>
  <c r="E32" i="10"/>
  <c r="W30" i="10"/>
  <c r="V30" i="10"/>
  <c r="O30" i="10"/>
  <c r="N30" i="10"/>
  <c r="M30" i="10"/>
  <c r="L30" i="10"/>
  <c r="K30" i="10"/>
  <c r="J30" i="10"/>
  <c r="I30" i="10"/>
  <c r="H30" i="10"/>
  <c r="P30" i="10" s="1"/>
  <c r="G30" i="10"/>
  <c r="F30" i="10"/>
  <c r="C30" i="10"/>
  <c r="B30" i="10"/>
  <c r="S29" i="10"/>
  <c r="R29" i="10"/>
  <c r="Q29" i="10"/>
  <c r="P29" i="10"/>
  <c r="T29" i="10" s="1"/>
  <c r="E29" i="10"/>
  <c r="T28" i="10"/>
  <c r="S28" i="10"/>
  <c r="R28" i="10"/>
  <c r="Q28" i="10"/>
  <c r="P28" i="10"/>
  <c r="E28" i="10"/>
  <c r="U28" i="10" s="1"/>
  <c r="T27" i="10"/>
  <c r="S27" i="10"/>
  <c r="R27" i="10"/>
  <c r="Q27" i="10"/>
  <c r="P27" i="10"/>
  <c r="E27" i="10"/>
  <c r="U27" i="10" s="1"/>
  <c r="S26" i="10"/>
  <c r="R26" i="10"/>
  <c r="Q26" i="10"/>
  <c r="P26" i="10"/>
  <c r="E26" i="10"/>
  <c r="U26" i="10" s="1"/>
  <c r="W24" i="10"/>
  <c r="V24" i="10"/>
  <c r="O24" i="10"/>
  <c r="N24" i="10"/>
  <c r="M24" i="10"/>
  <c r="L24" i="10"/>
  <c r="K24" i="10"/>
  <c r="J24" i="10"/>
  <c r="I24" i="10"/>
  <c r="H24" i="10"/>
  <c r="G24" i="10"/>
  <c r="F24" i="10"/>
  <c r="C24" i="10"/>
  <c r="B24" i="10"/>
  <c r="E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U21" i="10" s="1"/>
  <c r="S20" i="10"/>
  <c r="R20" i="10"/>
  <c r="Q20" i="10"/>
  <c r="P20" i="10"/>
  <c r="E20" i="10"/>
  <c r="U20" i="10" s="1"/>
  <c r="S19" i="10"/>
  <c r="R19" i="10"/>
  <c r="Q19" i="10"/>
  <c r="P19" i="10"/>
  <c r="T19" i="10" s="1"/>
  <c r="E19" i="10"/>
  <c r="T18" i="10"/>
  <c r="S18" i="10"/>
  <c r="R18" i="10"/>
  <c r="Q18" i="10"/>
  <c r="P18" i="10"/>
  <c r="E18" i="10"/>
  <c r="U18" i="10" s="1"/>
  <c r="W16" i="10"/>
  <c r="V16" i="10"/>
  <c r="O16" i="10"/>
  <c r="N16" i="10"/>
  <c r="M16" i="10"/>
  <c r="L16" i="10"/>
  <c r="K16" i="10"/>
  <c r="J16" i="10"/>
  <c r="I16" i="10"/>
  <c r="Q16" i="10" s="1"/>
  <c r="H16" i="10"/>
  <c r="G16" i="10"/>
  <c r="F16" i="10"/>
  <c r="C16" i="10"/>
  <c r="B16" i="10"/>
  <c r="S15" i="10"/>
  <c r="R15" i="10"/>
  <c r="Q15" i="10"/>
  <c r="P15" i="10"/>
  <c r="E15" i="10"/>
  <c r="U15" i="10" s="1"/>
  <c r="S14" i="10"/>
  <c r="R14" i="10"/>
  <c r="Q14" i="10"/>
  <c r="P14" i="10"/>
  <c r="E14" i="10"/>
  <c r="S13" i="10"/>
  <c r="R13" i="10"/>
  <c r="Q13" i="10"/>
  <c r="P13" i="10"/>
  <c r="E13" i="10"/>
  <c r="U13" i="10" s="1"/>
  <c r="S12" i="10"/>
  <c r="R12" i="10"/>
  <c r="Q12" i="10"/>
  <c r="P12" i="10"/>
  <c r="E12" i="10"/>
  <c r="U12" i="10" s="1"/>
  <c r="T11" i="10"/>
  <c r="S11" i="10"/>
  <c r="R11" i="10"/>
  <c r="Q11" i="10"/>
  <c r="P11" i="10"/>
  <c r="E11" i="10"/>
  <c r="U11" i="10" s="1"/>
  <c r="S10" i="10"/>
  <c r="R10" i="10"/>
  <c r="Q10" i="10"/>
  <c r="U10" i="10" s="1"/>
  <c r="P10" i="10"/>
  <c r="E10" i="10"/>
  <c r="S9" i="10"/>
  <c r="R9" i="10"/>
  <c r="Q9" i="10"/>
  <c r="P9" i="10"/>
  <c r="E9" i="10"/>
  <c r="U9" i="10" s="1"/>
  <c r="S93" i="9"/>
  <c r="R93" i="9"/>
  <c r="Q93" i="9"/>
  <c r="P93" i="9"/>
  <c r="E93" i="9"/>
  <c r="U93" i="9" s="1"/>
  <c r="S92" i="9"/>
  <c r="R92" i="9"/>
  <c r="Q92" i="9"/>
  <c r="P92" i="9"/>
  <c r="E92" i="9"/>
  <c r="U92" i="9" s="1"/>
  <c r="S91" i="9"/>
  <c r="R91" i="9"/>
  <c r="Q91" i="9"/>
  <c r="P91" i="9"/>
  <c r="E91" i="9"/>
  <c r="S90" i="9"/>
  <c r="R90" i="9"/>
  <c r="Q90" i="9"/>
  <c r="P90" i="9"/>
  <c r="E90" i="9"/>
  <c r="U90" i="9" s="1"/>
  <c r="S89" i="9"/>
  <c r="R89" i="9"/>
  <c r="Q89" i="9"/>
  <c r="P89" i="9"/>
  <c r="E89" i="9"/>
  <c r="U89" i="9" s="1"/>
  <c r="T88" i="9"/>
  <c r="S88" i="9"/>
  <c r="R88" i="9"/>
  <c r="Q88" i="9"/>
  <c r="P88" i="9"/>
  <c r="E88" i="9"/>
  <c r="U88" i="9" s="1"/>
  <c r="S87" i="9"/>
  <c r="R87" i="9"/>
  <c r="Q87" i="9"/>
  <c r="P87" i="9"/>
  <c r="E87" i="9"/>
  <c r="U87" i="9" s="1"/>
  <c r="S86" i="9"/>
  <c r="R86" i="9"/>
  <c r="Q86" i="9"/>
  <c r="P86" i="9"/>
  <c r="E86" i="9"/>
  <c r="U86" i="9" s="1"/>
  <c r="W72" i="9"/>
  <c r="V72" i="9"/>
  <c r="O72" i="9"/>
  <c r="N72" i="9"/>
  <c r="M72" i="9"/>
  <c r="L72" i="9"/>
  <c r="K72" i="9"/>
  <c r="J72" i="9"/>
  <c r="I72" i="9"/>
  <c r="H72" i="9"/>
  <c r="G72" i="9"/>
  <c r="F72" i="9"/>
  <c r="C72" i="9"/>
  <c r="B72" i="9"/>
  <c r="W71" i="9"/>
  <c r="V71" i="9"/>
  <c r="O71" i="9"/>
  <c r="N71" i="9"/>
  <c r="M71" i="9"/>
  <c r="L71" i="9"/>
  <c r="K71" i="9"/>
  <c r="J71" i="9"/>
  <c r="R71" i="9" s="1"/>
  <c r="I71" i="9"/>
  <c r="H71" i="9"/>
  <c r="G71" i="9"/>
  <c r="F71" i="9"/>
  <c r="E71" i="9"/>
  <c r="C71" i="9"/>
  <c r="B71" i="9"/>
  <c r="W70" i="9"/>
  <c r="V70" i="9"/>
  <c r="O70" i="9"/>
  <c r="N70" i="9"/>
  <c r="M70" i="9"/>
  <c r="L70" i="9"/>
  <c r="K70" i="9"/>
  <c r="J70" i="9"/>
  <c r="I70" i="9"/>
  <c r="Q70" i="9" s="1"/>
  <c r="H70" i="9"/>
  <c r="G70" i="9"/>
  <c r="F70" i="9"/>
  <c r="E70" i="9"/>
  <c r="C70" i="9"/>
  <c r="B70" i="9"/>
  <c r="S69" i="9"/>
  <c r="R69" i="9"/>
  <c r="Q69" i="9"/>
  <c r="P69" i="9"/>
  <c r="E69" i="9"/>
  <c r="U69" i="9" s="1"/>
  <c r="W67" i="9"/>
  <c r="V67" i="9"/>
  <c r="O67" i="9"/>
  <c r="N67" i="9"/>
  <c r="M67" i="9"/>
  <c r="L67" i="9"/>
  <c r="K67" i="9"/>
  <c r="J67" i="9"/>
  <c r="I67" i="9"/>
  <c r="H67" i="9"/>
  <c r="G67" i="9"/>
  <c r="F67" i="9"/>
  <c r="C67" i="9"/>
  <c r="B67" i="9"/>
  <c r="W66" i="9"/>
  <c r="V66" i="9"/>
  <c r="O66" i="9"/>
  <c r="N66" i="9"/>
  <c r="M66" i="9"/>
  <c r="L66" i="9"/>
  <c r="K66" i="9"/>
  <c r="J66" i="9"/>
  <c r="I66" i="9"/>
  <c r="Q66" i="9" s="1"/>
  <c r="H66" i="9"/>
  <c r="G66" i="9"/>
  <c r="F66" i="9"/>
  <c r="C66" i="9"/>
  <c r="B66" i="9"/>
  <c r="E66" i="9" s="1"/>
  <c r="T65" i="9"/>
  <c r="S65" i="9"/>
  <c r="R65" i="9"/>
  <c r="Q65" i="9"/>
  <c r="P65" i="9"/>
  <c r="E65" i="9"/>
  <c r="U65" i="9" s="1"/>
  <c r="T64" i="9"/>
  <c r="S64" i="9"/>
  <c r="R64" i="9"/>
  <c r="Q64" i="9"/>
  <c r="P64" i="9"/>
  <c r="E64" i="9"/>
  <c r="U64" i="9" s="1"/>
  <c r="S63" i="9"/>
  <c r="R63" i="9"/>
  <c r="Q63" i="9"/>
  <c r="P63" i="9"/>
  <c r="E63" i="9"/>
  <c r="U63" i="9" s="1"/>
  <c r="S62" i="9"/>
  <c r="R62" i="9"/>
  <c r="Q62" i="9"/>
  <c r="P62" i="9"/>
  <c r="E62" i="9"/>
  <c r="U62" i="9" s="1"/>
  <c r="U61" i="9"/>
  <c r="S61" i="9"/>
  <c r="R61" i="9"/>
  <c r="Q61" i="9"/>
  <c r="P61" i="9"/>
  <c r="E61" i="9"/>
  <c r="T61" i="9" s="1"/>
  <c r="V59" i="9"/>
  <c r="O59" i="9"/>
  <c r="N59" i="9"/>
  <c r="M59" i="9"/>
  <c r="L59" i="9"/>
  <c r="K59" i="9"/>
  <c r="J59" i="9"/>
  <c r="I59" i="9"/>
  <c r="H59" i="9"/>
  <c r="G59" i="9"/>
  <c r="F59" i="9"/>
  <c r="C59" i="9"/>
  <c r="B59" i="9"/>
  <c r="S58" i="9"/>
  <c r="R58" i="9"/>
  <c r="Q58" i="9"/>
  <c r="P58" i="9"/>
  <c r="E58" i="9"/>
  <c r="T58" i="9" s="1"/>
  <c r="S57" i="9"/>
  <c r="R57" i="9"/>
  <c r="Q57" i="9"/>
  <c r="P57" i="9"/>
  <c r="E57" i="9"/>
  <c r="S56" i="9"/>
  <c r="R56" i="9"/>
  <c r="Q56" i="9"/>
  <c r="P56" i="9"/>
  <c r="E56" i="9"/>
  <c r="U56" i="9" s="1"/>
  <c r="S55" i="9"/>
  <c r="R55" i="9"/>
  <c r="Q55" i="9"/>
  <c r="P55" i="9"/>
  <c r="E55" i="9"/>
  <c r="U55" i="9" s="1"/>
  <c r="W53" i="9"/>
  <c r="V53" i="9"/>
  <c r="O53" i="9"/>
  <c r="N53" i="9"/>
  <c r="M53" i="9"/>
  <c r="L53" i="9"/>
  <c r="K53" i="9"/>
  <c r="J53" i="9"/>
  <c r="I53" i="9"/>
  <c r="H53" i="9"/>
  <c r="G53" i="9"/>
  <c r="F53" i="9"/>
  <c r="C53" i="9"/>
  <c r="B53" i="9"/>
  <c r="S52" i="9"/>
  <c r="R52" i="9"/>
  <c r="Q52" i="9"/>
  <c r="P52" i="9"/>
  <c r="E52" i="9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S47" i="9"/>
  <c r="R47" i="9"/>
  <c r="Q47" i="9"/>
  <c r="P47" i="9"/>
  <c r="E47" i="9"/>
  <c r="U47" i="9" s="1"/>
  <c r="S46" i="9"/>
  <c r="R46" i="9"/>
  <c r="Q46" i="9"/>
  <c r="P46" i="9"/>
  <c r="E46" i="9"/>
  <c r="U46" i="9" s="1"/>
  <c r="T45" i="9"/>
  <c r="S45" i="9"/>
  <c r="R45" i="9"/>
  <c r="Q45" i="9"/>
  <c r="P45" i="9"/>
  <c r="E45" i="9"/>
  <c r="U45" i="9" s="1"/>
  <c r="S44" i="9"/>
  <c r="R44" i="9"/>
  <c r="Q44" i="9"/>
  <c r="P44" i="9"/>
  <c r="E44" i="9"/>
  <c r="U44" i="9" s="1"/>
  <c r="S43" i="9"/>
  <c r="R43" i="9"/>
  <c r="Q43" i="9"/>
  <c r="P43" i="9"/>
  <c r="T43" i="9" s="1"/>
  <c r="E43" i="9"/>
  <c r="U43" i="9" s="1"/>
  <c r="S42" i="9"/>
  <c r="R42" i="9"/>
  <c r="Q42" i="9"/>
  <c r="P42" i="9"/>
  <c r="E42" i="9"/>
  <c r="U42" i="9" s="1"/>
  <c r="W40" i="9"/>
  <c r="V40" i="9"/>
  <c r="O40" i="9"/>
  <c r="N40" i="9"/>
  <c r="M40" i="9"/>
  <c r="L40" i="9"/>
  <c r="K40" i="9"/>
  <c r="J40" i="9"/>
  <c r="I40" i="9"/>
  <c r="Q40" i="9" s="1"/>
  <c r="H40" i="9"/>
  <c r="G40" i="9"/>
  <c r="F40" i="9"/>
  <c r="C40" i="9"/>
  <c r="E40" i="9" s="1"/>
  <c r="B40" i="9"/>
  <c r="T39" i="9"/>
  <c r="S39" i="9"/>
  <c r="R39" i="9"/>
  <c r="Q39" i="9"/>
  <c r="P39" i="9"/>
  <c r="E39" i="9"/>
  <c r="U39" i="9" s="1"/>
  <c r="S38" i="9"/>
  <c r="R38" i="9"/>
  <c r="Q38" i="9"/>
  <c r="P38" i="9"/>
  <c r="E38" i="9"/>
  <c r="S37" i="9"/>
  <c r="R37" i="9"/>
  <c r="Q37" i="9"/>
  <c r="P37" i="9"/>
  <c r="E37" i="9"/>
  <c r="U37" i="9" s="1"/>
  <c r="U36" i="9"/>
  <c r="T36" i="9"/>
  <c r="S36" i="9"/>
  <c r="R36" i="9"/>
  <c r="Q36" i="9"/>
  <c r="P36" i="9"/>
  <c r="E36" i="9"/>
  <c r="U35" i="9"/>
  <c r="T35" i="9"/>
  <c r="S35" i="9"/>
  <c r="R35" i="9"/>
  <c r="Q35" i="9"/>
  <c r="P35" i="9"/>
  <c r="E35" i="9"/>
  <c r="W33" i="9"/>
  <c r="V33" i="9"/>
  <c r="O33" i="9"/>
  <c r="N33" i="9"/>
  <c r="M33" i="9"/>
  <c r="L33" i="9"/>
  <c r="K33" i="9"/>
  <c r="S33" i="9" s="1"/>
  <c r="J33" i="9"/>
  <c r="I33" i="9"/>
  <c r="H33" i="9"/>
  <c r="P33" i="9" s="1"/>
  <c r="G33" i="9"/>
  <c r="F33" i="9"/>
  <c r="C33" i="9"/>
  <c r="B33" i="9"/>
  <c r="S32" i="9"/>
  <c r="R32" i="9"/>
  <c r="Q32" i="9"/>
  <c r="P32" i="9"/>
  <c r="E32" i="9"/>
  <c r="U32" i="9" s="1"/>
  <c r="W30" i="9"/>
  <c r="V30" i="9"/>
  <c r="O30" i="9"/>
  <c r="N30" i="9"/>
  <c r="M30" i="9"/>
  <c r="L30" i="9"/>
  <c r="K30" i="9"/>
  <c r="J30" i="9"/>
  <c r="I30" i="9"/>
  <c r="Q30" i="9" s="1"/>
  <c r="H30" i="9"/>
  <c r="G30" i="9"/>
  <c r="F30" i="9"/>
  <c r="C30" i="9"/>
  <c r="B30" i="9"/>
  <c r="E30" i="9" s="1"/>
  <c r="S29" i="9"/>
  <c r="R29" i="9"/>
  <c r="Q29" i="9"/>
  <c r="U29" i="9" s="1"/>
  <c r="P29" i="9"/>
  <c r="T29" i="9" s="1"/>
  <c r="E29" i="9"/>
  <c r="S28" i="9"/>
  <c r="R28" i="9"/>
  <c r="Q28" i="9"/>
  <c r="P28" i="9"/>
  <c r="E28" i="9"/>
  <c r="U28" i="9" s="1"/>
  <c r="S27" i="9"/>
  <c r="R27" i="9"/>
  <c r="Q27" i="9"/>
  <c r="P27" i="9"/>
  <c r="E27" i="9"/>
  <c r="U27" i="9" s="1"/>
  <c r="U26" i="9"/>
  <c r="T26" i="9"/>
  <c r="S26" i="9"/>
  <c r="R26" i="9"/>
  <c r="Q26" i="9"/>
  <c r="P26" i="9"/>
  <c r="E26" i="9"/>
  <c r="W24" i="9"/>
  <c r="V24" i="9"/>
  <c r="O24" i="9"/>
  <c r="N24" i="9"/>
  <c r="M24" i="9"/>
  <c r="L24" i="9"/>
  <c r="K24" i="9"/>
  <c r="J24" i="9"/>
  <c r="I24" i="9"/>
  <c r="H24" i="9"/>
  <c r="P24" i="9" s="1"/>
  <c r="G24" i="9"/>
  <c r="F24" i="9"/>
  <c r="E24" i="9"/>
  <c r="C24" i="9"/>
  <c r="B24" i="9"/>
  <c r="T23" i="9"/>
  <c r="S23" i="9"/>
  <c r="R23" i="9"/>
  <c r="Q23" i="9"/>
  <c r="P23" i="9"/>
  <c r="E23" i="9"/>
  <c r="U23" i="9" s="1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U20" i="9"/>
  <c r="T20" i="9"/>
  <c r="S20" i="9"/>
  <c r="R20" i="9"/>
  <c r="Q20" i="9"/>
  <c r="P20" i="9"/>
  <c r="E20" i="9"/>
  <c r="S19" i="9"/>
  <c r="R19" i="9"/>
  <c r="Q19" i="9"/>
  <c r="P19" i="9"/>
  <c r="E19" i="9"/>
  <c r="S18" i="9"/>
  <c r="R18" i="9"/>
  <c r="Q18" i="9"/>
  <c r="P18" i="9"/>
  <c r="E18" i="9"/>
  <c r="U18" i="9" s="1"/>
  <c r="W16" i="9"/>
  <c r="V16" i="9"/>
  <c r="O16" i="9"/>
  <c r="N16" i="9"/>
  <c r="M16" i="9"/>
  <c r="L16" i="9"/>
  <c r="K16" i="9"/>
  <c r="J16" i="9"/>
  <c r="R16" i="9" s="1"/>
  <c r="I16" i="9"/>
  <c r="Q16" i="9" s="1"/>
  <c r="H16" i="9"/>
  <c r="G16" i="9"/>
  <c r="F16" i="9"/>
  <c r="C16" i="9"/>
  <c r="B16" i="9"/>
  <c r="S15" i="9"/>
  <c r="R15" i="9"/>
  <c r="Q15" i="9"/>
  <c r="P15" i="9"/>
  <c r="E15" i="9"/>
  <c r="U15" i="9" s="1"/>
  <c r="T14" i="9"/>
  <c r="S14" i="9"/>
  <c r="R14" i="9"/>
  <c r="Q14" i="9"/>
  <c r="P14" i="9"/>
  <c r="E14" i="9"/>
  <c r="U14" i="9" s="1"/>
  <c r="S13" i="9"/>
  <c r="R13" i="9"/>
  <c r="Q13" i="9"/>
  <c r="P13" i="9"/>
  <c r="E13" i="9"/>
  <c r="U13" i="9" s="1"/>
  <c r="S12" i="9"/>
  <c r="R12" i="9"/>
  <c r="Q12" i="9"/>
  <c r="P12" i="9"/>
  <c r="E12" i="9"/>
  <c r="U11" i="9"/>
  <c r="S11" i="9"/>
  <c r="R11" i="9"/>
  <c r="Q11" i="9"/>
  <c r="P11" i="9"/>
  <c r="E11" i="9"/>
  <c r="T11" i="9" s="1"/>
  <c r="S10" i="9"/>
  <c r="R10" i="9"/>
  <c r="Q10" i="9"/>
  <c r="P10" i="9"/>
  <c r="T10" i="9" s="1"/>
  <c r="E10" i="9"/>
  <c r="S9" i="9"/>
  <c r="R9" i="9"/>
  <c r="Q9" i="9"/>
  <c r="P9" i="9"/>
  <c r="E9" i="9"/>
  <c r="U9" i="9" s="1"/>
  <c r="S93" i="8"/>
  <c r="R93" i="8"/>
  <c r="Q93" i="8"/>
  <c r="P93" i="8"/>
  <c r="E93" i="8"/>
  <c r="U92" i="8"/>
  <c r="S92" i="8"/>
  <c r="R92" i="8"/>
  <c r="Q92" i="8"/>
  <c r="P92" i="8"/>
  <c r="E92" i="8"/>
  <c r="T92" i="8" s="1"/>
  <c r="T91" i="8"/>
  <c r="S91" i="8"/>
  <c r="R91" i="8"/>
  <c r="Q91" i="8"/>
  <c r="P91" i="8"/>
  <c r="E91" i="8"/>
  <c r="U91" i="8" s="1"/>
  <c r="S90" i="8"/>
  <c r="R90" i="8"/>
  <c r="Q90" i="8"/>
  <c r="P90" i="8"/>
  <c r="E90" i="8"/>
  <c r="U90" i="8" s="1"/>
  <c r="S89" i="8"/>
  <c r="R89" i="8"/>
  <c r="Q89" i="8"/>
  <c r="P89" i="8"/>
  <c r="E89" i="8"/>
  <c r="S88" i="8"/>
  <c r="R88" i="8"/>
  <c r="Q88" i="8"/>
  <c r="P88" i="8"/>
  <c r="E88" i="8"/>
  <c r="S87" i="8"/>
  <c r="R87" i="8"/>
  <c r="Q87" i="8"/>
  <c r="P87" i="8"/>
  <c r="E87" i="8"/>
  <c r="U87" i="8" s="1"/>
  <c r="S86" i="8"/>
  <c r="R86" i="8"/>
  <c r="Q86" i="8"/>
  <c r="P86" i="8"/>
  <c r="E86" i="8"/>
  <c r="U86" i="8" s="1"/>
  <c r="W72" i="8"/>
  <c r="V72" i="8"/>
  <c r="O72" i="8"/>
  <c r="N72" i="8"/>
  <c r="M72" i="8"/>
  <c r="L72" i="8"/>
  <c r="K72" i="8"/>
  <c r="J72" i="8"/>
  <c r="R72" i="8" s="1"/>
  <c r="I72" i="8"/>
  <c r="H72" i="8"/>
  <c r="G72" i="8"/>
  <c r="F72" i="8"/>
  <c r="E72" i="8"/>
  <c r="C72" i="8"/>
  <c r="B72" i="8"/>
  <c r="W71" i="8"/>
  <c r="V71" i="8"/>
  <c r="O71" i="8"/>
  <c r="N71" i="8"/>
  <c r="M71" i="8"/>
  <c r="L71" i="8"/>
  <c r="K71" i="8"/>
  <c r="J71" i="8"/>
  <c r="I71" i="8"/>
  <c r="H71" i="8"/>
  <c r="G71" i="8"/>
  <c r="F71" i="8"/>
  <c r="C71" i="8"/>
  <c r="B71" i="8"/>
  <c r="W70" i="8"/>
  <c r="V70" i="8"/>
  <c r="O70" i="8"/>
  <c r="N70" i="8"/>
  <c r="M70" i="8"/>
  <c r="L70" i="8"/>
  <c r="K70" i="8"/>
  <c r="J70" i="8"/>
  <c r="I70" i="8"/>
  <c r="S70" i="8" s="1"/>
  <c r="H70" i="8"/>
  <c r="G70" i="8"/>
  <c r="F70" i="8"/>
  <c r="C70" i="8"/>
  <c r="B70" i="8"/>
  <c r="E70" i="8" s="1"/>
  <c r="S69" i="8"/>
  <c r="R69" i="8"/>
  <c r="Q69" i="8"/>
  <c r="P69" i="8"/>
  <c r="E69" i="8"/>
  <c r="W67" i="8"/>
  <c r="V67" i="8"/>
  <c r="O67" i="8"/>
  <c r="N67" i="8"/>
  <c r="M67" i="8"/>
  <c r="L67" i="8"/>
  <c r="K67" i="8"/>
  <c r="J67" i="8"/>
  <c r="I67" i="8"/>
  <c r="H67" i="8"/>
  <c r="G67" i="8"/>
  <c r="F67" i="8"/>
  <c r="C67" i="8"/>
  <c r="B67" i="8"/>
  <c r="E67" i="8" s="1"/>
  <c r="W66" i="8"/>
  <c r="V66" i="8"/>
  <c r="O66" i="8"/>
  <c r="N66" i="8"/>
  <c r="M66" i="8"/>
  <c r="L66" i="8"/>
  <c r="K66" i="8"/>
  <c r="J66" i="8"/>
  <c r="I66" i="8"/>
  <c r="H66" i="8"/>
  <c r="G66" i="8"/>
  <c r="F66" i="8"/>
  <c r="E66" i="8"/>
  <c r="C66" i="8"/>
  <c r="B66" i="8"/>
  <c r="S65" i="8"/>
  <c r="R65" i="8"/>
  <c r="Q65" i="8"/>
  <c r="P65" i="8"/>
  <c r="E65" i="8"/>
  <c r="S64" i="8"/>
  <c r="R64" i="8"/>
  <c r="Q64" i="8"/>
  <c r="P64" i="8"/>
  <c r="E64" i="8"/>
  <c r="U64" i="8" s="1"/>
  <c r="U63" i="8"/>
  <c r="T63" i="8"/>
  <c r="S63" i="8"/>
  <c r="R63" i="8"/>
  <c r="Q63" i="8"/>
  <c r="P63" i="8"/>
  <c r="E63" i="8"/>
  <c r="T62" i="8"/>
  <c r="S62" i="8"/>
  <c r="R62" i="8"/>
  <c r="Q62" i="8"/>
  <c r="P62" i="8"/>
  <c r="E62" i="8"/>
  <c r="U62" i="8" s="1"/>
  <c r="S61" i="8"/>
  <c r="R61" i="8"/>
  <c r="Q61" i="8"/>
  <c r="P61" i="8"/>
  <c r="E61" i="8"/>
  <c r="V59" i="8"/>
  <c r="O59" i="8"/>
  <c r="N59" i="8"/>
  <c r="M59" i="8"/>
  <c r="L59" i="8"/>
  <c r="K59" i="8"/>
  <c r="J59" i="8"/>
  <c r="I59" i="8"/>
  <c r="Q59" i="8" s="1"/>
  <c r="H59" i="8"/>
  <c r="G59" i="8"/>
  <c r="F59" i="8"/>
  <c r="C59" i="8"/>
  <c r="B59" i="8"/>
  <c r="T58" i="8"/>
  <c r="S58" i="8"/>
  <c r="R58" i="8"/>
  <c r="Q58" i="8"/>
  <c r="P58" i="8"/>
  <c r="E58" i="8"/>
  <c r="U58" i="8" s="1"/>
  <c r="T57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U55" i="8"/>
  <c r="S55" i="8"/>
  <c r="R55" i="8"/>
  <c r="Q55" i="8"/>
  <c r="P55" i="8"/>
  <c r="E55" i="8"/>
  <c r="T55" i="8" s="1"/>
  <c r="W53" i="8"/>
  <c r="V53" i="8"/>
  <c r="O53" i="8"/>
  <c r="N53" i="8"/>
  <c r="M53" i="8"/>
  <c r="L53" i="8"/>
  <c r="K53" i="8"/>
  <c r="J53" i="8"/>
  <c r="I53" i="8"/>
  <c r="H53" i="8"/>
  <c r="G53" i="8"/>
  <c r="F53" i="8"/>
  <c r="C53" i="8"/>
  <c r="B53" i="8"/>
  <c r="E53" i="8" s="1"/>
  <c r="T52" i="8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49" i="8"/>
  <c r="S49" i="8"/>
  <c r="R49" i="8"/>
  <c r="Q49" i="8"/>
  <c r="P49" i="8"/>
  <c r="E49" i="8"/>
  <c r="T49" i="8" s="1"/>
  <c r="T48" i="8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S45" i="8"/>
  <c r="R45" i="8"/>
  <c r="Q45" i="8"/>
  <c r="P45" i="8"/>
  <c r="E45" i="8"/>
  <c r="S44" i="8"/>
  <c r="R44" i="8"/>
  <c r="Q44" i="8"/>
  <c r="P44" i="8"/>
  <c r="E44" i="8"/>
  <c r="U44" i="8" s="1"/>
  <c r="S43" i="8"/>
  <c r="R43" i="8"/>
  <c r="Q43" i="8"/>
  <c r="P43" i="8"/>
  <c r="E43" i="8"/>
  <c r="U43" i="8" s="1"/>
  <c r="S42" i="8"/>
  <c r="R42" i="8"/>
  <c r="Q42" i="8"/>
  <c r="P42" i="8"/>
  <c r="E42" i="8"/>
  <c r="U42" i="8" s="1"/>
  <c r="W40" i="8"/>
  <c r="V40" i="8"/>
  <c r="O40" i="8"/>
  <c r="N40" i="8"/>
  <c r="M40" i="8"/>
  <c r="L40" i="8"/>
  <c r="K40" i="8"/>
  <c r="J40" i="8"/>
  <c r="I40" i="8"/>
  <c r="H40" i="8"/>
  <c r="G40" i="8"/>
  <c r="F40" i="8"/>
  <c r="C40" i="8"/>
  <c r="B40" i="8"/>
  <c r="S39" i="8"/>
  <c r="R39" i="8"/>
  <c r="Q39" i="8"/>
  <c r="P39" i="8"/>
  <c r="E39" i="8"/>
  <c r="U39" i="8" s="1"/>
  <c r="S38" i="8"/>
  <c r="R38" i="8"/>
  <c r="Q38" i="8"/>
  <c r="P38" i="8"/>
  <c r="E38" i="8"/>
  <c r="U38" i="8" s="1"/>
  <c r="T37" i="8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W33" i="8"/>
  <c r="V33" i="8"/>
  <c r="S33" i="8"/>
  <c r="O33" i="8"/>
  <c r="N33" i="8"/>
  <c r="M33" i="8"/>
  <c r="L33" i="8"/>
  <c r="K33" i="8"/>
  <c r="J33" i="8"/>
  <c r="R33" i="8" s="1"/>
  <c r="I33" i="8"/>
  <c r="H33" i="8"/>
  <c r="G33" i="8"/>
  <c r="F33" i="8"/>
  <c r="C33" i="8"/>
  <c r="B33" i="8"/>
  <c r="S32" i="8"/>
  <c r="R32" i="8"/>
  <c r="Q32" i="8"/>
  <c r="P32" i="8"/>
  <c r="T32" i="8" s="1"/>
  <c r="E32" i="8"/>
  <c r="W30" i="8"/>
  <c r="V30" i="8"/>
  <c r="O30" i="8"/>
  <c r="N30" i="8"/>
  <c r="M30" i="8"/>
  <c r="L30" i="8"/>
  <c r="K30" i="8"/>
  <c r="J30" i="8"/>
  <c r="I30" i="8"/>
  <c r="H30" i="8"/>
  <c r="P30" i="8" s="1"/>
  <c r="G30" i="8"/>
  <c r="F30" i="8"/>
  <c r="C30" i="8"/>
  <c r="B30" i="8"/>
  <c r="E30" i="8" s="1"/>
  <c r="S29" i="8"/>
  <c r="R29" i="8"/>
  <c r="Q29" i="8"/>
  <c r="P29" i="8"/>
  <c r="E29" i="8"/>
  <c r="S28" i="8"/>
  <c r="R28" i="8"/>
  <c r="Q28" i="8"/>
  <c r="P28" i="8"/>
  <c r="E28" i="8"/>
  <c r="U28" i="8" s="1"/>
  <c r="U27" i="8"/>
  <c r="T27" i="8"/>
  <c r="S27" i="8"/>
  <c r="R27" i="8"/>
  <c r="Q27" i="8"/>
  <c r="P27" i="8"/>
  <c r="E27" i="8"/>
  <c r="U26" i="8"/>
  <c r="T26" i="8"/>
  <c r="S26" i="8"/>
  <c r="R26" i="8"/>
  <c r="Q26" i="8"/>
  <c r="P26" i="8"/>
  <c r="E26" i="8"/>
  <c r="W24" i="8"/>
  <c r="V24" i="8"/>
  <c r="O24" i="8"/>
  <c r="N24" i="8"/>
  <c r="M24" i="8"/>
  <c r="L24" i="8"/>
  <c r="K24" i="8"/>
  <c r="J24" i="8"/>
  <c r="I24" i="8"/>
  <c r="Q24" i="8" s="1"/>
  <c r="H24" i="8"/>
  <c r="G24" i="8"/>
  <c r="F24" i="8"/>
  <c r="C24" i="8"/>
  <c r="B24" i="8"/>
  <c r="E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S18" i="8"/>
  <c r="R18" i="8"/>
  <c r="Q18" i="8"/>
  <c r="P18" i="8"/>
  <c r="E18" i="8"/>
  <c r="U18" i="8" s="1"/>
  <c r="W16" i="8"/>
  <c r="V16" i="8"/>
  <c r="O16" i="8"/>
  <c r="N16" i="8"/>
  <c r="M16" i="8"/>
  <c r="L16" i="8"/>
  <c r="K16" i="8"/>
  <c r="J16" i="8"/>
  <c r="I16" i="8"/>
  <c r="H16" i="8"/>
  <c r="G16" i="8"/>
  <c r="F16" i="8"/>
  <c r="C16" i="8"/>
  <c r="E16" i="8" s="1"/>
  <c r="B16" i="8"/>
  <c r="S15" i="8"/>
  <c r="R15" i="8"/>
  <c r="Q15" i="8"/>
  <c r="P15" i="8"/>
  <c r="E15" i="8"/>
  <c r="U15" i="8" s="1"/>
  <c r="S14" i="8"/>
  <c r="R14" i="8"/>
  <c r="Q14" i="8"/>
  <c r="P14" i="8"/>
  <c r="E14" i="8"/>
  <c r="U14" i="8" s="1"/>
  <c r="U13" i="8"/>
  <c r="T13" i="8"/>
  <c r="S13" i="8"/>
  <c r="R13" i="8"/>
  <c r="Q13" i="8"/>
  <c r="P13" i="8"/>
  <c r="E13" i="8"/>
  <c r="S12" i="8"/>
  <c r="R12" i="8"/>
  <c r="Q12" i="8"/>
  <c r="P12" i="8"/>
  <c r="E12" i="8"/>
  <c r="U12" i="8" s="1"/>
  <c r="S11" i="8"/>
  <c r="R11" i="8"/>
  <c r="Q11" i="8"/>
  <c r="P11" i="8"/>
  <c r="E11" i="8"/>
  <c r="U11" i="8" s="1"/>
  <c r="S10" i="8"/>
  <c r="R10" i="8"/>
  <c r="Q10" i="8"/>
  <c r="P10" i="8"/>
  <c r="E10" i="8"/>
  <c r="U10" i="8" s="1"/>
  <c r="U9" i="8"/>
  <c r="T9" i="8"/>
  <c r="S9" i="8"/>
  <c r="R9" i="8"/>
  <c r="Q9" i="8"/>
  <c r="P9" i="8"/>
  <c r="E9" i="8"/>
  <c r="U93" i="7"/>
  <c r="T93" i="7"/>
  <c r="S93" i="7"/>
  <c r="R93" i="7"/>
  <c r="Q93" i="7"/>
  <c r="P93" i="7"/>
  <c r="E93" i="7"/>
  <c r="S92" i="7"/>
  <c r="R92" i="7"/>
  <c r="Q92" i="7"/>
  <c r="P92" i="7"/>
  <c r="E92" i="7"/>
  <c r="U92" i="7" s="1"/>
  <c r="S91" i="7"/>
  <c r="R91" i="7"/>
  <c r="Q91" i="7"/>
  <c r="P91" i="7"/>
  <c r="E91" i="7"/>
  <c r="U91" i="7" s="1"/>
  <c r="U90" i="7"/>
  <c r="T90" i="7"/>
  <c r="S90" i="7"/>
  <c r="R90" i="7"/>
  <c r="Q90" i="7"/>
  <c r="P90" i="7"/>
  <c r="E90" i="7"/>
  <c r="U89" i="7"/>
  <c r="T89" i="7"/>
  <c r="S89" i="7"/>
  <c r="R89" i="7"/>
  <c r="Q89" i="7"/>
  <c r="P89" i="7"/>
  <c r="E89" i="7"/>
  <c r="T88" i="7"/>
  <c r="S88" i="7"/>
  <c r="R88" i="7"/>
  <c r="Q88" i="7"/>
  <c r="P88" i="7"/>
  <c r="E88" i="7"/>
  <c r="U88" i="7" s="1"/>
  <c r="S87" i="7"/>
  <c r="R87" i="7"/>
  <c r="Q87" i="7"/>
  <c r="P87" i="7"/>
  <c r="E87" i="7"/>
  <c r="U87" i="7" s="1"/>
  <c r="U86" i="7"/>
  <c r="T86" i="7"/>
  <c r="S86" i="7"/>
  <c r="R86" i="7"/>
  <c r="Q86" i="7"/>
  <c r="P86" i="7"/>
  <c r="E86" i="7"/>
  <c r="W72" i="7"/>
  <c r="V72" i="7"/>
  <c r="O72" i="7"/>
  <c r="N72" i="7"/>
  <c r="M72" i="7"/>
  <c r="L72" i="7"/>
  <c r="K72" i="7"/>
  <c r="J72" i="7"/>
  <c r="I72" i="7"/>
  <c r="Q72" i="7" s="1"/>
  <c r="H72" i="7"/>
  <c r="P72" i="7" s="1"/>
  <c r="G72" i="7"/>
  <c r="F72" i="7"/>
  <c r="C72" i="7"/>
  <c r="B72" i="7"/>
  <c r="E72" i="7" s="1"/>
  <c r="W71" i="7"/>
  <c r="V71" i="7"/>
  <c r="O71" i="7"/>
  <c r="N71" i="7"/>
  <c r="M71" i="7"/>
  <c r="L71" i="7"/>
  <c r="K71" i="7"/>
  <c r="J71" i="7"/>
  <c r="I71" i="7"/>
  <c r="H71" i="7"/>
  <c r="P71" i="7" s="1"/>
  <c r="G71" i="7"/>
  <c r="F71" i="7"/>
  <c r="C71" i="7"/>
  <c r="B71" i="7"/>
  <c r="W70" i="7"/>
  <c r="V70" i="7"/>
  <c r="O70" i="7"/>
  <c r="N70" i="7"/>
  <c r="M70" i="7"/>
  <c r="L70" i="7"/>
  <c r="K70" i="7"/>
  <c r="J70" i="7"/>
  <c r="I70" i="7"/>
  <c r="H70" i="7"/>
  <c r="G70" i="7"/>
  <c r="F70" i="7"/>
  <c r="C70" i="7"/>
  <c r="B70" i="7"/>
  <c r="S69" i="7"/>
  <c r="R69" i="7"/>
  <c r="Q69" i="7"/>
  <c r="P69" i="7"/>
  <c r="E69" i="7"/>
  <c r="W67" i="7"/>
  <c r="V67" i="7"/>
  <c r="O67" i="7"/>
  <c r="N67" i="7"/>
  <c r="M67" i="7"/>
  <c r="L67" i="7"/>
  <c r="K67" i="7"/>
  <c r="J67" i="7"/>
  <c r="I67" i="7"/>
  <c r="Q67" i="7" s="1"/>
  <c r="H67" i="7"/>
  <c r="P67" i="7" s="1"/>
  <c r="G67" i="7"/>
  <c r="F67" i="7"/>
  <c r="C67" i="7"/>
  <c r="B67" i="7"/>
  <c r="E67" i="7" s="1"/>
  <c r="W66" i="7"/>
  <c r="V66" i="7"/>
  <c r="S66" i="7"/>
  <c r="O66" i="7"/>
  <c r="N66" i="7"/>
  <c r="M66" i="7"/>
  <c r="L66" i="7"/>
  <c r="K66" i="7"/>
  <c r="J66" i="7"/>
  <c r="I66" i="7"/>
  <c r="Q66" i="7" s="1"/>
  <c r="H66" i="7"/>
  <c r="P66" i="7" s="1"/>
  <c r="G66" i="7"/>
  <c r="F66" i="7"/>
  <c r="C66" i="7"/>
  <c r="B66" i="7"/>
  <c r="E66" i="7" s="1"/>
  <c r="S65" i="7"/>
  <c r="R65" i="7"/>
  <c r="Q65" i="7"/>
  <c r="P65" i="7"/>
  <c r="E65" i="7"/>
  <c r="U65" i="7" s="1"/>
  <c r="S64" i="7"/>
  <c r="R64" i="7"/>
  <c r="Q64" i="7"/>
  <c r="P64" i="7"/>
  <c r="E64" i="7"/>
  <c r="T64" i="7" s="1"/>
  <c r="S63" i="7"/>
  <c r="R63" i="7"/>
  <c r="Q63" i="7"/>
  <c r="P63" i="7"/>
  <c r="E63" i="7"/>
  <c r="U63" i="7" s="1"/>
  <c r="T62" i="7"/>
  <c r="S62" i="7"/>
  <c r="R62" i="7"/>
  <c r="Q62" i="7"/>
  <c r="P62" i="7"/>
  <c r="E62" i="7"/>
  <c r="U62" i="7" s="1"/>
  <c r="S61" i="7"/>
  <c r="R61" i="7"/>
  <c r="Q61" i="7"/>
  <c r="P61" i="7"/>
  <c r="E61" i="7"/>
  <c r="U61" i="7" s="1"/>
  <c r="V59" i="7"/>
  <c r="O59" i="7"/>
  <c r="N59" i="7"/>
  <c r="M59" i="7"/>
  <c r="L59" i="7"/>
  <c r="K59" i="7"/>
  <c r="J59" i="7"/>
  <c r="I59" i="7"/>
  <c r="H59" i="7"/>
  <c r="G59" i="7"/>
  <c r="F59" i="7"/>
  <c r="C59" i="7"/>
  <c r="B59" i="7"/>
  <c r="E59" i="7" s="1"/>
  <c r="T58" i="7"/>
  <c r="S58" i="7"/>
  <c r="R58" i="7"/>
  <c r="Q58" i="7"/>
  <c r="P58" i="7"/>
  <c r="E58" i="7"/>
  <c r="U58" i="7" s="1"/>
  <c r="S57" i="7"/>
  <c r="R57" i="7"/>
  <c r="Q57" i="7"/>
  <c r="P57" i="7"/>
  <c r="E57" i="7"/>
  <c r="U57" i="7" s="1"/>
  <c r="S56" i="7"/>
  <c r="R56" i="7"/>
  <c r="Q56" i="7"/>
  <c r="P56" i="7"/>
  <c r="E56" i="7"/>
  <c r="U56" i="7" s="1"/>
  <c r="S55" i="7"/>
  <c r="R55" i="7"/>
  <c r="Q55" i="7"/>
  <c r="P55" i="7"/>
  <c r="E55" i="7"/>
  <c r="T55" i="7" s="1"/>
  <c r="W53" i="7"/>
  <c r="V53" i="7"/>
  <c r="O53" i="7"/>
  <c r="N53" i="7"/>
  <c r="M53" i="7"/>
  <c r="L53" i="7"/>
  <c r="K53" i="7"/>
  <c r="S53" i="7" s="1"/>
  <c r="J53" i="7"/>
  <c r="I53" i="7"/>
  <c r="H53" i="7"/>
  <c r="G53" i="7"/>
  <c r="F53" i="7"/>
  <c r="C53" i="7"/>
  <c r="B53" i="7"/>
  <c r="S52" i="7"/>
  <c r="R52" i="7"/>
  <c r="Q52" i="7"/>
  <c r="P52" i="7"/>
  <c r="E52" i="7"/>
  <c r="U52" i="7" s="1"/>
  <c r="S51" i="7"/>
  <c r="R51" i="7"/>
  <c r="Q51" i="7"/>
  <c r="P51" i="7"/>
  <c r="E51" i="7"/>
  <c r="S50" i="7"/>
  <c r="R50" i="7"/>
  <c r="Q50" i="7"/>
  <c r="P50" i="7"/>
  <c r="E50" i="7"/>
  <c r="U50" i="7" s="1"/>
  <c r="T49" i="7"/>
  <c r="S49" i="7"/>
  <c r="R49" i="7"/>
  <c r="Q49" i="7"/>
  <c r="P49" i="7"/>
  <c r="E49" i="7"/>
  <c r="U49" i="7" s="1"/>
  <c r="S48" i="7"/>
  <c r="R48" i="7"/>
  <c r="Q48" i="7"/>
  <c r="P48" i="7"/>
  <c r="E48" i="7"/>
  <c r="U48" i="7" s="1"/>
  <c r="S47" i="7"/>
  <c r="R47" i="7"/>
  <c r="Q47" i="7"/>
  <c r="P47" i="7"/>
  <c r="E47" i="7"/>
  <c r="T47" i="7" s="1"/>
  <c r="U46" i="7"/>
  <c r="T46" i="7"/>
  <c r="S46" i="7"/>
  <c r="R46" i="7"/>
  <c r="Q46" i="7"/>
  <c r="P46" i="7"/>
  <c r="E46" i="7"/>
  <c r="T45" i="7"/>
  <c r="S45" i="7"/>
  <c r="R45" i="7"/>
  <c r="Q45" i="7"/>
  <c r="P45" i="7"/>
  <c r="E45" i="7"/>
  <c r="U45" i="7" s="1"/>
  <c r="S44" i="7"/>
  <c r="R44" i="7"/>
  <c r="Q44" i="7"/>
  <c r="P44" i="7"/>
  <c r="E44" i="7"/>
  <c r="U44" i="7" s="1"/>
  <c r="S43" i="7"/>
  <c r="R43" i="7"/>
  <c r="Q43" i="7"/>
  <c r="P43" i="7"/>
  <c r="T43" i="7" s="1"/>
  <c r="E43" i="7"/>
  <c r="U42" i="7"/>
  <c r="T42" i="7"/>
  <c r="S42" i="7"/>
  <c r="R42" i="7"/>
  <c r="Q42" i="7"/>
  <c r="P42" i="7"/>
  <c r="E42" i="7"/>
  <c r="W40" i="7"/>
  <c r="V40" i="7"/>
  <c r="S40" i="7"/>
  <c r="O40" i="7"/>
  <c r="N40" i="7"/>
  <c r="M40" i="7"/>
  <c r="L40" i="7"/>
  <c r="K40" i="7"/>
  <c r="J40" i="7"/>
  <c r="I40" i="7"/>
  <c r="Q40" i="7" s="1"/>
  <c r="H40" i="7"/>
  <c r="P40" i="7" s="1"/>
  <c r="G40" i="7"/>
  <c r="F40" i="7"/>
  <c r="C40" i="7"/>
  <c r="B40" i="7"/>
  <c r="E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S37" i="7"/>
  <c r="R37" i="7"/>
  <c r="Q37" i="7"/>
  <c r="P37" i="7"/>
  <c r="E37" i="7"/>
  <c r="U37" i="7" s="1"/>
  <c r="T36" i="7"/>
  <c r="S36" i="7"/>
  <c r="R36" i="7"/>
  <c r="Q36" i="7"/>
  <c r="P36" i="7"/>
  <c r="E36" i="7"/>
  <c r="U36" i="7" s="1"/>
  <c r="S35" i="7"/>
  <c r="R35" i="7"/>
  <c r="Q35" i="7"/>
  <c r="P35" i="7"/>
  <c r="E35" i="7"/>
  <c r="U35" i="7" s="1"/>
  <c r="W33" i="7"/>
  <c r="V33" i="7"/>
  <c r="O33" i="7"/>
  <c r="N33" i="7"/>
  <c r="M33" i="7"/>
  <c r="L33" i="7"/>
  <c r="K33" i="7"/>
  <c r="J33" i="7"/>
  <c r="I33" i="7"/>
  <c r="H33" i="7"/>
  <c r="G33" i="7"/>
  <c r="F33" i="7"/>
  <c r="C33" i="7"/>
  <c r="E33" i="7" s="1"/>
  <c r="B33" i="7"/>
  <c r="S32" i="7"/>
  <c r="R32" i="7"/>
  <c r="Q32" i="7"/>
  <c r="P32" i="7"/>
  <c r="T32" i="7" s="1"/>
  <c r="E32" i="7"/>
  <c r="W30" i="7"/>
  <c r="V30" i="7"/>
  <c r="O30" i="7"/>
  <c r="N30" i="7"/>
  <c r="M30" i="7"/>
  <c r="L30" i="7"/>
  <c r="K30" i="7"/>
  <c r="J30" i="7"/>
  <c r="I30" i="7"/>
  <c r="Q30" i="7" s="1"/>
  <c r="H30" i="7"/>
  <c r="G30" i="7"/>
  <c r="F30" i="7"/>
  <c r="C30" i="7"/>
  <c r="B30" i="7"/>
  <c r="E30" i="7" s="1"/>
  <c r="S29" i="7"/>
  <c r="R29" i="7"/>
  <c r="Q29" i="7"/>
  <c r="P29" i="7"/>
  <c r="E29" i="7"/>
  <c r="S28" i="7"/>
  <c r="R28" i="7"/>
  <c r="Q28" i="7"/>
  <c r="P28" i="7"/>
  <c r="E28" i="7"/>
  <c r="U28" i="7" s="1"/>
  <c r="S27" i="7"/>
  <c r="R27" i="7"/>
  <c r="Q27" i="7"/>
  <c r="P27" i="7"/>
  <c r="E27" i="7"/>
  <c r="T27" i="7" s="1"/>
  <c r="T26" i="7"/>
  <c r="S26" i="7"/>
  <c r="R26" i="7"/>
  <c r="Q26" i="7"/>
  <c r="P26" i="7"/>
  <c r="E26" i="7"/>
  <c r="U26" i="7" s="1"/>
  <c r="W24" i="7"/>
  <c r="V24" i="7"/>
  <c r="O24" i="7"/>
  <c r="N24" i="7"/>
  <c r="M24" i="7"/>
  <c r="L24" i="7"/>
  <c r="K24" i="7"/>
  <c r="J24" i="7"/>
  <c r="I24" i="7"/>
  <c r="H24" i="7"/>
  <c r="G24" i="7"/>
  <c r="F24" i="7"/>
  <c r="C24" i="7"/>
  <c r="B24" i="7"/>
  <c r="U23" i="7"/>
  <c r="T23" i="7"/>
  <c r="S23" i="7"/>
  <c r="R23" i="7"/>
  <c r="Q23" i="7"/>
  <c r="P23" i="7"/>
  <c r="E23" i="7"/>
  <c r="U22" i="7"/>
  <c r="T22" i="7"/>
  <c r="S22" i="7"/>
  <c r="R22" i="7"/>
  <c r="Q22" i="7"/>
  <c r="P22" i="7"/>
  <c r="E22" i="7"/>
  <c r="T21" i="7"/>
  <c r="S21" i="7"/>
  <c r="R21" i="7"/>
  <c r="Q21" i="7"/>
  <c r="P21" i="7"/>
  <c r="E21" i="7"/>
  <c r="U21" i="7" s="1"/>
  <c r="S20" i="7"/>
  <c r="R20" i="7"/>
  <c r="Q20" i="7"/>
  <c r="P20" i="7"/>
  <c r="E20" i="7"/>
  <c r="U20" i="7" s="1"/>
  <c r="S19" i="7"/>
  <c r="R19" i="7"/>
  <c r="Q19" i="7"/>
  <c r="U19" i="7" s="1"/>
  <c r="P19" i="7"/>
  <c r="E19" i="7"/>
  <c r="U18" i="7"/>
  <c r="T18" i="7"/>
  <c r="S18" i="7"/>
  <c r="R18" i="7"/>
  <c r="Q18" i="7"/>
  <c r="P18" i="7"/>
  <c r="E18" i="7"/>
  <c r="W16" i="7"/>
  <c r="V16" i="7"/>
  <c r="O16" i="7"/>
  <c r="N16" i="7"/>
  <c r="M16" i="7"/>
  <c r="L16" i="7"/>
  <c r="K16" i="7"/>
  <c r="J16" i="7"/>
  <c r="I16" i="7"/>
  <c r="S16" i="7" s="1"/>
  <c r="H16" i="7"/>
  <c r="G16" i="7"/>
  <c r="F16" i="7"/>
  <c r="C16" i="7"/>
  <c r="B16" i="7"/>
  <c r="S15" i="7"/>
  <c r="R15" i="7"/>
  <c r="Q15" i="7"/>
  <c r="P15" i="7"/>
  <c r="E15" i="7"/>
  <c r="U15" i="7" s="1"/>
  <c r="U14" i="7"/>
  <c r="T14" i="7"/>
  <c r="S14" i="7"/>
  <c r="R14" i="7"/>
  <c r="Q14" i="7"/>
  <c r="P14" i="7"/>
  <c r="E14" i="7"/>
  <c r="U13" i="7"/>
  <c r="T13" i="7"/>
  <c r="S13" i="7"/>
  <c r="R13" i="7"/>
  <c r="Q13" i="7"/>
  <c r="P13" i="7"/>
  <c r="E13" i="7"/>
  <c r="T12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P10" i="7"/>
  <c r="E10" i="7"/>
  <c r="U9" i="7"/>
  <c r="T9" i="7"/>
  <c r="S9" i="7"/>
  <c r="R9" i="7"/>
  <c r="Q9" i="7"/>
  <c r="P9" i="7"/>
  <c r="E9" i="7"/>
  <c r="T93" i="6"/>
  <c r="S93" i="6"/>
  <c r="R93" i="6"/>
  <c r="Q93" i="6"/>
  <c r="P93" i="6"/>
  <c r="E93" i="6"/>
  <c r="U93" i="6" s="1"/>
  <c r="S92" i="6"/>
  <c r="R92" i="6"/>
  <c r="Q92" i="6"/>
  <c r="P92" i="6"/>
  <c r="E92" i="6"/>
  <c r="U92" i="6" s="1"/>
  <c r="U91" i="6"/>
  <c r="T91" i="6"/>
  <c r="S91" i="6"/>
  <c r="R91" i="6"/>
  <c r="Q91" i="6"/>
  <c r="P91" i="6"/>
  <c r="E91" i="6"/>
  <c r="U90" i="6"/>
  <c r="T90" i="6"/>
  <c r="S90" i="6"/>
  <c r="R90" i="6"/>
  <c r="Q90" i="6"/>
  <c r="P90" i="6"/>
  <c r="E90" i="6"/>
  <c r="T89" i="6"/>
  <c r="S89" i="6"/>
  <c r="R89" i="6"/>
  <c r="Q89" i="6"/>
  <c r="P89" i="6"/>
  <c r="E89" i="6"/>
  <c r="U89" i="6" s="1"/>
  <c r="S88" i="6"/>
  <c r="R88" i="6"/>
  <c r="Q88" i="6"/>
  <c r="P88" i="6"/>
  <c r="E88" i="6"/>
  <c r="U88" i="6" s="1"/>
  <c r="S87" i="6"/>
  <c r="R87" i="6"/>
  <c r="Q87" i="6"/>
  <c r="P87" i="6"/>
  <c r="E87" i="6"/>
  <c r="U87" i="6" s="1"/>
  <c r="U86" i="6"/>
  <c r="T86" i="6"/>
  <c r="S86" i="6"/>
  <c r="R86" i="6"/>
  <c r="Q86" i="6"/>
  <c r="P86" i="6"/>
  <c r="E86" i="6"/>
  <c r="W72" i="6"/>
  <c r="V72" i="6"/>
  <c r="O72" i="6"/>
  <c r="N72" i="6"/>
  <c r="M72" i="6"/>
  <c r="L72" i="6"/>
  <c r="K72" i="6"/>
  <c r="J72" i="6"/>
  <c r="I72" i="6"/>
  <c r="S72" i="6" s="1"/>
  <c r="H72" i="6"/>
  <c r="G72" i="6"/>
  <c r="F72" i="6"/>
  <c r="C72" i="6"/>
  <c r="B72" i="6"/>
  <c r="W71" i="6"/>
  <c r="V71" i="6"/>
  <c r="S71" i="6"/>
  <c r="O71" i="6"/>
  <c r="N71" i="6"/>
  <c r="M71" i="6"/>
  <c r="L71" i="6"/>
  <c r="K71" i="6"/>
  <c r="J71" i="6"/>
  <c r="I71" i="6"/>
  <c r="H71" i="6"/>
  <c r="P71" i="6" s="1"/>
  <c r="G71" i="6"/>
  <c r="F71" i="6"/>
  <c r="C71" i="6"/>
  <c r="B71" i="6"/>
  <c r="E71" i="6" s="1"/>
  <c r="W70" i="6"/>
  <c r="V70" i="6"/>
  <c r="O70" i="6"/>
  <c r="N70" i="6"/>
  <c r="M70" i="6"/>
  <c r="L70" i="6"/>
  <c r="K70" i="6"/>
  <c r="J70" i="6"/>
  <c r="R70" i="6" s="1"/>
  <c r="I70" i="6"/>
  <c r="H70" i="6"/>
  <c r="G70" i="6"/>
  <c r="F70" i="6"/>
  <c r="E70" i="6"/>
  <c r="C70" i="6"/>
  <c r="B70" i="6"/>
  <c r="S69" i="6"/>
  <c r="R69" i="6"/>
  <c r="Q69" i="6"/>
  <c r="P69" i="6"/>
  <c r="E69" i="6"/>
  <c r="W67" i="6"/>
  <c r="V67" i="6"/>
  <c r="O67" i="6"/>
  <c r="N67" i="6"/>
  <c r="M67" i="6"/>
  <c r="L67" i="6"/>
  <c r="K67" i="6"/>
  <c r="J67" i="6"/>
  <c r="I67" i="6"/>
  <c r="H67" i="6"/>
  <c r="G67" i="6"/>
  <c r="F67" i="6"/>
  <c r="C67" i="6"/>
  <c r="B67" i="6"/>
  <c r="W66" i="6"/>
  <c r="V66" i="6"/>
  <c r="O66" i="6"/>
  <c r="N66" i="6"/>
  <c r="M66" i="6"/>
  <c r="L66" i="6"/>
  <c r="K66" i="6"/>
  <c r="J66" i="6"/>
  <c r="I66" i="6"/>
  <c r="Q66" i="6" s="1"/>
  <c r="H66" i="6"/>
  <c r="G66" i="6"/>
  <c r="F66" i="6"/>
  <c r="C66" i="6"/>
  <c r="B66" i="6"/>
  <c r="E66" i="6" s="1"/>
  <c r="T65" i="6"/>
  <c r="S65" i="6"/>
  <c r="R65" i="6"/>
  <c r="Q65" i="6"/>
  <c r="P65" i="6"/>
  <c r="E65" i="6"/>
  <c r="U65" i="6" s="1"/>
  <c r="U64" i="6"/>
  <c r="S64" i="6"/>
  <c r="R64" i="6"/>
  <c r="Q64" i="6"/>
  <c r="P64" i="6"/>
  <c r="E64" i="6"/>
  <c r="T64" i="6" s="1"/>
  <c r="S63" i="6"/>
  <c r="R63" i="6"/>
  <c r="Q63" i="6"/>
  <c r="P63" i="6"/>
  <c r="E63" i="6"/>
  <c r="U63" i="6" s="1"/>
  <c r="S62" i="6"/>
  <c r="R62" i="6"/>
  <c r="Q62" i="6"/>
  <c r="P62" i="6"/>
  <c r="E62" i="6"/>
  <c r="U62" i="6" s="1"/>
  <c r="U61" i="6"/>
  <c r="T61" i="6"/>
  <c r="S61" i="6"/>
  <c r="R61" i="6"/>
  <c r="Q61" i="6"/>
  <c r="P61" i="6"/>
  <c r="E61" i="6"/>
  <c r="V59" i="6"/>
  <c r="S59" i="6"/>
  <c r="O59" i="6"/>
  <c r="N59" i="6"/>
  <c r="M59" i="6"/>
  <c r="L59" i="6"/>
  <c r="K59" i="6"/>
  <c r="J59" i="6"/>
  <c r="I59" i="6"/>
  <c r="H59" i="6"/>
  <c r="P59" i="6" s="1"/>
  <c r="G59" i="6"/>
  <c r="F59" i="6"/>
  <c r="C59" i="6"/>
  <c r="B59" i="6"/>
  <c r="E59" i="6" s="1"/>
  <c r="S58" i="6"/>
  <c r="R58" i="6"/>
  <c r="Q58" i="6"/>
  <c r="P58" i="6"/>
  <c r="E58" i="6"/>
  <c r="U58" i="6" s="1"/>
  <c r="S57" i="6"/>
  <c r="R57" i="6"/>
  <c r="Q57" i="6"/>
  <c r="P57" i="6"/>
  <c r="E57" i="6"/>
  <c r="U57" i="6" s="1"/>
  <c r="T56" i="6"/>
  <c r="S56" i="6"/>
  <c r="R56" i="6"/>
  <c r="Q56" i="6"/>
  <c r="P56" i="6"/>
  <c r="E56" i="6"/>
  <c r="U56" i="6" s="1"/>
  <c r="T55" i="6"/>
  <c r="S55" i="6"/>
  <c r="R55" i="6"/>
  <c r="Q55" i="6"/>
  <c r="P55" i="6"/>
  <c r="E55" i="6"/>
  <c r="U55" i="6" s="1"/>
  <c r="W53" i="6"/>
  <c r="V53" i="6"/>
  <c r="S53" i="6"/>
  <c r="O53" i="6"/>
  <c r="N53" i="6"/>
  <c r="M53" i="6"/>
  <c r="L53" i="6"/>
  <c r="K53" i="6"/>
  <c r="J53" i="6"/>
  <c r="I53" i="6"/>
  <c r="H53" i="6"/>
  <c r="G53" i="6"/>
  <c r="F53" i="6"/>
  <c r="C53" i="6"/>
  <c r="B53" i="6"/>
  <c r="S52" i="6"/>
  <c r="R52" i="6"/>
  <c r="Q52" i="6"/>
  <c r="P52" i="6"/>
  <c r="E52" i="6"/>
  <c r="T52" i="6" s="1"/>
  <c r="S51" i="6"/>
  <c r="R51" i="6"/>
  <c r="Q51" i="6"/>
  <c r="P51" i="6"/>
  <c r="E51" i="6"/>
  <c r="S50" i="6"/>
  <c r="R50" i="6"/>
  <c r="Q50" i="6"/>
  <c r="P50" i="6"/>
  <c r="E50" i="6"/>
  <c r="U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T46" i="6"/>
  <c r="S46" i="6"/>
  <c r="R46" i="6"/>
  <c r="Q46" i="6"/>
  <c r="P46" i="6"/>
  <c r="E46" i="6"/>
  <c r="U46" i="6" s="1"/>
  <c r="S45" i="6"/>
  <c r="R45" i="6"/>
  <c r="Q45" i="6"/>
  <c r="P45" i="6"/>
  <c r="E45" i="6"/>
  <c r="U45" i="6" s="1"/>
  <c r="U44" i="6"/>
  <c r="T44" i="6"/>
  <c r="S44" i="6"/>
  <c r="R44" i="6"/>
  <c r="Q44" i="6"/>
  <c r="P44" i="6"/>
  <c r="E44" i="6"/>
  <c r="U43" i="6"/>
  <c r="T43" i="6"/>
  <c r="S43" i="6"/>
  <c r="R43" i="6"/>
  <c r="Q43" i="6"/>
  <c r="P43" i="6"/>
  <c r="E43" i="6"/>
  <c r="S42" i="6"/>
  <c r="R42" i="6"/>
  <c r="Q42" i="6"/>
  <c r="P42" i="6"/>
  <c r="E42" i="6"/>
  <c r="U42" i="6" s="1"/>
  <c r="W40" i="6"/>
  <c r="V40" i="6"/>
  <c r="O40" i="6"/>
  <c r="N40" i="6"/>
  <c r="M40" i="6"/>
  <c r="L40" i="6"/>
  <c r="K40" i="6"/>
  <c r="J40" i="6"/>
  <c r="I40" i="6"/>
  <c r="H40" i="6"/>
  <c r="P40" i="6" s="1"/>
  <c r="G40" i="6"/>
  <c r="F40" i="6"/>
  <c r="C40" i="6"/>
  <c r="B40" i="6"/>
  <c r="E40" i="6" s="1"/>
  <c r="T39" i="6"/>
  <c r="S39" i="6"/>
  <c r="R39" i="6"/>
  <c r="Q39" i="6"/>
  <c r="P39" i="6"/>
  <c r="E39" i="6"/>
  <c r="U39" i="6" s="1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W33" i="6"/>
  <c r="V33" i="6"/>
  <c r="O33" i="6"/>
  <c r="N33" i="6"/>
  <c r="M33" i="6"/>
  <c r="L33" i="6"/>
  <c r="K33" i="6"/>
  <c r="J33" i="6"/>
  <c r="I33" i="6"/>
  <c r="H33" i="6"/>
  <c r="G33" i="6"/>
  <c r="F33" i="6"/>
  <c r="E33" i="6"/>
  <c r="C33" i="6"/>
  <c r="B33" i="6"/>
  <c r="S32" i="6"/>
  <c r="R32" i="6"/>
  <c r="Q32" i="6"/>
  <c r="P32" i="6"/>
  <c r="E32" i="6"/>
  <c r="U32" i="6" s="1"/>
  <c r="W30" i="6"/>
  <c r="V30" i="6"/>
  <c r="O30" i="6"/>
  <c r="N30" i="6"/>
  <c r="M30" i="6"/>
  <c r="L30" i="6"/>
  <c r="K30" i="6"/>
  <c r="J30" i="6"/>
  <c r="R30" i="6" s="1"/>
  <c r="I30" i="6"/>
  <c r="S30" i="6" s="1"/>
  <c r="H30" i="6"/>
  <c r="G30" i="6"/>
  <c r="F30" i="6"/>
  <c r="C30" i="6"/>
  <c r="B30" i="6"/>
  <c r="S29" i="6"/>
  <c r="R29" i="6"/>
  <c r="Q29" i="6"/>
  <c r="U29" i="6" s="1"/>
  <c r="P29" i="6"/>
  <c r="E29" i="6"/>
  <c r="T28" i="6"/>
  <c r="S28" i="6"/>
  <c r="R28" i="6"/>
  <c r="Q28" i="6"/>
  <c r="P28" i="6"/>
  <c r="E28" i="6"/>
  <c r="U28" i="6" s="1"/>
  <c r="S27" i="6"/>
  <c r="R27" i="6"/>
  <c r="Q27" i="6"/>
  <c r="P27" i="6"/>
  <c r="E27" i="6"/>
  <c r="U27" i="6" s="1"/>
  <c r="S26" i="6"/>
  <c r="R26" i="6"/>
  <c r="Q26" i="6"/>
  <c r="P26" i="6"/>
  <c r="E26" i="6"/>
  <c r="U26" i="6" s="1"/>
  <c r="W24" i="6"/>
  <c r="V24" i="6"/>
  <c r="R24" i="6"/>
  <c r="O24" i="6"/>
  <c r="N24" i="6"/>
  <c r="M24" i="6"/>
  <c r="L24" i="6"/>
  <c r="K24" i="6"/>
  <c r="J24" i="6"/>
  <c r="I24" i="6"/>
  <c r="Q24" i="6" s="1"/>
  <c r="H24" i="6"/>
  <c r="P24" i="6" s="1"/>
  <c r="G24" i="6"/>
  <c r="F24" i="6"/>
  <c r="C24" i="6"/>
  <c r="B24" i="6"/>
  <c r="E24" i="6" s="1"/>
  <c r="U23" i="6"/>
  <c r="T23" i="6"/>
  <c r="S23" i="6"/>
  <c r="R23" i="6"/>
  <c r="Q23" i="6"/>
  <c r="P23" i="6"/>
  <c r="E23" i="6"/>
  <c r="T22" i="6"/>
  <c r="S22" i="6"/>
  <c r="R22" i="6"/>
  <c r="Q22" i="6"/>
  <c r="P22" i="6"/>
  <c r="E22" i="6"/>
  <c r="U22" i="6" s="1"/>
  <c r="S21" i="6"/>
  <c r="R21" i="6"/>
  <c r="Q21" i="6"/>
  <c r="P21" i="6"/>
  <c r="E21" i="6"/>
  <c r="U21" i="6" s="1"/>
  <c r="U20" i="6"/>
  <c r="T20" i="6"/>
  <c r="S20" i="6"/>
  <c r="R20" i="6"/>
  <c r="Q20" i="6"/>
  <c r="P20" i="6"/>
  <c r="E20" i="6"/>
  <c r="S19" i="6"/>
  <c r="R19" i="6"/>
  <c r="Q19" i="6"/>
  <c r="U19" i="6" s="1"/>
  <c r="P19" i="6"/>
  <c r="T19" i="6" s="1"/>
  <c r="E19" i="6"/>
  <c r="S18" i="6"/>
  <c r="R18" i="6"/>
  <c r="Q18" i="6"/>
  <c r="P18" i="6"/>
  <c r="E18" i="6"/>
  <c r="U18" i="6" s="1"/>
  <c r="W16" i="6"/>
  <c r="V16" i="6"/>
  <c r="O16" i="6"/>
  <c r="N16" i="6"/>
  <c r="M16" i="6"/>
  <c r="L16" i="6"/>
  <c r="K16" i="6"/>
  <c r="J16" i="6"/>
  <c r="R16" i="6" s="1"/>
  <c r="I16" i="6"/>
  <c r="S16" i="6" s="1"/>
  <c r="H16" i="6"/>
  <c r="G16" i="6"/>
  <c r="F16" i="6"/>
  <c r="C16" i="6"/>
  <c r="B16" i="6"/>
  <c r="E16" i="6" s="1"/>
  <c r="S15" i="6"/>
  <c r="R15" i="6"/>
  <c r="Q15" i="6"/>
  <c r="P15" i="6"/>
  <c r="E15" i="6"/>
  <c r="U15" i="6" s="1"/>
  <c r="U14" i="6"/>
  <c r="T14" i="6"/>
  <c r="S14" i="6"/>
  <c r="R14" i="6"/>
  <c r="Q14" i="6"/>
  <c r="P14" i="6"/>
  <c r="E14" i="6"/>
  <c r="T13" i="6"/>
  <c r="S13" i="6"/>
  <c r="R13" i="6"/>
  <c r="Q13" i="6"/>
  <c r="P13" i="6"/>
  <c r="E13" i="6"/>
  <c r="U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E10" i="6"/>
  <c r="S9" i="6"/>
  <c r="R9" i="6"/>
  <c r="Q9" i="6"/>
  <c r="P9" i="6"/>
  <c r="E9" i="6"/>
  <c r="U9" i="6" s="1"/>
  <c r="S93" i="5"/>
  <c r="R93" i="5"/>
  <c r="Q93" i="5"/>
  <c r="P93" i="5"/>
  <c r="E93" i="5"/>
  <c r="U93" i="5" s="1"/>
  <c r="S92" i="5"/>
  <c r="R92" i="5"/>
  <c r="Q92" i="5"/>
  <c r="P92" i="5"/>
  <c r="E92" i="5"/>
  <c r="U92" i="5" s="1"/>
  <c r="U91" i="5"/>
  <c r="T91" i="5"/>
  <c r="S91" i="5"/>
  <c r="R91" i="5"/>
  <c r="Q91" i="5"/>
  <c r="P91" i="5"/>
  <c r="E91" i="5"/>
  <c r="T90" i="5"/>
  <c r="S90" i="5"/>
  <c r="R90" i="5"/>
  <c r="Q90" i="5"/>
  <c r="P90" i="5"/>
  <c r="E90" i="5"/>
  <c r="U90" i="5" s="1"/>
  <c r="S89" i="5"/>
  <c r="R89" i="5"/>
  <c r="Q89" i="5"/>
  <c r="P89" i="5"/>
  <c r="E89" i="5"/>
  <c r="U89" i="5" s="1"/>
  <c r="S88" i="5"/>
  <c r="R88" i="5"/>
  <c r="Q88" i="5"/>
  <c r="P88" i="5"/>
  <c r="E88" i="5"/>
  <c r="T88" i="5" s="1"/>
  <c r="S87" i="5"/>
  <c r="R87" i="5"/>
  <c r="Q87" i="5"/>
  <c r="P87" i="5"/>
  <c r="E87" i="5"/>
  <c r="U87" i="5" s="1"/>
  <c r="T86" i="5"/>
  <c r="S86" i="5"/>
  <c r="R86" i="5"/>
  <c r="Q86" i="5"/>
  <c r="P86" i="5"/>
  <c r="E86" i="5"/>
  <c r="U86" i="5" s="1"/>
  <c r="W72" i="5"/>
  <c r="V72" i="5"/>
  <c r="O72" i="5"/>
  <c r="N72" i="5"/>
  <c r="M72" i="5"/>
  <c r="L72" i="5"/>
  <c r="K72" i="5"/>
  <c r="J72" i="5"/>
  <c r="I72" i="5"/>
  <c r="H72" i="5"/>
  <c r="P72" i="5" s="1"/>
  <c r="G72" i="5"/>
  <c r="F72" i="5"/>
  <c r="C72" i="5"/>
  <c r="B72" i="5"/>
  <c r="E72" i="5" s="1"/>
  <c r="W71" i="5"/>
  <c r="V71" i="5"/>
  <c r="O71" i="5"/>
  <c r="N71" i="5"/>
  <c r="M71" i="5"/>
  <c r="L71" i="5"/>
  <c r="K71" i="5"/>
  <c r="J71" i="5"/>
  <c r="R71" i="5" s="1"/>
  <c r="I71" i="5"/>
  <c r="H71" i="5"/>
  <c r="G71" i="5"/>
  <c r="F71" i="5"/>
  <c r="E71" i="5"/>
  <c r="C71" i="5"/>
  <c r="B71" i="5"/>
  <c r="W70" i="5"/>
  <c r="V70" i="5"/>
  <c r="O70" i="5"/>
  <c r="N70" i="5"/>
  <c r="M70" i="5"/>
  <c r="L70" i="5"/>
  <c r="K70" i="5"/>
  <c r="J70" i="5"/>
  <c r="I70" i="5"/>
  <c r="H70" i="5"/>
  <c r="G70" i="5"/>
  <c r="F70" i="5"/>
  <c r="C70" i="5"/>
  <c r="B70" i="5"/>
  <c r="S69" i="5"/>
  <c r="R69" i="5"/>
  <c r="Q69" i="5"/>
  <c r="P69" i="5"/>
  <c r="E69" i="5"/>
  <c r="T69" i="5" s="1"/>
  <c r="W67" i="5"/>
  <c r="V67" i="5"/>
  <c r="O67" i="5"/>
  <c r="N67" i="5"/>
  <c r="M67" i="5"/>
  <c r="L67" i="5"/>
  <c r="K67" i="5"/>
  <c r="J67" i="5"/>
  <c r="I67" i="5"/>
  <c r="H67" i="5"/>
  <c r="P67" i="5" s="1"/>
  <c r="G67" i="5"/>
  <c r="F67" i="5"/>
  <c r="C67" i="5"/>
  <c r="B67" i="5"/>
  <c r="E67" i="5" s="1"/>
  <c r="W66" i="5"/>
  <c r="V66" i="5"/>
  <c r="O66" i="5"/>
  <c r="N66" i="5"/>
  <c r="M66" i="5"/>
  <c r="L66" i="5"/>
  <c r="K66" i="5"/>
  <c r="J66" i="5"/>
  <c r="I66" i="5"/>
  <c r="H66" i="5"/>
  <c r="G66" i="5"/>
  <c r="F66" i="5"/>
  <c r="C66" i="5"/>
  <c r="B66" i="5"/>
  <c r="E66" i="5" s="1"/>
  <c r="S65" i="5"/>
  <c r="R65" i="5"/>
  <c r="Q65" i="5"/>
  <c r="P65" i="5"/>
  <c r="E65" i="5"/>
  <c r="U65" i="5" s="1"/>
  <c r="S64" i="5"/>
  <c r="R64" i="5"/>
  <c r="Q64" i="5"/>
  <c r="P64" i="5"/>
  <c r="E64" i="5"/>
  <c r="T64" i="5" s="1"/>
  <c r="S63" i="5"/>
  <c r="R63" i="5"/>
  <c r="Q63" i="5"/>
  <c r="P63" i="5"/>
  <c r="E63" i="5"/>
  <c r="U63" i="5" s="1"/>
  <c r="S62" i="5"/>
  <c r="R62" i="5"/>
  <c r="Q62" i="5"/>
  <c r="P62" i="5"/>
  <c r="E62" i="5"/>
  <c r="U62" i="5" s="1"/>
  <c r="S61" i="5"/>
  <c r="R61" i="5"/>
  <c r="Q61" i="5"/>
  <c r="P61" i="5"/>
  <c r="E61" i="5"/>
  <c r="U61" i="5" s="1"/>
  <c r="V59" i="5"/>
  <c r="O59" i="5"/>
  <c r="N59" i="5"/>
  <c r="M59" i="5"/>
  <c r="L59" i="5"/>
  <c r="K59" i="5"/>
  <c r="J59" i="5"/>
  <c r="I59" i="5"/>
  <c r="H59" i="5"/>
  <c r="G59" i="5"/>
  <c r="F59" i="5"/>
  <c r="C59" i="5"/>
  <c r="B59" i="5"/>
  <c r="E59" i="5" s="1"/>
  <c r="T58" i="5"/>
  <c r="S58" i="5"/>
  <c r="R58" i="5"/>
  <c r="Q58" i="5"/>
  <c r="P58" i="5"/>
  <c r="E58" i="5"/>
  <c r="U58" i="5" s="1"/>
  <c r="S57" i="5"/>
  <c r="R57" i="5"/>
  <c r="Q57" i="5"/>
  <c r="P57" i="5"/>
  <c r="E57" i="5"/>
  <c r="U57" i="5" s="1"/>
  <c r="S56" i="5"/>
  <c r="R56" i="5"/>
  <c r="Q56" i="5"/>
  <c r="P56" i="5"/>
  <c r="E56" i="5"/>
  <c r="T56" i="5" s="1"/>
  <c r="S55" i="5"/>
  <c r="R55" i="5"/>
  <c r="Q55" i="5"/>
  <c r="P55" i="5"/>
  <c r="E55" i="5"/>
  <c r="U55" i="5" s="1"/>
  <c r="W53" i="5"/>
  <c r="V53" i="5"/>
  <c r="O53" i="5"/>
  <c r="N53" i="5"/>
  <c r="M53" i="5"/>
  <c r="L53" i="5"/>
  <c r="K53" i="5"/>
  <c r="J53" i="5"/>
  <c r="I53" i="5"/>
  <c r="H53" i="5"/>
  <c r="G53" i="5"/>
  <c r="F53" i="5"/>
  <c r="C53" i="5"/>
  <c r="B53" i="5"/>
  <c r="E53" i="5" s="1"/>
  <c r="S52" i="5"/>
  <c r="R52" i="5"/>
  <c r="Q52" i="5"/>
  <c r="P52" i="5"/>
  <c r="E52" i="5"/>
  <c r="U52" i="5" s="1"/>
  <c r="S51" i="5"/>
  <c r="R51" i="5"/>
  <c r="Q51" i="5"/>
  <c r="P51" i="5"/>
  <c r="E51" i="5"/>
  <c r="T51" i="5" s="1"/>
  <c r="S50" i="5"/>
  <c r="R50" i="5"/>
  <c r="Q50" i="5"/>
  <c r="P50" i="5"/>
  <c r="E50" i="5"/>
  <c r="U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T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Q44" i="5"/>
  <c r="P44" i="5"/>
  <c r="E44" i="5"/>
  <c r="U44" i="5" s="1"/>
  <c r="S43" i="5"/>
  <c r="R43" i="5"/>
  <c r="Q43" i="5"/>
  <c r="P43" i="5"/>
  <c r="E43" i="5"/>
  <c r="U43" i="5" s="1"/>
  <c r="S42" i="5"/>
  <c r="R42" i="5"/>
  <c r="Q42" i="5"/>
  <c r="P42" i="5"/>
  <c r="E42" i="5"/>
  <c r="U42" i="5" s="1"/>
  <c r="W40" i="5"/>
  <c r="V40" i="5"/>
  <c r="O40" i="5"/>
  <c r="N40" i="5"/>
  <c r="M40" i="5"/>
  <c r="L40" i="5"/>
  <c r="K40" i="5"/>
  <c r="J40" i="5"/>
  <c r="I40" i="5"/>
  <c r="H40" i="5"/>
  <c r="G40" i="5"/>
  <c r="F40" i="5"/>
  <c r="C40" i="5"/>
  <c r="E40" i="5" s="1"/>
  <c r="B40" i="5"/>
  <c r="S39" i="5"/>
  <c r="R39" i="5"/>
  <c r="Q39" i="5"/>
  <c r="P39" i="5"/>
  <c r="E39" i="5"/>
  <c r="U39" i="5" s="1"/>
  <c r="S38" i="5"/>
  <c r="R38" i="5"/>
  <c r="Q38" i="5"/>
  <c r="P38" i="5"/>
  <c r="E38" i="5"/>
  <c r="T38" i="5" s="1"/>
  <c r="S37" i="5"/>
  <c r="R37" i="5"/>
  <c r="Q37" i="5"/>
  <c r="P37" i="5"/>
  <c r="E37" i="5"/>
  <c r="U37" i="5" s="1"/>
  <c r="T36" i="5"/>
  <c r="S36" i="5"/>
  <c r="R36" i="5"/>
  <c r="Q36" i="5"/>
  <c r="P36" i="5"/>
  <c r="E36" i="5"/>
  <c r="U36" i="5" s="1"/>
  <c r="S35" i="5"/>
  <c r="R35" i="5"/>
  <c r="Q35" i="5"/>
  <c r="P35" i="5"/>
  <c r="E35" i="5"/>
  <c r="U35" i="5" s="1"/>
  <c r="W33" i="5"/>
  <c r="V33" i="5"/>
  <c r="O33" i="5"/>
  <c r="N33" i="5"/>
  <c r="M33" i="5"/>
  <c r="L33" i="5"/>
  <c r="K33" i="5"/>
  <c r="S33" i="5" s="1"/>
  <c r="J33" i="5"/>
  <c r="I33" i="5"/>
  <c r="H33" i="5"/>
  <c r="G33" i="5"/>
  <c r="F33" i="5"/>
  <c r="C33" i="5"/>
  <c r="B33" i="5"/>
  <c r="E33" i="5" s="1"/>
  <c r="S32" i="5"/>
  <c r="R32" i="5"/>
  <c r="Q32" i="5"/>
  <c r="P32" i="5"/>
  <c r="E32" i="5"/>
  <c r="W30" i="5"/>
  <c r="V30" i="5"/>
  <c r="O30" i="5"/>
  <c r="N30" i="5"/>
  <c r="M30" i="5"/>
  <c r="L30" i="5"/>
  <c r="K30" i="5"/>
  <c r="J30" i="5"/>
  <c r="I30" i="5"/>
  <c r="H30" i="5"/>
  <c r="P30" i="5" s="1"/>
  <c r="G30" i="5"/>
  <c r="F30" i="5"/>
  <c r="E30" i="5"/>
  <c r="C30" i="5"/>
  <c r="B30" i="5"/>
  <c r="S29" i="5"/>
  <c r="R29" i="5"/>
  <c r="Q29" i="5"/>
  <c r="U29" i="5" s="1"/>
  <c r="P29" i="5"/>
  <c r="T29" i="5" s="1"/>
  <c r="E29" i="5"/>
  <c r="S28" i="5"/>
  <c r="R28" i="5"/>
  <c r="Q28" i="5"/>
  <c r="P28" i="5"/>
  <c r="E28" i="5"/>
  <c r="T28" i="5" s="1"/>
  <c r="S27" i="5"/>
  <c r="R27" i="5"/>
  <c r="Q27" i="5"/>
  <c r="P27" i="5"/>
  <c r="E27" i="5"/>
  <c r="U27" i="5" s="1"/>
  <c r="S26" i="5"/>
  <c r="R26" i="5"/>
  <c r="Q26" i="5"/>
  <c r="P26" i="5"/>
  <c r="E26" i="5"/>
  <c r="U26" i="5" s="1"/>
  <c r="W24" i="5"/>
  <c r="V24" i="5"/>
  <c r="O24" i="5"/>
  <c r="N24" i="5"/>
  <c r="M24" i="5"/>
  <c r="L24" i="5"/>
  <c r="K24" i="5"/>
  <c r="J24" i="5"/>
  <c r="I24" i="5"/>
  <c r="H24" i="5"/>
  <c r="G24" i="5"/>
  <c r="F24" i="5"/>
  <c r="C24" i="5"/>
  <c r="B24" i="5"/>
  <c r="S23" i="5"/>
  <c r="R23" i="5"/>
  <c r="Q23" i="5"/>
  <c r="P23" i="5"/>
  <c r="E23" i="5"/>
  <c r="T23" i="5" s="1"/>
  <c r="S22" i="5"/>
  <c r="R22" i="5"/>
  <c r="Q22" i="5"/>
  <c r="P22" i="5"/>
  <c r="E22" i="5"/>
  <c r="U22" i="5" s="1"/>
  <c r="S21" i="5"/>
  <c r="R21" i="5"/>
  <c r="Q21" i="5"/>
  <c r="P21" i="5"/>
  <c r="E21" i="5"/>
  <c r="U21" i="5" s="1"/>
  <c r="S20" i="5"/>
  <c r="R20" i="5"/>
  <c r="Q20" i="5"/>
  <c r="P20" i="5"/>
  <c r="E20" i="5"/>
  <c r="T20" i="5" s="1"/>
  <c r="S19" i="5"/>
  <c r="R19" i="5"/>
  <c r="Q19" i="5"/>
  <c r="P19" i="5"/>
  <c r="E19" i="5"/>
  <c r="T19" i="5" s="1"/>
  <c r="S18" i="5"/>
  <c r="R18" i="5"/>
  <c r="Q18" i="5"/>
  <c r="P18" i="5"/>
  <c r="E18" i="5"/>
  <c r="U18" i="5" s="1"/>
  <c r="W16" i="5"/>
  <c r="V16" i="5"/>
  <c r="O16" i="5"/>
  <c r="N16" i="5"/>
  <c r="M16" i="5"/>
  <c r="L16" i="5"/>
  <c r="K16" i="5"/>
  <c r="J16" i="5"/>
  <c r="R16" i="5" s="1"/>
  <c r="I16" i="5"/>
  <c r="H16" i="5"/>
  <c r="G16" i="5"/>
  <c r="F16" i="5"/>
  <c r="C16" i="5"/>
  <c r="E16" i="5" s="1"/>
  <c r="B16" i="5"/>
  <c r="S15" i="5"/>
  <c r="R15" i="5"/>
  <c r="Q15" i="5"/>
  <c r="P15" i="5"/>
  <c r="E15" i="5"/>
  <c r="T15" i="5" s="1"/>
  <c r="S14" i="5"/>
  <c r="R14" i="5"/>
  <c r="Q14" i="5"/>
  <c r="P14" i="5"/>
  <c r="E14" i="5"/>
  <c r="T14" i="5" s="1"/>
  <c r="S13" i="5"/>
  <c r="R13" i="5"/>
  <c r="Q13" i="5"/>
  <c r="P13" i="5"/>
  <c r="E13" i="5"/>
  <c r="U13" i="5" s="1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T10" i="5" s="1"/>
  <c r="S9" i="5"/>
  <c r="R9" i="5"/>
  <c r="Q9" i="5"/>
  <c r="P9" i="5"/>
  <c r="E9" i="5"/>
  <c r="U9" i="5" s="1"/>
  <c r="S93" i="4"/>
  <c r="R93" i="4"/>
  <c r="Q93" i="4"/>
  <c r="P93" i="4"/>
  <c r="E93" i="4"/>
  <c r="U93" i="4" s="1"/>
  <c r="S92" i="4"/>
  <c r="R92" i="4"/>
  <c r="Q92" i="4"/>
  <c r="P92" i="4"/>
  <c r="E92" i="4"/>
  <c r="T92" i="4" s="1"/>
  <c r="S91" i="4"/>
  <c r="R91" i="4"/>
  <c r="Q91" i="4"/>
  <c r="P91" i="4"/>
  <c r="E91" i="4"/>
  <c r="T91" i="4" s="1"/>
  <c r="S90" i="4"/>
  <c r="R90" i="4"/>
  <c r="Q90" i="4"/>
  <c r="P90" i="4"/>
  <c r="E90" i="4"/>
  <c r="U90" i="4" s="1"/>
  <c r="S89" i="4"/>
  <c r="R89" i="4"/>
  <c r="Q89" i="4"/>
  <c r="P89" i="4"/>
  <c r="E89" i="4"/>
  <c r="U89" i="4" s="1"/>
  <c r="S88" i="4"/>
  <c r="R88" i="4"/>
  <c r="Q88" i="4"/>
  <c r="P88" i="4"/>
  <c r="E88" i="4"/>
  <c r="T88" i="4" s="1"/>
  <c r="S87" i="4"/>
  <c r="R87" i="4"/>
  <c r="Q87" i="4"/>
  <c r="P87" i="4"/>
  <c r="E87" i="4"/>
  <c r="T87" i="4" s="1"/>
  <c r="S86" i="4"/>
  <c r="R86" i="4"/>
  <c r="Q86" i="4"/>
  <c r="P86" i="4"/>
  <c r="E86" i="4"/>
  <c r="U86" i="4" s="1"/>
  <c r="W72" i="4"/>
  <c r="V72" i="4"/>
  <c r="O72" i="4"/>
  <c r="N72" i="4"/>
  <c r="M72" i="4"/>
  <c r="L72" i="4"/>
  <c r="K72" i="4"/>
  <c r="J72" i="4"/>
  <c r="I72" i="4"/>
  <c r="H72" i="4"/>
  <c r="G72" i="4"/>
  <c r="F72" i="4"/>
  <c r="C72" i="4"/>
  <c r="B72" i="4"/>
  <c r="W71" i="4"/>
  <c r="V71" i="4"/>
  <c r="O71" i="4"/>
  <c r="N71" i="4"/>
  <c r="M71" i="4"/>
  <c r="L71" i="4"/>
  <c r="K71" i="4"/>
  <c r="J71" i="4"/>
  <c r="I71" i="4"/>
  <c r="H71" i="4"/>
  <c r="G71" i="4"/>
  <c r="F71" i="4"/>
  <c r="C71" i="4"/>
  <c r="E71" i="4" s="1"/>
  <c r="B71" i="4"/>
  <c r="W70" i="4"/>
  <c r="V70" i="4"/>
  <c r="O70" i="4"/>
  <c r="N70" i="4"/>
  <c r="M70" i="4"/>
  <c r="L70" i="4"/>
  <c r="K70" i="4"/>
  <c r="J70" i="4"/>
  <c r="I70" i="4"/>
  <c r="Q70" i="4" s="1"/>
  <c r="H70" i="4"/>
  <c r="G70" i="4"/>
  <c r="F70" i="4"/>
  <c r="C70" i="4"/>
  <c r="B70" i="4"/>
  <c r="E70" i="4" s="1"/>
  <c r="S69" i="4"/>
  <c r="R69" i="4"/>
  <c r="Q69" i="4"/>
  <c r="P69" i="4"/>
  <c r="E69" i="4"/>
  <c r="W67" i="4"/>
  <c r="V67" i="4"/>
  <c r="O67" i="4"/>
  <c r="N67" i="4"/>
  <c r="M67" i="4"/>
  <c r="L67" i="4"/>
  <c r="K67" i="4"/>
  <c r="J67" i="4"/>
  <c r="I67" i="4"/>
  <c r="H67" i="4"/>
  <c r="G67" i="4"/>
  <c r="F67" i="4"/>
  <c r="C67" i="4"/>
  <c r="E67" i="4" s="1"/>
  <c r="B67" i="4"/>
  <c r="W66" i="4"/>
  <c r="V66" i="4"/>
  <c r="O66" i="4"/>
  <c r="N66" i="4"/>
  <c r="M66" i="4"/>
  <c r="L66" i="4"/>
  <c r="K66" i="4"/>
  <c r="J66" i="4"/>
  <c r="I66" i="4"/>
  <c r="H66" i="4"/>
  <c r="G66" i="4"/>
  <c r="F66" i="4"/>
  <c r="C66" i="4"/>
  <c r="B66" i="4"/>
  <c r="S65" i="4"/>
  <c r="R65" i="4"/>
  <c r="Q65" i="4"/>
  <c r="P65" i="4"/>
  <c r="E65" i="4"/>
  <c r="T65" i="4" s="1"/>
  <c r="S64" i="4"/>
  <c r="R64" i="4"/>
  <c r="Q64" i="4"/>
  <c r="P64" i="4"/>
  <c r="E64" i="4"/>
  <c r="U64" i="4" s="1"/>
  <c r="S63" i="4"/>
  <c r="R63" i="4"/>
  <c r="Q63" i="4"/>
  <c r="P63" i="4"/>
  <c r="E63" i="4"/>
  <c r="T63" i="4" s="1"/>
  <c r="S62" i="4"/>
  <c r="R62" i="4"/>
  <c r="Q62" i="4"/>
  <c r="P62" i="4"/>
  <c r="E62" i="4"/>
  <c r="U62" i="4" s="1"/>
  <c r="S61" i="4"/>
  <c r="R61" i="4"/>
  <c r="Q61" i="4"/>
  <c r="P61" i="4"/>
  <c r="E61" i="4"/>
  <c r="U61" i="4" s="1"/>
  <c r="V59" i="4"/>
  <c r="O59" i="4"/>
  <c r="N59" i="4"/>
  <c r="M59" i="4"/>
  <c r="L59" i="4"/>
  <c r="K59" i="4"/>
  <c r="J59" i="4"/>
  <c r="I59" i="4"/>
  <c r="H59" i="4"/>
  <c r="G59" i="4"/>
  <c r="F59" i="4"/>
  <c r="C59" i="4"/>
  <c r="B59" i="4"/>
  <c r="S58" i="4"/>
  <c r="R58" i="4"/>
  <c r="Q58" i="4"/>
  <c r="P58" i="4"/>
  <c r="E58" i="4"/>
  <c r="U58" i="4" s="1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U55" i="4" s="1"/>
  <c r="W53" i="4"/>
  <c r="V53" i="4"/>
  <c r="O53" i="4"/>
  <c r="N53" i="4"/>
  <c r="M53" i="4"/>
  <c r="L53" i="4"/>
  <c r="K53" i="4"/>
  <c r="J53" i="4"/>
  <c r="I53" i="4"/>
  <c r="Q53" i="4" s="1"/>
  <c r="H53" i="4"/>
  <c r="G53" i="4"/>
  <c r="F53" i="4"/>
  <c r="C53" i="4"/>
  <c r="B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U50" i="4"/>
  <c r="S50" i="4"/>
  <c r="R50" i="4"/>
  <c r="Q50" i="4"/>
  <c r="P50" i="4"/>
  <c r="E50" i="4"/>
  <c r="T50" i="4" s="1"/>
  <c r="U49" i="4"/>
  <c r="T49" i="4"/>
  <c r="S49" i="4"/>
  <c r="R49" i="4"/>
  <c r="Q49" i="4"/>
  <c r="P49" i="4"/>
  <c r="E49" i="4"/>
  <c r="S48" i="4"/>
  <c r="R48" i="4"/>
  <c r="Q48" i="4"/>
  <c r="P48" i="4"/>
  <c r="E48" i="4"/>
  <c r="T48" i="4" s="1"/>
  <c r="S47" i="4"/>
  <c r="R47" i="4"/>
  <c r="Q47" i="4"/>
  <c r="P47" i="4"/>
  <c r="E47" i="4"/>
  <c r="U47" i="4" s="1"/>
  <c r="U46" i="4"/>
  <c r="S46" i="4"/>
  <c r="R46" i="4"/>
  <c r="Q46" i="4"/>
  <c r="P46" i="4"/>
  <c r="E46" i="4"/>
  <c r="T46" i="4" s="1"/>
  <c r="U45" i="4"/>
  <c r="T45" i="4"/>
  <c r="S45" i="4"/>
  <c r="R45" i="4"/>
  <c r="Q45" i="4"/>
  <c r="P45" i="4"/>
  <c r="E45" i="4"/>
  <c r="S44" i="4"/>
  <c r="R44" i="4"/>
  <c r="Q44" i="4"/>
  <c r="P44" i="4"/>
  <c r="E44" i="4"/>
  <c r="T44" i="4" s="1"/>
  <c r="S43" i="4"/>
  <c r="R43" i="4"/>
  <c r="Q43" i="4"/>
  <c r="P43" i="4"/>
  <c r="E43" i="4"/>
  <c r="U43" i="4" s="1"/>
  <c r="U42" i="4"/>
  <c r="S42" i="4"/>
  <c r="R42" i="4"/>
  <c r="Q42" i="4"/>
  <c r="P42" i="4"/>
  <c r="E42" i="4"/>
  <c r="T42" i="4" s="1"/>
  <c r="W40" i="4"/>
  <c r="V40" i="4"/>
  <c r="O40" i="4"/>
  <c r="N40" i="4"/>
  <c r="M40" i="4"/>
  <c r="L40" i="4"/>
  <c r="K40" i="4"/>
  <c r="J40" i="4"/>
  <c r="I40" i="4"/>
  <c r="Q40" i="4" s="1"/>
  <c r="H40" i="4"/>
  <c r="P40" i="4" s="1"/>
  <c r="G40" i="4"/>
  <c r="F40" i="4"/>
  <c r="C40" i="4"/>
  <c r="B40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U37" i="4"/>
  <c r="T37" i="4"/>
  <c r="S37" i="4"/>
  <c r="R37" i="4"/>
  <c r="Q37" i="4"/>
  <c r="P37" i="4"/>
  <c r="E37" i="4"/>
  <c r="T36" i="4"/>
  <c r="S36" i="4"/>
  <c r="R36" i="4"/>
  <c r="Q36" i="4"/>
  <c r="P36" i="4"/>
  <c r="E36" i="4"/>
  <c r="U36" i="4" s="1"/>
  <c r="S35" i="4"/>
  <c r="R35" i="4"/>
  <c r="Q35" i="4"/>
  <c r="P35" i="4"/>
  <c r="E35" i="4"/>
  <c r="U35" i="4" s="1"/>
  <c r="W33" i="4"/>
  <c r="V33" i="4"/>
  <c r="O33" i="4"/>
  <c r="N33" i="4"/>
  <c r="M33" i="4"/>
  <c r="L33" i="4"/>
  <c r="K33" i="4"/>
  <c r="J33" i="4"/>
  <c r="R33" i="4" s="1"/>
  <c r="I33" i="4"/>
  <c r="S33" i="4" s="1"/>
  <c r="H33" i="4"/>
  <c r="G33" i="4"/>
  <c r="F33" i="4"/>
  <c r="C33" i="4"/>
  <c r="B33" i="4"/>
  <c r="E33" i="4" s="1"/>
  <c r="S32" i="4"/>
  <c r="R32" i="4"/>
  <c r="Q32" i="4"/>
  <c r="P32" i="4"/>
  <c r="E32" i="4"/>
  <c r="W30" i="4"/>
  <c r="V30" i="4"/>
  <c r="O30" i="4"/>
  <c r="N30" i="4"/>
  <c r="M30" i="4"/>
  <c r="L30" i="4"/>
  <c r="K30" i="4"/>
  <c r="J30" i="4"/>
  <c r="I30" i="4"/>
  <c r="H30" i="4"/>
  <c r="P30" i="4" s="1"/>
  <c r="G30" i="4"/>
  <c r="F30" i="4"/>
  <c r="C30" i="4"/>
  <c r="E30" i="4" s="1"/>
  <c r="B30" i="4"/>
  <c r="S29" i="4"/>
  <c r="R29" i="4"/>
  <c r="Q29" i="4"/>
  <c r="P29" i="4"/>
  <c r="E29" i="4"/>
  <c r="T29" i="4" s="1"/>
  <c r="S28" i="4"/>
  <c r="R28" i="4"/>
  <c r="Q28" i="4"/>
  <c r="P28" i="4"/>
  <c r="E28" i="4"/>
  <c r="U28" i="4" s="1"/>
  <c r="T27" i="4"/>
  <c r="S27" i="4"/>
  <c r="R27" i="4"/>
  <c r="Q27" i="4"/>
  <c r="P27" i="4"/>
  <c r="E27" i="4"/>
  <c r="U27" i="4" s="1"/>
  <c r="S26" i="4"/>
  <c r="R26" i="4"/>
  <c r="Q26" i="4"/>
  <c r="P26" i="4"/>
  <c r="E26" i="4"/>
  <c r="U26" i="4" s="1"/>
  <c r="W24" i="4"/>
  <c r="V24" i="4"/>
  <c r="O24" i="4"/>
  <c r="N24" i="4"/>
  <c r="M24" i="4"/>
  <c r="L24" i="4"/>
  <c r="K24" i="4"/>
  <c r="J24" i="4"/>
  <c r="I24" i="4"/>
  <c r="S24" i="4" s="1"/>
  <c r="H24" i="4"/>
  <c r="G24" i="4"/>
  <c r="F24" i="4"/>
  <c r="C24" i="4"/>
  <c r="B24" i="4"/>
  <c r="E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U21" i="4"/>
  <c r="T21" i="4"/>
  <c r="S21" i="4"/>
  <c r="R21" i="4"/>
  <c r="Q21" i="4"/>
  <c r="P21" i="4"/>
  <c r="E21" i="4"/>
  <c r="S20" i="4"/>
  <c r="R20" i="4"/>
  <c r="Q20" i="4"/>
  <c r="P20" i="4"/>
  <c r="E20" i="4"/>
  <c r="T20" i="4" s="1"/>
  <c r="S19" i="4"/>
  <c r="R19" i="4"/>
  <c r="Q19" i="4"/>
  <c r="P19" i="4"/>
  <c r="E19" i="4"/>
  <c r="U19" i="4" s="1"/>
  <c r="U18" i="4"/>
  <c r="S18" i="4"/>
  <c r="R18" i="4"/>
  <c r="Q18" i="4"/>
  <c r="P18" i="4"/>
  <c r="E18" i="4"/>
  <c r="T18" i="4" s="1"/>
  <c r="W16" i="4"/>
  <c r="V16" i="4"/>
  <c r="O16" i="4"/>
  <c r="N16" i="4"/>
  <c r="M16" i="4"/>
  <c r="L16" i="4"/>
  <c r="K16" i="4"/>
  <c r="J16" i="4"/>
  <c r="I16" i="4"/>
  <c r="Q16" i="4" s="1"/>
  <c r="H16" i="4"/>
  <c r="P16" i="4" s="1"/>
  <c r="G16" i="4"/>
  <c r="F16" i="4"/>
  <c r="C16" i="4"/>
  <c r="E16" i="4" s="1"/>
  <c r="B16" i="4"/>
  <c r="S15" i="4"/>
  <c r="R15" i="4"/>
  <c r="Q15" i="4"/>
  <c r="P15" i="4"/>
  <c r="E15" i="4"/>
  <c r="T15" i="4" s="1"/>
  <c r="S14" i="4"/>
  <c r="R14" i="4"/>
  <c r="Q14" i="4"/>
  <c r="P14" i="4"/>
  <c r="E14" i="4"/>
  <c r="U14" i="4" s="1"/>
  <c r="U13" i="4"/>
  <c r="T13" i="4"/>
  <c r="S13" i="4"/>
  <c r="R13" i="4"/>
  <c r="Q13" i="4"/>
  <c r="P13" i="4"/>
  <c r="E13" i="4"/>
  <c r="T12" i="4"/>
  <c r="S12" i="4"/>
  <c r="R12" i="4"/>
  <c r="Q12" i="4"/>
  <c r="P12" i="4"/>
  <c r="E12" i="4"/>
  <c r="U12" i="4" s="1"/>
  <c r="S11" i="4"/>
  <c r="R11" i="4"/>
  <c r="Q11" i="4"/>
  <c r="P11" i="4"/>
  <c r="E11" i="4"/>
  <c r="T11" i="4" s="1"/>
  <c r="S10" i="4"/>
  <c r="R10" i="4"/>
  <c r="Q10" i="4"/>
  <c r="P10" i="4"/>
  <c r="E10" i="4"/>
  <c r="U9" i="4"/>
  <c r="T9" i="4"/>
  <c r="S9" i="4"/>
  <c r="R9" i="4"/>
  <c r="Q9" i="4"/>
  <c r="P9" i="4"/>
  <c r="E9" i="4"/>
  <c r="T93" i="3"/>
  <c r="S93" i="3"/>
  <c r="R93" i="3"/>
  <c r="Q93" i="3"/>
  <c r="P93" i="3"/>
  <c r="E93" i="3"/>
  <c r="U93" i="3" s="1"/>
  <c r="S92" i="3"/>
  <c r="R92" i="3"/>
  <c r="Q92" i="3"/>
  <c r="P92" i="3"/>
  <c r="E92" i="3"/>
  <c r="T92" i="3" s="1"/>
  <c r="S91" i="3"/>
  <c r="R91" i="3"/>
  <c r="Q91" i="3"/>
  <c r="P91" i="3"/>
  <c r="E91" i="3"/>
  <c r="U91" i="3" s="1"/>
  <c r="U90" i="3"/>
  <c r="T90" i="3"/>
  <c r="S90" i="3"/>
  <c r="R90" i="3"/>
  <c r="Q90" i="3"/>
  <c r="P90" i="3"/>
  <c r="E90" i="3"/>
  <c r="T89" i="3"/>
  <c r="S89" i="3"/>
  <c r="R89" i="3"/>
  <c r="Q89" i="3"/>
  <c r="P89" i="3"/>
  <c r="E89" i="3"/>
  <c r="U89" i="3" s="1"/>
  <c r="S88" i="3"/>
  <c r="R88" i="3"/>
  <c r="Q88" i="3"/>
  <c r="P88" i="3"/>
  <c r="E88" i="3"/>
  <c r="T88" i="3" s="1"/>
  <c r="S87" i="3"/>
  <c r="R87" i="3"/>
  <c r="Q87" i="3"/>
  <c r="P87" i="3"/>
  <c r="E87" i="3"/>
  <c r="U87" i="3" s="1"/>
  <c r="U86" i="3"/>
  <c r="T86" i="3"/>
  <c r="S86" i="3"/>
  <c r="R86" i="3"/>
  <c r="Q86" i="3"/>
  <c r="P86" i="3"/>
  <c r="E86" i="3"/>
  <c r="W72" i="3"/>
  <c r="V72" i="3"/>
  <c r="O72" i="3"/>
  <c r="N72" i="3"/>
  <c r="M72" i="3"/>
  <c r="L72" i="3"/>
  <c r="K72" i="3"/>
  <c r="J72" i="3"/>
  <c r="I72" i="3"/>
  <c r="H72" i="3"/>
  <c r="G72" i="3"/>
  <c r="F72" i="3"/>
  <c r="C72" i="3"/>
  <c r="B72" i="3"/>
  <c r="W71" i="3"/>
  <c r="V71" i="3"/>
  <c r="O71" i="3"/>
  <c r="N71" i="3"/>
  <c r="M71" i="3"/>
  <c r="L71" i="3"/>
  <c r="K71" i="3"/>
  <c r="S71" i="3" s="1"/>
  <c r="J71" i="3"/>
  <c r="I71" i="3"/>
  <c r="H71" i="3"/>
  <c r="G71" i="3"/>
  <c r="F71" i="3"/>
  <c r="C71" i="3"/>
  <c r="B71" i="3"/>
  <c r="W70" i="3"/>
  <c r="V70" i="3"/>
  <c r="O70" i="3"/>
  <c r="N70" i="3"/>
  <c r="M70" i="3"/>
  <c r="L70" i="3"/>
  <c r="K70" i="3"/>
  <c r="S70" i="3" s="1"/>
  <c r="J70" i="3"/>
  <c r="R70" i="3" s="1"/>
  <c r="I70" i="3"/>
  <c r="H70" i="3"/>
  <c r="G70" i="3"/>
  <c r="F70" i="3"/>
  <c r="C70" i="3"/>
  <c r="B70" i="3"/>
  <c r="E70" i="3" s="1"/>
  <c r="S69" i="3"/>
  <c r="R69" i="3"/>
  <c r="Q69" i="3"/>
  <c r="U69" i="3" s="1"/>
  <c r="P69" i="3"/>
  <c r="T69" i="3" s="1"/>
  <c r="E69" i="3"/>
  <c r="W67" i="3"/>
  <c r="V67" i="3"/>
  <c r="O67" i="3"/>
  <c r="N67" i="3"/>
  <c r="M67" i="3"/>
  <c r="L67" i="3"/>
  <c r="K67" i="3"/>
  <c r="J67" i="3"/>
  <c r="I67" i="3"/>
  <c r="H67" i="3"/>
  <c r="G67" i="3"/>
  <c r="F67" i="3"/>
  <c r="C67" i="3"/>
  <c r="B67" i="3"/>
  <c r="W66" i="3"/>
  <c r="V66" i="3"/>
  <c r="S66" i="3"/>
  <c r="O66" i="3"/>
  <c r="N66" i="3"/>
  <c r="M66" i="3"/>
  <c r="L66" i="3"/>
  <c r="K66" i="3"/>
  <c r="J66" i="3"/>
  <c r="I66" i="3"/>
  <c r="H66" i="3"/>
  <c r="G66" i="3"/>
  <c r="F66" i="3"/>
  <c r="C66" i="3"/>
  <c r="B66" i="3"/>
  <c r="S65" i="3"/>
  <c r="R65" i="3"/>
  <c r="Q65" i="3"/>
  <c r="P65" i="3"/>
  <c r="E65" i="3"/>
  <c r="U65" i="3" s="1"/>
  <c r="U64" i="3"/>
  <c r="T64" i="3"/>
  <c r="S64" i="3"/>
  <c r="R64" i="3"/>
  <c r="Q64" i="3"/>
  <c r="P64" i="3"/>
  <c r="E64" i="3"/>
  <c r="U63" i="3"/>
  <c r="T63" i="3"/>
  <c r="S63" i="3"/>
  <c r="R63" i="3"/>
  <c r="Q63" i="3"/>
  <c r="P63" i="3"/>
  <c r="E63" i="3"/>
  <c r="S62" i="3"/>
  <c r="R62" i="3"/>
  <c r="Q62" i="3"/>
  <c r="P62" i="3"/>
  <c r="E62" i="3"/>
  <c r="T62" i="3" s="1"/>
  <c r="S61" i="3"/>
  <c r="R61" i="3"/>
  <c r="Q61" i="3"/>
  <c r="P61" i="3"/>
  <c r="E61" i="3"/>
  <c r="U61" i="3" s="1"/>
  <c r="V59" i="3"/>
  <c r="O59" i="3"/>
  <c r="N59" i="3"/>
  <c r="M59" i="3"/>
  <c r="L59" i="3"/>
  <c r="K59" i="3"/>
  <c r="J59" i="3"/>
  <c r="I59" i="3"/>
  <c r="H59" i="3"/>
  <c r="P59" i="3" s="1"/>
  <c r="G59" i="3"/>
  <c r="F59" i="3"/>
  <c r="C59" i="3"/>
  <c r="B59" i="3"/>
  <c r="S58" i="3"/>
  <c r="R58" i="3"/>
  <c r="Q58" i="3"/>
  <c r="P58" i="3"/>
  <c r="E58" i="3"/>
  <c r="T58" i="3" s="1"/>
  <c r="S57" i="3"/>
  <c r="R57" i="3"/>
  <c r="Q57" i="3"/>
  <c r="P57" i="3"/>
  <c r="E57" i="3"/>
  <c r="U57" i="3" s="1"/>
  <c r="U56" i="3"/>
  <c r="T56" i="3"/>
  <c r="S56" i="3"/>
  <c r="R56" i="3"/>
  <c r="Q56" i="3"/>
  <c r="P56" i="3"/>
  <c r="E56" i="3"/>
  <c r="U55" i="3"/>
  <c r="S55" i="3"/>
  <c r="R55" i="3"/>
  <c r="Q55" i="3"/>
  <c r="P55" i="3"/>
  <c r="E55" i="3"/>
  <c r="T55" i="3" s="1"/>
  <c r="W53" i="3"/>
  <c r="V53" i="3"/>
  <c r="O53" i="3"/>
  <c r="N53" i="3"/>
  <c r="M53" i="3"/>
  <c r="L53" i="3"/>
  <c r="K53" i="3"/>
  <c r="J53" i="3"/>
  <c r="I53" i="3"/>
  <c r="H53" i="3"/>
  <c r="G53" i="3"/>
  <c r="F53" i="3"/>
  <c r="C53" i="3"/>
  <c r="B53" i="3"/>
  <c r="S52" i="3"/>
  <c r="R52" i="3"/>
  <c r="Q52" i="3"/>
  <c r="P52" i="3"/>
  <c r="E52" i="3"/>
  <c r="U52" i="3" s="1"/>
  <c r="S51" i="3"/>
  <c r="R51" i="3"/>
  <c r="Q51" i="3"/>
  <c r="U51" i="3" s="1"/>
  <c r="P51" i="3"/>
  <c r="T51" i="3" s="1"/>
  <c r="E51" i="3"/>
  <c r="S50" i="3"/>
  <c r="R50" i="3"/>
  <c r="Q50" i="3"/>
  <c r="P50" i="3"/>
  <c r="E50" i="3"/>
  <c r="U50" i="3" s="1"/>
  <c r="S49" i="3"/>
  <c r="R49" i="3"/>
  <c r="Q49" i="3"/>
  <c r="P49" i="3"/>
  <c r="E49" i="3"/>
  <c r="T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P45" i="3"/>
  <c r="E45" i="3"/>
  <c r="T45" i="3" s="1"/>
  <c r="S44" i="3"/>
  <c r="R44" i="3"/>
  <c r="Q44" i="3"/>
  <c r="P44" i="3"/>
  <c r="E44" i="3"/>
  <c r="U44" i="3" s="1"/>
  <c r="S43" i="3"/>
  <c r="R43" i="3"/>
  <c r="Q43" i="3"/>
  <c r="P43" i="3"/>
  <c r="E43" i="3"/>
  <c r="U43" i="3" s="1"/>
  <c r="S42" i="3"/>
  <c r="R42" i="3"/>
  <c r="Q42" i="3"/>
  <c r="P42" i="3"/>
  <c r="E42" i="3"/>
  <c r="T42" i="3" s="1"/>
  <c r="W40" i="3"/>
  <c r="V40" i="3"/>
  <c r="O40" i="3"/>
  <c r="N40" i="3"/>
  <c r="M40" i="3"/>
  <c r="L40" i="3"/>
  <c r="K40" i="3"/>
  <c r="J40" i="3"/>
  <c r="I40" i="3"/>
  <c r="H40" i="3"/>
  <c r="G40" i="3"/>
  <c r="F40" i="3"/>
  <c r="C40" i="3"/>
  <c r="B40" i="3"/>
  <c r="E40" i="3" s="1"/>
  <c r="S39" i="3"/>
  <c r="R39" i="3"/>
  <c r="Q39" i="3"/>
  <c r="P39" i="3"/>
  <c r="E39" i="3"/>
  <c r="U39" i="3" s="1"/>
  <c r="U38" i="3"/>
  <c r="T38" i="3"/>
  <c r="S38" i="3"/>
  <c r="R38" i="3"/>
  <c r="Q38" i="3"/>
  <c r="P38" i="3"/>
  <c r="E38" i="3"/>
  <c r="S37" i="3"/>
  <c r="R37" i="3"/>
  <c r="Q37" i="3"/>
  <c r="P37" i="3"/>
  <c r="E37" i="3"/>
  <c r="U37" i="3" s="1"/>
  <c r="S36" i="3"/>
  <c r="R36" i="3"/>
  <c r="Q36" i="3"/>
  <c r="P36" i="3"/>
  <c r="E36" i="3"/>
  <c r="T36" i="3" s="1"/>
  <c r="S35" i="3"/>
  <c r="R35" i="3"/>
  <c r="Q35" i="3"/>
  <c r="P35" i="3"/>
  <c r="E35" i="3"/>
  <c r="U35" i="3" s="1"/>
  <c r="W33" i="3"/>
  <c r="V33" i="3"/>
  <c r="O33" i="3"/>
  <c r="N33" i="3"/>
  <c r="M33" i="3"/>
  <c r="L33" i="3"/>
  <c r="K33" i="3"/>
  <c r="J33" i="3"/>
  <c r="I33" i="3"/>
  <c r="H33" i="3"/>
  <c r="G33" i="3"/>
  <c r="F33" i="3"/>
  <c r="E33" i="3"/>
  <c r="C33" i="3"/>
  <c r="B33" i="3"/>
  <c r="S32" i="3"/>
  <c r="R32" i="3"/>
  <c r="Q32" i="3"/>
  <c r="P32" i="3"/>
  <c r="E32" i="3"/>
  <c r="W30" i="3"/>
  <c r="V30" i="3"/>
  <c r="O30" i="3"/>
  <c r="N30" i="3"/>
  <c r="M30" i="3"/>
  <c r="L30" i="3"/>
  <c r="K30" i="3"/>
  <c r="J30" i="3"/>
  <c r="I30" i="3"/>
  <c r="H30" i="3"/>
  <c r="G30" i="3"/>
  <c r="F30" i="3"/>
  <c r="C30" i="3"/>
  <c r="B30" i="3"/>
  <c r="E30" i="3" s="1"/>
  <c r="S29" i="3"/>
  <c r="R29" i="3"/>
  <c r="Q29" i="3"/>
  <c r="P29" i="3"/>
  <c r="E29" i="3"/>
  <c r="U28" i="3"/>
  <c r="T28" i="3"/>
  <c r="S28" i="3"/>
  <c r="R28" i="3"/>
  <c r="Q28" i="3"/>
  <c r="P28" i="3"/>
  <c r="E28" i="3"/>
  <c r="S27" i="3"/>
  <c r="R27" i="3"/>
  <c r="Q27" i="3"/>
  <c r="P27" i="3"/>
  <c r="E27" i="3"/>
  <c r="U27" i="3" s="1"/>
  <c r="S26" i="3"/>
  <c r="R26" i="3"/>
  <c r="Q26" i="3"/>
  <c r="P26" i="3"/>
  <c r="E26" i="3"/>
  <c r="T26" i="3" s="1"/>
  <c r="W24" i="3"/>
  <c r="V24" i="3"/>
  <c r="O24" i="3"/>
  <c r="N24" i="3"/>
  <c r="M24" i="3"/>
  <c r="L24" i="3"/>
  <c r="K24" i="3"/>
  <c r="J24" i="3"/>
  <c r="I24" i="3"/>
  <c r="H24" i="3"/>
  <c r="G24" i="3"/>
  <c r="F24" i="3"/>
  <c r="C24" i="3"/>
  <c r="B24" i="3"/>
  <c r="E24" i="3" s="1"/>
  <c r="U23" i="3"/>
  <c r="T23" i="3"/>
  <c r="S23" i="3"/>
  <c r="R23" i="3"/>
  <c r="Q23" i="3"/>
  <c r="P23" i="3"/>
  <c r="E23" i="3"/>
  <c r="U22" i="3"/>
  <c r="T22" i="3"/>
  <c r="S22" i="3"/>
  <c r="R22" i="3"/>
  <c r="Q22" i="3"/>
  <c r="P22" i="3"/>
  <c r="E22" i="3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U19" i="3" s="1"/>
  <c r="P19" i="3"/>
  <c r="T19" i="3" s="1"/>
  <c r="E19" i="3"/>
  <c r="U18" i="3"/>
  <c r="S18" i="3"/>
  <c r="R18" i="3"/>
  <c r="Q18" i="3"/>
  <c r="P18" i="3"/>
  <c r="E18" i="3"/>
  <c r="T18" i="3" s="1"/>
  <c r="W16" i="3"/>
  <c r="V16" i="3"/>
  <c r="O16" i="3"/>
  <c r="N16" i="3"/>
  <c r="M16" i="3"/>
  <c r="L16" i="3"/>
  <c r="K16" i="3"/>
  <c r="J16" i="3"/>
  <c r="I16" i="3"/>
  <c r="S16" i="3" s="1"/>
  <c r="H16" i="3"/>
  <c r="G16" i="3"/>
  <c r="F16" i="3"/>
  <c r="C16" i="3"/>
  <c r="B16" i="3"/>
  <c r="S15" i="3"/>
  <c r="R15" i="3"/>
  <c r="Q15" i="3"/>
  <c r="P15" i="3"/>
  <c r="E15" i="3"/>
  <c r="U15" i="3" s="1"/>
  <c r="U14" i="3"/>
  <c r="T14" i="3"/>
  <c r="S14" i="3"/>
  <c r="R14" i="3"/>
  <c r="Q14" i="3"/>
  <c r="P14" i="3"/>
  <c r="E14" i="3"/>
  <c r="U13" i="3"/>
  <c r="T13" i="3"/>
  <c r="S13" i="3"/>
  <c r="R13" i="3"/>
  <c r="Q13" i="3"/>
  <c r="P13" i="3"/>
  <c r="E13" i="3"/>
  <c r="S12" i="3"/>
  <c r="R12" i="3"/>
  <c r="Q12" i="3"/>
  <c r="P12" i="3"/>
  <c r="E12" i="3"/>
  <c r="T12" i="3" s="1"/>
  <c r="S11" i="3"/>
  <c r="R11" i="3"/>
  <c r="Q11" i="3"/>
  <c r="P11" i="3"/>
  <c r="E11" i="3"/>
  <c r="U11" i="3" s="1"/>
  <c r="S10" i="3"/>
  <c r="R10" i="3"/>
  <c r="Q10" i="3"/>
  <c r="U10" i="3" s="1"/>
  <c r="P10" i="3"/>
  <c r="T10" i="3" s="1"/>
  <c r="E10" i="3"/>
  <c r="U9" i="3"/>
  <c r="S9" i="3"/>
  <c r="R9" i="3"/>
  <c r="Q9" i="3"/>
  <c r="P9" i="3"/>
  <c r="E9" i="3"/>
  <c r="T9" i="3" s="1"/>
  <c r="S93" i="2"/>
  <c r="R93" i="2"/>
  <c r="Q93" i="2"/>
  <c r="P93" i="2"/>
  <c r="E93" i="2"/>
  <c r="T93" i="2" s="1"/>
  <c r="S92" i="2"/>
  <c r="R92" i="2"/>
  <c r="Q92" i="2"/>
  <c r="P92" i="2"/>
  <c r="E92" i="2"/>
  <c r="U92" i="2" s="1"/>
  <c r="T91" i="2"/>
  <c r="S91" i="2"/>
  <c r="R91" i="2"/>
  <c r="Q91" i="2"/>
  <c r="P91" i="2"/>
  <c r="E91" i="2"/>
  <c r="U91" i="2" s="1"/>
  <c r="S90" i="2"/>
  <c r="R90" i="2"/>
  <c r="Q90" i="2"/>
  <c r="P90" i="2"/>
  <c r="E90" i="2"/>
  <c r="U90" i="2" s="1"/>
  <c r="S89" i="2"/>
  <c r="R89" i="2"/>
  <c r="Q89" i="2"/>
  <c r="P89" i="2"/>
  <c r="E89" i="2"/>
  <c r="T89" i="2" s="1"/>
  <c r="S88" i="2"/>
  <c r="R88" i="2"/>
  <c r="Q88" i="2"/>
  <c r="P88" i="2"/>
  <c r="E88" i="2"/>
  <c r="U88" i="2" s="1"/>
  <c r="T87" i="2"/>
  <c r="S87" i="2"/>
  <c r="R87" i="2"/>
  <c r="Q87" i="2"/>
  <c r="P87" i="2"/>
  <c r="E87" i="2"/>
  <c r="U87" i="2" s="1"/>
  <c r="S86" i="2"/>
  <c r="R86" i="2"/>
  <c r="Q86" i="2"/>
  <c r="P86" i="2"/>
  <c r="E86" i="2"/>
  <c r="U86" i="2" s="1"/>
  <c r="W72" i="2"/>
  <c r="V72" i="2"/>
  <c r="O72" i="2"/>
  <c r="N72" i="2"/>
  <c r="M72" i="2"/>
  <c r="L72" i="2"/>
  <c r="K72" i="2"/>
  <c r="J72" i="2"/>
  <c r="I72" i="2"/>
  <c r="H72" i="2"/>
  <c r="G72" i="2"/>
  <c r="F72" i="2"/>
  <c r="C72" i="2"/>
  <c r="B72" i="2"/>
  <c r="W71" i="2"/>
  <c r="V71" i="2"/>
  <c r="O71" i="2"/>
  <c r="N71" i="2"/>
  <c r="M71" i="2"/>
  <c r="L71" i="2"/>
  <c r="K71" i="2"/>
  <c r="S71" i="2" s="1"/>
  <c r="J71" i="2"/>
  <c r="R71" i="2" s="1"/>
  <c r="I71" i="2"/>
  <c r="H71" i="2"/>
  <c r="G71" i="2"/>
  <c r="F71" i="2"/>
  <c r="C71" i="2"/>
  <c r="B71" i="2"/>
  <c r="E71" i="2" s="1"/>
  <c r="W70" i="2"/>
  <c r="V70" i="2"/>
  <c r="O70" i="2"/>
  <c r="N70" i="2"/>
  <c r="M70" i="2"/>
  <c r="L70" i="2"/>
  <c r="K70" i="2"/>
  <c r="J70" i="2"/>
  <c r="R70" i="2" s="1"/>
  <c r="I70" i="2"/>
  <c r="Q70" i="2" s="1"/>
  <c r="H70" i="2"/>
  <c r="G70" i="2"/>
  <c r="F70" i="2"/>
  <c r="C70" i="2"/>
  <c r="B70" i="2"/>
  <c r="E70" i="2" s="1"/>
  <c r="S69" i="2"/>
  <c r="R69" i="2"/>
  <c r="Q69" i="2"/>
  <c r="U69" i="2" s="1"/>
  <c r="P69" i="2"/>
  <c r="E69" i="2"/>
  <c r="W67" i="2"/>
  <c r="V67" i="2"/>
  <c r="O67" i="2"/>
  <c r="N67" i="2"/>
  <c r="M67" i="2"/>
  <c r="L67" i="2"/>
  <c r="K67" i="2"/>
  <c r="S67" i="2" s="1"/>
  <c r="J67" i="2"/>
  <c r="I67" i="2"/>
  <c r="H67" i="2"/>
  <c r="G67" i="2"/>
  <c r="F67" i="2"/>
  <c r="C67" i="2"/>
  <c r="B67" i="2"/>
  <c r="W66" i="2"/>
  <c r="V66" i="2"/>
  <c r="O66" i="2"/>
  <c r="N66" i="2"/>
  <c r="M66" i="2"/>
  <c r="L66" i="2"/>
  <c r="K66" i="2"/>
  <c r="J66" i="2"/>
  <c r="I66" i="2"/>
  <c r="H66" i="2"/>
  <c r="G66" i="2"/>
  <c r="F66" i="2"/>
  <c r="C66" i="2"/>
  <c r="B66" i="2"/>
  <c r="S65" i="2"/>
  <c r="R65" i="2"/>
  <c r="Q65" i="2"/>
  <c r="P65" i="2"/>
  <c r="E65" i="2"/>
  <c r="T65" i="2" s="1"/>
  <c r="S64" i="2"/>
  <c r="R64" i="2"/>
  <c r="Q64" i="2"/>
  <c r="P64" i="2"/>
  <c r="E64" i="2"/>
  <c r="U64" i="2" s="1"/>
  <c r="S63" i="2"/>
  <c r="R63" i="2"/>
  <c r="Q63" i="2"/>
  <c r="P63" i="2"/>
  <c r="E63" i="2"/>
  <c r="T63" i="2" s="1"/>
  <c r="S62" i="2"/>
  <c r="R62" i="2"/>
  <c r="Q62" i="2"/>
  <c r="P62" i="2"/>
  <c r="E62" i="2"/>
  <c r="U62" i="2" s="1"/>
  <c r="S61" i="2"/>
  <c r="R61" i="2"/>
  <c r="Q61" i="2"/>
  <c r="P61" i="2"/>
  <c r="E61" i="2"/>
  <c r="T61" i="2" s="1"/>
  <c r="V59" i="2"/>
  <c r="O59" i="2"/>
  <c r="N59" i="2"/>
  <c r="M59" i="2"/>
  <c r="L59" i="2"/>
  <c r="K59" i="2"/>
  <c r="J59" i="2"/>
  <c r="I59" i="2"/>
  <c r="H59" i="2"/>
  <c r="G59" i="2"/>
  <c r="F59" i="2"/>
  <c r="C59" i="2"/>
  <c r="B59" i="2"/>
  <c r="S58" i="2"/>
  <c r="R58" i="2"/>
  <c r="Q58" i="2"/>
  <c r="P58" i="2"/>
  <c r="E58" i="2"/>
  <c r="U58" i="2" s="1"/>
  <c r="S57" i="2"/>
  <c r="R57" i="2"/>
  <c r="Q57" i="2"/>
  <c r="P57" i="2"/>
  <c r="E57" i="2"/>
  <c r="U57" i="2" s="1"/>
  <c r="S56" i="2"/>
  <c r="R56" i="2"/>
  <c r="Q56" i="2"/>
  <c r="P56" i="2"/>
  <c r="E56" i="2"/>
  <c r="U56" i="2" s="1"/>
  <c r="S55" i="2"/>
  <c r="R55" i="2"/>
  <c r="Q55" i="2"/>
  <c r="P55" i="2"/>
  <c r="E55" i="2"/>
  <c r="T55" i="2" s="1"/>
  <c r="W53" i="2"/>
  <c r="V53" i="2"/>
  <c r="O53" i="2"/>
  <c r="N53" i="2"/>
  <c r="M53" i="2"/>
  <c r="L53" i="2"/>
  <c r="K53" i="2"/>
  <c r="J53" i="2"/>
  <c r="I53" i="2"/>
  <c r="H53" i="2"/>
  <c r="G53" i="2"/>
  <c r="F53" i="2"/>
  <c r="C53" i="2"/>
  <c r="B53" i="2"/>
  <c r="S52" i="2"/>
  <c r="R52" i="2"/>
  <c r="Q52" i="2"/>
  <c r="P52" i="2"/>
  <c r="E52" i="2"/>
  <c r="U52" i="2" s="1"/>
  <c r="S51" i="2"/>
  <c r="R51" i="2"/>
  <c r="Q51" i="2"/>
  <c r="P51" i="2"/>
  <c r="T51" i="2" s="1"/>
  <c r="E51" i="2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U47" i="2"/>
  <c r="T47" i="2"/>
  <c r="S47" i="2"/>
  <c r="R47" i="2"/>
  <c r="Q47" i="2"/>
  <c r="P47" i="2"/>
  <c r="E47" i="2"/>
  <c r="S46" i="2"/>
  <c r="R46" i="2"/>
  <c r="Q46" i="2"/>
  <c r="P46" i="2"/>
  <c r="E46" i="2"/>
  <c r="T46" i="2" s="1"/>
  <c r="S45" i="2"/>
  <c r="R45" i="2"/>
  <c r="Q45" i="2"/>
  <c r="P45" i="2"/>
  <c r="E45" i="2"/>
  <c r="U45" i="2" s="1"/>
  <c r="S44" i="2"/>
  <c r="R44" i="2"/>
  <c r="Q44" i="2"/>
  <c r="P44" i="2"/>
  <c r="E44" i="2"/>
  <c r="U44" i="2" s="1"/>
  <c r="U43" i="2"/>
  <c r="T43" i="2"/>
  <c r="S43" i="2"/>
  <c r="R43" i="2"/>
  <c r="Q43" i="2"/>
  <c r="P43" i="2"/>
  <c r="E43" i="2"/>
  <c r="S42" i="2"/>
  <c r="R42" i="2"/>
  <c r="Q42" i="2"/>
  <c r="P42" i="2"/>
  <c r="E42" i="2"/>
  <c r="T42" i="2" s="1"/>
  <c r="W40" i="2"/>
  <c r="V40" i="2"/>
  <c r="O40" i="2"/>
  <c r="N40" i="2"/>
  <c r="M40" i="2"/>
  <c r="L40" i="2"/>
  <c r="K40" i="2"/>
  <c r="J40" i="2"/>
  <c r="I40" i="2"/>
  <c r="H40" i="2"/>
  <c r="P40" i="2" s="1"/>
  <c r="G40" i="2"/>
  <c r="F40" i="2"/>
  <c r="C40" i="2"/>
  <c r="B40" i="2"/>
  <c r="E40" i="2" s="1"/>
  <c r="T39" i="2"/>
  <c r="S39" i="2"/>
  <c r="R39" i="2"/>
  <c r="Q39" i="2"/>
  <c r="P39" i="2"/>
  <c r="E39" i="2"/>
  <c r="U39" i="2" s="1"/>
  <c r="S38" i="2"/>
  <c r="R38" i="2"/>
  <c r="Q38" i="2"/>
  <c r="P38" i="2"/>
  <c r="E38" i="2"/>
  <c r="U38" i="2" s="1"/>
  <c r="S37" i="2"/>
  <c r="R37" i="2"/>
  <c r="Q37" i="2"/>
  <c r="P37" i="2"/>
  <c r="E37" i="2"/>
  <c r="T37" i="2" s="1"/>
  <c r="S36" i="2"/>
  <c r="R36" i="2"/>
  <c r="Q36" i="2"/>
  <c r="P36" i="2"/>
  <c r="E36" i="2"/>
  <c r="U36" i="2" s="1"/>
  <c r="T35" i="2"/>
  <c r="S35" i="2"/>
  <c r="R35" i="2"/>
  <c r="Q35" i="2"/>
  <c r="P35" i="2"/>
  <c r="E35" i="2"/>
  <c r="U35" i="2" s="1"/>
  <c r="W33" i="2"/>
  <c r="V33" i="2"/>
  <c r="O33" i="2"/>
  <c r="N33" i="2"/>
  <c r="M33" i="2"/>
  <c r="L33" i="2"/>
  <c r="K33" i="2"/>
  <c r="J33" i="2"/>
  <c r="I33" i="2"/>
  <c r="H33" i="2"/>
  <c r="G33" i="2"/>
  <c r="F33" i="2"/>
  <c r="C33" i="2"/>
  <c r="B33" i="2"/>
  <c r="S32" i="2"/>
  <c r="R32" i="2"/>
  <c r="Q32" i="2"/>
  <c r="P32" i="2"/>
  <c r="E32" i="2"/>
  <c r="T32" i="2" s="1"/>
  <c r="W30" i="2"/>
  <c r="V30" i="2"/>
  <c r="O30" i="2"/>
  <c r="N30" i="2"/>
  <c r="M30" i="2"/>
  <c r="L30" i="2"/>
  <c r="K30" i="2"/>
  <c r="J30" i="2"/>
  <c r="I30" i="2"/>
  <c r="Q30" i="2" s="1"/>
  <c r="H30" i="2"/>
  <c r="G30" i="2"/>
  <c r="F30" i="2"/>
  <c r="C30" i="2"/>
  <c r="B30" i="2"/>
  <c r="E30" i="2" s="1"/>
  <c r="S29" i="2"/>
  <c r="R29" i="2"/>
  <c r="Q29" i="2"/>
  <c r="U29" i="2" s="1"/>
  <c r="P29" i="2"/>
  <c r="T29" i="2" s="1"/>
  <c r="E29" i="2"/>
  <c r="S28" i="2"/>
  <c r="R28" i="2"/>
  <c r="Q28" i="2"/>
  <c r="P28" i="2"/>
  <c r="E28" i="2"/>
  <c r="U28" i="2" s="1"/>
  <c r="S27" i="2"/>
  <c r="R27" i="2"/>
  <c r="Q27" i="2"/>
  <c r="P27" i="2"/>
  <c r="E27" i="2"/>
  <c r="T27" i="2" s="1"/>
  <c r="S26" i="2"/>
  <c r="R26" i="2"/>
  <c r="Q26" i="2"/>
  <c r="P26" i="2"/>
  <c r="E26" i="2"/>
  <c r="U26" i="2" s="1"/>
  <c r="W24" i="2"/>
  <c r="V24" i="2"/>
  <c r="O24" i="2"/>
  <c r="N24" i="2"/>
  <c r="M24" i="2"/>
  <c r="L24" i="2"/>
  <c r="K24" i="2"/>
  <c r="J24" i="2"/>
  <c r="I24" i="2"/>
  <c r="H24" i="2"/>
  <c r="G24" i="2"/>
  <c r="F24" i="2"/>
  <c r="E24" i="2"/>
  <c r="C24" i="2"/>
  <c r="B24" i="2"/>
  <c r="T23" i="2"/>
  <c r="S23" i="2"/>
  <c r="R23" i="2"/>
  <c r="Q23" i="2"/>
  <c r="P23" i="2"/>
  <c r="E23" i="2"/>
  <c r="U23" i="2" s="1"/>
  <c r="S22" i="2"/>
  <c r="R22" i="2"/>
  <c r="Q22" i="2"/>
  <c r="P22" i="2"/>
  <c r="E22" i="2"/>
  <c r="T22" i="2" s="1"/>
  <c r="S21" i="2"/>
  <c r="R21" i="2"/>
  <c r="Q21" i="2"/>
  <c r="P21" i="2"/>
  <c r="E21" i="2"/>
  <c r="U21" i="2" s="1"/>
  <c r="U20" i="2"/>
  <c r="S20" i="2"/>
  <c r="R20" i="2"/>
  <c r="Q20" i="2"/>
  <c r="P20" i="2"/>
  <c r="E20" i="2"/>
  <c r="T20" i="2" s="1"/>
  <c r="S19" i="2"/>
  <c r="R19" i="2"/>
  <c r="Q19" i="2"/>
  <c r="P19" i="2"/>
  <c r="E19" i="2"/>
  <c r="S18" i="2"/>
  <c r="R18" i="2"/>
  <c r="Q18" i="2"/>
  <c r="P18" i="2"/>
  <c r="E18" i="2"/>
  <c r="T18" i="2" s="1"/>
  <c r="W16" i="2"/>
  <c r="V16" i="2"/>
  <c r="O16" i="2"/>
  <c r="N16" i="2"/>
  <c r="M16" i="2"/>
  <c r="L16" i="2"/>
  <c r="K16" i="2"/>
  <c r="J16" i="2"/>
  <c r="I16" i="2"/>
  <c r="H16" i="2"/>
  <c r="P16" i="2" s="1"/>
  <c r="G16" i="2"/>
  <c r="F16" i="2"/>
  <c r="C16" i="2"/>
  <c r="B16" i="2"/>
  <c r="E16" i="2" s="1"/>
  <c r="T15" i="2"/>
  <c r="S15" i="2"/>
  <c r="R15" i="2"/>
  <c r="Q15" i="2"/>
  <c r="P15" i="2"/>
  <c r="E15" i="2"/>
  <c r="U15" i="2" s="1"/>
  <c r="S14" i="2"/>
  <c r="R14" i="2"/>
  <c r="Q14" i="2"/>
  <c r="P14" i="2"/>
  <c r="E14" i="2"/>
  <c r="U14" i="2" s="1"/>
  <c r="S13" i="2"/>
  <c r="R13" i="2"/>
  <c r="Q13" i="2"/>
  <c r="P13" i="2"/>
  <c r="E13" i="2"/>
  <c r="T13" i="2" s="1"/>
  <c r="S12" i="2"/>
  <c r="R12" i="2"/>
  <c r="Q12" i="2"/>
  <c r="P12" i="2"/>
  <c r="E12" i="2"/>
  <c r="U12" i="2" s="1"/>
  <c r="T11" i="2"/>
  <c r="S11" i="2"/>
  <c r="R11" i="2"/>
  <c r="Q11" i="2"/>
  <c r="P11" i="2"/>
  <c r="E11" i="2"/>
  <c r="U11" i="2" s="1"/>
  <c r="S10" i="2"/>
  <c r="R10" i="2"/>
  <c r="Q10" i="2"/>
  <c r="P10" i="2"/>
  <c r="E10" i="2"/>
  <c r="S9" i="2"/>
  <c r="R9" i="2"/>
  <c r="Q9" i="2"/>
  <c r="P9" i="2"/>
  <c r="E9" i="2"/>
  <c r="U9" i="2" s="1"/>
  <c r="S93" i="1"/>
  <c r="R93" i="1"/>
  <c r="Q93" i="1"/>
  <c r="P93" i="1"/>
  <c r="E93" i="1"/>
  <c r="U93" i="1" s="1"/>
  <c r="S92" i="1"/>
  <c r="R92" i="1"/>
  <c r="Q92" i="1"/>
  <c r="P92" i="1"/>
  <c r="E92" i="1"/>
  <c r="T92" i="1" s="1"/>
  <c r="S91" i="1"/>
  <c r="R91" i="1"/>
  <c r="Q91" i="1"/>
  <c r="P91" i="1"/>
  <c r="E91" i="1"/>
  <c r="U91" i="1" s="1"/>
  <c r="S90" i="1"/>
  <c r="R90" i="1"/>
  <c r="Q90" i="1"/>
  <c r="P90" i="1"/>
  <c r="E90" i="1"/>
  <c r="T90" i="1" s="1"/>
  <c r="S89" i="1"/>
  <c r="R89" i="1"/>
  <c r="Q89" i="1"/>
  <c r="P89" i="1"/>
  <c r="E89" i="1"/>
  <c r="U89" i="1" s="1"/>
  <c r="S88" i="1"/>
  <c r="R88" i="1"/>
  <c r="Q88" i="1"/>
  <c r="P88" i="1"/>
  <c r="E88" i="1"/>
  <c r="T88" i="1" s="1"/>
  <c r="S87" i="1"/>
  <c r="R87" i="1"/>
  <c r="Q87" i="1"/>
  <c r="P87" i="1"/>
  <c r="E87" i="1"/>
  <c r="U87" i="1" s="1"/>
  <c r="S86" i="1"/>
  <c r="R86" i="1"/>
  <c r="Q86" i="1"/>
  <c r="P86" i="1"/>
  <c r="E86" i="1"/>
  <c r="T86" i="1" s="1"/>
  <c r="W72" i="1"/>
  <c r="V72" i="1"/>
  <c r="O72" i="1"/>
  <c r="N72" i="1"/>
  <c r="M72" i="1"/>
  <c r="L72" i="1"/>
  <c r="K72" i="1"/>
  <c r="J72" i="1"/>
  <c r="I72" i="1"/>
  <c r="H72" i="1"/>
  <c r="G72" i="1"/>
  <c r="F72" i="1"/>
  <c r="C72" i="1"/>
  <c r="B72" i="1"/>
  <c r="W71" i="1"/>
  <c r="V71" i="1"/>
  <c r="O71" i="1"/>
  <c r="N71" i="1"/>
  <c r="M71" i="1"/>
  <c r="L71" i="1"/>
  <c r="K71" i="1"/>
  <c r="J71" i="1"/>
  <c r="R71" i="1" s="1"/>
  <c r="I71" i="1"/>
  <c r="H71" i="1"/>
  <c r="G71" i="1"/>
  <c r="F71" i="1"/>
  <c r="C71" i="1"/>
  <c r="E71" i="1" s="1"/>
  <c r="B71" i="1"/>
  <c r="W70" i="1"/>
  <c r="V70" i="1"/>
  <c r="O70" i="1"/>
  <c r="N70" i="1"/>
  <c r="M70" i="1"/>
  <c r="L70" i="1"/>
  <c r="K70" i="1"/>
  <c r="J70" i="1"/>
  <c r="I70" i="1"/>
  <c r="H70" i="1"/>
  <c r="G70" i="1"/>
  <c r="F70" i="1"/>
  <c r="C70" i="1"/>
  <c r="B70" i="1"/>
  <c r="S69" i="1"/>
  <c r="R69" i="1"/>
  <c r="Q69" i="1"/>
  <c r="P69" i="1"/>
  <c r="E69" i="1"/>
  <c r="W67" i="1"/>
  <c r="V67" i="1"/>
  <c r="O67" i="1"/>
  <c r="N67" i="1"/>
  <c r="M67" i="1"/>
  <c r="L67" i="1"/>
  <c r="K67" i="1"/>
  <c r="J67" i="1"/>
  <c r="I67" i="1"/>
  <c r="H67" i="1"/>
  <c r="G67" i="1"/>
  <c r="F67" i="1"/>
  <c r="C67" i="1"/>
  <c r="B67" i="1"/>
  <c r="W66" i="1"/>
  <c r="V66" i="1"/>
  <c r="O66" i="1"/>
  <c r="N66" i="1"/>
  <c r="M66" i="1"/>
  <c r="L66" i="1"/>
  <c r="K66" i="1"/>
  <c r="J66" i="1"/>
  <c r="R66" i="1" s="1"/>
  <c r="I66" i="1"/>
  <c r="H66" i="1"/>
  <c r="G66" i="1"/>
  <c r="F66" i="1"/>
  <c r="C66" i="1"/>
  <c r="E66" i="1" s="1"/>
  <c r="B66" i="1"/>
  <c r="S65" i="1"/>
  <c r="R65" i="1"/>
  <c r="Q65" i="1"/>
  <c r="P65" i="1"/>
  <c r="T65" i="1" s="1"/>
  <c r="E65" i="1"/>
  <c r="S64" i="1"/>
  <c r="R64" i="1"/>
  <c r="Q64" i="1"/>
  <c r="P64" i="1"/>
  <c r="E64" i="1"/>
  <c r="S63" i="1"/>
  <c r="R63" i="1"/>
  <c r="Q63" i="1"/>
  <c r="P63" i="1"/>
  <c r="E63" i="1"/>
  <c r="U63" i="1" s="1"/>
  <c r="S62" i="1"/>
  <c r="R62" i="1"/>
  <c r="Q62" i="1"/>
  <c r="P62" i="1"/>
  <c r="E62" i="1"/>
  <c r="U62" i="1" s="1"/>
  <c r="U61" i="1"/>
  <c r="S61" i="1"/>
  <c r="R61" i="1"/>
  <c r="Q61" i="1"/>
  <c r="P61" i="1"/>
  <c r="E61" i="1"/>
  <c r="T61" i="1" s="1"/>
  <c r="V59" i="1"/>
  <c r="O59" i="1"/>
  <c r="N59" i="1"/>
  <c r="M59" i="1"/>
  <c r="L59" i="1"/>
  <c r="K59" i="1"/>
  <c r="J59" i="1"/>
  <c r="I59" i="1"/>
  <c r="H59" i="1"/>
  <c r="G59" i="1"/>
  <c r="F59" i="1"/>
  <c r="C59" i="1"/>
  <c r="B59" i="1"/>
  <c r="T58" i="1"/>
  <c r="S58" i="1"/>
  <c r="R58" i="1"/>
  <c r="Q58" i="1"/>
  <c r="P58" i="1"/>
  <c r="E58" i="1"/>
  <c r="U58" i="1" s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U55" i="1" s="1"/>
  <c r="W53" i="1"/>
  <c r="V53" i="1"/>
  <c r="O53" i="1"/>
  <c r="N53" i="1"/>
  <c r="M53" i="1"/>
  <c r="L53" i="1"/>
  <c r="K53" i="1"/>
  <c r="J53" i="1"/>
  <c r="I53" i="1"/>
  <c r="H53" i="1"/>
  <c r="G53" i="1"/>
  <c r="F53" i="1"/>
  <c r="C53" i="1"/>
  <c r="B53" i="1"/>
  <c r="S52" i="1"/>
  <c r="R52" i="1"/>
  <c r="Q52" i="1"/>
  <c r="P52" i="1"/>
  <c r="E52" i="1"/>
  <c r="T52" i="1" s="1"/>
  <c r="S51" i="1"/>
  <c r="R51" i="1"/>
  <c r="Q51" i="1"/>
  <c r="P51" i="1"/>
  <c r="E51" i="1"/>
  <c r="T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T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S44" i="1"/>
  <c r="R44" i="1"/>
  <c r="Q44" i="1"/>
  <c r="P44" i="1"/>
  <c r="E44" i="1"/>
  <c r="T44" i="1" s="1"/>
  <c r="S43" i="1"/>
  <c r="R43" i="1"/>
  <c r="Q43" i="1"/>
  <c r="P43" i="1"/>
  <c r="E43" i="1"/>
  <c r="T43" i="1" s="1"/>
  <c r="S42" i="1"/>
  <c r="R42" i="1"/>
  <c r="Q42" i="1"/>
  <c r="P42" i="1"/>
  <c r="E42" i="1"/>
  <c r="U42" i="1" s="1"/>
  <c r="W40" i="1"/>
  <c r="V40" i="1"/>
  <c r="O40" i="1"/>
  <c r="N40" i="1"/>
  <c r="M40" i="1"/>
  <c r="L40" i="1"/>
  <c r="K40" i="1"/>
  <c r="J40" i="1"/>
  <c r="R40" i="1" s="1"/>
  <c r="I40" i="1"/>
  <c r="H40" i="1"/>
  <c r="G40" i="1"/>
  <c r="F40" i="1"/>
  <c r="C40" i="1"/>
  <c r="E40" i="1" s="1"/>
  <c r="B40" i="1"/>
  <c r="S39" i="1"/>
  <c r="R39" i="1"/>
  <c r="Q39" i="1"/>
  <c r="P39" i="1"/>
  <c r="E39" i="1"/>
  <c r="T39" i="1" s="1"/>
  <c r="S38" i="1"/>
  <c r="R38" i="1"/>
  <c r="Q38" i="1"/>
  <c r="P38" i="1"/>
  <c r="E38" i="1"/>
  <c r="T38" i="1" s="1"/>
  <c r="S37" i="1"/>
  <c r="R37" i="1"/>
  <c r="Q37" i="1"/>
  <c r="P37" i="1"/>
  <c r="E37" i="1"/>
  <c r="U37" i="1" s="1"/>
  <c r="S36" i="1"/>
  <c r="R36" i="1"/>
  <c r="Q36" i="1"/>
  <c r="P36" i="1"/>
  <c r="E36" i="1"/>
  <c r="S35" i="1"/>
  <c r="R35" i="1"/>
  <c r="Q35" i="1"/>
  <c r="U35" i="1" s="1"/>
  <c r="P35" i="1"/>
  <c r="T35" i="1" s="1"/>
  <c r="E35" i="1"/>
  <c r="W33" i="1"/>
  <c r="V33" i="1"/>
  <c r="O33" i="1"/>
  <c r="N33" i="1"/>
  <c r="M33" i="1"/>
  <c r="L33" i="1"/>
  <c r="K33" i="1"/>
  <c r="J33" i="1"/>
  <c r="I33" i="1"/>
  <c r="H33" i="1"/>
  <c r="G33" i="1"/>
  <c r="F33" i="1"/>
  <c r="C33" i="1"/>
  <c r="B33" i="1"/>
  <c r="E33" i="1" s="1"/>
  <c r="S32" i="1"/>
  <c r="R32" i="1"/>
  <c r="Q32" i="1"/>
  <c r="P32" i="1"/>
  <c r="E32" i="1"/>
  <c r="U32" i="1" s="1"/>
  <c r="W30" i="1"/>
  <c r="V30" i="1"/>
  <c r="O30" i="1"/>
  <c r="N30" i="1"/>
  <c r="M30" i="1"/>
  <c r="L30" i="1"/>
  <c r="K30" i="1"/>
  <c r="J30" i="1"/>
  <c r="R30" i="1" s="1"/>
  <c r="I30" i="1"/>
  <c r="S30" i="1" s="1"/>
  <c r="H30" i="1"/>
  <c r="G30" i="1"/>
  <c r="F30" i="1"/>
  <c r="C30" i="1"/>
  <c r="B30" i="1"/>
  <c r="E30" i="1" s="1"/>
  <c r="S29" i="1"/>
  <c r="R29" i="1"/>
  <c r="Q29" i="1"/>
  <c r="U29" i="1" s="1"/>
  <c r="P29" i="1"/>
  <c r="T29" i="1" s="1"/>
  <c r="E29" i="1"/>
  <c r="S28" i="1"/>
  <c r="R28" i="1"/>
  <c r="Q28" i="1"/>
  <c r="P28" i="1"/>
  <c r="E28" i="1"/>
  <c r="T28" i="1" s="1"/>
  <c r="S27" i="1"/>
  <c r="R27" i="1"/>
  <c r="Q27" i="1"/>
  <c r="P27" i="1"/>
  <c r="E27" i="1"/>
  <c r="U27" i="1" s="1"/>
  <c r="U26" i="1"/>
  <c r="T26" i="1"/>
  <c r="S26" i="1"/>
  <c r="R26" i="1"/>
  <c r="Q26" i="1"/>
  <c r="P26" i="1"/>
  <c r="E26" i="1"/>
  <c r="W24" i="1"/>
  <c r="V24" i="1"/>
  <c r="O24" i="1"/>
  <c r="N24" i="1"/>
  <c r="M24" i="1"/>
  <c r="L24" i="1"/>
  <c r="K24" i="1"/>
  <c r="J24" i="1"/>
  <c r="I24" i="1"/>
  <c r="S24" i="1" s="1"/>
  <c r="H24" i="1"/>
  <c r="G24" i="1"/>
  <c r="F24" i="1"/>
  <c r="C24" i="1"/>
  <c r="B24" i="1"/>
  <c r="S23" i="1"/>
  <c r="R23" i="1"/>
  <c r="Q23" i="1"/>
  <c r="P23" i="1"/>
  <c r="E23" i="1"/>
  <c r="T23" i="1" s="1"/>
  <c r="S22" i="1"/>
  <c r="R22" i="1"/>
  <c r="Q22" i="1"/>
  <c r="P22" i="1"/>
  <c r="E22" i="1"/>
  <c r="U22" i="1" s="1"/>
  <c r="U21" i="1"/>
  <c r="T21" i="1"/>
  <c r="S21" i="1"/>
  <c r="R21" i="1"/>
  <c r="Q21" i="1"/>
  <c r="P21" i="1"/>
  <c r="E21" i="1"/>
  <c r="S20" i="1"/>
  <c r="R20" i="1"/>
  <c r="Q20" i="1"/>
  <c r="P20" i="1"/>
  <c r="E20" i="1"/>
  <c r="S19" i="1"/>
  <c r="R19" i="1"/>
  <c r="Q19" i="1"/>
  <c r="P19" i="1"/>
  <c r="E19" i="1"/>
  <c r="T19" i="1" s="1"/>
  <c r="S18" i="1"/>
  <c r="R18" i="1"/>
  <c r="Q18" i="1"/>
  <c r="P18" i="1"/>
  <c r="E18" i="1"/>
  <c r="U18" i="1" s="1"/>
  <c r="W16" i="1"/>
  <c r="V16" i="1"/>
  <c r="O16" i="1"/>
  <c r="N16" i="1"/>
  <c r="M16" i="1"/>
  <c r="L16" i="1"/>
  <c r="K16" i="1"/>
  <c r="J16" i="1"/>
  <c r="R16" i="1" s="1"/>
  <c r="I16" i="1"/>
  <c r="H16" i="1"/>
  <c r="G16" i="1"/>
  <c r="F16" i="1"/>
  <c r="C16" i="1"/>
  <c r="E16" i="1" s="1"/>
  <c r="B16" i="1"/>
  <c r="S15" i="1"/>
  <c r="R15" i="1"/>
  <c r="Q15" i="1"/>
  <c r="P15" i="1"/>
  <c r="E15" i="1"/>
  <c r="T15" i="1" s="1"/>
  <c r="S14" i="1"/>
  <c r="R14" i="1"/>
  <c r="Q14" i="1"/>
  <c r="P14" i="1"/>
  <c r="E14" i="1"/>
  <c r="S13" i="1"/>
  <c r="R13" i="1"/>
  <c r="Q13" i="1"/>
  <c r="P13" i="1"/>
  <c r="E13" i="1"/>
  <c r="S12" i="1"/>
  <c r="R12" i="1"/>
  <c r="Q12" i="1"/>
  <c r="P12" i="1"/>
  <c r="E12" i="1"/>
  <c r="T12" i="1" s="1"/>
  <c r="U11" i="1"/>
  <c r="S11" i="1"/>
  <c r="R11" i="1"/>
  <c r="Q11" i="1"/>
  <c r="P11" i="1"/>
  <c r="T11" i="1" s="1"/>
  <c r="E11" i="1"/>
  <c r="S10" i="1"/>
  <c r="R10" i="1"/>
  <c r="Q10" i="1"/>
  <c r="P10" i="1"/>
  <c r="E10" i="1"/>
  <c r="S9" i="1"/>
  <c r="R9" i="1"/>
  <c r="Q9" i="1"/>
  <c r="P9" i="1"/>
  <c r="E9" i="1"/>
  <c r="U9" i="1" s="1"/>
  <c r="S66" i="6" l="1"/>
  <c r="U50" i="8"/>
  <c r="T50" i="8"/>
  <c r="U48" i="48"/>
  <c r="T48" i="48"/>
  <c r="U65" i="8"/>
  <c r="T65" i="8"/>
  <c r="U12" i="1"/>
  <c r="U39" i="1"/>
  <c r="U44" i="1"/>
  <c r="U48" i="1"/>
  <c r="U52" i="1"/>
  <c r="T62" i="1"/>
  <c r="E67" i="1"/>
  <c r="Q70" i="1"/>
  <c r="E72" i="1"/>
  <c r="T87" i="1"/>
  <c r="U88" i="1"/>
  <c r="T91" i="1"/>
  <c r="U92" i="1"/>
  <c r="T44" i="2"/>
  <c r="T48" i="2"/>
  <c r="T56" i="2"/>
  <c r="U61" i="2"/>
  <c r="T64" i="2"/>
  <c r="U65" i="2"/>
  <c r="T69" i="2"/>
  <c r="Q71" i="2"/>
  <c r="S72" i="2"/>
  <c r="E16" i="3"/>
  <c r="Q24" i="3"/>
  <c r="S24" i="3"/>
  <c r="Q30" i="3"/>
  <c r="Q40" i="3"/>
  <c r="U42" i="3"/>
  <c r="U46" i="3"/>
  <c r="Q70" i="3"/>
  <c r="U70" i="3" s="1"/>
  <c r="T55" i="4"/>
  <c r="T62" i="4"/>
  <c r="U63" i="4"/>
  <c r="Q66" i="4"/>
  <c r="U69" i="4"/>
  <c r="P71" i="4"/>
  <c r="U88" i="4"/>
  <c r="U92" i="4"/>
  <c r="U11" i="5"/>
  <c r="U15" i="5"/>
  <c r="U20" i="5"/>
  <c r="T87" i="5"/>
  <c r="U88" i="5"/>
  <c r="T92" i="5"/>
  <c r="U11" i="6"/>
  <c r="T15" i="6"/>
  <c r="T29" i="6"/>
  <c r="P30" i="6"/>
  <c r="T37" i="6"/>
  <c r="T48" i="6"/>
  <c r="U52" i="6"/>
  <c r="T87" i="6"/>
  <c r="E16" i="7"/>
  <c r="P24" i="7"/>
  <c r="R24" i="7"/>
  <c r="U27" i="7"/>
  <c r="U29" i="7"/>
  <c r="R33" i="7"/>
  <c r="T37" i="7"/>
  <c r="U38" i="7"/>
  <c r="T50" i="7"/>
  <c r="U55" i="7"/>
  <c r="T63" i="7"/>
  <c r="U64" i="7"/>
  <c r="S70" i="7"/>
  <c r="T15" i="8"/>
  <c r="U21" i="8"/>
  <c r="E71" i="8"/>
  <c r="U88" i="8"/>
  <c r="T88" i="8"/>
  <c r="U12" i="9"/>
  <c r="T12" i="9"/>
  <c r="U38" i="9"/>
  <c r="T38" i="9"/>
  <c r="U48" i="9"/>
  <c r="T48" i="9"/>
  <c r="U47" i="10"/>
  <c r="T47" i="10"/>
  <c r="U23" i="11"/>
  <c r="T23" i="11"/>
  <c r="U63" i="11"/>
  <c r="T63" i="11"/>
  <c r="T89" i="11"/>
  <c r="T21" i="13"/>
  <c r="U49" i="13"/>
  <c r="T49" i="13"/>
  <c r="U11" i="14"/>
  <c r="T11" i="14"/>
  <c r="R30" i="14"/>
  <c r="T15" i="15"/>
  <c r="U15" i="15"/>
  <c r="T37" i="19"/>
  <c r="U37" i="19"/>
  <c r="S30" i="2"/>
  <c r="U44" i="12"/>
  <c r="T44" i="12"/>
  <c r="T20" i="1"/>
  <c r="Q16" i="11"/>
  <c r="S16" i="11"/>
  <c r="U35" i="13"/>
  <c r="T35" i="13"/>
  <c r="T86" i="19"/>
  <c r="U86" i="19"/>
  <c r="U13" i="1"/>
  <c r="E24" i="1"/>
  <c r="P30" i="1"/>
  <c r="E53" i="1"/>
  <c r="P30" i="2"/>
  <c r="R30" i="2"/>
  <c r="P59" i="2"/>
  <c r="E66" i="2"/>
  <c r="E67" i="2"/>
  <c r="P70" i="2"/>
  <c r="E72" i="2"/>
  <c r="E66" i="3"/>
  <c r="E67" i="3"/>
  <c r="E71" i="3"/>
  <c r="E59" i="4"/>
  <c r="U59" i="4" s="1"/>
  <c r="P70" i="4"/>
  <c r="T70" i="4" s="1"/>
  <c r="S70" i="4"/>
  <c r="Q71" i="4"/>
  <c r="Q30" i="6"/>
  <c r="E53" i="6"/>
  <c r="P66" i="6"/>
  <c r="R66" i="6"/>
  <c r="Q24" i="7"/>
  <c r="S24" i="7"/>
  <c r="P30" i="7"/>
  <c r="S30" i="7"/>
  <c r="E70" i="7"/>
  <c r="P24" i="8"/>
  <c r="S24" i="8"/>
  <c r="E40" i="8"/>
  <c r="U57" i="9"/>
  <c r="T57" i="9"/>
  <c r="T57" i="10"/>
  <c r="U57" i="10"/>
  <c r="R24" i="11"/>
  <c r="U36" i="11"/>
  <c r="T36" i="11"/>
  <c r="R40" i="13"/>
  <c r="R40" i="2"/>
  <c r="E70" i="5"/>
  <c r="T70" i="5" s="1"/>
  <c r="U93" i="8"/>
  <c r="T93" i="8"/>
  <c r="U91" i="9"/>
  <c r="T91" i="9"/>
  <c r="T62" i="20"/>
  <c r="U62" i="20"/>
  <c r="U20" i="1"/>
  <c r="P24" i="1"/>
  <c r="T24" i="1" s="1"/>
  <c r="P33" i="1"/>
  <c r="T36" i="1"/>
  <c r="P67" i="1"/>
  <c r="E70" i="1"/>
  <c r="T10" i="2"/>
  <c r="Q16" i="2"/>
  <c r="U19" i="2"/>
  <c r="P24" i="2"/>
  <c r="R24" i="2"/>
  <c r="Q40" i="2"/>
  <c r="S40" i="2"/>
  <c r="T86" i="2"/>
  <c r="T90" i="2"/>
  <c r="P16" i="3"/>
  <c r="U32" i="3"/>
  <c r="P33" i="3"/>
  <c r="U10" i="4"/>
  <c r="P24" i="4"/>
  <c r="T26" i="4"/>
  <c r="Q30" i="4"/>
  <c r="E66" i="4"/>
  <c r="Q30" i="5"/>
  <c r="P40" i="5"/>
  <c r="R40" i="5"/>
  <c r="P53" i="5"/>
  <c r="T62" i="5"/>
  <c r="P66" i="5"/>
  <c r="R66" i="5"/>
  <c r="Q67" i="5"/>
  <c r="Q72" i="5"/>
  <c r="T9" i="6"/>
  <c r="E30" i="6"/>
  <c r="T30" i="6" s="1"/>
  <c r="T32" i="6"/>
  <c r="T35" i="6"/>
  <c r="Q40" i="6"/>
  <c r="S40" i="6"/>
  <c r="T42" i="6"/>
  <c r="T50" i="6"/>
  <c r="T69" i="6"/>
  <c r="Q71" i="6"/>
  <c r="P16" i="7"/>
  <c r="E24" i="7"/>
  <c r="U51" i="7"/>
  <c r="Q71" i="7"/>
  <c r="U46" i="8"/>
  <c r="T46" i="8"/>
  <c r="U61" i="8"/>
  <c r="T61" i="8"/>
  <c r="U52" i="9"/>
  <c r="T52" i="9"/>
  <c r="U55" i="11"/>
  <c r="T55" i="11"/>
  <c r="Q66" i="11"/>
  <c r="S66" i="11"/>
  <c r="T87" i="12"/>
  <c r="U45" i="13"/>
  <c r="T45" i="13"/>
  <c r="U88" i="13"/>
  <c r="T88" i="13"/>
  <c r="U89" i="12"/>
  <c r="T89" i="12"/>
  <c r="T19" i="2"/>
  <c r="E24" i="5"/>
  <c r="U24" i="5" s="1"/>
  <c r="R40" i="6"/>
  <c r="T9" i="20"/>
  <c r="U9" i="20"/>
  <c r="R40" i="21"/>
  <c r="U15" i="1"/>
  <c r="Q33" i="1"/>
  <c r="U36" i="1"/>
  <c r="P53" i="1"/>
  <c r="T53" i="1" s="1"/>
  <c r="Q72" i="1"/>
  <c r="U72" i="1" s="1"/>
  <c r="U10" i="2"/>
  <c r="R16" i="2"/>
  <c r="Q24" i="2"/>
  <c r="Q53" i="2"/>
  <c r="P66" i="2"/>
  <c r="R66" i="2"/>
  <c r="Q16" i="3"/>
  <c r="T27" i="3"/>
  <c r="Q33" i="3"/>
  <c r="T37" i="3"/>
  <c r="T50" i="3"/>
  <c r="P66" i="3"/>
  <c r="P71" i="3"/>
  <c r="Q24" i="4"/>
  <c r="P59" i="4"/>
  <c r="T26" i="5"/>
  <c r="R30" i="5"/>
  <c r="U32" i="5"/>
  <c r="T35" i="5"/>
  <c r="T39" i="5"/>
  <c r="Q40" i="5"/>
  <c r="T45" i="5"/>
  <c r="T49" i="5"/>
  <c r="T61" i="5"/>
  <c r="T65" i="5"/>
  <c r="Q66" i="5"/>
  <c r="P71" i="5"/>
  <c r="P33" i="6"/>
  <c r="P53" i="6"/>
  <c r="U69" i="6"/>
  <c r="P70" i="6"/>
  <c r="T70" i="6" s="1"/>
  <c r="R71" i="6"/>
  <c r="Q16" i="7"/>
  <c r="T69" i="7"/>
  <c r="P70" i="7"/>
  <c r="T12" i="8"/>
  <c r="T18" i="8"/>
  <c r="U89" i="8"/>
  <c r="T89" i="8"/>
  <c r="T15" i="9"/>
  <c r="U14" i="10"/>
  <c r="T14" i="10"/>
  <c r="R30" i="10"/>
  <c r="U90" i="10"/>
  <c r="T90" i="10"/>
  <c r="U42" i="11"/>
  <c r="T42" i="11"/>
  <c r="U28" i="13"/>
  <c r="T28" i="13"/>
  <c r="T57" i="13"/>
  <c r="U38" i="14"/>
  <c r="T38" i="14"/>
  <c r="T65" i="14"/>
  <c r="U65" i="14"/>
  <c r="U62" i="12"/>
  <c r="T62" i="12"/>
  <c r="E33" i="2"/>
  <c r="T21" i="20"/>
  <c r="U21" i="20"/>
  <c r="U14" i="1"/>
  <c r="P16" i="1"/>
  <c r="P40" i="1"/>
  <c r="T45" i="1"/>
  <c r="T49" i="1"/>
  <c r="T57" i="1"/>
  <c r="U65" i="1"/>
  <c r="P66" i="1"/>
  <c r="T69" i="1"/>
  <c r="P71" i="1"/>
  <c r="T14" i="2"/>
  <c r="S16" i="2"/>
  <c r="T28" i="2"/>
  <c r="P33" i="2"/>
  <c r="T38" i="2"/>
  <c r="U51" i="2"/>
  <c r="T52" i="2"/>
  <c r="Q66" i="2"/>
  <c r="S66" i="2"/>
  <c r="U29" i="3"/>
  <c r="R33" i="3"/>
  <c r="T43" i="3"/>
  <c r="Q53" i="3"/>
  <c r="Q66" i="3"/>
  <c r="Q71" i="3"/>
  <c r="T32" i="4"/>
  <c r="P33" i="4"/>
  <c r="E53" i="4"/>
  <c r="P72" i="4"/>
  <c r="T72" i="4" s="1"/>
  <c r="T89" i="4"/>
  <c r="T93" i="4"/>
  <c r="T12" i="5"/>
  <c r="P16" i="5"/>
  <c r="T21" i="5"/>
  <c r="P24" i="5"/>
  <c r="P33" i="5"/>
  <c r="T33" i="5" s="1"/>
  <c r="T44" i="5"/>
  <c r="T48" i="5"/>
  <c r="T52" i="5"/>
  <c r="P70" i="5"/>
  <c r="Q71" i="5"/>
  <c r="T10" i="6"/>
  <c r="P16" i="6"/>
  <c r="T18" i="6"/>
  <c r="Q33" i="6"/>
  <c r="U33" i="6" s="1"/>
  <c r="T38" i="6"/>
  <c r="T51" i="6"/>
  <c r="T63" i="6"/>
  <c r="Q70" i="6"/>
  <c r="T10" i="7"/>
  <c r="T28" i="7"/>
  <c r="U32" i="7"/>
  <c r="P33" i="7"/>
  <c r="U43" i="7"/>
  <c r="T56" i="7"/>
  <c r="U69" i="7"/>
  <c r="Q70" i="7"/>
  <c r="S71" i="7"/>
  <c r="T92" i="7"/>
  <c r="P16" i="8"/>
  <c r="T16" i="8" s="1"/>
  <c r="T22" i="8"/>
  <c r="T44" i="8"/>
  <c r="T49" i="11"/>
  <c r="T15" i="12"/>
  <c r="U18" i="12"/>
  <c r="T18" i="12"/>
  <c r="U35" i="12"/>
  <c r="T35" i="12"/>
  <c r="T43" i="13"/>
  <c r="T86" i="13"/>
  <c r="T29" i="14"/>
  <c r="U29" i="14"/>
  <c r="T51" i="15"/>
  <c r="U51" i="15"/>
  <c r="T32" i="3"/>
  <c r="E72" i="4"/>
  <c r="T51" i="7"/>
  <c r="U20" i="14"/>
  <c r="T20" i="14"/>
  <c r="T10" i="1"/>
  <c r="Q16" i="1"/>
  <c r="S33" i="1"/>
  <c r="Q40" i="1"/>
  <c r="E59" i="1"/>
  <c r="U59" i="1" s="1"/>
  <c r="T64" i="1"/>
  <c r="Q66" i="1"/>
  <c r="P70" i="1"/>
  <c r="Q71" i="1"/>
  <c r="Q33" i="2"/>
  <c r="T57" i="2"/>
  <c r="P71" i="2"/>
  <c r="P24" i="3"/>
  <c r="R24" i="3"/>
  <c r="P30" i="3"/>
  <c r="S30" i="3"/>
  <c r="P40" i="3"/>
  <c r="S40" i="3"/>
  <c r="P70" i="3"/>
  <c r="U32" i="4"/>
  <c r="Q33" i="4"/>
  <c r="E40" i="4"/>
  <c r="P66" i="4"/>
  <c r="Q72" i="4"/>
  <c r="Q16" i="5"/>
  <c r="Q24" i="5"/>
  <c r="Q33" i="5"/>
  <c r="Q70" i="5"/>
  <c r="U10" i="6"/>
  <c r="Q16" i="6"/>
  <c r="U16" i="6" s="1"/>
  <c r="T27" i="6"/>
  <c r="U51" i="6"/>
  <c r="U10" i="7"/>
  <c r="T19" i="7"/>
  <c r="Q33" i="7"/>
  <c r="P59" i="7"/>
  <c r="R70" i="7"/>
  <c r="E71" i="7"/>
  <c r="T71" i="7" s="1"/>
  <c r="T11" i="8"/>
  <c r="Q16" i="8"/>
  <c r="U19" i="8"/>
  <c r="U29" i="8"/>
  <c r="U35" i="8"/>
  <c r="T35" i="8"/>
  <c r="U45" i="8"/>
  <c r="T45" i="8"/>
  <c r="Q53" i="8"/>
  <c r="E59" i="8"/>
  <c r="T87" i="8"/>
  <c r="E16" i="9"/>
  <c r="T9" i="10"/>
  <c r="T22" i="10"/>
  <c r="U13" i="11"/>
  <c r="T13" i="11"/>
  <c r="U47" i="11"/>
  <c r="T47" i="11"/>
  <c r="P59" i="9"/>
  <c r="T69" i="9"/>
  <c r="P71" i="9"/>
  <c r="P33" i="10"/>
  <c r="P53" i="10"/>
  <c r="P70" i="10"/>
  <c r="T70" i="10" s="1"/>
  <c r="T10" i="11"/>
  <c r="P33" i="11"/>
  <c r="T51" i="11"/>
  <c r="T69" i="11"/>
  <c r="P70" i="11"/>
  <c r="Q71" i="11"/>
  <c r="P24" i="12"/>
  <c r="P59" i="12"/>
  <c r="E72" i="12"/>
  <c r="P66" i="13"/>
  <c r="R66" i="13"/>
  <c r="Q67" i="13"/>
  <c r="P72" i="13"/>
  <c r="T65" i="17"/>
  <c r="U65" i="17"/>
  <c r="T92" i="17"/>
  <c r="U92" i="17"/>
  <c r="R24" i="18"/>
  <c r="T37" i="20"/>
  <c r="U37" i="20"/>
  <c r="T49" i="20"/>
  <c r="U49" i="20"/>
  <c r="R66" i="21"/>
  <c r="T29" i="8"/>
  <c r="E33" i="8"/>
  <c r="P67" i="8"/>
  <c r="Q24" i="9"/>
  <c r="P40" i="9"/>
  <c r="R40" i="9"/>
  <c r="E67" i="9"/>
  <c r="P70" i="9"/>
  <c r="T70" i="9" s="1"/>
  <c r="Q71" i="9"/>
  <c r="U71" i="9" s="1"/>
  <c r="S72" i="9"/>
  <c r="T10" i="10"/>
  <c r="P16" i="10"/>
  <c r="Q33" i="10"/>
  <c r="T51" i="10"/>
  <c r="Q53" i="10"/>
  <c r="T63" i="10"/>
  <c r="Q70" i="10"/>
  <c r="U70" i="10" s="1"/>
  <c r="S71" i="10"/>
  <c r="U10" i="11"/>
  <c r="T19" i="11"/>
  <c r="Q33" i="11"/>
  <c r="U51" i="11"/>
  <c r="U69" i="11"/>
  <c r="Q70" i="11"/>
  <c r="U70" i="11" s="1"/>
  <c r="T88" i="11"/>
  <c r="T13" i="12"/>
  <c r="Q24" i="12"/>
  <c r="P30" i="12"/>
  <c r="U38" i="12"/>
  <c r="P40" i="12"/>
  <c r="E70" i="12"/>
  <c r="T14" i="13"/>
  <c r="P24" i="13"/>
  <c r="P30" i="13"/>
  <c r="R30" i="13"/>
  <c r="E33" i="13"/>
  <c r="T56" i="13"/>
  <c r="Q66" i="13"/>
  <c r="R67" i="13"/>
  <c r="U69" i="13"/>
  <c r="Q72" i="13"/>
  <c r="U72" i="13" s="1"/>
  <c r="S33" i="14"/>
  <c r="T48" i="14"/>
  <c r="U48" i="14"/>
  <c r="T63" i="16"/>
  <c r="U63" i="16"/>
  <c r="T62" i="17"/>
  <c r="U62" i="17"/>
  <c r="Q30" i="19"/>
  <c r="S30" i="19"/>
  <c r="T56" i="22"/>
  <c r="U56" i="22"/>
  <c r="Q30" i="8"/>
  <c r="T36" i="8"/>
  <c r="T42" i="8"/>
  <c r="P66" i="8"/>
  <c r="U69" i="8"/>
  <c r="T28" i="9"/>
  <c r="Q33" i="9"/>
  <c r="T44" i="9"/>
  <c r="T49" i="9"/>
  <c r="T51" i="9"/>
  <c r="U58" i="9"/>
  <c r="T87" i="9"/>
  <c r="T92" i="9"/>
  <c r="T15" i="10"/>
  <c r="R16" i="10"/>
  <c r="U19" i="10"/>
  <c r="T20" i="10"/>
  <c r="U29" i="10"/>
  <c r="Q30" i="10"/>
  <c r="S30" i="10"/>
  <c r="T37" i="10"/>
  <c r="T43" i="10"/>
  <c r="T48" i="10"/>
  <c r="T86" i="10"/>
  <c r="T91" i="10"/>
  <c r="T14" i="11"/>
  <c r="Q24" i="11"/>
  <c r="S24" i="11"/>
  <c r="T26" i="11"/>
  <c r="P30" i="11"/>
  <c r="T43" i="11"/>
  <c r="T56" i="11"/>
  <c r="P59" i="11"/>
  <c r="T64" i="11"/>
  <c r="T9" i="12"/>
  <c r="T29" i="12"/>
  <c r="T39" i="12"/>
  <c r="T49" i="12"/>
  <c r="T55" i="12"/>
  <c r="T63" i="12"/>
  <c r="T65" i="12"/>
  <c r="T23" i="13"/>
  <c r="T39" i="13"/>
  <c r="Q40" i="13"/>
  <c r="Q59" i="13"/>
  <c r="T64" i="13"/>
  <c r="P70" i="13"/>
  <c r="Q71" i="13"/>
  <c r="U12" i="14"/>
  <c r="T15" i="14"/>
  <c r="U21" i="14"/>
  <c r="U26" i="14"/>
  <c r="T61" i="14"/>
  <c r="U61" i="14"/>
  <c r="R30" i="15"/>
  <c r="Q40" i="19"/>
  <c r="S40" i="19"/>
  <c r="T51" i="19"/>
  <c r="U51" i="19"/>
  <c r="T55" i="27"/>
  <c r="U55" i="27"/>
  <c r="Q71" i="27"/>
  <c r="S71" i="27"/>
  <c r="P40" i="8"/>
  <c r="Q66" i="8"/>
  <c r="P70" i="8"/>
  <c r="P71" i="8"/>
  <c r="Q72" i="8"/>
  <c r="U72" i="8" s="1"/>
  <c r="U10" i="9"/>
  <c r="R53" i="9"/>
  <c r="S16" i="10"/>
  <c r="P24" i="10"/>
  <c r="R24" i="10"/>
  <c r="P40" i="10"/>
  <c r="R40" i="10"/>
  <c r="E53" i="10"/>
  <c r="P66" i="10"/>
  <c r="R66" i="10"/>
  <c r="P67" i="10"/>
  <c r="Q30" i="11"/>
  <c r="P40" i="11"/>
  <c r="U9" i="12"/>
  <c r="U11" i="12"/>
  <c r="E24" i="12"/>
  <c r="U24" i="12" s="1"/>
  <c r="T32" i="12"/>
  <c r="P33" i="12"/>
  <c r="P53" i="12"/>
  <c r="E59" i="12"/>
  <c r="P66" i="12"/>
  <c r="Q72" i="12"/>
  <c r="U10" i="13"/>
  <c r="U32" i="13"/>
  <c r="Q70" i="13"/>
  <c r="U70" i="13" s="1"/>
  <c r="R71" i="13"/>
  <c r="R16" i="14"/>
  <c r="T44" i="14"/>
  <c r="U44" i="14"/>
  <c r="U57" i="14"/>
  <c r="T57" i="14"/>
  <c r="R16" i="17"/>
  <c r="U57" i="17"/>
  <c r="T57" i="17"/>
  <c r="T64" i="19"/>
  <c r="U64" i="19"/>
  <c r="T45" i="20"/>
  <c r="U45" i="20"/>
  <c r="T64" i="22"/>
  <c r="U64" i="22"/>
  <c r="P33" i="8"/>
  <c r="T33" i="8" s="1"/>
  <c r="Q40" i="8"/>
  <c r="Q70" i="8"/>
  <c r="Q71" i="8"/>
  <c r="U19" i="9"/>
  <c r="T62" i="9"/>
  <c r="P67" i="9"/>
  <c r="T86" i="9"/>
  <c r="E16" i="10"/>
  <c r="T23" i="10"/>
  <c r="Q24" i="10"/>
  <c r="Q40" i="10"/>
  <c r="S40" i="10"/>
  <c r="T42" i="10"/>
  <c r="T56" i="10"/>
  <c r="T61" i="10"/>
  <c r="Q66" i="10"/>
  <c r="S66" i="10"/>
  <c r="Q67" i="10"/>
  <c r="Q72" i="10"/>
  <c r="T9" i="11"/>
  <c r="T22" i="11"/>
  <c r="Q40" i="11"/>
  <c r="T46" i="11"/>
  <c r="T50" i="11"/>
  <c r="T86" i="11"/>
  <c r="U14" i="12"/>
  <c r="P16" i="12"/>
  <c r="T22" i="12"/>
  <c r="Q33" i="12"/>
  <c r="T48" i="12"/>
  <c r="Q53" i="12"/>
  <c r="Q66" i="12"/>
  <c r="U66" i="12" s="1"/>
  <c r="P70" i="12"/>
  <c r="P71" i="12"/>
  <c r="R72" i="12"/>
  <c r="T88" i="12"/>
  <c r="T93" i="12"/>
  <c r="T10" i="13"/>
  <c r="T12" i="13"/>
  <c r="P33" i="13"/>
  <c r="T33" i="13" s="1"/>
  <c r="T38" i="13"/>
  <c r="T44" i="13"/>
  <c r="T48" i="13"/>
  <c r="P53" i="13"/>
  <c r="T87" i="13"/>
  <c r="T92" i="13"/>
  <c r="Q24" i="14"/>
  <c r="R24" i="15"/>
  <c r="U27" i="15"/>
  <c r="T27" i="15"/>
  <c r="T47" i="15"/>
  <c r="U47" i="15"/>
  <c r="T58" i="16"/>
  <c r="U58" i="16"/>
  <c r="S24" i="19"/>
  <c r="T27" i="19"/>
  <c r="U27" i="19"/>
  <c r="T44" i="22"/>
  <c r="U44" i="22"/>
  <c r="U32" i="8"/>
  <c r="Q33" i="8"/>
  <c r="T39" i="8"/>
  <c r="P59" i="8"/>
  <c r="P16" i="9"/>
  <c r="T19" i="9"/>
  <c r="P30" i="9"/>
  <c r="R30" i="9"/>
  <c r="E33" i="9"/>
  <c r="T47" i="9"/>
  <c r="E53" i="9"/>
  <c r="T56" i="9"/>
  <c r="P66" i="9"/>
  <c r="R66" i="9"/>
  <c r="T90" i="9"/>
  <c r="T13" i="10"/>
  <c r="E30" i="10"/>
  <c r="U32" i="10"/>
  <c r="P71" i="10"/>
  <c r="P16" i="11"/>
  <c r="E24" i="11"/>
  <c r="T24" i="11" s="1"/>
  <c r="Q53" i="11"/>
  <c r="P66" i="11"/>
  <c r="Q67" i="11"/>
  <c r="Q16" i="12"/>
  <c r="Q70" i="12"/>
  <c r="Q71" i="12"/>
  <c r="P16" i="13"/>
  <c r="Q33" i="13"/>
  <c r="U33" i="13" s="1"/>
  <c r="Q53" i="13"/>
  <c r="P33" i="14"/>
  <c r="T52" i="14"/>
  <c r="U52" i="14"/>
  <c r="T11" i="15"/>
  <c r="U11" i="15"/>
  <c r="T55" i="16"/>
  <c r="U55" i="16"/>
  <c r="T90" i="19"/>
  <c r="U90" i="19"/>
  <c r="T13" i="20"/>
  <c r="U13" i="20"/>
  <c r="Q24" i="20"/>
  <c r="S24" i="20"/>
  <c r="T32" i="14"/>
  <c r="T36" i="14"/>
  <c r="P71" i="14"/>
  <c r="T14" i="15"/>
  <c r="R33" i="15"/>
  <c r="Q59" i="15"/>
  <c r="S70" i="15"/>
  <c r="U90" i="15"/>
  <c r="P53" i="16"/>
  <c r="T62" i="16"/>
  <c r="Q70" i="16"/>
  <c r="P30" i="17"/>
  <c r="R30" i="17"/>
  <c r="E33" i="17"/>
  <c r="T35" i="17"/>
  <c r="P40" i="17"/>
  <c r="R40" i="17"/>
  <c r="U49" i="17"/>
  <c r="T52" i="17"/>
  <c r="T61" i="17"/>
  <c r="P70" i="17"/>
  <c r="Q71" i="17"/>
  <c r="U88" i="17"/>
  <c r="T91" i="17"/>
  <c r="P16" i="18"/>
  <c r="T16" i="18" s="1"/>
  <c r="P30" i="18"/>
  <c r="R30" i="18"/>
  <c r="Q40" i="18"/>
  <c r="U52" i="18"/>
  <c r="U57" i="18"/>
  <c r="U65" i="18"/>
  <c r="Q71" i="18"/>
  <c r="U10" i="19"/>
  <c r="E16" i="19"/>
  <c r="R33" i="19"/>
  <c r="T43" i="19"/>
  <c r="U47" i="19"/>
  <c r="T50" i="19"/>
  <c r="T56" i="19"/>
  <c r="T63" i="19"/>
  <c r="E70" i="19"/>
  <c r="T89" i="19"/>
  <c r="T93" i="19"/>
  <c r="T12" i="20"/>
  <c r="Q16" i="20"/>
  <c r="T27" i="20"/>
  <c r="P30" i="20"/>
  <c r="T36" i="20"/>
  <c r="Q40" i="20"/>
  <c r="U40" i="20" s="1"/>
  <c r="Q70" i="20"/>
  <c r="U70" i="20" s="1"/>
  <c r="Q33" i="21"/>
  <c r="P16" i="22"/>
  <c r="P33" i="22"/>
  <c r="T43" i="22"/>
  <c r="P59" i="22"/>
  <c r="U65" i="22"/>
  <c r="T65" i="22"/>
  <c r="T42" i="23"/>
  <c r="U42" i="23"/>
  <c r="T55" i="23"/>
  <c r="U55" i="23"/>
  <c r="U19" i="33"/>
  <c r="T19" i="33"/>
  <c r="T89" i="33"/>
  <c r="U89" i="33"/>
  <c r="E53" i="14"/>
  <c r="T64" i="14"/>
  <c r="R70" i="14"/>
  <c r="S71" i="14"/>
  <c r="E16" i="15"/>
  <c r="Q33" i="15"/>
  <c r="T37" i="15"/>
  <c r="T42" i="15"/>
  <c r="T46" i="15"/>
  <c r="T50" i="15"/>
  <c r="R70" i="15"/>
  <c r="E71" i="15"/>
  <c r="U22" i="16"/>
  <c r="P30" i="16"/>
  <c r="E40" i="16"/>
  <c r="U50" i="16"/>
  <c r="E59" i="16"/>
  <c r="U59" i="16" s="1"/>
  <c r="Q30" i="17"/>
  <c r="Q40" i="17"/>
  <c r="Q70" i="17"/>
  <c r="Q16" i="18"/>
  <c r="Q30" i="18"/>
  <c r="S30" i="18"/>
  <c r="U48" i="18"/>
  <c r="E53" i="18"/>
  <c r="E66" i="18"/>
  <c r="E67" i="18"/>
  <c r="P70" i="18"/>
  <c r="E72" i="18"/>
  <c r="P24" i="19"/>
  <c r="R24" i="19"/>
  <c r="P30" i="19"/>
  <c r="P40" i="19"/>
  <c r="Q59" i="19"/>
  <c r="U10" i="20"/>
  <c r="P24" i="20"/>
  <c r="Q30" i="20"/>
  <c r="P67" i="21"/>
  <c r="Q16" i="22"/>
  <c r="Q33" i="22"/>
  <c r="U33" i="22" s="1"/>
  <c r="Q59" i="22"/>
  <c r="S30" i="25"/>
  <c r="Q30" i="25"/>
  <c r="U93" i="26"/>
  <c r="T93" i="26"/>
  <c r="T86" i="27"/>
  <c r="U86" i="27"/>
  <c r="T22" i="31"/>
  <c r="U22" i="31"/>
  <c r="Q30" i="15"/>
  <c r="S30" i="15"/>
  <c r="T35" i="15"/>
  <c r="T38" i="15"/>
  <c r="Q40" i="15"/>
  <c r="E59" i="15"/>
  <c r="P72" i="15"/>
  <c r="T72" i="15" s="1"/>
  <c r="P16" i="16"/>
  <c r="T16" i="16" s="1"/>
  <c r="P24" i="16"/>
  <c r="T26" i="16"/>
  <c r="U42" i="16"/>
  <c r="T45" i="16"/>
  <c r="E66" i="16"/>
  <c r="T10" i="18"/>
  <c r="T32" i="20"/>
  <c r="E66" i="20"/>
  <c r="E71" i="20"/>
  <c r="R30" i="21"/>
  <c r="T35" i="21"/>
  <c r="R30" i="22"/>
  <c r="T35" i="22"/>
  <c r="U55" i="26"/>
  <c r="T55" i="26"/>
  <c r="U64" i="29"/>
  <c r="T64" i="29"/>
  <c r="T55" i="31"/>
  <c r="U55" i="31"/>
  <c r="U91" i="32"/>
  <c r="T91" i="32"/>
  <c r="U52" i="33"/>
  <c r="T52" i="33"/>
  <c r="P40" i="14"/>
  <c r="T40" i="14" s="1"/>
  <c r="R40" i="14"/>
  <c r="U35" i="15"/>
  <c r="U38" i="15"/>
  <c r="R40" i="15"/>
  <c r="P66" i="15"/>
  <c r="R66" i="15"/>
  <c r="P67" i="15"/>
  <c r="T67" i="15" s="1"/>
  <c r="Q72" i="15"/>
  <c r="U72" i="15" s="1"/>
  <c r="Q16" i="16"/>
  <c r="Q24" i="16"/>
  <c r="P33" i="16"/>
  <c r="T36" i="16"/>
  <c r="P40" i="16"/>
  <c r="P33" i="17"/>
  <c r="U10" i="18"/>
  <c r="U11" i="18"/>
  <c r="T14" i="18"/>
  <c r="T19" i="18"/>
  <c r="T28" i="18"/>
  <c r="P16" i="19"/>
  <c r="T69" i="19"/>
  <c r="P70" i="19"/>
  <c r="E16" i="20"/>
  <c r="U32" i="20"/>
  <c r="Q33" i="20"/>
  <c r="E40" i="20"/>
  <c r="P59" i="20"/>
  <c r="P16" i="21"/>
  <c r="P24" i="21"/>
  <c r="Q30" i="21"/>
  <c r="U35" i="21"/>
  <c r="Q53" i="21"/>
  <c r="U53" i="21" s="1"/>
  <c r="S67" i="21"/>
  <c r="P70" i="21"/>
  <c r="Q71" i="21"/>
  <c r="S72" i="21"/>
  <c r="P24" i="22"/>
  <c r="R24" i="22"/>
  <c r="Q30" i="22"/>
  <c r="S30" i="22"/>
  <c r="U35" i="22"/>
  <c r="Q40" i="22"/>
  <c r="T46" i="23"/>
  <c r="U46" i="23"/>
  <c r="U56" i="25"/>
  <c r="T56" i="25"/>
  <c r="Q66" i="31"/>
  <c r="S66" i="31"/>
  <c r="U87" i="32"/>
  <c r="T87" i="32"/>
  <c r="U27" i="36"/>
  <c r="T27" i="36"/>
  <c r="U55" i="36"/>
  <c r="T55" i="36"/>
  <c r="U89" i="36"/>
  <c r="T89" i="36"/>
  <c r="U39" i="37"/>
  <c r="T39" i="37"/>
  <c r="S66" i="15"/>
  <c r="Q33" i="17"/>
  <c r="E70" i="17"/>
  <c r="P33" i="18"/>
  <c r="P66" i="18"/>
  <c r="R66" i="18"/>
  <c r="P67" i="18"/>
  <c r="P72" i="18"/>
  <c r="Q16" i="19"/>
  <c r="E24" i="19"/>
  <c r="E30" i="19"/>
  <c r="T32" i="19"/>
  <c r="T36" i="19"/>
  <c r="E40" i="19"/>
  <c r="E59" i="19"/>
  <c r="U69" i="19"/>
  <c r="Q70" i="19"/>
  <c r="S71" i="19"/>
  <c r="E72" i="19"/>
  <c r="E30" i="20"/>
  <c r="R33" i="20"/>
  <c r="Q59" i="20"/>
  <c r="Q72" i="20"/>
  <c r="Q16" i="21"/>
  <c r="Q24" i="21"/>
  <c r="R53" i="21"/>
  <c r="E67" i="21"/>
  <c r="Q70" i="21"/>
  <c r="R71" i="21"/>
  <c r="Q24" i="22"/>
  <c r="E33" i="22"/>
  <c r="R40" i="22"/>
  <c r="E66" i="22"/>
  <c r="T26" i="24"/>
  <c r="U26" i="24"/>
  <c r="Q24" i="25"/>
  <c r="S24" i="25"/>
  <c r="T50" i="27"/>
  <c r="U50" i="27"/>
  <c r="T15" i="30"/>
  <c r="U15" i="30"/>
  <c r="T18" i="31"/>
  <c r="U18" i="31"/>
  <c r="T64" i="31"/>
  <c r="U64" i="31"/>
  <c r="T29" i="33"/>
  <c r="U29" i="33"/>
  <c r="U48" i="33"/>
  <c r="T48" i="33"/>
  <c r="U45" i="14"/>
  <c r="U49" i="14"/>
  <c r="U62" i="14"/>
  <c r="P66" i="14"/>
  <c r="R66" i="14"/>
  <c r="T10" i="15"/>
  <c r="Q16" i="15"/>
  <c r="E30" i="15"/>
  <c r="U32" i="15"/>
  <c r="E40" i="15"/>
  <c r="T61" i="15"/>
  <c r="T65" i="15"/>
  <c r="T69" i="15"/>
  <c r="Q71" i="15"/>
  <c r="E30" i="16"/>
  <c r="P66" i="16"/>
  <c r="P71" i="16"/>
  <c r="Q72" i="16"/>
  <c r="P66" i="17"/>
  <c r="R66" i="17"/>
  <c r="Q33" i="18"/>
  <c r="U33" i="18" s="1"/>
  <c r="Q66" i="18"/>
  <c r="S66" i="18"/>
  <c r="T28" i="19"/>
  <c r="U32" i="19"/>
  <c r="P33" i="19"/>
  <c r="T38" i="19"/>
  <c r="R70" i="19"/>
  <c r="T18" i="20"/>
  <c r="T22" i="20"/>
  <c r="T42" i="20"/>
  <c r="T46" i="20"/>
  <c r="T50" i="20"/>
  <c r="P53" i="20"/>
  <c r="T58" i="20"/>
  <c r="T63" i="20"/>
  <c r="P66" i="20"/>
  <c r="R67" i="20"/>
  <c r="U69" i="20"/>
  <c r="P71" i="20"/>
  <c r="R72" i="20"/>
  <c r="R16" i="21"/>
  <c r="Q59" i="21"/>
  <c r="T28" i="22"/>
  <c r="T38" i="22"/>
  <c r="T51" i="22"/>
  <c r="T57" i="22"/>
  <c r="T61" i="22"/>
  <c r="T22" i="25"/>
  <c r="U22" i="25"/>
  <c r="T64" i="26"/>
  <c r="U64" i="26"/>
  <c r="T63" i="27"/>
  <c r="U63" i="27"/>
  <c r="T12" i="29"/>
  <c r="U12" i="29"/>
  <c r="T11" i="30"/>
  <c r="U11" i="30"/>
  <c r="R66" i="30"/>
  <c r="U65" i="33"/>
  <c r="T65" i="33"/>
  <c r="R67" i="14"/>
  <c r="Q72" i="14"/>
  <c r="U10" i="15"/>
  <c r="R16" i="15"/>
  <c r="T36" i="15"/>
  <c r="E53" i="15"/>
  <c r="P59" i="15"/>
  <c r="S59" i="15"/>
  <c r="P70" i="15"/>
  <c r="R71" i="15"/>
  <c r="E24" i="16"/>
  <c r="S33" i="16"/>
  <c r="Q66" i="16"/>
  <c r="P70" i="16"/>
  <c r="S70" i="16"/>
  <c r="Q71" i="16"/>
  <c r="E24" i="17"/>
  <c r="Q66" i="17"/>
  <c r="R67" i="17"/>
  <c r="T69" i="17"/>
  <c r="P71" i="17"/>
  <c r="R72" i="17"/>
  <c r="P40" i="18"/>
  <c r="T40" i="18" s="1"/>
  <c r="P71" i="18"/>
  <c r="T71" i="18" s="1"/>
  <c r="T10" i="19"/>
  <c r="Q33" i="19"/>
  <c r="S70" i="19"/>
  <c r="P16" i="20"/>
  <c r="E33" i="20"/>
  <c r="P40" i="20"/>
  <c r="Q66" i="20"/>
  <c r="P70" i="20"/>
  <c r="T70" i="20" s="1"/>
  <c r="S70" i="20"/>
  <c r="Q71" i="20"/>
  <c r="P33" i="21"/>
  <c r="S33" i="21"/>
  <c r="U51" i="25"/>
  <c r="T51" i="25"/>
  <c r="T22" i="27"/>
  <c r="U22" i="27"/>
  <c r="U55" i="30"/>
  <c r="T55" i="30"/>
  <c r="Q40" i="31"/>
  <c r="S40" i="31"/>
  <c r="U23" i="33"/>
  <c r="T23" i="33"/>
  <c r="U44" i="33"/>
  <c r="T44" i="33"/>
  <c r="U92" i="33"/>
  <c r="T92" i="33"/>
  <c r="Q70" i="22"/>
  <c r="T14" i="23"/>
  <c r="Q24" i="23"/>
  <c r="S24" i="23"/>
  <c r="Q30" i="23"/>
  <c r="Q40" i="23"/>
  <c r="Q53" i="23"/>
  <c r="P66" i="23"/>
  <c r="Q67" i="23"/>
  <c r="P71" i="23"/>
  <c r="Q24" i="24"/>
  <c r="T10" i="25"/>
  <c r="P59" i="25"/>
  <c r="R70" i="25"/>
  <c r="S71" i="25"/>
  <c r="Q33" i="26"/>
  <c r="E66" i="26"/>
  <c r="P70" i="26"/>
  <c r="T10" i="27"/>
  <c r="E24" i="27"/>
  <c r="P66" i="27"/>
  <c r="R72" i="27"/>
  <c r="R33" i="28"/>
  <c r="U36" i="28"/>
  <c r="U37" i="28"/>
  <c r="U42" i="28"/>
  <c r="U46" i="28"/>
  <c r="U50" i="28"/>
  <c r="U55" i="28"/>
  <c r="U63" i="28"/>
  <c r="P16" i="29"/>
  <c r="Q59" i="29"/>
  <c r="R70" i="29"/>
  <c r="S71" i="29"/>
  <c r="E16" i="30"/>
  <c r="P30" i="30"/>
  <c r="R30" i="30"/>
  <c r="Q33" i="30"/>
  <c r="T37" i="30"/>
  <c r="P40" i="30"/>
  <c r="S40" i="30"/>
  <c r="T63" i="30"/>
  <c r="Q16" i="31"/>
  <c r="P33" i="31"/>
  <c r="P53" i="31"/>
  <c r="T53" i="31" s="1"/>
  <c r="Q59" i="31"/>
  <c r="R67" i="31"/>
  <c r="Q33" i="32"/>
  <c r="S33" i="32"/>
  <c r="P59" i="32"/>
  <c r="E72" i="32"/>
  <c r="E53" i="33"/>
  <c r="E67" i="33"/>
  <c r="Q70" i="33"/>
  <c r="U70" i="33" s="1"/>
  <c r="R72" i="33"/>
  <c r="T88" i="33"/>
  <c r="U56" i="34"/>
  <c r="T56" i="34"/>
  <c r="U46" i="36"/>
  <c r="T46" i="36"/>
  <c r="U93" i="36"/>
  <c r="T93" i="36"/>
  <c r="U26" i="37"/>
  <c r="T26" i="37"/>
  <c r="U49" i="37"/>
  <c r="T49" i="37"/>
  <c r="U14" i="39"/>
  <c r="T14" i="39"/>
  <c r="R24" i="42"/>
  <c r="E71" i="22"/>
  <c r="T71" i="22" s="1"/>
  <c r="Q66" i="23"/>
  <c r="Q71" i="23"/>
  <c r="P33" i="24"/>
  <c r="E70" i="24"/>
  <c r="R24" i="26"/>
  <c r="R30" i="26"/>
  <c r="E30" i="27"/>
  <c r="U30" i="27" s="1"/>
  <c r="E40" i="27"/>
  <c r="T49" i="27"/>
  <c r="Q53" i="27"/>
  <c r="T62" i="27"/>
  <c r="Q66" i="27"/>
  <c r="T38" i="28"/>
  <c r="E59" i="28"/>
  <c r="T69" i="28"/>
  <c r="R30" i="29"/>
  <c r="E33" i="29"/>
  <c r="R40" i="29"/>
  <c r="U88" i="29"/>
  <c r="U92" i="29"/>
  <c r="R24" i="30"/>
  <c r="S30" i="30"/>
  <c r="T32" i="30"/>
  <c r="T35" i="30"/>
  <c r="U87" i="30"/>
  <c r="U91" i="30"/>
  <c r="T14" i="31"/>
  <c r="T21" i="31"/>
  <c r="U28" i="31"/>
  <c r="P40" i="31"/>
  <c r="Q53" i="31"/>
  <c r="U53" i="31" s="1"/>
  <c r="T58" i="31"/>
  <c r="P66" i="31"/>
  <c r="U86" i="31"/>
  <c r="U90" i="31"/>
  <c r="U9" i="32"/>
  <c r="U13" i="32"/>
  <c r="U18" i="32"/>
  <c r="U22" i="32"/>
  <c r="U55" i="32"/>
  <c r="E70" i="32"/>
  <c r="R40" i="34"/>
  <c r="T11" i="35"/>
  <c r="U11" i="35"/>
  <c r="U14" i="35"/>
  <c r="T14" i="35"/>
  <c r="U46" i="35"/>
  <c r="T46" i="35"/>
  <c r="R66" i="22"/>
  <c r="T86" i="22"/>
  <c r="T90" i="22"/>
  <c r="T9" i="23"/>
  <c r="P16" i="23"/>
  <c r="T32" i="23"/>
  <c r="E59" i="23"/>
  <c r="U59" i="23" s="1"/>
  <c r="Q70" i="23"/>
  <c r="U70" i="23" s="1"/>
  <c r="E72" i="23"/>
  <c r="E30" i="24"/>
  <c r="R33" i="24"/>
  <c r="U35" i="24"/>
  <c r="T42" i="24"/>
  <c r="T46" i="24"/>
  <c r="T50" i="24"/>
  <c r="T58" i="24"/>
  <c r="Q59" i="24"/>
  <c r="P71" i="24"/>
  <c r="R16" i="25"/>
  <c r="U29" i="25"/>
  <c r="P53" i="25"/>
  <c r="T13" i="26"/>
  <c r="U35" i="26"/>
  <c r="P40" i="26"/>
  <c r="T40" i="26" s="1"/>
  <c r="R40" i="26"/>
  <c r="T42" i="26"/>
  <c r="U69" i="27"/>
  <c r="Q70" i="27"/>
  <c r="T88" i="27"/>
  <c r="Q16" i="28"/>
  <c r="P24" i="28"/>
  <c r="T39" i="28"/>
  <c r="T44" i="28"/>
  <c r="T48" i="28"/>
  <c r="T52" i="28"/>
  <c r="T57" i="28"/>
  <c r="T65" i="28"/>
  <c r="Q70" i="28"/>
  <c r="T87" i="28"/>
  <c r="T91" i="28"/>
  <c r="T14" i="29"/>
  <c r="Q24" i="29"/>
  <c r="P67" i="29"/>
  <c r="U29" i="30"/>
  <c r="U35" i="30"/>
  <c r="U38" i="30"/>
  <c r="U39" i="30"/>
  <c r="U48" i="30"/>
  <c r="U52" i="30"/>
  <c r="Q66" i="30"/>
  <c r="S66" i="30"/>
  <c r="T12" i="31"/>
  <c r="U14" i="31"/>
  <c r="E16" i="31"/>
  <c r="P24" i="31"/>
  <c r="R24" i="31"/>
  <c r="P30" i="31"/>
  <c r="T38" i="31"/>
  <c r="T45" i="31"/>
  <c r="Q16" i="32"/>
  <c r="P24" i="32"/>
  <c r="E33" i="32"/>
  <c r="U63" i="32"/>
  <c r="T10" i="33"/>
  <c r="U12" i="33"/>
  <c r="P16" i="33"/>
  <c r="U55" i="33"/>
  <c r="T58" i="33"/>
  <c r="E70" i="33"/>
  <c r="R16" i="34"/>
  <c r="U19" i="34"/>
  <c r="T19" i="34"/>
  <c r="U51" i="34"/>
  <c r="T51" i="34"/>
  <c r="U42" i="36"/>
  <c r="T42" i="36"/>
  <c r="U21" i="37"/>
  <c r="T21" i="37"/>
  <c r="U61" i="37"/>
  <c r="T61" i="37"/>
  <c r="S66" i="47"/>
  <c r="Q66" i="47"/>
  <c r="Q66" i="22"/>
  <c r="S66" i="22"/>
  <c r="Q16" i="23"/>
  <c r="U32" i="23"/>
  <c r="P33" i="23"/>
  <c r="T33" i="23" s="1"/>
  <c r="E66" i="23"/>
  <c r="R70" i="23"/>
  <c r="E71" i="23"/>
  <c r="S33" i="24"/>
  <c r="T37" i="24"/>
  <c r="P40" i="24"/>
  <c r="T45" i="24"/>
  <c r="T49" i="24"/>
  <c r="Q53" i="24"/>
  <c r="T63" i="24"/>
  <c r="P66" i="24"/>
  <c r="U69" i="24"/>
  <c r="Q71" i="24"/>
  <c r="E59" i="25"/>
  <c r="Q40" i="26"/>
  <c r="P66" i="26"/>
  <c r="R66" i="26"/>
  <c r="P67" i="26"/>
  <c r="P72" i="26"/>
  <c r="T90" i="26"/>
  <c r="T13" i="27"/>
  <c r="P24" i="27"/>
  <c r="R24" i="27"/>
  <c r="R33" i="27"/>
  <c r="T43" i="27"/>
  <c r="R70" i="27"/>
  <c r="T92" i="27"/>
  <c r="T11" i="28"/>
  <c r="T15" i="28"/>
  <c r="T20" i="28"/>
  <c r="Q24" i="28"/>
  <c r="Q30" i="28"/>
  <c r="T19" i="29"/>
  <c r="T23" i="29"/>
  <c r="T28" i="29"/>
  <c r="T32" i="29"/>
  <c r="T38" i="29"/>
  <c r="T57" i="29"/>
  <c r="U62" i="29"/>
  <c r="P66" i="29"/>
  <c r="R66" i="29"/>
  <c r="T86" i="29"/>
  <c r="P16" i="30"/>
  <c r="P71" i="30"/>
  <c r="Q72" i="30"/>
  <c r="Q24" i="31"/>
  <c r="S24" i="31"/>
  <c r="Q30" i="31"/>
  <c r="U51" i="31"/>
  <c r="U69" i="31"/>
  <c r="Q70" i="31"/>
  <c r="Q24" i="32"/>
  <c r="Q30" i="32"/>
  <c r="Q40" i="32"/>
  <c r="U42" i="35"/>
  <c r="T42" i="35"/>
  <c r="U45" i="37"/>
  <c r="T45" i="37"/>
  <c r="T57" i="37"/>
  <c r="U57" i="37"/>
  <c r="U14" i="38"/>
  <c r="T14" i="38"/>
  <c r="R66" i="38"/>
  <c r="U15" i="41"/>
  <c r="T15" i="41"/>
  <c r="U14" i="46"/>
  <c r="T14" i="46"/>
  <c r="T36" i="24"/>
  <c r="Q40" i="24"/>
  <c r="T62" i="24"/>
  <c r="Q66" i="24"/>
  <c r="P70" i="24"/>
  <c r="T28" i="25"/>
  <c r="U45" i="25"/>
  <c r="T48" i="25"/>
  <c r="T52" i="25"/>
  <c r="T57" i="25"/>
  <c r="U62" i="25"/>
  <c r="P66" i="25"/>
  <c r="R66" i="25"/>
  <c r="Q67" i="25"/>
  <c r="U67" i="25" s="1"/>
  <c r="P72" i="25"/>
  <c r="T90" i="25"/>
  <c r="T18" i="26"/>
  <c r="T39" i="26"/>
  <c r="T50" i="26"/>
  <c r="T56" i="26"/>
  <c r="T61" i="26"/>
  <c r="Q66" i="26"/>
  <c r="S66" i="26"/>
  <c r="Q67" i="26"/>
  <c r="Q24" i="27"/>
  <c r="S24" i="27"/>
  <c r="P30" i="27"/>
  <c r="P40" i="27"/>
  <c r="T42" i="27"/>
  <c r="T47" i="27"/>
  <c r="T51" i="27"/>
  <c r="T64" i="27"/>
  <c r="P59" i="28"/>
  <c r="P33" i="29"/>
  <c r="T51" i="29"/>
  <c r="T61" i="29"/>
  <c r="T65" i="29"/>
  <c r="Q16" i="30"/>
  <c r="U44" i="30"/>
  <c r="T56" i="30"/>
  <c r="U61" i="30"/>
  <c r="U65" i="30"/>
  <c r="T69" i="30"/>
  <c r="T13" i="31"/>
  <c r="R70" i="31"/>
  <c r="T39" i="32"/>
  <c r="T44" i="32"/>
  <c r="T48" i="32"/>
  <c r="T52" i="32"/>
  <c r="Q66" i="32"/>
  <c r="P70" i="32"/>
  <c r="R71" i="32"/>
  <c r="R72" i="32"/>
  <c r="T36" i="33"/>
  <c r="Q66" i="33"/>
  <c r="U91" i="33"/>
  <c r="T91" i="33"/>
  <c r="U28" i="34"/>
  <c r="T28" i="34"/>
  <c r="U64" i="34"/>
  <c r="T64" i="34"/>
  <c r="U50" i="36"/>
  <c r="T50" i="36"/>
  <c r="T69" i="22"/>
  <c r="Q71" i="22"/>
  <c r="T10" i="23"/>
  <c r="T43" i="23"/>
  <c r="T89" i="23"/>
  <c r="T93" i="23"/>
  <c r="T12" i="24"/>
  <c r="Q16" i="24"/>
  <c r="T27" i="24"/>
  <c r="P30" i="24"/>
  <c r="Q70" i="24"/>
  <c r="R33" i="25"/>
  <c r="T35" i="25"/>
  <c r="T44" i="25"/>
  <c r="T61" i="25"/>
  <c r="T65" i="25"/>
  <c r="R67" i="25"/>
  <c r="U69" i="25"/>
  <c r="Q72" i="25"/>
  <c r="U11" i="26"/>
  <c r="P16" i="26"/>
  <c r="T20" i="26"/>
  <c r="T27" i="26"/>
  <c r="T32" i="26"/>
  <c r="T36" i="26"/>
  <c r="T38" i="26"/>
  <c r="S40" i="26"/>
  <c r="T65" i="26"/>
  <c r="P71" i="26"/>
  <c r="T89" i="26"/>
  <c r="T12" i="27"/>
  <c r="P16" i="27"/>
  <c r="T18" i="27"/>
  <c r="T23" i="27"/>
  <c r="Q30" i="27"/>
  <c r="Q40" i="27"/>
  <c r="E70" i="27"/>
  <c r="P33" i="28"/>
  <c r="T33" i="28" s="1"/>
  <c r="E70" i="28"/>
  <c r="U70" i="28" s="1"/>
  <c r="U10" i="29"/>
  <c r="Q33" i="29"/>
  <c r="T56" i="29"/>
  <c r="U69" i="29"/>
  <c r="Q72" i="29"/>
  <c r="T10" i="30"/>
  <c r="R16" i="30"/>
  <c r="T27" i="30"/>
  <c r="T43" i="30"/>
  <c r="T50" i="30"/>
  <c r="P59" i="30"/>
  <c r="T64" i="30"/>
  <c r="E66" i="30"/>
  <c r="U69" i="30"/>
  <c r="P70" i="30"/>
  <c r="T70" i="30" s="1"/>
  <c r="R71" i="30"/>
  <c r="U10" i="31"/>
  <c r="U13" i="31"/>
  <c r="U19" i="31"/>
  <c r="U23" i="31"/>
  <c r="U56" i="31"/>
  <c r="Q70" i="32"/>
  <c r="Q71" i="32"/>
  <c r="U71" i="32" s="1"/>
  <c r="Q24" i="33"/>
  <c r="P30" i="33"/>
  <c r="R30" i="33"/>
  <c r="U36" i="33"/>
  <c r="U47" i="34"/>
  <c r="T47" i="34"/>
  <c r="T15" i="35"/>
  <c r="U15" i="35"/>
  <c r="T20" i="35"/>
  <c r="U20" i="35"/>
  <c r="U12" i="37"/>
  <c r="T12" i="37"/>
  <c r="U21" i="44"/>
  <c r="T21" i="44"/>
  <c r="T50" i="44"/>
  <c r="U50" i="44"/>
  <c r="T21" i="45"/>
  <c r="U21" i="45"/>
  <c r="U69" i="22"/>
  <c r="P70" i="22"/>
  <c r="R71" i="22"/>
  <c r="U10" i="23"/>
  <c r="P24" i="23"/>
  <c r="R24" i="23"/>
  <c r="P30" i="23"/>
  <c r="P40" i="23"/>
  <c r="P53" i="23"/>
  <c r="Q59" i="23"/>
  <c r="P67" i="23"/>
  <c r="Q72" i="23"/>
  <c r="U10" i="24"/>
  <c r="P24" i="24"/>
  <c r="S24" i="24"/>
  <c r="Q30" i="24"/>
  <c r="Q33" i="25"/>
  <c r="E53" i="25"/>
  <c r="T69" i="25"/>
  <c r="P71" i="25"/>
  <c r="Q16" i="26"/>
  <c r="U20" i="26"/>
  <c r="R33" i="26"/>
  <c r="E40" i="26"/>
  <c r="Q71" i="26"/>
  <c r="Q16" i="27"/>
  <c r="U32" i="28"/>
  <c r="Q33" i="28"/>
  <c r="T36" i="28"/>
  <c r="U36" i="29"/>
  <c r="E67" i="29"/>
  <c r="T69" i="29"/>
  <c r="P71" i="29"/>
  <c r="R72" i="29"/>
  <c r="U10" i="30"/>
  <c r="P16" i="31"/>
  <c r="S16" i="31"/>
  <c r="E24" i="31"/>
  <c r="T24" i="31" s="1"/>
  <c r="E30" i="31"/>
  <c r="U30" i="31" s="1"/>
  <c r="T32" i="31"/>
  <c r="U36" i="31"/>
  <c r="E70" i="31"/>
  <c r="E24" i="32"/>
  <c r="P33" i="32"/>
  <c r="R33" i="32"/>
  <c r="R70" i="33"/>
  <c r="R71" i="33"/>
  <c r="U23" i="34"/>
  <c r="T23" i="34"/>
  <c r="E59" i="36"/>
  <c r="U63" i="36"/>
  <c r="T63" i="36"/>
  <c r="U29" i="37"/>
  <c r="T29" i="37"/>
  <c r="U65" i="37"/>
  <c r="T65" i="37"/>
  <c r="T23" i="43"/>
  <c r="U23" i="43"/>
  <c r="T51" i="43"/>
  <c r="U51" i="43"/>
  <c r="T55" i="43"/>
  <c r="U55" i="43"/>
  <c r="S66" i="38"/>
  <c r="E67" i="39"/>
  <c r="U88" i="40"/>
  <c r="T88" i="40"/>
  <c r="T18" i="44"/>
  <c r="U18" i="44"/>
  <c r="T63" i="44"/>
  <c r="U63" i="44"/>
  <c r="E66" i="44"/>
  <c r="R40" i="45"/>
  <c r="T11" i="46"/>
  <c r="U11" i="46"/>
  <c r="U23" i="46"/>
  <c r="T23" i="46"/>
  <c r="U38" i="46"/>
  <c r="T38" i="46"/>
  <c r="U91" i="47"/>
  <c r="T91" i="47"/>
  <c r="T51" i="54"/>
  <c r="U51" i="54"/>
  <c r="T55" i="54"/>
  <c r="U55" i="54"/>
  <c r="U55" i="55"/>
  <c r="T55" i="55"/>
  <c r="U113" i="9"/>
  <c r="T113" i="9"/>
  <c r="U21" i="34"/>
  <c r="U26" i="34"/>
  <c r="P30" i="34"/>
  <c r="R30" i="34"/>
  <c r="U35" i="34"/>
  <c r="T86" i="34"/>
  <c r="T90" i="34"/>
  <c r="P16" i="35"/>
  <c r="T32" i="35"/>
  <c r="P59" i="35"/>
  <c r="P16" i="36"/>
  <c r="T32" i="36"/>
  <c r="Q70" i="36"/>
  <c r="Q33" i="37"/>
  <c r="U33" i="37" s="1"/>
  <c r="T36" i="37"/>
  <c r="P16" i="38"/>
  <c r="P33" i="38"/>
  <c r="P71" i="38"/>
  <c r="Q33" i="39"/>
  <c r="S70" i="39"/>
  <c r="P16" i="40"/>
  <c r="Q40" i="40"/>
  <c r="P53" i="40"/>
  <c r="Q59" i="40"/>
  <c r="U11" i="41"/>
  <c r="T11" i="41"/>
  <c r="U65" i="41"/>
  <c r="T65" i="41"/>
  <c r="P59" i="42"/>
  <c r="E72" i="43"/>
  <c r="T36" i="44"/>
  <c r="P67" i="44"/>
  <c r="R66" i="45"/>
  <c r="T20" i="46"/>
  <c r="U20" i="46"/>
  <c r="E66" i="46"/>
  <c r="T23" i="47"/>
  <c r="U23" i="47"/>
  <c r="E53" i="48"/>
  <c r="T19" i="54"/>
  <c r="U19" i="54"/>
  <c r="T14" i="34"/>
  <c r="T20" i="34"/>
  <c r="T29" i="34"/>
  <c r="T44" i="34"/>
  <c r="T48" i="34"/>
  <c r="T52" i="34"/>
  <c r="T57" i="34"/>
  <c r="P66" i="34"/>
  <c r="R66" i="34"/>
  <c r="Q67" i="34"/>
  <c r="P72" i="34"/>
  <c r="Q16" i="35"/>
  <c r="T27" i="35"/>
  <c r="T43" i="35"/>
  <c r="Q59" i="35"/>
  <c r="T12" i="36"/>
  <c r="Q16" i="36"/>
  <c r="U32" i="36"/>
  <c r="P33" i="36"/>
  <c r="T36" i="36"/>
  <c r="U38" i="36"/>
  <c r="R70" i="36"/>
  <c r="E71" i="36"/>
  <c r="E24" i="37"/>
  <c r="U36" i="37"/>
  <c r="E70" i="37"/>
  <c r="T10" i="38"/>
  <c r="Q16" i="38"/>
  <c r="Q33" i="38"/>
  <c r="U33" i="38" s="1"/>
  <c r="T43" i="38"/>
  <c r="U47" i="38"/>
  <c r="E53" i="38"/>
  <c r="T56" i="38"/>
  <c r="P59" i="38"/>
  <c r="T64" i="38"/>
  <c r="T69" i="38"/>
  <c r="Q71" i="38"/>
  <c r="U71" i="38" s="1"/>
  <c r="T10" i="39"/>
  <c r="S16" i="39"/>
  <c r="R33" i="39"/>
  <c r="U35" i="39"/>
  <c r="T42" i="39"/>
  <c r="T46" i="39"/>
  <c r="Q16" i="40"/>
  <c r="P30" i="40"/>
  <c r="P66" i="40"/>
  <c r="U93" i="40"/>
  <c r="T93" i="40"/>
  <c r="T58" i="41"/>
  <c r="U58" i="41"/>
  <c r="T62" i="41"/>
  <c r="U62" i="41"/>
  <c r="S16" i="42"/>
  <c r="Q16" i="43"/>
  <c r="U16" i="43" s="1"/>
  <c r="T19" i="43"/>
  <c r="U19" i="43"/>
  <c r="U50" i="43"/>
  <c r="T50" i="43"/>
  <c r="R70" i="43"/>
  <c r="T27" i="44"/>
  <c r="U27" i="44"/>
  <c r="E30" i="44"/>
  <c r="T30" i="44" s="1"/>
  <c r="R33" i="44"/>
  <c r="U36" i="44"/>
  <c r="Q40" i="44"/>
  <c r="T46" i="44"/>
  <c r="U46" i="44"/>
  <c r="E59" i="45"/>
  <c r="S16" i="47"/>
  <c r="U56" i="52"/>
  <c r="T56" i="52"/>
  <c r="R30" i="53"/>
  <c r="T61" i="34"/>
  <c r="T65" i="34"/>
  <c r="R67" i="34"/>
  <c r="Q72" i="34"/>
  <c r="T10" i="35"/>
  <c r="Q33" i="35"/>
  <c r="U33" i="35" s="1"/>
  <c r="T37" i="35"/>
  <c r="T55" i="35"/>
  <c r="T63" i="35"/>
  <c r="P66" i="35"/>
  <c r="T89" i="35"/>
  <c r="T93" i="35"/>
  <c r="T10" i="36"/>
  <c r="T21" i="36"/>
  <c r="U28" i="36"/>
  <c r="T37" i="36"/>
  <c r="U43" i="36"/>
  <c r="U47" i="36"/>
  <c r="U51" i="36"/>
  <c r="U56" i="36"/>
  <c r="U64" i="36"/>
  <c r="S70" i="36"/>
  <c r="P40" i="37"/>
  <c r="R40" i="37"/>
  <c r="P53" i="37"/>
  <c r="T62" i="37"/>
  <c r="P66" i="37"/>
  <c r="R66" i="37"/>
  <c r="U10" i="38"/>
  <c r="T11" i="38"/>
  <c r="T15" i="38"/>
  <c r="R16" i="38"/>
  <c r="E66" i="38"/>
  <c r="U69" i="38"/>
  <c r="P70" i="38"/>
  <c r="R71" i="38"/>
  <c r="U10" i="39"/>
  <c r="E16" i="39"/>
  <c r="P24" i="39"/>
  <c r="R24" i="39"/>
  <c r="P30" i="39"/>
  <c r="P40" i="39"/>
  <c r="T55" i="39"/>
  <c r="P24" i="40"/>
  <c r="T26" i="40"/>
  <c r="Q30" i="40"/>
  <c r="T62" i="40"/>
  <c r="T92" i="41"/>
  <c r="U92" i="41"/>
  <c r="T10" i="42"/>
  <c r="T14" i="43"/>
  <c r="U14" i="43"/>
  <c r="Q40" i="43"/>
  <c r="U63" i="43"/>
  <c r="T63" i="43"/>
  <c r="Q24" i="44"/>
  <c r="S24" i="44"/>
  <c r="U62" i="44"/>
  <c r="T62" i="44"/>
  <c r="U29" i="45"/>
  <c r="T29" i="45"/>
  <c r="T29" i="46"/>
  <c r="U29" i="46"/>
  <c r="U28" i="48"/>
  <c r="T28" i="48"/>
  <c r="T92" i="50"/>
  <c r="U92" i="50"/>
  <c r="U65" i="52"/>
  <c r="T65" i="52"/>
  <c r="S30" i="53"/>
  <c r="E53" i="34"/>
  <c r="T69" i="34"/>
  <c r="P71" i="34"/>
  <c r="U10" i="35"/>
  <c r="S16" i="35"/>
  <c r="P30" i="35"/>
  <c r="R30" i="35"/>
  <c r="T35" i="35"/>
  <c r="Q66" i="35"/>
  <c r="P71" i="35"/>
  <c r="U35" i="36"/>
  <c r="P40" i="36"/>
  <c r="P30" i="37"/>
  <c r="R30" i="37"/>
  <c r="Q40" i="37"/>
  <c r="U40" i="37" s="1"/>
  <c r="Q66" i="37"/>
  <c r="P71" i="37"/>
  <c r="P30" i="38"/>
  <c r="R30" i="38"/>
  <c r="P40" i="38"/>
  <c r="R40" i="38"/>
  <c r="Q70" i="38"/>
  <c r="Q24" i="39"/>
  <c r="S24" i="39"/>
  <c r="Q30" i="39"/>
  <c r="Q40" i="39"/>
  <c r="P66" i="39"/>
  <c r="Q67" i="39"/>
  <c r="P71" i="39"/>
  <c r="Q24" i="40"/>
  <c r="U44" i="41"/>
  <c r="T44" i="41"/>
  <c r="Q71" i="42"/>
  <c r="T38" i="43"/>
  <c r="U38" i="43"/>
  <c r="T22" i="44"/>
  <c r="U22" i="44"/>
  <c r="T26" i="45"/>
  <c r="U26" i="45"/>
  <c r="T15" i="46"/>
  <c r="U15" i="46"/>
  <c r="U19" i="46"/>
  <c r="T19" i="46"/>
  <c r="T14" i="47"/>
  <c r="U14" i="47"/>
  <c r="U87" i="47"/>
  <c r="T87" i="47"/>
  <c r="U52" i="48"/>
  <c r="T52" i="48"/>
  <c r="Q24" i="50"/>
  <c r="S24" i="50"/>
  <c r="T27" i="50"/>
  <c r="U27" i="50"/>
  <c r="U12" i="51"/>
  <c r="T12" i="51"/>
  <c r="T92" i="51"/>
  <c r="U92" i="51"/>
  <c r="R33" i="34"/>
  <c r="P59" i="34"/>
  <c r="R70" i="34"/>
  <c r="S71" i="34"/>
  <c r="E16" i="35"/>
  <c r="P24" i="35"/>
  <c r="R24" i="35"/>
  <c r="Q30" i="35"/>
  <c r="S30" i="35"/>
  <c r="P40" i="35"/>
  <c r="E59" i="35"/>
  <c r="S67" i="35"/>
  <c r="T69" i="35"/>
  <c r="Q71" i="35"/>
  <c r="U71" i="35" s="1"/>
  <c r="E16" i="36"/>
  <c r="P24" i="36"/>
  <c r="R24" i="36"/>
  <c r="P30" i="36"/>
  <c r="Q40" i="36"/>
  <c r="P66" i="36"/>
  <c r="P16" i="37"/>
  <c r="P24" i="37"/>
  <c r="Q30" i="37"/>
  <c r="U35" i="37"/>
  <c r="T44" i="37"/>
  <c r="T48" i="37"/>
  <c r="T52" i="37"/>
  <c r="P70" i="37"/>
  <c r="Q71" i="37"/>
  <c r="T88" i="37"/>
  <c r="T92" i="37"/>
  <c r="E16" i="38"/>
  <c r="T20" i="38"/>
  <c r="P24" i="38"/>
  <c r="R24" i="38"/>
  <c r="Q30" i="38"/>
  <c r="S30" i="38"/>
  <c r="Q40" i="38"/>
  <c r="S40" i="38"/>
  <c r="E71" i="38"/>
  <c r="T13" i="39"/>
  <c r="T19" i="39"/>
  <c r="T23" i="39"/>
  <c r="Q53" i="39"/>
  <c r="Q66" i="39"/>
  <c r="Q71" i="39"/>
  <c r="T32" i="40"/>
  <c r="U36" i="40"/>
  <c r="E53" i="40"/>
  <c r="U89" i="40"/>
  <c r="T89" i="40"/>
  <c r="U92" i="40"/>
  <c r="T92" i="40"/>
  <c r="U87" i="41"/>
  <c r="Q30" i="42"/>
  <c r="E33" i="42"/>
  <c r="P30" i="43"/>
  <c r="T56" i="43"/>
  <c r="U56" i="43"/>
  <c r="S16" i="45"/>
  <c r="T10" i="48"/>
  <c r="U38" i="48"/>
  <c r="T38" i="48"/>
  <c r="U56" i="49"/>
  <c r="T56" i="49"/>
  <c r="U42" i="50"/>
  <c r="T42" i="50"/>
  <c r="Q33" i="34"/>
  <c r="U38" i="34"/>
  <c r="Q70" i="34"/>
  <c r="U70" i="34" s="1"/>
  <c r="U88" i="34"/>
  <c r="U92" i="34"/>
  <c r="Q40" i="35"/>
  <c r="E67" i="35"/>
  <c r="P70" i="35"/>
  <c r="E72" i="35"/>
  <c r="Q24" i="36"/>
  <c r="S24" i="36"/>
  <c r="Q30" i="36"/>
  <c r="Q66" i="36"/>
  <c r="Q67" i="36"/>
  <c r="P71" i="36"/>
  <c r="Q72" i="36"/>
  <c r="Q16" i="37"/>
  <c r="Q24" i="37"/>
  <c r="P59" i="37"/>
  <c r="Q70" i="37"/>
  <c r="U70" i="37" s="1"/>
  <c r="Q24" i="38"/>
  <c r="P53" i="38"/>
  <c r="E59" i="38"/>
  <c r="P70" i="39"/>
  <c r="P33" i="40"/>
  <c r="E66" i="40"/>
  <c r="U39" i="41"/>
  <c r="T39" i="41"/>
  <c r="U88" i="41"/>
  <c r="T88" i="41"/>
  <c r="U22" i="43"/>
  <c r="Q53" i="43"/>
  <c r="S53" i="43"/>
  <c r="U28" i="46"/>
  <c r="T28" i="46"/>
  <c r="U43" i="46"/>
  <c r="T43" i="46"/>
  <c r="E72" i="46"/>
  <c r="T106" i="17"/>
  <c r="U106" i="17"/>
  <c r="S67" i="45"/>
  <c r="S72" i="45"/>
  <c r="P16" i="46"/>
  <c r="P30" i="46"/>
  <c r="R30" i="46"/>
  <c r="Q40" i="46"/>
  <c r="P59" i="46"/>
  <c r="R70" i="46"/>
  <c r="P30" i="47"/>
  <c r="Q40" i="47"/>
  <c r="R67" i="47"/>
  <c r="Q72" i="47"/>
  <c r="U72" i="47" s="1"/>
  <c r="U10" i="48"/>
  <c r="R16" i="48"/>
  <c r="P30" i="48"/>
  <c r="R30" i="48"/>
  <c r="T35" i="48"/>
  <c r="P40" i="48"/>
  <c r="R40" i="48"/>
  <c r="Q59" i="48"/>
  <c r="S24" i="49"/>
  <c r="T27" i="49"/>
  <c r="U27" i="49"/>
  <c r="U42" i="49"/>
  <c r="T42" i="49"/>
  <c r="U11" i="50"/>
  <c r="T11" i="50"/>
  <c r="T50" i="51"/>
  <c r="U50" i="51"/>
  <c r="U12" i="52"/>
  <c r="T12" i="52"/>
  <c r="T14" i="54"/>
  <c r="U14" i="54"/>
  <c r="S95" i="4"/>
  <c r="Q24" i="41"/>
  <c r="P33" i="41"/>
  <c r="T33" i="41" s="1"/>
  <c r="T36" i="41"/>
  <c r="P59" i="41"/>
  <c r="E70" i="41"/>
  <c r="U10" i="42"/>
  <c r="R70" i="42"/>
  <c r="P24" i="43"/>
  <c r="R24" i="43"/>
  <c r="Q30" i="43"/>
  <c r="S70" i="43"/>
  <c r="E24" i="45"/>
  <c r="S33" i="45"/>
  <c r="T35" i="45"/>
  <c r="Q70" i="45"/>
  <c r="R71" i="45"/>
  <c r="Q16" i="46"/>
  <c r="Q30" i="46"/>
  <c r="S30" i="46"/>
  <c r="U35" i="46"/>
  <c r="R40" i="46"/>
  <c r="Q59" i="46"/>
  <c r="T10" i="47"/>
  <c r="P24" i="47"/>
  <c r="R24" i="47"/>
  <c r="Q30" i="47"/>
  <c r="U45" i="47"/>
  <c r="T48" i="47"/>
  <c r="S71" i="47"/>
  <c r="T14" i="48"/>
  <c r="S16" i="48"/>
  <c r="T20" i="48"/>
  <c r="P24" i="48"/>
  <c r="R24" i="48"/>
  <c r="Q30" i="48"/>
  <c r="S30" i="48"/>
  <c r="U35" i="48"/>
  <c r="Q40" i="48"/>
  <c r="S40" i="48"/>
  <c r="T38" i="49"/>
  <c r="T55" i="49"/>
  <c r="U55" i="49"/>
  <c r="U21" i="50"/>
  <c r="T21" i="50"/>
  <c r="U88" i="50"/>
  <c r="T88" i="50"/>
  <c r="U28" i="51"/>
  <c r="T28" i="51"/>
  <c r="R30" i="52"/>
  <c r="T35" i="52"/>
  <c r="U51" i="52"/>
  <c r="T51" i="52"/>
  <c r="T50" i="54"/>
  <c r="U50" i="54"/>
  <c r="U110" i="39"/>
  <c r="T110" i="39"/>
  <c r="U110" i="30"/>
  <c r="T110" i="30"/>
  <c r="U105" i="21"/>
  <c r="T105" i="21"/>
  <c r="Q16" i="41"/>
  <c r="Q33" i="41"/>
  <c r="U36" i="41"/>
  <c r="Q40" i="41"/>
  <c r="R33" i="42"/>
  <c r="T86" i="42"/>
  <c r="T10" i="43"/>
  <c r="S16" i="43"/>
  <c r="Q24" i="43"/>
  <c r="S24" i="43"/>
  <c r="E16" i="44"/>
  <c r="E33" i="44"/>
  <c r="U55" i="44"/>
  <c r="T58" i="44"/>
  <c r="P30" i="45"/>
  <c r="R30" i="45"/>
  <c r="U35" i="45"/>
  <c r="T44" i="45"/>
  <c r="P59" i="45"/>
  <c r="R16" i="46"/>
  <c r="P24" i="46"/>
  <c r="R24" i="46"/>
  <c r="S40" i="46"/>
  <c r="P66" i="46"/>
  <c r="R66" i="46"/>
  <c r="E16" i="47"/>
  <c r="Q24" i="47"/>
  <c r="S24" i="47"/>
  <c r="E53" i="47"/>
  <c r="S70" i="47"/>
  <c r="R71" i="47"/>
  <c r="T88" i="47"/>
  <c r="T92" i="47"/>
  <c r="E16" i="48"/>
  <c r="T19" i="48"/>
  <c r="T23" i="48"/>
  <c r="Q24" i="48"/>
  <c r="T29" i="48"/>
  <c r="E33" i="48"/>
  <c r="T39" i="48"/>
  <c r="U64" i="49"/>
  <c r="T64" i="49"/>
  <c r="T11" i="51"/>
  <c r="U11" i="51"/>
  <c r="Q71" i="51"/>
  <c r="U71" i="51" s="1"/>
  <c r="U88" i="51"/>
  <c r="T88" i="51"/>
  <c r="U61" i="52"/>
  <c r="T61" i="52"/>
  <c r="T23" i="54"/>
  <c r="U23" i="54"/>
  <c r="T47" i="54"/>
  <c r="U47" i="54"/>
  <c r="E67" i="54"/>
  <c r="E79" i="38"/>
  <c r="U108" i="30"/>
  <c r="T108" i="30"/>
  <c r="Q66" i="40"/>
  <c r="P71" i="40"/>
  <c r="R67" i="41"/>
  <c r="P71" i="41"/>
  <c r="T71" i="41" s="1"/>
  <c r="R72" i="41"/>
  <c r="Q33" i="42"/>
  <c r="P66" i="42"/>
  <c r="R66" i="42"/>
  <c r="P67" i="42"/>
  <c r="P72" i="42"/>
  <c r="Q66" i="44"/>
  <c r="P70" i="44"/>
  <c r="Q71" i="44"/>
  <c r="T10" i="46"/>
  <c r="Q66" i="46"/>
  <c r="S66" i="46"/>
  <c r="Q59" i="47"/>
  <c r="P66" i="48"/>
  <c r="R66" i="48"/>
  <c r="T37" i="49"/>
  <c r="U37" i="49"/>
  <c r="U93" i="50"/>
  <c r="T93" i="50"/>
  <c r="T49" i="51"/>
  <c r="U49" i="51"/>
  <c r="T11" i="52"/>
  <c r="U11" i="52"/>
  <c r="S40" i="54"/>
  <c r="T56" i="54"/>
  <c r="U56" i="54"/>
  <c r="E59" i="54"/>
  <c r="E79" i="42"/>
  <c r="U101" i="45"/>
  <c r="T101" i="45"/>
  <c r="U103" i="23"/>
  <c r="T103" i="23"/>
  <c r="P70" i="40"/>
  <c r="T70" i="40" s="1"/>
  <c r="Q71" i="40"/>
  <c r="Q72" i="40"/>
  <c r="S33" i="41"/>
  <c r="T35" i="41"/>
  <c r="R70" i="41"/>
  <c r="S71" i="41"/>
  <c r="P40" i="42"/>
  <c r="T40" i="42" s="1"/>
  <c r="R40" i="42"/>
  <c r="Q66" i="42"/>
  <c r="S66" i="42"/>
  <c r="Q67" i="42"/>
  <c r="Q72" i="42"/>
  <c r="E30" i="43"/>
  <c r="Q59" i="43"/>
  <c r="P66" i="43"/>
  <c r="P71" i="43"/>
  <c r="T71" i="43" s="1"/>
  <c r="U15" i="44"/>
  <c r="Q30" i="44"/>
  <c r="Q53" i="44"/>
  <c r="Q70" i="44"/>
  <c r="U10" i="46"/>
  <c r="E30" i="46"/>
  <c r="U32" i="46"/>
  <c r="T36" i="46"/>
  <c r="P71" i="46"/>
  <c r="U36" i="47"/>
  <c r="U36" i="48"/>
  <c r="Q66" i="48"/>
  <c r="S66" i="48"/>
  <c r="U65" i="50"/>
  <c r="T65" i="50"/>
  <c r="T46" i="51"/>
  <c r="U46" i="51"/>
  <c r="U93" i="51"/>
  <c r="T93" i="51"/>
  <c r="U47" i="52"/>
  <c r="T47" i="52"/>
  <c r="S40" i="53"/>
  <c r="U43" i="53"/>
  <c r="T43" i="53"/>
  <c r="U98" i="30"/>
  <c r="T98" i="30"/>
  <c r="E67" i="40"/>
  <c r="U69" i="40"/>
  <c r="Q70" i="40"/>
  <c r="E33" i="41"/>
  <c r="E59" i="41"/>
  <c r="U59" i="41" s="1"/>
  <c r="E67" i="41"/>
  <c r="Q70" i="41"/>
  <c r="E72" i="41"/>
  <c r="P16" i="42"/>
  <c r="P30" i="42"/>
  <c r="R30" i="42"/>
  <c r="Q40" i="42"/>
  <c r="S40" i="42"/>
  <c r="Q53" i="42"/>
  <c r="P71" i="42"/>
  <c r="E24" i="43"/>
  <c r="P33" i="43"/>
  <c r="P53" i="43"/>
  <c r="Q66" i="43"/>
  <c r="T69" i="43"/>
  <c r="Q71" i="43"/>
  <c r="U71" i="43" s="1"/>
  <c r="R16" i="44"/>
  <c r="P24" i="44"/>
  <c r="T32" i="44"/>
  <c r="T51" i="44"/>
  <c r="U10" i="45"/>
  <c r="P16" i="45"/>
  <c r="Q24" i="45"/>
  <c r="T32" i="45"/>
  <c r="T36" i="45"/>
  <c r="U58" i="45"/>
  <c r="R33" i="46"/>
  <c r="U65" i="46"/>
  <c r="S67" i="46"/>
  <c r="Q71" i="46"/>
  <c r="S72" i="46"/>
  <c r="U19" i="47"/>
  <c r="E24" i="47"/>
  <c r="U24" i="47" s="1"/>
  <c r="U32" i="47"/>
  <c r="P33" i="47"/>
  <c r="U38" i="47"/>
  <c r="P33" i="48"/>
  <c r="T57" i="48"/>
  <c r="U28" i="49"/>
  <c r="T28" i="49"/>
  <c r="U46" i="49"/>
  <c r="T46" i="49"/>
  <c r="T63" i="49"/>
  <c r="U63" i="49"/>
  <c r="U15" i="50"/>
  <c r="T15" i="50"/>
  <c r="T46" i="50"/>
  <c r="U46" i="50"/>
  <c r="U65" i="51"/>
  <c r="T65" i="51"/>
  <c r="E67" i="53"/>
  <c r="T22" i="54"/>
  <c r="U22" i="54"/>
  <c r="T38" i="54"/>
  <c r="U38" i="54"/>
  <c r="E79" i="55"/>
  <c r="E79" i="45"/>
  <c r="E79" i="2"/>
  <c r="U100" i="33"/>
  <c r="T100" i="33"/>
  <c r="U108" i="33"/>
  <c r="T108" i="33"/>
  <c r="U98" i="14"/>
  <c r="T98" i="14"/>
  <c r="P71" i="48"/>
  <c r="U35" i="49"/>
  <c r="Q40" i="49"/>
  <c r="E70" i="49"/>
  <c r="P24" i="50"/>
  <c r="E33" i="50"/>
  <c r="Q40" i="50"/>
  <c r="T87" i="50"/>
  <c r="Q16" i="51"/>
  <c r="Q33" i="51"/>
  <c r="P59" i="52"/>
  <c r="R70" i="52"/>
  <c r="T35" i="53"/>
  <c r="P40" i="53"/>
  <c r="R40" i="53"/>
  <c r="U65" i="53"/>
  <c r="S67" i="53"/>
  <c r="Q71" i="53"/>
  <c r="S72" i="53"/>
  <c r="U28" i="54"/>
  <c r="U43" i="54"/>
  <c r="P70" i="54"/>
  <c r="Q67" i="55"/>
  <c r="Q72" i="55"/>
  <c r="E79" i="20"/>
  <c r="E79" i="9"/>
  <c r="T100" i="1"/>
  <c r="T110" i="28"/>
  <c r="T107" i="17"/>
  <c r="Q70" i="48"/>
  <c r="S71" i="48"/>
  <c r="T13" i="49"/>
  <c r="U38" i="49"/>
  <c r="E40" i="49"/>
  <c r="E53" i="49"/>
  <c r="E59" i="49"/>
  <c r="Q71" i="49"/>
  <c r="T93" i="49"/>
  <c r="T29" i="50"/>
  <c r="T48" i="50"/>
  <c r="E59" i="50"/>
  <c r="U59" i="50" s="1"/>
  <c r="P24" i="51"/>
  <c r="P30" i="51"/>
  <c r="R30" i="51"/>
  <c r="U35" i="51"/>
  <c r="Q40" i="51"/>
  <c r="P67" i="51"/>
  <c r="T19" i="52"/>
  <c r="Q24" i="52"/>
  <c r="U35" i="52"/>
  <c r="U58" i="52"/>
  <c r="R16" i="53"/>
  <c r="P24" i="53"/>
  <c r="R24" i="53"/>
  <c r="E33" i="53"/>
  <c r="U39" i="53"/>
  <c r="R70" i="53"/>
  <c r="P24" i="54"/>
  <c r="R24" i="54"/>
  <c r="Q30" i="54"/>
  <c r="S70" i="54"/>
  <c r="U86" i="54"/>
  <c r="Q16" i="55"/>
  <c r="P24" i="55"/>
  <c r="Q40" i="55"/>
  <c r="U40" i="55" s="1"/>
  <c r="P59" i="55"/>
  <c r="R70" i="55"/>
  <c r="E79" i="52"/>
  <c r="T113" i="18"/>
  <c r="T110" i="5"/>
  <c r="R70" i="48"/>
  <c r="E71" i="48"/>
  <c r="U71" i="48" s="1"/>
  <c r="P70" i="49"/>
  <c r="T70" i="49" s="1"/>
  <c r="T88" i="49"/>
  <c r="T12" i="50"/>
  <c r="T18" i="50"/>
  <c r="E24" i="50"/>
  <c r="P33" i="50"/>
  <c r="T52" i="50"/>
  <c r="T57" i="50"/>
  <c r="P66" i="50"/>
  <c r="Q67" i="50"/>
  <c r="P72" i="50"/>
  <c r="Q24" i="51"/>
  <c r="T29" i="51"/>
  <c r="Q30" i="51"/>
  <c r="R40" i="51"/>
  <c r="R40" i="52"/>
  <c r="E59" i="52"/>
  <c r="T59" i="52" s="1"/>
  <c r="S16" i="53"/>
  <c r="E40" i="53"/>
  <c r="Q59" i="53"/>
  <c r="T86" i="53"/>
  <c r="T10" i="54"/>
  <c r="S16" i="54"/>
  <c r="Q24" i="54"/>
  <c r="S24" i="54"/>
  <c r="E70" i="54"/>
  <c r="Q24" i="55"/>
  <c r="Q30" i="55"/>
  <c r="Q59" i="55"/>
  <c r="E95" i="43"/>
  <c r="T113" i="24"/>
  <c r="E95" i="23"/>
  <c r="T95" i="23" s="1"/>
  <c r="T113" i="14"/>
  <c r="T86" i="48"/>
  <c r="T90" i="48"/>
  <c r="P16" i="49"/>
  <c r="Q70" i="49"/>
  <c r="T92" i="49"/>
  <c r="P16" i="50"/>
  <c r="Q33" i="50"/>
  <c r="U33" i="50" s="1"/>
  <c r="Q66" i="50"/>
  <c r="R67" i="50"/>
  <c r="P71" i="50"/>
  <c r="Q72" i="50"/>
  <c r="T89" i="50"/>
  <c r="T23" i="51"/>
  <c r="T38" i="51"/>
  <c r="T62" i="51"/>
  <c r="T89" i="51"/>
  <c r="T28" i="52"/>
  <c r="T38" i="52"/>
  <c r="T48" i="52"/>
  <c r="T52" i="52"/>
  <c r="T57" i="52"/>
  <c r="U62" i="52"/>
  <c r="P66" i="52"/>
  <c r="R66" i="52"/>
  <c r="Q67" i="52"/>
  <c r="P72" i="52"/>
  <c r="P66" i="53"/>
  <c r="R66" i="53"/>
  <c r="P67" i="53"/>
  <c r="P72" i="53"/>
  <c r="Q72" i="54"/>
  <c r="U72" i="54" s="1"/>
  <c r="T29" i="55"/>
  <c r="P67" i="48"/>
  <c r="P72" i="48"/>
  <c r="Q16" i="49"/>
  <c r="U32" i="49"/>
  <c r="P33" i="49"/>
  <c r="P59" i="49"/>
  <c r="R70" i="49"/>
  <c r="E71" i="49"/>
  <c r="U71" i="49" s="1"/>
  <c r="Q16" i="50"/>
  <c r="R33" i="50"/>
  <c r="U35" i="50"/>
  <c r="P70" i="50"/>
  <c r="Q71" i="50"/>
  <c r="T10" i="51"/>
  <c r="U32" i="51"/>
  <c r="E59" i="51"/>
  <c r="U59" i="51" s="1"/>
  <c r="R70" i="51"/>
  <c r="S71" i="51"/>
  <c r="T10" i="52"/>
  <c r="P33" i="52"/>
  <c r="P53" i="53"/>
  <c r="Q66" i="53"/>
  <c r="S66" i="53"/>
  <c r="U10" i="54"/>
  <c r="T32" i="54"/>
  <c r="Q59" i="54"/>
  <c r="P66" i="54"/>
  <c r="Q67" i="54"/>
  <c r="P71" i="54"/>
  <c r="P33" i="55"/>
  <c r="E79" i="35"/>
  <c r="E79" i="21"/>
  <c r="T96" i="52"/>
  <c r="T100" i="44"/>
  <c r="T105" i="27"/>
  <c r="T110" i="22"/>
  <c r="T106" i="14"/>
  <c r="T101" i="13"/>
  <c r="R95" i="6"/>
  <c r="Q33" i="49"/>
  <c r="U33" i="49" s="1"/>
  <c r="P40" i="49"/>
  <c r="Q59" i="49"/>
  <c r="P40" i="50"/>
  <c r="Q70" i="50"/>
  <c r="P16" i="51"/>
  <c r="R16" i="51"/>
  <c r="P33" i="51"/>
  <c r="Q70" i="51"/>
  <c r="U70" i="51" s="1"/>
  <c r="P16" i="52"/>
  <c r="Q33" i="52"/>
  <c r="T36" i="52"/>
  <c r="E53" i="52"/>
  <c r="T69" i="52"/>
  <c r="P71" i="52"/>
  <c r="Q33" i="53"/>
  <c r="U33" i="53" s="1"/>
  <c r="Q53" i="53"/>
  <c r="P71" i="53"/>
  <c r="U32" i="54"/>
  <c r="P33" i="54"/>
  <c r="Q66" i="54"/>
  <c r="T69" i="54"/>
  <c r="Q71" i="54"/>
  <c r="E24" i="55"/>
  <c r="T24" i="55" s="1"/>
  <c r="U32" i="55"/>
  <c r="Q33" i="55"/>
  <c r="E79" i="17"/>
  <c r="E53" i="55"/>
  <c r="P53" i="55"/>
  <c r="P67" i="55"/>
  <c r="P72" i="55"/>
  <c r="E59" i="55"/>
  <c r="E67" i="55"/>
  <c r="E72" i="55"/>
  <c r="T97" i="55"/>
  <c r="E53" i="54"/>
  <c r="P53" i="54"/>
  <c r="Q53" i="54"/>
  <c r="R72" i="54"/>
  <c r="E72" i="54"/>
  <c r="E95" i="54"/>
  <c r="U95" i="54" s="1"/>
  <c r="R53" i="53"/>
  <c r="T47" i="53"/>
  <c r="S53" i="53"/>
  <c r="E72" i="53"/>
  <c r="E59" i="53"/>
  <c r="P59" i="53"/>
  <c r="S59" i="53"/>
  <c r="Q67" i="53"/>
  <c r="U67" i="53" s="1"/>
  <c r="Q72" i="53"/>
  <c r="P53" i="52"/>
  <c r="R53" i="52"/>
  <c r="R67" i="52"/>
  <c r="R59" i="52"/>
  <c r="Q59" i="52"/>
  <c r="S59" i="52"/>
  <c r="Q72" i="52"/>
  <c r="U72" i="52" s="1"/>
  <c r="E67" i="52"/>
  <c r="P67" i="52"/>
  <c r="S67" i="52"/>
  <c r="R72" i="52"/>
  <c r="S72" i="51"/>
  <c r="P59" i="51"/>
  <c r="Q59" i="51"/>
  <c r="P72" i="51"/>
  <c r="T72" i="51" s="1"/>
  <c r="R72" i="51"/>
  <c r="R59" i="51"/>
  <c r="R67" i="51"/>
  <c r="T57" i="51"/>
  <c r="Q53" i="50"/>
  <c r="P59" i="50"/>
  <c r="R59" i="50"/>
  <c r="R72" i="50"/>
  <c r="Q59" i="50"/>
  <c r="P67" i="50"/>
  <c r="E95" i="50"/>
  <c r="U95" i="50" s="1"/>
  <c r="P53" i="49"/>
  <c r="Q53" i="49"/>
  <c r="T58" i="49"/>
  <c r="P67" i="49"/>
  <c r="P72" i="49"/>
  <c r="T72" i="49" s="1"/>
  <c r="T105" i="49"/>
  <c r="P53" i="48"/>
  <c r="R53" i="48"/>
  <c r="Q53" i="48"/>
  <c r="S53" i="48"/>
  <c r="Q67" i="48"/>
  <c r="Q72" i="48"/>
  <c r="E59" i="48"/>
  <c r="T59" i="48" s="1"/>
  <c r="S59" i="48"/>
  <c r="E67" i="47"/>
  <c r="S59" i="47"/>
  <c r="R72" i="47"/>
  <c r="U58" i="47"/>
  <c r="S72" i="47"/>
  <c r="E59" i="47"/>
  <c r="T59" i="47" s="1"/>
  <c r="E72" i="47"/>
  <c r="R95" i="47"/>
  <c r="T101" i="47"/>
  <c r="E79" i="47"/>
  <c r="P53" i="46"/>
  <c r="R53" i="46"/>
  <c r="Q53" i="46"/>
  <c r="S53" i="46"/>
  <c r="U57" i="46"/>
  <c r="P67" i="46"/>
  <c r="P72" i="46"/>
  <c r="E59" i="46"/>
  <c r="S59" i="46"/>
  <c r="Q67" i="46"/>
  <c r="Q72" i="46"/>
  <c r="E95" i="46"/>
  <c r="U95" i="46" s="1"/>
  <c r="T98" i="46"/>
  <c r="E72" i="45"/>
  <c r="P53" i="45"/>
  <c r="R53" i="45"/>
  <c r="T57" i="45"/>
  <c r="R59" i="45"/>
  <c r="Q59" i="45"/>
  <c r="S59" i="45"/>
  <c r="P67" i="45"/>
  <c r="T67" i="45" s="1"/>
  <c r="P72" i="45"/>
  <c r="Q67" i="45"/>
  <c r="Q72" i="45"/>
  <c r="R53" i="44"/>
  <c r="R67" i="44"/>
  <c r="P59" i="44"/>
  <c r="R59" i="44"/>
  <c r="R72" i="44"/>
  <c r="R67" i="43"/>
  <c r="Q72" i="43"/>
  <c r="U47" i="43"/>
  <c r="Q67" i="43"/>
  <c r="E59" i="43"/>
  <c r="E67" i="43"/>
  <c r="R72" i="43"/>
  <c r="E53" i="42"/>
  <c r="P53" i="42"/>
  <c r="R53" i="42"/>
  <c r="S53" i="42"/>
  <c r="Q59" i="42"/>
  <c r="U57" i="42"/>
  <c r="S67" i="42"/>
  <c r="S72" i="42"/>
  <c r="E67" i="42"/>
  <c r="E72" i="42"/>
  <c r="T99" i="42"/>
  <c r="R59" i="41"/>
  <c r="T57" i="41"/>
  <c r="P67" i="41"/>
  <c r="P72" i="41"/>
  <c r="S67" i="41"/>
  <c r="S72" i="41"/>
  <c r="E95" i="41"/>
  <c r="U95" i="41" s="1"/>
  <c r="T100" i="41"/>
  <c r="Q53" i="40"/>
  <c r="T58" i="40"/>
  <c r="R67" i="40"/>
  <c r="Q67" i="40"/>
  <c r="T97" i="40"/>
  <c r="T107" i="40"/>
  <c r="T105" i="40"/>
  <c r="E53" i="39"/>
  <c r="P53" i="39"/>
  <c r="S53" i="39"/>
  <c r="E72" i="39"/>
  <c r="P59" i="39"/>
  <c r="P72" i="39"/>
  <c r="T72" i="39" s="1"/>
  <c r="Q59" i="39"/>
  <c r="P67" i="39"/>
  <c r="Q72" i="39"/>
  <c r="T104" i="39"/>
  <c r="E95" i="39"/>
  <c r="E112" i="39" s="1"/>
  <c r="E79" i="39"/>
  <c r="R53" i="38"/>
  <c r="Q53" i="38"/>
  <c r="S53" i="38"/>
  <c r="Q72" i="38"/>
  <c r="T57" i="38"/>
  <c r="Q59" i="38"/>
  <c r="E67" i="38"/>
  <c r="P67" i="38"/>
  <c r="Q67" i="38"/>
  <c r="E72" i="38"/>
  <c r="S72" i="38"/>
  <c r="T105" i="38"/>
  <c r="T103" i="38"/>
  <c r="R53" i="37"/>
  <c r="Q53" i="37"/>
  <c r="R67" i="37"/>
  <c r="R72" i="37"/>
  <c r="S59" i="37"/>
  <c r="T58" i="37"/>
  <c r="E67" i="37"/>
  <c r="P67" i="37"/>
  <c r="E72" i="37"/>
  <c r="P72" i="37"/>
  <c r="E59" i="37"/>
  <c r="R59" i="37"/>
  <c r="T106" i="37"/>
  <c r="T110" i="37"/>
  <c r="E53" i="36"/>
  <c r="P53" i="36"/>
  <c r="Q53" i="36"/>
  <c r="R67" i="36"/>
  <c r="R72" i="36"/>
  <c r="Q59" i="36"/>
  <c r="T97" i="36"/>
  <c r="T47" i="35"/>
  <c r="P53" i="35"/>
  <c r="R53" i="35"/>
  <c r="P67" i="35"/>
  <c r="P72" i="35"/>
  <c r="Q53" i="35"/>
  <c r="S53" i="35"/>
  <c r="U57" i="35"/>
  <c r="Q67" i="35"/>
  <c r="Q72" i="35"/>
  <c r="T96" i="35"/>
  <c r="R53" i="34"/>
  <c r="R59" i="34"/>
  <c r="Q59" i="34"/>
  <c r="S59" i="34"/>
  <c r="S67" i="34"/>
  <c r="R72" i="34"/>
  <c r="E67" i="34"/>
  <c r="P67" i="34"/>
  <c r="S72" i="34"/>
  <c r="E72" i="34"/>
  <c r="E95" i="34"/>
  <c r="T99" i="34"/>
  <c r="R67" i="33"/>
  <c r="R59" i="33"/>
  <c r="T96" i="33"/>
  <c r="Q53" i="32"/>
  <c r="P67" i="32"/>
  <c r="P72" i="32"/>
  <c r="R59" i="32"/>
  <c r="R67" i="32"/>
  <c r="T105" i="32"/>
  <c r="U47" i="31"/>
  <c r="E53" i="31"/>
  <c r="S53" i="31"/>
  <c r="Q67" i="31"/>
  <c r="R72" i="31"/>
  <c r="E95" i="31"/>
  <c r="E112" i="31" s="1"/>
  <c r="E79" i="31"/>
  <c r="T47" i="30"/>
  <c r="E53" i="30"/>
  <c r="P53" i="30"/>
  <c r="R53" i="30"/>
  <c r="E67" i="30"/>
  <c r="P67" i="30"/>
  <c r="Q53" i="30"/>
  <c r="S53" i="30"/>
  <c r="Q59" i="30"/>
  <c r="Q67" i="30"/>
  <c r="U67" i="30" s="1"/>
  <c r="E72" i="30"/>
  <c r="P72" i="30"/>
  <c r="S72" i="30"/>
  <c r="E95" i="30"/>
  <c r="U95" i="30" s="1"/>
  <c r="T100" i="30"/>
  <c r="U101" i="30"/>
  <c r="T102" i="30"/>
  <c r="R95" i="30"/>
  <c r="T47" i="29"/>
  <c r="P53" i="29"/>
  <c r="R53" i="29"/>
  <c r="U58" i="29"/>
  <c r="Q67" i="29"/>
  <c r="S72" i="29"/>
  <c r="E59" i="29"/>
  <c r="U59" i="29" s="1"/>
  <c r="P59" i="29"/>
  <c r="R59" i="29"/>
  <c r="R67" i="29"/>
  <c r="E72" i="29"/>
  <c r="P72" i="29"/>
  <c r="S59" i="29"/>
  <c r="U104" i="29"/>
  <c r="T105" i="29"/>
  <c r="E67" i="28"/>
  <c r="P67" i="28"/>
  <c r="E72" i="28"/>
  <c r="R59" i="28"/>
  <c r="T58" i="28"/>
  <c r="S67" i="28"/>
  <c r="P72" i="28"/>
  <c r="R67" i="28"/>
  <c r="S72" i="28"/>
  <c r="E79" i="28"/>
  <c r="Q72" i="27"/>
  <c r="E53" i="27"/>
  <c r="P53" i="27"/>
  <c r="S53" i="27"/>
  <c r="E67" i="27"/>
  <c r="T58" i="27"/>
  <c r="R67" i="27"/>
  <c r="Q67" i="27"/>
  <c r="T97" i="27"/>
  <c r="E95" i="27"/>
  <c r="E79" i="27"/>
  <c r="P53" i="26"/>
  <c r="R53" i="26"/>
  <c r="Q53" i="26"/>
  <c r="S53" i="26"/>
  <c r="E59" i="26"/>
  <c r="P59" i="26"/>
  <c r="Q59" i="26"/>
  <c r="S67" i="26"/>
  <c r="S72" i="26"/>
  <c r="E67" i="26"/>
  <c r="E72" i="26"/>
  <c r="E95" i="26"/>
  <c r="U95" i="26" s="1"/>
  <c r="T102" i="26"/>
  <c r="R53" i="25"/>
  <c r="T47" i="25"/>
  <c r="R59" i="25"/>
  <c r="Q59" i="25"/>
  <c r="S59" i="25"/>
  <c r="S67" i="25"/>
  <c r="R72" i="25"/>
  <c r="E67" i="25"/>
  <c r="P67" i="25"/>
  <c r="S72" i="25"/>
  <c r="E72" i="25"/>
  <c r="E72" i="24"/>
  <c r="P67" i="24"/>
  <c r="P53" i="24"/>
  <c r="Q67" i="24"/>
  <c r="U67" i="24" s="1"/>
  <c r="Q72" i="24"/>
  <c r="P59" i="24"/>
  <c r="R59" i="24"/>
  <c r="R67" i="24"/>
  <c r="R72" i="24"/>
  <c r="E79" i="24"/>
  <c r="T47" i="23"/>
  <c r="P72" i="23"/>
  <c r="T72" i="23" s="1"/>
  <c r="E67" i="23"/>
  <c r="P59" i="23"/>
  <c r="T47" i="22"/>
  <c r="E67" i="22"/>
  <c r="P53" i="22"/>
  <c r="R53" i="22"/>
  <c r="Q53" i="22"/>
  <c r="S53" i="22"/>
  <c r="E72" i="22"/>
  <c r="Q67" i="22"/>
  <c r="P72" i="22"/>
  <c r="S72" i="22"/>
  <c r="E59" i="22"/>
  <c r="S59" i="22"/>
  <c r="E95" i="22"/>
  <c r="U95" i="22" s="1"/>
  <c r="T102" i="22"/>
  <c r="E72" i="21"/>
  <c r="P72" i="21"/>
  <c r="P53" i="21"/>
  <c r="S59" i="21"/>
  <c r="T58" i="21"/>
  <c r="T57" i="21"/>
  <c r="Q67" i="21"/>
  <c r="U67" i="21" s="1"/>
  <c r="Q72" i="21"/>
  <c r="U72" i="21" s="1"/>
  <c r="E59" i="21"/>
  <c r="P59" i="21"/>
  <c r="R59" i="21"/>
  <c r="R67" i="21"/>
  <c r="R72" i="21"/>
  <c r="E53" i="20"/>
  <c r="Q53" i="20"/>
  <c r="E67" i="20"/>
  <c r="P67" i="20"/>
  <c r="Q67" i="20"/>
  <c r="P72" i="20"/>
  <c r="R59" i="20"/>
  <c r="T100" i="20"/>
  <c r="P53" i="19"/>
  <c r="S53" i="19"/>
  <c r="P67" i="19"/>
  <c r="Q72" i="19"/>
  <c r="P59" i="19"/>
  <c r="P72" i="19"/>
  <c r="E67" i="19"/>
  <c r="P53" i="18"/>
  <c r="R53" i="18"/>
  <c r="Q53" i="18"/>
  <c r="S53" i="18"/>
  <c r="S67" i="18"/>
  <c r="S72" i="18"/>
  <c r="P59" i="18"/>
  <c r="Q67" i="18"/>
  <c r="Q72" i="18"/>
  <c r="Q59" i="18"/>
  <c r="P53" i="17"/>
  <c r="R53" i="17"/>
  <c r="E67" i="17"/>
  <c r="E72" i="17"/>
  <c r="Q53" i="17"/>
  <c r="R59" i="17"/>
  <c r="Q59" i="17"/>
  <c r="S59" i="17"/>
  <c r="P67" i="17"/>
  <c r="T67" i="17" s="1"/>
  <c r="P72" i="17"/>
  <c r="T99" i="17"/>
  <c r="E53" i="16"/>
  <c r="Q53" i="16"/>
  <c r="Q67" i="16"/>
  <c r="R72" i="16"/>
  <c r="P59" i="16"/>
  <c r="R59" i="16"/>
  <c r="Q59" i="16"/>
  <c r="R67" i="16"/>
  <c r="E95" i="16"/>
  <c r="U95" i="16" s="1"/>
  <c r="T102" i="16"/>
  <c r="P53" i="15"/>
  <c r="R53" i="15"/>
  <c r="Q53" i="15"/>
  <c r="S53" i="15"/>
  <c r="T57" i="15"/>
  <c r="E67" i="15"/>
  <c r="Q67" i="15"/>
  <c r="R53" i="14"/>
  <c r="Q67" i="14"/>
  <c r="P72" i="14"/>
  <c r="R59" i="14"/>
  <c r="Q59" i="14"/>
  <c r="S59" i="14"/>
  <c r="S67" i="14"/>
  <c r="R72" i="14"/>
  <c r="E67" i="14"/>
  <c r="P67" i="14"/>
  <c r="S72" i="14"/>
  <c r="U58" i="14"/>
  <c r="E72" i="14"/>
  <c r="T104" i="14"/>
  <c r="T47" i="13"/>
  <c r="R53" i="13"/>
  <c r="S59" i="13"/>
  <c r="T58" i="13"/>
  <c r="S67" i="13"/>
  <c r="R72" i="13"/>
  <c r="P67" i="13"/>
  <c r="T67" i="13" s="1"/>
  <c r="S72" i="13"/>
  <c r="E59" i="13"/>
  <c r="T59" i="13" s="1"/>
  <c r="R59" i="13"/>
  <c r="E72" i="13"/>
  <c r="T109" i="13"/>
  <c r="T103" i="13"/>
  <c r="E79" i="13"/>
  <c r="E67" i="12"/>
  <c r="P67" i="12"/>
  <c r="T67" i="12" s="1"/>
  <c r="R59" i="12"/>
  <c r="T58" i="12"/>
  <c r="Q59" i="12"/>
  <c r="Q67" i="12"/>
  <c r="R67" i="12"/>
  <c r="P72" i="12"/>
  <c r="T57" i="12"/>
  <c r="E95" i="12"/>
  <c r="E112" i="12" s="1"/>
  <c r="T112" i="12" s="1"/>
  <c r="T110" i="12"/>
  <c r="E79" i="12"/>
  <c r="E53" i="11"/>
  <c r="P53" i="11"/>
  <c r="S53" i="11"/>
  <c r="Q59" i="11"/>
  <c r="P72" i="11"/>
  <c r="T72" i="11" s="1"/>
  <c r="T58" i="11"/>
  <c r="Q72" i="11"/>
  <c r="P67" i="11"/>
  <c r="S95" i="11"/>
  <c r="T110" i="11"/>
  <c r="T100" i="11"/>
  <c r="R53" i="10"/>
  <c r="S53" i="10"/>
  <c r="P72" i="10"/>
  <c r="T72" i="10" s="1"/>
  <c r="P59" i="10"/>
  <c r="Q59" i="10"/>
  <c r="S67" i="10"/>
  <c r="S72" i="10"/>
  <c r="T105" i="10"/>
  <c r="T103" i="10"/>
  <c r="Q53" i="9"/>
  <c r="U53" i="9" s="1"/>
  <c r="P53" i="9"/>
  <c r="T53" i="9" s="1"/>
  <c r="Q67" i="9"/>
  <c r="P72" i="9"/>
  <c r="Q59" i="9"/>
  <c r="S59" i="9"/>
  <c r="R67" i="9"/>
  <c r="Q72" i="9"/>
  <c r="S67" i="9"/>
  <c r="R72" i="9"/>
  <c r="E59" i="9"/>
  <c r="U59" i="9" s="1"/>
  <c r="R59" i="9"/>
  <c r="E72" i="9"/>
  <c r="S95" i="9"/>
  <c r="E95" i="9"/>
  <c r="T108" i="9"/>
  <c r="P53" i="8"/>
  <c r="Q67" i="8"/>
  <c r="U67" i="8" s="1"/>
  <c r="R67" i="8"/>
  <c r="P72" i="8"/>
  <c r="R59" i="8"/>
  <c r="U47" i="7"/>
  <c r="E53" i="7"/>
  <c r="P53" i="7"/>
  <c r="Q53" i="7"/>
  <c r="U53" i="7" s="1"/>
  <c r="Q59" i="7"/>
  <c r="E95" i="7"/>
  <c r="U95" i="7" s="1"/>
  <c r="T47" i="6"/>
  <c r="Q53" i="6"/>
  <c r="Q67" i="6"/>
  <c r="E72" i="6"/>
  <c r="P72" i="6"/>
  <c r="R53" i="6"/>
  <c r="T57" i="6"/>
  <c r="Q59" i="6"/>
  <c r="Q72" i="6"/>
  <c r="E67" i="6"/>
  <c r="P67" i="6"/>
  <c r="S67" i="6"/>
  <c r="T97" i="6"/>
  <c r="Q53" i="5"/>
  <c r="U53" i="5" s="1"/>
  <c r="R53" i="5"/>
  <c r="T57" i="5"/>
  <c r="P59" i="5"/>
  <c r="R59" i="5"/>
  <c r="R67" i="5"/>
  <c r="R72" i="5"/>
  <c r="Q59" i="5"/>
  <c r="S59" i="5"/>
  <c r="S67" i="5"/>
  <c r="S72" i="5"/>
  <c r="E95" i="5"/>
  <c r="T102" i="5"/>
  <c r="Q67" i="4"/>
  <c r="R67" i="4"/>
  <c r="P53" i="4"/>
  <c r="R59" i="4"/>
  <c r="T58" i="4"/>
  <c r="Q59" i="4"/>
  <c r="R72" i="4"/>
  <c r="P67" i="4"/>
  <c r="T97" i="4"/>
  <c r="T105" i="4"/>
  <c r="E79" i="4"/>
  <c r="T47" i="3"/>
  <c r="P72" i="3"/>
  <c r="T72" i="3" s="1"/>
  <c r="E53" i="3"/>
  <c r="P53" i="3"/>
  <c r="S53" i="3"/>
  <c r="E59" i="3"/>
  <c r="Q59" i="3"/>
  <c r="P67" i="3"/>
  <c r="E72" i="3"/>
  <c r="Q72" i="3"/>
  <c r="U72" i="3" s="1"/>
  <c r="Q67" i="3"/>
  <c r="E79" i="3"/>
  <c r="S53" i="2"/>
  <c r="P67" i="2"/>
  <c r="E53" i="2"/>
  <c r="P53" i="2"/>
  <c r="R53" i="2"/>
  <c r="P72" i="2"/>
  <c r="T72" i="2" s="1"/>
  <c r="Q67" i="2"/>
  <c r="Q72" i="2"/>
  <c r="Q59" i="2"/>
  <c r="E59" i="2"/>
  <c r="S59" i="2"/>
  <c r="Q67" i="1"/>
  <c r="Q53" i="1"/>
  <c r="U53" i="1" s="1"/>
  <c r="R53" i="1"/>
  <c r="P72" i="1"/>
  <c r="P59" i="1"/>
  <c r="Q59" i="1"/>
  <c r="S59" i="1"/>
  <c r="R67" i="1"/>
  <c r="R72" i="1"/>
  <c r="R59" i="1"/>
  <c r="S67" i="1"/>
  <c r="S72" i="1"/>
  <c r="T33" i="2"/>
  <c r="U33" i="2"/>
  <c r="U70" i="1"/>
  <c r="T70" i="1"/>
  <c r="T33" i="4"/>
  <c r="U33" i="4"/>
  <c r="U70" i="5"/>
  <c r="U59" i="6"/>
  <c r="T59" i="6"/>
  <c r="T30" i="7"/>
  <c r="U30" i="7"/>
  <c r="U70" i="8"/>
  <c r="T70" i="8"/>
  <c r="T30" i="11"/>
  <c r="U30" i="11"/>
  <c r="U59" i="13"/>
  <c r="T33" i="1"/>
  <c r="U33" i="1"/>
  <c r="T59" i="1"/>
  <c r="U30" i="2"/>
  <c r="T30" i="2"/>
  <c r="T70" i="3"/>
  <c r="U33" i="5"/>
  <c r="U71" i="6"/>
  <c r="T71" i="6"/>
  <c r="U71" i="11"/>
  <c r="T71" i="11"/>
  <c r="U71" i="2"/>
  <c r="T71" i="2"/>
  <c r="T24" i="3"/>
  <c r="U24" i="3"/>
  <c r="T30" i="3"/>
  <c r="U30" i="3"/>
  <c r="U59" i="3"/>
  <c r="T59" i="3"/>
  <c r="U24" i="4"/>
  <c r="T24" i="4"/>
  <c r="U30" i="4"/>
  <c r="T30" i="4"/>
  <c r="U59" i="5"/>
  <c r="T59" i="5"/>
  <c r="U33" i="8"/>
  <c r="U33" i="9"/>
  <c r="T33" i="9"/>
  <c r="T59" i="9"/>
  <c r="U30" i="10"/>
  <c r="T30" i="10"/>
  <c r="T70" i="11"/>
  <c r="U70" i="12"/>
  <c r="T70" i="12"/>
  <c r="U59" i="2"/>
  <c r="T59" i="2"/>
  <c r="U71" i="3"/>
  <c r="T71" i="3"/>
  <c r="U70" i="4"/>
  <c r="U71" i="4"/>
  <c r="T71" i="4"/>
  <c r="T24" i="7"/>
  <c r="U24" i="7"/>
  <c r="U70" i="7"/>
  <c r="T70" i="7"/>
  <c r="U24" i="8"/>
  <c r="T24" i="8"/>
  <c r="U59" i="10"/>
  <c r="T59" i="10"/>
  <c r="U71" i="10"/>
  <c r="T71" i="10"/>
  <c r="T33" i="12"/>
  <c r="U33" i="12"/>
  <c r="Q30" i="1"/>
  <c r="T14" i="1"/>
  <c r="T56" i="1"/>
  <c r="T9" i="1"/>
  <c r="U10" i="1"/>
  <c r="T13" i="1"/>
  <c r="S16" i="1"/>
  <c r="T18" i="1"/>
  <c r="U19" i="1"/>
  <c r="T22" i="1"/>
  <c r="U23" i="1"/>
  <c r="R24" i="1"/>
  <c r="T27" i="1"/>
  <c r="U28" i="1"/>
  <c r="T32" i="1"/>
  <c r="T37" i="1"/>
  <c r="U38" i="1"/>
  <c r="S40" i="1"/>
  <c r="T42" i="1"/>
  <c r="U43" i="1"/>
  <c r="T46" i="1"/>
  <c r="U47" i="1"/>
  <c r="T50" i="1"/>
  <c r="U51" i="1"/>
  <c r="S53" i="1"/>
  <c r="T55" i="1"/>
  <c r="T63" i="1"/>
  <c r="U64" i="1"/>
  <c r="S66" i="1"/>
  <c r="U69" i="1"/>
  <c r="R70" i="1"/>
  <c r="S71" i="1"/>
  <c r="U86" i="1"/>
  <c r="T89" i="1"/>
  <c r="U90" i="1"/>
  <c r="T93" i="1"/>
  <c r="T12" i="2"/>
  <c r="U13" i="2"/>
  <c r="U18" i="2"/>
  <c r="T21" i="2"/>
  <c r="U22" i="2"/>
  <c r="S24" i="2"/>
  <c r="T26" i="2"/>
  <c r="U27" i="2"/>
  <c r="U32" i="2"/>
  <c r="R33" i="2"/>
  <c r="U40" i="2"/>
  <c r="T40" i="2"/>
  <c r="T36" i="2"/>
  <c r="U37" i="2"/>
  <c r="U42" i="2"/>
  <c r="T45" i="2"/>
  <c r="U46" i="2"/>
  <c r="T49" i="2"/>
  <c r="U50" i="2"/>
  <c r="U55" i="2"/>
  <c r="T58" i="2"/>
  <c r="U66" i="2"/>
  <c r="T66" i="2"/>
  <c r="T62" i="2"/>
  <c r="U63" i="2"/>
  <c r="S70" i="2"/>
  <c r="T88" i="2"/>
  <c r="U89" i="2"/>
  <c r="T92" i="2"/>
  <c r="U93" i="2"/>
  <c r="T11" i="3"/>
  <c r="U12" i="3"/>
  <c r="T15" i="3"/>
  <c r="T20" i="3"/>
  <c r="U21" i="3"/>
  <c r="U26" i="3"/>
  <c r="T29" i="3"/>
  <c r="S33" i="3"/>
  <c r="T35" i="3"/>
  <c r="U36" i="3"/>
  <c r="T39" i="3"/>
  <c r="U53" i="3"/>
  <c r="T53" i="3"/>
  <c r="T44" i="3"/>
  <c r="U45" i="3"/>
  <c r="T48" i="3"/>
  <c r="U49" i="3"/>
  <c r="T52" i="3"/>
  <c r="T57" i="3"/>
  <c r="U58" i="3"/>
  <c r="R59" i="3"/>
  <c r="T61" i="3"/>
  <c r="U62" i="3"/>
  <c r="T65" i="3"/>
  <c r="R67" i="3"/>
  <c r="R72" i="3"/>
  <c r="T87" i="3"/>
  <c r="U88" i="3"/>
  <c r="T91" i="3"/>
  <c r="U92" i="3"/>
  <c r="U72" i="4"/>
  <c r="U67" i="4"/>
  <c r="T67" i="4"/>
  <c r="T16" i="4"/>
  <c r="U16" i="4"/>
  <c r="T10" i="4"/>
  <c r="U11" i="4"/>
  <c r="T14" i="4"/>
  <c r="U15" i="4"/>
  <c r="R16" i="4"/>
  <c r="T19" i="4"/>
  <c r="U20" i="4"/>
  <c r="T23" i="4"/>
  <c r="T28" i="4"/>
  <c r="U29" i="4"/>
  <c r="R30" i="4"/>
  <c r="T38" i="4"/>
  <c r="U39" i="4"/>
  <c r="R40" i="4"/>
  <c r="T43" i="4"/>
  <c r="U44" i="4"/>
  <c r="T47" i="4"/>
  <c r="U48" i="4"/>
  <c r="T51" i="4"/>
  <c r="U52" i="4"/>
  <c r="R53" i="4"/>
  <c r="T56" i="4"/>
  <c r="U57" i="4"/>
  <c r="S59" i="4"/>
  <c r="T64" i="4"/>
  <c r="U65" i="4"/>
  <c r="R66" i="4"/>
  <c r="S67" i="4"/>
  <c r="T69" i="4"/>
  <c r="R71" i="4"/>
  <c r="S72" i="4"/>
  <c r="T86" i="4"/>
  <c r="U87" i="4"/>
  <c r="T90" i="4"/>
  <c r="U91" i="4"/>
  <c r="T9" i="5"/>
  <c r="U10" i="5"/>
  <c r="T13" i="5"/>
  <c r="U14" i="5"/>
  <c r="S16" i="5"/>
  <c r="T18" i="5"/>
  <c r="U19" i="5"/>
  <c r="T22" i="5"/>
  <c r="U23" i="5"/>
  <c r="R24" i="5"/>
  <c r="T27" i="5"/>
  <c r="U28" i="5"/>
  <c r="S30" i="5"/>
  <c r="T32" i="5"/>
  <c r="T37" i="5"/>
  <c r="U38" i="5"/>
  <c r="S40" i="5"/>
  <c r="T42" i="5"/>
  <c r="T46" i="5"/>
  <c r="U47" i="5"/>
  <c r="T50" i="5"/>
  <c r="U51" i="5"/>
  <c r="S53" i="5"/>
  <c r="T55" i="5"/>
  <c r="U56" i="5"/>
  <c r="T63" i="5"/>
  <c r="U64" i="5"/>
  <c r="S66" i="5"/>
  <c r="U69" i="5"/>
  <c r="R70" i="5"/>
  <c r="S71" i="5"/>
  <c r="T89" i="5"/>
  <c r="T93" i="5"/>
  <c r="T12" i="6"/>
  <c r="T21" i="6"/>
  <c r="S24" i="6"/>
  <c r="T26" i="6"/>
  <c r="R33" i="6"/>
  <c r="U40" i="6"/>
  <c r="T40" i="6"/>
  <c r="T36" i="6"/>
  <c r="T45" i="6"/>
  <c r="T49" i="6"/>
  <c r="T58" i="6"/>
  <c r="U66" i="6"/>
  <c r="T66" i="6"/>
  <c r="T62" i="6"/>
  <c r="S70" i="6"/>
  <c r="T88" i="6"/>
  <c r="T92" i="6"/>
  <c r="T11" i="7"/>
  <c r="T15" i="7"/>
  <c r="T20" i="7"/>
  <c r="T29" i="7"/>
  <c r="S33" i="7"/>
  <c r="T35" i="7"/>
  <c r="T39" i="7"/>
  <c r="T53" i="7"/>
  <c r="T44" i="7"/>
  <c r="T48" i="7"/>
  <c r="T52" i="7"/>
  <c r="T57" i="7"/>
  <c r="R59" i="7"/>
  <c r="T61" i="7"/>
  <c r="T65" i="7"/>
  <c r="R67" i="7"/>
  <c r="R72" i="7"/>
  <c r="T87" i="7"/>
  <c r="T91" i="7"/>
  <c r="T72" i="8"/>
  <c r="T67" i="8"/>
  <c r="U16" i="8"/>
  <c r="T10" i="8"/>
  <c r="T14" i="8"/>
  <c r="R16" i="8"/>
  <c r="T19" i="8"/>
  <c r="T23" i="8"/>
  <c r="T28" i="8"/>
  <c r="R30" i="8"/>
  <c r="T38" i="8"/>
  <c r="R40" i="8"/>
  <c r="T43" i="8"/>
  <c r="T47" i="8"/>
  <c r="T51" i="8"/>
  <c r="R53" i="8"/>
  <c r="T56" i="8"/>
  <c r="S59" i="8"/>
  <c r="T64" i="8"/>
  <c r="R66" i="8"/>
  <c r="S67" i="8"/>
  <c r="T69" i="8"/>
  <c r="R71" i="8"/>
  <c r="S72" i="8"/>
  <c r="T86" i="8"/>
  <c r="T90" i="8"/>
  <c r="T9" i="9"/>
  <c r="T13" i="9"/>
  <c r="S16" i="9"/>
  <c r="T18" i="9"/>
  <c r="T22" i="9"/>
  <c r="R24" i="9"/>
  <c r="T27" i="9"/>
  <c r="S30" i="9"/>
  <c r="T32" i="9"/>
  <c r="T37" i="9"/>
  <c r="S40" i="9"/>
  <c r="T42" i="9"/>
  <c r="T46" i="9"/>
  <c r="T50" i="9"/>
  <c r="S53" i="9"/>
  <c r="T55" i="9"/>
  <c r="T63" i="9"/>
  <c r="S66" i="9"/>
  <c r="R70" i="9"/>
  <c r="S71" i="9"/>
  <c r="T89" i="9"/>
  <c r="T93" i="9"/>
  <c r="T12" i="10"/>
  <c r="T21" i="10"/>
  <c r="S24" i="10"/>
  <c r="T26" i="10"/>
  <c r="R33" i="10"/>
  <c r="U40" i="10"/>
  <c r="T40" i="10"/>
  <c r="T36" i="10"/>
  <c r="T45" i="10"/>
  <c r="T49" i="10"/>
  <c r="T58" i="10"/>
  <c r="U66" i="10"/>
  <c r="T66" i="10"/>
  <c r="T62" i="10"/>
  <c r="S70" i="10"/>
  <c r="T88" i="10"/>
  <c r="T92" i="10"/>
  <c r="T11" i="11"/>
  <c r="T15" i="11"/>
  <c r="T20" i="11"/>
  <c r="T29" i="11"/>
  <c r="S33" i="11"/>
  <c r="T35" i="11"/>
  <c r="T39" i="11"/>
  <c r="U53" i="11"/>
  <c r="T53" i="11"/>
  <c r="T44" i="11"/>
  <c r="T48" i="11"/>
  <c r="T52" i="11"/>
  <c r="T57" i="11"/>
  <c r="R59" i="11"/>
  <c r="T61" i="11"/>
  <c r="T65" i="11"/>
  <c r="R67" i="11"/>
  <c r="R72" i="11"/>
  <c r="T87" i="11"/>
  <c r="T91" i="11"/>
  <c r="U72" i="12"/>
  <c r="T72" i="12"/>
  <c r="U67" i="12"/>
  <c r="T16" i="12"/>
  <c r="U16" i="12"/>
  <c r="T10" i="12"/>
  <c r="T14" i="12"/>
  <c r="R16" i="12"/>
  <c r="T19" i="12"/>
  <c r="T23" i="12"/>
  <c r="T28" i="12"/>
  <c r="R30" i="12"/>
  <c r="T38" i="12"/>
  <c r="R40" i="12"/>
  <c r="T43" i="12"/>
  <c r="T47" i="12"/>
  <c r="T51" i="12"/>
  <c r="R53" i="12"/>
  <c r="T56" i="12"/>
  <c r="S59" i="12"/>
  <c r="T64" i="12"/>
  <c r="R66" i="12"/>
  <c r="S67" i="12"/>
  <c r="T69" i="12"/>
  <c r="R71" i="12"/>
  <c r="S72" i="12"/>
  <c r="T86" i="12"/>
  <c r="T90" i="12"/>
  <c r="T9" i="13"/>
  <c r="T13" i="13"/>
  <c r="S16" i="13"/>
  <c r="T18" i="13"/>
  <c r="T22" i="13"/>
  <c r="R24" i="13"/>
  <c r="T27" i="13"/>
  <c r="S30" i="13"/>
  <c r="T32" i="13"/>
  <c r="T37" i="13"/>
  <c r="S40" i="13"/>
  <c r="T42" i="13"/>
  <c r="T46" i="13"/>
  <c r="T50" i="13"/>
  <c r="S53" i="13"/>
  <c r="T55" i="13"/>
  <c r="T63" i="13"/>
  <c r="S66" i="13"/>
  <c r="R70" i="13"/>
  <c r="S71" i="13"/>
  <c r="T89" i="13"/>
  <c r="U93" i="13"/>
  <c r="T10" i="14"/>
  <c r="T14" i="14"/>
  <c r="T18" i="14"/>
  <c r="U18" i="14"/>
  <c r="T22" i="14"/>
  <c r="U22" i="14"/>
  <c r="T70" i="15"/>
  <c r="T33" i="16"/>
  <c r="U33" i="16"/>
  <c r="U59" i="17"/>
  <c r="T59" i="17"/>
  <c r="U30" i="18"/>
  <c r="T30" i="18"/>
  <c r="T24" i="19"/>
  <c r="U24" i="19"/>
  <c r="U30" i="19"/>
  <c r="T30" i="19"/>
  <c r="T33" i="20"/>
  <c r="U33" i="20"/>
  <c r="U33" i="21"/>
  <c r="T33" i="21"/>
  <c r="U70" i="21"/>
  <c r="T70" i="21"/>
  <c r="T33" i="22"/>
  <c r="U59" i="22"/>
  <c r="T59" i="22"/>
  <c r="U71" i="22"/>
  <c r="T70" i="23"/>
  <c r="U71" i="24"/>
  <c r="T71" i="24"/>
  <c r="Q24" i="1"/>
  <c r="U24" i="1" s="1"/>
  <c r="R33" i="1"/>
  <c r="U40" i="1"/>
  <c r="T40" i="1"/>
  <c r="U66" i="1"/>
  <c r="T66" i="1"/>
  <c r="S70" i="1"/>
  <c r="S33" i="2"/>
  <c r="U53" i="2"/>
  <c r="T53" i="2"/>
  <c r="R59" i="2"/>
  <c r="R67" i="2"/>
  <c r="R72" i="2"/>
  <c r="U67" i="3"/>
  <c r="T67" i="3"/>
  <c r="U16" i="3"/>
  <c r="T16" i="3"/>
  <c r="R16" i="3"/>
  <c r="R30" i="3"/>
  <c r="R40" i="3"/>
  <c r="R53" i="3"/>
  <c r="S59" i="3"/>
  <c r="R66" i="3"/>
  <c r="S67" i="3"/>
  <c r="R71" i="3"/>
  <c r="S72" i="3"/>
  <c r="S16" i="4"/>
  <c r="R24" i="4"/>
  <c r="S30" i="4"/>
  <c r="S40" i="4"/>
  <c r="S53" i="4"/>
  <c r="S66" i="4"/>
  <c r="R70" i="4"/>
  <c r="S71" i="4"/>
  <c r="S24" i="5"/>
  <c r="R33" i="5"/>
  <c r="T40" i="5"/>
  <c r="U40" i="5"/>
  <c r="U66" i="5"/>
  <c r="T66" i="5"/>
  <c r="S70" i="5"/>
  <c r="S33" i="6"/>
  <c r="U53" i="6"/>
  <c r="T53" i="6"/>
  <c r="R59" i="6"/>
  <c r="R67" i="6"/>
  <c r="R72" i="6"/>
  <c r="U72" i="7"/>
  <c r="T72" i="7"/>
  <c r="U67" i="7"/>
  <c r="T67" i="7"/>
  <c r="U16" i="7"/>
  <c r="T16" i="7"/>
  <c r="R16" i="7"/>
  <c r="R30" i="7"/>
  <c r="R40" i="7"/>
  <c r="R53" i="7"/>
  <c r="S59" i="7"/>
  <c r="R66" i="7"/>
  <c r="S67" i="7"/>
  <c r="R71" i="7"/>
  <c r="S72" i="7"/>
  <c r="S16" i="8"/>
  <c r="R24" i="8"/>
  <c r="S30" i="8"/>
  <c r="S40" i="8"/>
  <c r="S53" i="8"/>
  <c r="S66" i="8"/>
  <c r="R70" i="8"/>
  <c r="S71" i="8"/>
  <c r="S24" i="9"/>
  <c r="R33" i="9"/>
  <c r="T40" i="9"/>
  <c r="U40" i="9"/>
  <c r="U66" i="9"/>
  <c r="T66" i="9"/>
  <c r="S70" i="9"/>
  <c r="S33" i="10"/>
  <c r="U53" i="10"/>
  <c r="T53" i="10"/>
  <c r="R59" i="10"/>
  <c r="R67" i="10"/>
  <c r="R72" i="10"/>
  <c r="U72" i="11"/>
  <c r="U67" i="11"/>
  <c r="T67" i="11"/>
  <c r="U16" i="11"/>
  <c r="T16" i="11"/>
  <c r="R16" i="11"/>
  <c r="R30" i="11"/>
  <c r="R40" i="11"/>
  <c r="R53" i="11"/>
  <c r="S59" i="11"/>
  <c r="R66" i="11"/>
  <c r="S67" i="11"/>
  <c r="R71" i="11"/>
  <c r="S72" i="11"/>
  <c r="S16" i="12"/>
  <c r="R24" i="12"/>
  <c r="S30" i="12"/>
  <c r="S40" i="12"/>
  <c r="S53" i="12"/>
  <c r="S66" i="12"/>
  <c r="R70" i="12"/>
  <c r="S71" i="12"/>
  <c r="S24" i="13"/>
  <c r="R33" i="13"/>
  <c r="T40" i="13"/>
  <c r="U40" i="13"/>
  <c r="U66" i="13"/>
  <c r="T66" i="13"/>
  <c r="S70" i="13"/>
  <c r="U72" i="14"/>
  <c r="T72" i="14"/>
  <c r="U67" i="14"/>
  <c r="T67" i="14"/>
  <c r="U9" i="14"/>
  <c r="P16" i="14"/>
  <c r="T16" i="14" s="1"/>
  <c r="U71" i="15"/>
  <c r="T71" i="15"/>
  <c r="U71" i="16"/>
  <c r="T71" i="16"/>
  <c r="U70" i="17"/>
  <c r="T70" i="17"/>
  <c r="U59" i="18"/>
  <c r="T59" i="18"/>
  <c r="U70" i="19"/>
  <c r="T70" i="19"/>
  <c r="U24" i="24"/>
  <c r="T24" i="24"/>
  <c r="T30" i="24"/>
  <c r="U30" i="24"/>
  <c r="U70" i="24"/>
  <c r="T70" i="24"/>
  <c r="U71" i="1"/>
  <c r="T71" i="1"/>
  <c r="U72" i="2"/>
  <c r="U67" i="2"/>
  <c r="T67" i="2"/>
  <c r="T16" i="2"/>
  <c r="U16" i="2"/>
  <c r="U24" i="2"/>
  <c r="T24" i="2"/>
  <c r="U70" i="2"/>
  <c r="T70" i="2"/>
  <c r="U33" i="3"/>
  <c r="T33" i="3"/>
  <c r="U40" i="4"/>
  <c r="T40" i="4"/>
  <c r="U66" i="4"/>
  <c r="T66" i="4"/>
  <c r="T30" i="5"/>
  <c r="U30" i="5"/>
  <c r="T53" i="5"/>
  <c r="U71" i="5"/>
  <c r="T71" i="5"/>
  <c r="U72" i="6"/>
  <c r="T72" i="6"/>
  <c r="U67" i="6"/>
  <c r="T67" i="6"/>
  <c r="T16" i="6"/>
  <c r="U24" i="6"/>
  <c r="T24" i="6"/>
  <c r="U70" i="6"/>
  <c r="U33" i="7"/>
  <c r="T33" i="7"/>
  <c r="U40" i="8"/>
  <c r="T40" i="8"/>
  <c r="U59" i="8"/>
  <c r="T59" i="8"/>
  <c r="U66" i="8"/>
  <c r="T66" i="8"/>
  <c r="T30" i="9"/>
  <c r="U30" i="9"/>
  <c r="T71" i="9"/>
  <c r="U72" i="10"/>
  <c r="U67" i="10"/>
  <c r="T67" i="10"/>
  <c r="T16" i="10"/>
  <c r="U16" i="10"/>
  <c r="U24" i="10"/>
  <c r="T24" i="10"/>
  <c r="U33" i="11"/>
  <c r="T33" i="11"/>
  <c r="U40" i="12"/>
  <c r="T40" i="12"/>
  <c r="U59" i="12"/>
  <c r="T59" i="12"/>
  <c r="T66" i="12"/>
  <c r="T30" i="13"/>
  <c r="U30" i="13"/>
  <c r="U53" i="13"/>
  <c r="T53" i="13"/>
  <c r="U71" i="13"/>
  <c r="T71" i="13"/>
  <c r="T13" i="14"/>
  <c r="U13" i="14"/>
  <c r="S16" i="14"/>
  <c r="Q16" i="14"/>
  <c r="U16" i="14" s="1"/>
  <c r="T30" i="15"/>
  <c r="U30" i="15"/>
  <c r="U30" i="16"/>
  <c r="T30" i="16"/>
  <c r="U70" i="16"/>
  <c r="T70" i="16"/>
  <c r="T24" i="17"/>
  <c r="U24" i="17"/>
  <c r="T33" i="18"/>
  <c r="U71" i="18"/>
  <c r="U59" i="19"/>
  <c r="T59" i="19"/>
  <c r="U24" i="20"/>
  <c r="T24" i="20"/>
  <c r="T30" i="20"/>
  <c r="U30" i="20"/>
  <c r="T24" i="21"/>
  <c r="U24" i="21"/>
  <c r="U59" i="21"/>
  <c r="T59" i="21"/>
  <c r="T30" i="22"/>
  <c r="U30" i="22"/>
  <c r="U71" i="23"/>
  <c r="T71" i="23"/>
  <c r="T24" i="25"/>
  <c r="U24" i="25"/>
  <c r="T30" i="1"/>
  <c r="U30" i="1"/>
  <c r="T72" i="1"/>
  <c r="U67" i="1"/>
  <c r="T67" i="1"/>
  <c r="T16" i="1"/>
  <c r="U16" i="1"/>
  <c r="T9" i="2"/>
  <c r="T40" i="3"/>
  <c r="U40" i="3"/>
  <c r="U66" i="3"/>
  <c r="T66" i="3"/>
  <c r="T35" i="4"/>
  <c r="U53" i="4"/>
  <c r="T53" i="4"/>
  <c r="T61" i="4"/>
  <c r="U72" i="5"/>
  <c r="T72" i="5"/>
  <c r="U67" i="5"/>
  <c r="T67" i="5"/>
  <c r="U16" i="5"/>
  <c r="T16" i="5"/>
  <c r="T43" i="5"/>
  <c r="T33" i="6"/>
  <c r="T40" i="7"/>
  <c r="U40" i="7"/>
  <c r="U59" i="7"/>
  <c r="T59" i="7"/>
  <c r="U66" i="7"/>
  <c r="T66" i="7"/>
  <c r="U30" i="8"/>
  <c r="T30" i="8"/>
  <c r="U53" i="8"/>
  <c r="T53" i="8"/>
  <c r="U71" i="8"/>
  <c r="T71" i="8"/>
  <c r="U72" i="9"/>
  <c r="T72" i="9"/>
  <c r="U67" i="9"/>
  <c r="T67" i="9"/>
  <c r="U16" i="9"/>
  <c r="T16" i="9"/>
  <c r="T24" i="9"/>
  <c r="U24" i="9"/>
  <c r="U70" i="9"/>
  <c r="T33" i="10"/>
  <c r="U33" i="10"/>
  <c r="T40" i="11"/>
  <c r="U40" i="11"/>
  <c r="U59" i="11"/>
  <c r="T59" i="11"/>
  <c r="U66" i="11"/>
  <c r="T66" i="11"/>
  <c r="U30" i="12"/>
  <c r="T30" i="12"/>
  <c r="U53" i="12"/>
  <c r="T53" i="12"/>
  <c r="U71" i="12"/>
  <c r="T71" i="12"/>
  <c r="T72" i="13"/>
  <c r="U67" i="13"/>
  <c r="U16" i="13"/>
  <c r="T16" i="13"/>
  <c r="T24" i="13"/>
  <c r="U24" i="13"/>
  <c r="T70" i="13"/>
  <c r="T33" i="14"/>
  <c r="U33" i="14"/>
  <c r="U59" i="14"/>
  <c r="T59" i="14"/>
  <c r="U59" i="15"/>
  <c r="T59" i="15"/>
  <c r="U24" i="16"/>
  <c r="T24" i="16"/>
  <c r="U33" i="17"/>
  <c r="T33" i="17"/>
  <c r="U71" i="19"/>
  <c r="T71" i="19"/>
  <c r="U71" i="20"/>
  <c r="T71" i="20"/>
  <c r="T24" i="23"/>
  <c r="U24" i="23"/>
  <c r="U30" i="23"/>
  <c r="T30" i="23"/>
  <c r="T33" i="24"/>
  <c r="U33" i="24"/>
  <c r="S24" i="14"/>
  <c r="U27" i="14"/>
  <c r="U32" i="14"/>
  <c r="R33" i="14"/>
  <c r="U37" i="14"/>
  <c r="U42" i="14"/>
  <c r="U46" i="14"/>
  <c r="U50" i="14"/>
  <c r="U55" i="14"/>
  <c r="U66" i="14"/>
  <c r="T66" i="14"/>
  <c r="U63" i="14"/>
  <c r="S70" i="14"/>
  <c r="U89" i="14"/>
  <c r="U93" i="14"/>
  <c r="U12" i="15"/>
  <c r="U21" i="15"/>
  <c r="U26" i="15"/>
  <c r="S33" i="15"/>
  <c r="U36" i="15"/>
  <c r="U53" i="15"/>
  <c r="T53" i="15"/>
  <c r="U45" i="15"/>
  <c r="U49" i="15"/>
  <c r="U58" i="15"/>
  <c r="R59" i="15"/>
  <c r="U62" i="15"/>
  <c r="R67" i="15"/>
  <c r="R72" i="15"/>
  <c r="T87" i="15"/>
  <c r="U88" i="15"/>
  <c r="T91" i="15"/>
  <c r="U92" i="15"/>
  <c r="U72" i="16"/>
  <c r="U67" i="16"/>
  <c r="U16" i="16"/>
  <c r="T10" i="16"/>
  <c r="U11" i="16"/>
  <c r="T14" i="16"/>
  <c r="U15" i="16"/>
  <c r="R16" i="16"/>
  <c r="T19" i="16"/>
  <c r="U20" i="16"/>
  <c r="T23" i="16"/>
  <c r="T28" i="16"/>
  <c r="U29" i="16"/>
  <c r="R30" i="16"/>
  <c r="T38" i="16"/>
  <c r="U39" i="16"/>
  <c r="R40" i="16"/>
  <c r="T43" i="16"/>
  <c r="U44" i="16"/>
  <c r="T47" i="16"/>
  <c r="U48" i="16"/>
  <c r="T51" i="16"/>
  <c r="U52" i="16"/>
  <c r="R53" i="16"/>
  <c r="T56" i="16"/>
  <c r="U57" i="16"/>
  <c r="S59" i="16"/>
  <c r="T64" i="16"/>
  <c r="U65" i="16"/>
  <c r="R66" i="16"/>
  <c r="S67" i="16"/>
  <c r="T69" i="16"/>
  <c r="R71" i="16"/>
  <c r="S72" i="16"/>
  <c r="T86" i="16"/>
  <c r="U87" i="16"/>
  <c r="T90" i="16"/>
  <c r="U91" i="16"/>
  <c r="T9" i="17"/>
  <c r="U10" i="17"/>
  <c r="T13" i="17"/>
  <c r="U14" i="17"/>
  <c r="S16" i="17"/>
  <c r="T18" i="17"/>
  <c r="U19" i="17"/>
  <c r="T22" i="17"/>
  <c r="U23" i="17"/>
  <c r="R24" i="17"/>
  <c r="T27" i="17"/>
  <c r="U28" i="17"/>
  <c r="S30" i="17"/>
  <c r="T32" i="17"/>
  <c r="T37" i="17"/>
  <c r="U38" i="17"/>
  <c r="S40" i="17"/>
  <c r="T42" i="17"/>
  <c r="T46" i="17"/>
  <c r="U47" i="17"/>
  <c r="T50" i="17"/>
  <c r="U51" i="17"/>
  <c r="S53" i="17"/>
  <c r="T55" i="17"/>
  <c r="U56" i="17"/>
  <c r="T63" i="17"/>
  <c r="U64" i="17"/>
  <c r="S66" i="17"/>
  <c r="U69" i="17"/>
  <c r="R70" i="17"/>
  <c r="S71" i="17"/>
  <c r="U86" i="17"/>
  <c r="T89" i="17"/>
  <c r="U90" i="17"/>
  <c r="T93" i="17"/>
  <c r="T12" i="18"/>
  <c r="U13" i="18"/>
  <c r="U18" i="18"/>
  <c r="T21" i="18"/>
  <c r="U22" i="18"/>
  <c r="S24" i="18"/>
  <c r="T26" i="18"/>
  <c r="U27" i="18"/>
  <c r="U32" i="18"/>
  <c r="R33" i="18"/>
  <c r="U40" i="18"/>
  <c r="T36" i="18"/>
  <c r="U37" i="18"/>
  <c r="U42" i="18"/>
  <c r="T45" i="18"/>
  <c r="U46" i="18"/>
  <c r="T49" i="18"/>
  <c r="U50" i="18"/>
  <c r="U55" i="18"/>
  <c r="T58" i="18"/>
  <c r="U66" i="18"/>
  <c r="T66" i="18"/>
  <c r="T62" i="18"/>
  <c r="U63" i="18"/>
  <c r="S70" i="18"/>
  <c r="T88" i="18"/>
  <c r="U89" i="18"/>
  <c r="T92" i="18"/>
  <c r="U93" i="18"/>
  <c r="T11" i="19"/>
  <c r="U12" i="19"/>
  <c r="T15" i="19"/>
  <c r="T20" i="19"/>
  <c r="U21" i="19"/>
  <c r="U26" i="19"/>
  <c r="T29" i="19"/>
  <c r="S33" i="19"/>
  <c r="T35" i="19"/>
  <c r="U36" i="19"/>
  <c r="T39" i="19"/>
  <c r="U53" i="19"/>
  <c r="T53" i="19"/>
  <c r="T44" i="19"/>
  <c r="U45" i="19"/>
  <c r="T48" i="19"/>
  <c r="U49" i="19"/>
  <c r="T52" i="19"/>
  <c r="T57" i="19"/>
  <c r="U58" i="19"/>
  <c r="R59" i="19"/>
  <c r="T61" i="19"/>
  <c r="U62" i="19"/>
  <c r="T65" i="19"/>
  <c r="R67" i="19"/>
  <c r="R72" i="19"/>
  <c r="T87" i="19"/>
  <c r="U88" i="19"/>
  <c r="T91" i="19"/>
  <c r="U92" i="19"/>
  <c r="U72" i="20"/>
  <c r="T72" i="20"/>
  <c r="U67" i="20"/>
  <c r="T67" i="20"/>
  <c r="T16" i="20"/>
  <c r="U16" i="20"/>
  <c r="T10" i="20"/>
  <c r="U11" i="20"/>
  <c r="T14" i="20"/>
  <c r="U15" i="20"/>
  <c r="R16" i="20"/>
  <c r="T19" i="20"/>
  <c r="U20" i="20"/>
  <c r="T23" i="20"/>
  <c r="T28" i="20"/>
  <c r="U29" i="20"/>
  <c r="R30" i="20"/>
  <c r="T38" i="20"/>
  <c r="U39" i="20"/>
  <c r="R40" i="20"/>
  <c r="T43" i="20"/>
  <c r="U44" i="20"/>
  <c r="T47" i="20"/>
  <c r="U48" i="20"/>
  <c r="T51" i="20"/>
  <c r="U52" i="20"/>
  <c r="R53" i="20"/>
  <c r="T56" i="20"/>
  <c r="U57" i="20"/>
  <c r="S59" i="20"/>
  <c r="T64" i="20"/>
  <c r="U65" i="20"/>
  <c r="R66" i="20"/>
  <c r="S67" i="20"/>
  <c r="T69" i="20"/>
  <c r="R71" i="20"/>
  <c r="S72" i="20"/>
  <c r="T86" i="20"/>
  <c r="U87" i="20"/>
  <c r="T90" i="20"/>
  <c r="U91" i="20"/>
  <c r="T9" i="21"/>
  <c r="U10" i="21"/>
  <c r="T13" i="21"/>
  <c r="U14" i="21"/>
  <c r="S16" i="21"/>
  <c r="T18" i="21"/>
  <c r="U19" i="21"/>
  <c r="T22" i="21"/>
  <c r="U23" i="21"/>
  <c r="R24" i="21"/>
  <c r="T27" i="21"/>
  <c r="U28" i="21"/>
  <c r="S30" i="21"/>
  <c r="T32" i="21"/>
  <c r="T37" i="21"/>
  <c r="U38" i="21"/>
  <c r="S40" i="21"/>
  <c r="T42" i="21"/>
  <c r="T46" i="21"/>
  <c r="U47" i="21"/>
  <c r="T50" i="21"/>
  <c r="U51" i="21"/>
  <c r="S53" i="21"/>
  <c r="T55" i="21"/>
  <c r="U56" i="21"/>
  <c r="T63" i="21"/>
  <c r="U64" i="21"/>
  <c r="S66" i="21"/>
  <c r="U69" i="21"/>
  <c r="R70" i="21"/>
  <c r="S71" i="21"/>
  <c r="U86" i="21"/>
  <c r="T89" i="21"/>
  <c r="U90" i="21"/>
  <c r="T93" i="21"/>
  <c r="T12" i="22"/>
  <c r="U13" i="22"/>
  <c r="U18" i="22"/>
  <c r="T21" i="22"/>
  <c r="U22" i="22"/>
  <c r="S24" i="22"/>
  <c r="T26" i="22"/>
  <c r="U27" i="22"/>
  <c r="U32" i="22"/>
  <c r="R33" i="22"/>
  <c r="U40" i="22"/>
  <c r="T40" i="22"/>
  <c r="T36" i="22"/>
  <c r="U37" i="22"/>
  <c r="U42" i="22"/>
  <c r="T45" i="22"/>
  <c r="U46" i="22"/>
  <c r="T49" i="22"/>
  <c r="U50" i="22"/>
  <c r="U55" i="22"/>
  <c r="T58" i="22"/>
  <c r="U66" i="22"/>
  <c r="T66" i="22"/>
  <c r="T62" i="22"/>
  <c r="U63" i="22"/>
  <c r="S70" i="22"/>
  <c r="T88" i="22"/>
  <c r="U89" i="22"/>
  <c r="T92" i="22"/>
  <c r="U93" i="22"/>
  <c r="T11" i="23"/>
  <c r="U12" i="23"/>
  <c r="T15" i="23"/>
  <c r="T20" i="23"/>
  <c r="U21" i="23"/>
  <c r="U26" i="23"/>
  <c r="T29" i="23"/>
  <c r="S33" i="23"/>
  <c r="T35" i="23"/>
  <c r="U36" i="23"/>
  <c r="T39" i="23"/>
  <c r="U53" i="23"/>
  <c r="T53" i="23"/>
  <c r="T44" i="23"/>
  <c r="U45" i="23"/>
  <c r="T48" i="23"/>
  <c r="U49" i="23"/>
  <c r="T52" i="23"/>
  <c r="T57" i="23"/>
  <c r="U58" i="23"/>
  <c r="R59" i="23"/>
  <c r="T61" i="23"/>
  <c r="U62" i="23"/>
  <c r="T65" i="23"/>
  <c r="R67" i="23"/>
  <c r="R72" i="23"/>
  <c r="T87" i="23"/>
  <c r="U88" i="23"/>
  <c r="T91" i="23"/>
  <c r="U92" i="23"/>
  <c r="U72" i="24"/>
  <c r="T72" i="24"/>
  <c r="T67" i="24"/>
  <c r="T16" i="24"/>
  <c r="U16" i="24"/>
  <c r="T10" i="24"/>
  <c r="U11" i="24"/>
  <c r="T14" i="24"/>
  <c r="U15" i="24"/>
  <c r="R16" i="24"/>
  <c r="T19" i="24"/>
  <c r="U20" i="24"/>
  <c r="T23" i="24"/>
  <c r="T28" i="24"/>
  <c r="U29" i="24"/>
  <c r="R30" i="24"/>
  <c r="T38" i="24"/>
  <c r="U39" i="24"/>
  <c r="R40" i="24"/>
  <c r="T43" i="24"/>
  <c r="U44" i="24"/>
  <c r="T47" i="24"/>
  <c r="U48" i="24"/>
  <c r="T51" i="24"/>
  <c r="U52" i="24"/>
  <c r="R53" i="24"/>
  <c r="T56" i="24"/>
  <c r="U57" i="24"/>
  <c r="S59" i="24"/>
  <c r="T64" i="24"/>
  <c r="U65" i="24"/>
  <c r="R66" i="24"/>
  <c r="S67" i="24"/>
  <c r="T69" i="24"/>
  <c r="R71" i="24"/>
  <c r="S72" i="24"/>
  <c r="T86" i="24"/>
  <c r="U87" i="24"/>
  <c r="T90" i="24"/>
  <c r="U91" i="24"/>
  <c r="T9" i="25"/>
  <c r="U10" i="25"/>
  <c r="T13" i="25"/>
  <c r="U14" i="25"/>
  <c r="S16" i="25"/>
  <c r="T18" i="25"/>
  <c r="U19" i="25"/>
  <c r="U23" i="25"/>
  <c r="R24" i="25"/>
  <c r="U27" i="25"/>
  <c r="U30" i="25"/>
  <c r="T30" i="25"/>
  <c r="E33" i="25"/>
  <c r="P33" i="25"/>
  <c r="P40" i="25"/>
  <c r="T30" i="26"/>
  <c r="U30" i="26"/>
  <c r="U59" i="26"/>
  <c r="T59" i="26"/>
  <c r="U71" i="26"/>
  <c r="T71" i="26"/>
  <c r="U33" i="28"/>
  <c r="U71" i="31"/>
  <c r="T71" i="31"/>
  <c r="U70" i="32"/>
  <c r="T70" i="32"/>
  <c r="P24" i="14"/>
  <c r="U30" i="14"/>
  <c r="T30" i="14"/>
  <c r="Q30" i="14"/>
  <c r="Q40" i="14"/>
  <c r="U40" i="14" s="1"/>
  <c r="T53" i="14"/>
  <c r="U53" i="14"/>
  <c r="Q53" i="14"/>
  <c r="Q66" i="14"/>
  <c r="P70" i="14"/>
  <c r="T70" i="14" s="1"/>
  <c r="T71" i="14"/>
  <c r="Q71" i="14"/>
  <c r="U71" i="14" s="1"/>
  <c r="U67" i="15"/>
  <c r="U16" i="15"/>
  <c r="T16" i="15"/>
  <c r="T24" i="15"/>
  <c r="U24" i="15"/>
  <c r="Q24" i="15"/>
  <c r="P33" i="15"/>
  <c r="T33" i="15" s="1"/>
  <c r="T43" i="15"/>
  <c r="S67" i="15"/>
  <c r="Q70" i="15"/>
  <c r="U70" i="15" s="1"/>
  <c r="S72" i="15"/>
  <c r="T9" i="16"/>
  <c r="S16" i="16"/>
  <c r="R24" i="16"/>
  <c r="S30" i="16"/>
  <c r="S40" i="16"/>
  <c r="S53" i="16"/>
  <c r="S66" i="16"/>
  <c r="P67" i="16"/>
  <c r="T67" i="16" s="1"/>
  <c r="R70" i="16"/>
  <c r="S71" i="16"/>
  <c r="P72" i="16"/>
  <c r="T72" i="16" s="1"/>
  <c r="S24" i="17"/>
  <c r="R33" i="17"/>
  <c r="T40" i="17"/>
  <c r="U40" i="17"/>
  <c r="U66" i="17"/>
  <c r="T66" i="17"/>
  <c r="Q67" i="17"/>
  <c r="S70" i="17"/>
  <c r="Q72" i="17"/>
  <c r="S33" i="18"/>
  <c r="T35" i="18"/>
  <c r="T53" i="18"/>
  <c r="U53" i="18"/>
  <c r="R59" i="18"/>
  <c r="T61" i="18"/>
  <c r="R67" i="18"/>
  <c r="R72" i="18"/>
  <c r="U72" i="19"/>
  <c r="T72" i="19"/>
  <c r="U67" i="19"/>
  <c r="T67" i="19"/>
  <c r="U16" i="19"/>
  <c r="T16" i="19"/>
  <c r="R16" i="19"/>
  <c r="R30" i="19"/>
  <c r="R40" i="19"/>
  <c r="R53" i="19"/>
  <c r="S59" i="19"/>
  <c r="R66" i="19"/>
  <c r="S67" i="19"/>
  <c r="R71" i="19"/>
  <c r="S72" i="19"/>
  <c r="S16" i="20"/>
  <c r="R24" i="20"/>
  <c r="S30" i="20"/>
  <c r="S40" i="20"/>
  <c r="S53" i="20"/>
  <c r="S66" i="20"/>
  <c r="R70" i="20"/>
  <c r="S71" i="20"/>
  <c r="S24" i="21"/>
  <c r="R33" i="21"/>
  <c r="T40" i="21"/>
  <c r="U40" i="21"/>
  <c r="U66" i="21"/>
  <c r="T66" i="21"/>
  <c r="S70" i="21"/>
  <c r="S33" i="22"/>
  <c r="T53" i="22"/>
  <c r="U53" i="22"/>
  <c r="R59" i="22"/>
  <c r="R67" i="22"/>
  <c r="R72" i="22"/>
  <c r="U72" i="23"/>
  <c r="U67" i="23"/>
  <c r="T67" i="23"/>
  <c r="U16" i="23"/>
  <c r="T16" i="23"/>
  <c r="R16" i="23"/>
  <c r="R30" i="23"/>
  <c r="R40" i="23"/>
  <c r="R53" i="23"/>
  <c r="S59" i="23"/>
  <c r="R66" i="23"/>
  <c r="S67" i="23"/>
  <c r="R71" i="23"/>
  <c r="S72" i="23"/>
  <c r="S16" i="24"/>
  <c r="R24" i="24"/>
  <c r="S30" i="24"/>
  <c r="S40" i="24"/>
  <c r="S53" i="24"/>
  <c r="S66" i="24"/>
  <c r="R70" i="24"/>
  <c r="S71" i="24"/>
  <c r="T37" i="25"/>
  <c r="U37" i="25"/>
  <c r="U59" i="25"/>
  <c r="T59" i="25"/>
  <c r="U24" i="28"/>
  <c r="T24" i="28"/>
  <c r="U33" i="29"/>
  <c r="T33" i="29"/>
  <c r="T30" i="30"/>
  <c r="U30" i="30"/>
  <c r="U70" i="31"/>
  <c r="T70" i="31"/>
  <c r="U24" i="32"/>
  <c r="T24" i="32"/>
  <c r="T33" i="32"/>
  <c r="U33" i="32"/>
  <c r="U24" i="14"/>
  <c r="T24" i="14"/>
  <c r="U70" i="14"/>
  <c r="T86" i="14"/>
  <c r="T90" i="14"/>
  <c r="T9" i="15"/>
  <c r="T13" i="15"/>
  <c r="U33" i="15"/>
  <c r="U40" i="16"/>
  <c r="T40" i="16"/>
  <c r="U66" i="16"/>
  <c r="T66" i="16"/>
  <c r="T30" i="17"/>
  <c r="U30" i="17"/>
  <c r="U53" i="17"/>
  <c r="T53" i="17"/>
  <c r="U71" i="17"/>
  <c r="T71" i="17"/>
  <c r="U72" i="18"/>
  <c r="T72" i="18"/>
  <c r="U67" i="18"/>
  <c r="T67" i="18"/>
  <c r="U16" i="18"/>
  <c r="U24" i="18"/>
  <c r="T24" i="18"/>
  <c r="U70" i="18"/>
  <c r="T70" i="18"/>
  <c r="U33" i="19"/>
  <c r="T33" i="19"/>
  <c r="T40" i="20"/>
  <c r="U59" i="20"/>
  <c r="T59" i="20"/>
  <c r="U66" i="20"/>
  <c r="T66" i="20"/>
  <c r="U30" i="21"/>
  <c r="T30" i="21"/>
  <c r="T53" i="21"/>
  <c r="U71" i="21"/>
  <c r="T71" i="21"/>
  <c r="U72" i="22"/>
  <c r="T72" i="22"/>
  <c r="U67" i="22"/>
  <c r="T67" i="22"/>
  <c r="T16" i="22"/>
  <c r="U16" i="22"/>
  <c r="U24" i="22"/>
  <c r="T24" i="22"/>
  <c r="U70" i="22"/>
  <c r="T70" i="22"/>
  <c r="U33" i="23"/>
  <c r="U40" i="24"/>
  <c r="T40" i="24"/>
  <c r="U59" i="24"/>
  <c r="T59" i="24"/>
  <c r="U66" i="24"/>
  <c r="T66" i="24"/>
  <c r="T24" i="27"/>
  <c r="U24" i="27"/>
  <c r="U71" i="27"/>
  <c r="T71" i="27"/>
  <c r="U71" i="30"/>
  <c r="T71" i="30"/>
  <c r="U43" i="14"/>
  <c r="U9" i="15"/>
  <c r="T40" i="15"/>
  <c r="U40" i="15"/>
  <c r="U66" i="15"/>
  <c r="T66" i="15"/>
  <c r="T35" i="16"/>
  <c r="T53" i="16"/>
  <c r="U53" i="16"/>
  <c r="T61" i="16"/>
  <c r="U72" i="17"/>
  <c r="T72" i="17"/>
  <c r="U67" i="17"/>
  <c r="U16" i="17"/>
  <c r="T16" i="17"/>
  <c r="T43" i="17"/>
  <c r="T9" i="18"/>
  <c r="T40" i="19"/>
  <c r="U40" i="19"/>
  <c r="U66" i="19"/>
  <c r="T66" i="19"/>
  <c r="T35" i="20"/>
  <c r="T53" i="20"/>
  <c r="U53" i="20"/>
  <c r="T61" i="20"/>
  <c r="T72" i="21"/>
  <c r="T67" i="21"/>
  <c r="U16" i="21"/>
  <c r="T16" i="21"/>
  <c r="T43" i="21"/>
  <c r="T9" i="22"/>
  <c r="T40" i="23"/>
  <c r="U40" i="23"/>
  <c r="U66" i="23"/>
  <c r="T66" i="23"/>
  <c r="T35" i="24"/>
  <c r="T53" i="24"/>
  <c r="U53" i="24"/>
  <c r="T61" i="24"/>
  <c r="U72" i="25"/>
  <c r="T72" i="25"/>
  <c r="T67" i="25"/>
  <c r="U16" i="25"/>
  <c r="T16" i="25"/>
  <c r="P30" i="25"/>
  <c r="T32" i="25"/>
  <c r="U32" i="25"/>
  <c r="T38" i="25"/>
  <c r="T42" i="25"/>
  <c r="U42" i="25"/>
  <c r="T46" i="25"/>
  <c r="U46" i="25"/>
  <c r="U70" i="27"/>
  <c r="T70" i="27"/>
  <c r="U59" i="30"/>
  <c r="T59" i="30"/>
  <c r="T40" i="25"/>
  <c r="U40" i="25"/>
  <c r="U50" i="25"/>
  <c r="U55" i="25"/>
  <c r="U66" i="25"/>
  <c r="T66" i="25"/>
  <c r="U63" i="25"/>
  <c r="S70" i="25"/>
  <c r="U89" i="25"/>
  <c r="U93" i="25"/>
  <c r="U12" i="26"/>
  <c r="U21" i="26"/>
  <c r="U26" i="26"/>
  <c r="S33" i="26"/>
  <c r="U36" i="26"/>
  <c r="T53" i="26"/>
  <c r="U53" i="26"/>
  <c r="U45" i="26"/>
  <c r="U49" i="26"/>
  <c r="U58" i="26"/>
  <c r="R59" i="26"/>
  <c r="U62" i="26"/>
  <c r="R67" i="26"/>
  <c r="R72" i="26"/>
  <c r="U88" i="26"/>
  <c r="U92" i="26"/>
  <c r="U72" i="27"/>
  <c r="U67" i="27"/>
  <c r="U16" i="27"/>
  <c r="T16" i="27"/>
  <c r="U11" i="27"/>
  <c r="U15" i="27"/>
  <c r="R16" i="27"/>
  <c r="U20" i="27"/>
  <c r="U29" i="27"/>
  <c r="R30" i="27"/>
  <c r="U39" i="27"/>
  <c r="R40" i="27"/>
  <c r="U44" i="27"/>
  <c r="U48" i="27"/>
  <c r="U52" i="27"/>
  <c r="R53" i="27"/>
  <c r="U57" i="27"/>
  <c r="S59" i="27"/>
  <c r="U65" i="27"/>
  <c r="R66" i="27"/>
  <c r="S67" i="27"/>
  <c r="R71" i="27"/>
  <c r="S72" i="27"/>
  <c r="U87" i="27"/>
  <c r="U91" i="27"/>
  <c r="U10" i="28"/>
  <c r="U14" i="28"/>
  <c r="S16" i="28"/>
  <c r="U19" i="28"/>
  <c r="U23" i="28"/>
  <c r="R24" i="28"/>
  <c r="U28" i="28"/>
  <c r="S30" i="28"/>
  <c r="U38" i="28"/>
  <c r="S40" i="28"/>
  <c r="U47" i="28"/>
  <c r="U51" i="28"/>
  <c r="S53" i="28"/>
  <c r="U56" i="28"/>
  <c r="U64" i="28"/>
  <c r="S66" i="28"/>
  <c r="U69" i="28"/>
  <c r="R70" i="28"/>
  <c r="S71" i="28"/>
  <c r="U86" i="28"/>
  <c r="U90" i="28"/>
  <c r="U13" i="29"/>
  <c r="U18" i="29"/>
  <c r="U22" i="29"/>
  <c r="S24" i="29"/>
  <c r="U27" i="29"/>
  <c r="U32" i="29"/>
  <c r="R33" i="29"/>
  <c r="T40" i="29"/>
  <c r="U37" i="29"/>
  <c r="U42" i="29"/>
  <c r="U46" i="29"/>
  <c r="U50" i="29"/>
  <c r="U55" i="29"/>
  <c r="U66" i="29"/>
  <c r="T66" i="29"/>
  <c r="U63" i="29"/>
  <c r="S70" i="29"/>
  <c r="U89" i="29"/>
  <c r="U93" i="29"/>
  <c r="U12" i="30"/>
  <c r="U21" i="30"/>
  <c r="U26" i="30"/>
  <c r="S33" i="30"/>
  <c r="U36" i="30"/>
  <c r="T53" i="30"/>
  <c r="U53" i="30"/>
  <c r="U45" i="30"/>
  <c r="U49" i="30"/>
  <c r="U58" i="30"/>
  <c r="R59" i="30"/>
  <c r="U62" i="30"/>
  <c r="R67" i="30"/>
  <c r="R72" i="30"/>
  <c r="U88" i="30"/>
  <c r="U92" i="30"/>
  <c r="U72" i="31"/>
  <c r="U67" i="31"/>
  <c r="U16" i="31"/>
  <c r="T16" i="31"/>
  <c r="U11" i="31"/>
  <c r="U15" i="31"/>
  <c r="R16" i="31"/>
  <c r="U20" i="31"/>
  <c r="U29" i="31"/>
  <c r="R30" i="31"/>
  <c r="U39" i="31"/>
  <c r="R40" i="31"/>
  <c r="U44" i="31"/>
  <c r="U48" i="31"/>
  <c r="U52" i="31"/>
  <c r="R53" i="31"/>
  <c r="U57" i="31"/>
  <c r="S59" i="31"/>
  <c r="U65" i="31"/>
  <c r="R66" i="31"/>
  <c r="S67" i="31"/>
  <c r="R71" i="31"/>
  <c r="S72" i="31"/>
  <c r="U87" i="31"/>
  <c r="U91" i="31"/>
  <c r="U10" i="32"/>
  <c r="U14" i="32"/>
  <c r="S16" i="32"/>
  <c r="U19" i="32"/>
  <c r="U23" i="32"/>
  <c r="R24" i="32"/>
  <c r="U28" i="32"/>
  <c r="S30" i="32"/>
  <c r="U38" i="32"/>
  <c r="S40" i="32"/>
  <c r="U47" i="32"/>
  <c r="U51" i="32"/>
  <c r="S53" i="32"/>
  <c r="U56" i="32"/>
  <c r="U64" i="32"/>
  <c r="S66" i="32"/>
  <c r="U69" i="32"/>
  <c r="R70" i="32"/>
  <c r="S71" i="32"/>
  <c r="U86" i="32"/>
  <c r="U90" i="32"/>
  <c r="U13" i="33"/>
  <c r="U18" i="33"/>
  <c r="U22" i="33"/>
  <c r="P24" i="33"/>
  <c r="Q33" i="33"/>
  <c r="T39" i="33"/>
  <c r="U53" i="33"/>
  <c r="T53" i="33"/>
  <c r="T43" i="33"/>
  <c r="U43" i="33"/>
  <c r="T47" i="33"/>
  <c r="U47" i="33"/>
  <c r="T51" i="33"/>
  <c r="U51" i="33"/>
  <c r="P53" i="33"/>
  <c r="T57" i="33"/>
  <c r="U66" i="33"/>
  <c r="T66" i="33"/>
  <c r="U61" i="33"/>
  <c r="Q71" i="33"/>
  <c r="U71" i="33" s="1"/>
  <c r="P72" i="33"/>
  <c r="T72" i="33" s="1"/>
  <c r="T32" i="34"/>
  <c r="U32" i="34"/>
  <c r="U30" i="35"/>
  <c r="T30" i="35"/>
  <c r="T70" i="37"/>
  <c r="T33" i="38"/>
  <c r="T24" i="39"/>
  <c r="U24" i="39"/>
  <c r="U30" i="39"/>
  <c r="T30" i="39"/>
  <c r="U70" i="39"/>
  <c r="T70" i="39"/>
  <c r="U70" i="40"/>
  <c r="Q40" i="25"/>
  <c r="U53" i="25"/>
  <c r="T53" i="25"/>
  <c r="Q53" i="25"/>
  <c r="Q66" i="25"/>
  <c r="P70" i="25"/>
  <c r="U71" i="25"/>
  <c r="T71" i="25"/>
  <c r="Q71" i="25"/>
  <c r="U72" i="26"/>
  <c r="T72" i="26"/>
  <c r="U67" i="26"/>
  <c r="T67" i="26"/>
  <c r="T16" i="26"/>
  <c r="U16" i="26"/>
  <c r="T24" i="26"/>
  <c r="Q24" i="26"/>
  <c r="U24" i="26" s="1"/>
  <c r="P33" i="26"/>
  <c r="T33" i="26" s="1"/>
  <c r="T70" i="26"/>
  <c r="Q70" i="26"/>
  <c r="U70" i="26" s="1"/>
  <c r="U33" i="27"/>
  <c r="T33" i="27"/>
  <c r="Q33" i="27"/>
  <c r="P59" i="27"/>
  <c r="P67" i="27"/>
  <c r="T67" i="27" s="1"/>
  <c r="P72" i="27"/>
  <c r="T72" i="27" s="1"/>
  <c r="P16" i="28"/>
  <c r="P30" i="28"/>
  <c r="U40" i="28"/>
  <c r="T40" i="28"/>
  <c r="P40" i="28"/>
  <c r="P53" i="28"/>
  <c r="U59" i="28"/>
  <c r="T59" i="28"/>
  <c r="Q59" i="28"/>
  <c r="U66" i="28"/>
  <c r="T66" i="28"/>
  <c r="P66" i="28"/>
  <c r="Q67" i="28"/>
  <c r="P71" i="28"/>
  <c r="Q72" i="28"/>
  <c r="Q16" i="29"/>
  <c r="P24" i="29"/>
  <c r="U30" i="29"/>
  <c r="T30" i="29"/>
  <c r="Q30" i="29"/>
  <c r="Q40" i="29"/>
  <c r="U40" i="29" s="1"/>
  <c r="U53" i="29"/>
  <c r="T53" i="29"/>
  <c r="Q53" i="29"/>
  <c r="Q66" i="29"/>
  <c r="P70" i="29"/>
  <c r="U71" i="29"/>
  <c r="T71" i="29"/>
  <c r="Q71" i="29"/>
  <c r="U72" i="30"/>
  <c r="T72" i="30"/>
  <c r="T67" i="30"/>
  <c r="T16" i="30"/>
  <c r="U16" i="30"/>
  <c r="U24" i="30"/>
  <c r="T24" i="30"/>
  <c r="Q24" i="30"/>
  <c r="P33" i="30"/>
  <c r="Q70" i="30"/>
  <c r="U70" i="30" s="1"/>
  <c r="U33" i="31"/>
  <c r="T33" i="31"/>
  <c r="Q33" i="31"/>
  <c r="P59" i="31"/>
  <c r="P67" i="31"/>
  <c r="T67" i="31" s="1"/>
  <c r="P72" i="31"/>
  <c r="T72" i="31" s="1"/>
  <c r="P16" i="32"/>
  <c r="P30" i="32"/>
  <c r="U40" i="32"/>
  <c r="T40" i="32"/>
  <c r="P40" i="32"/>
  <c r="P53" i="32"/>
  <c r="U59" i="32"/>
  <c r="T59" i="32"/>
  <c r="Q59" i="32"/>
  <c r="U66" i="32"/>
  <c r="T66" i="32"/>
  <c r="P66" i="32"/>
  <c r="Q67" i="32"/>
  <c r="P71" i="32"/>
  <c r="Q72" i="32"/>
  <c r="Q16" i="33"/>
  <c r="T24" i="33"/>
  <c r="U24" i="33"/>
  <c r="U30" i="33"/>
  <c r="T30" i="33"/>
  <c r="Q30" i="33"/>
  <c r="Q53" i="33"/>
  <c r="Q59" i="33"/>
  <c r="T18" i="34"/>
  <c r="U18" i="34"/>
  <c r="T22" i="34"/>
  <c r="U22" i="34"/>
  <c r="Q24" i="34"/>
  <c r="E33" i="34"/>
  <c r="P33" i="34"/>
  <c r="T42" i="34"/>
  <c r="U42" i="34"/>
  <c r="T46" i="34"/>
  <c r="U46" i="34"/>
  <c r="T50" i="34"/>
  <c r="U50" i="34"/>
  <c r="T71" i="35"/>
  <c r="U71" i="36"/>
  <c r="T71" i="36"/>
  <c r="T24" i="37"/>
  <c r="U24" i="37"/>
  <c r="U59" i="38"/>
  <c r="T59" i="38"/>
  <c r="T71" i="38"/>
  <c r="U59" i="39"/>
  <c r="T59" i="39"/>
  <c r="U24" i="40"/>
  <c r="T24" i="40"/>
  <c r="T30" i="40"/>
  <c r="U30" i="40"/>
  <c r="T24" i="41"/>
  <c r="U24" i="41"/>
  <c r="U33" i="41"/>
  <c r="U70" i="25"/>
  <c r="T70" i="25"/>
  <c r="U33" i="26"/>
  <c r="T40" i="27"/>
  <c r="U40" i="27"/>
  <c r="U59" i="27"/>
  <c r="T59" i="27"/>
  <c r="U66" i="27"/>
  <c r="T66" i="27"/>
  <c r="T30" i="28"/>
  <c r="U30" i="28"/>
  <c r="T53" i="28"/>
  <c r="U53" i="28"/>
  <c r="U71" i="28"/>
  <c r="T71" i="28"/>
  <c r="U72" i="29"/>
  <c r="T72" i="29"/>
  <c r="U67" i="29"/>
  <c r="T67" i="29"/>
  <c r="U16" i="29"/>
  <c r="T16" i="29"/>
  <c r="T24" i="29"/>
  <c r="U24" i="29"/>
  <c r="U70" i="29"/>
  <c r="T70" i="29"/>
  <c r="T33" i="30"/>
  <c r="U33" i="30"/>
  <c r="T40" i="31"/>
  <c r="U40" i="31"/>
  <c r="U59" i="31"/>
  <c r="T59" i="31"/>
  <c r="U66" i="31"/>
  <c r="T66" i="31"/>
  <c r="T30" i="32"/>
  <c r="U30" i="32"/>
  <c r="T53" i="32"/>
  <c r="U53" i="32"/>
  <c r="T71" i="32"/>
  <c r="U16" i="33"/>
  <c r="T16" i="33"/>
  <c r="T38" i="33"/>
  <c r="U38" i="33"/>
  <c r="P40" i="33"/>
  <c r="T56" i="33"/>
  <c r="U56" i="33"/>
  <c r="U59" i="33"/>
  <c r="T59" i="33"/>
  <c r="T69" i="33"/>
  <c r="U69" i="33"/>
  <c r="U24" i="34"/>
  <c r="T24" i="34"/>
  <c r="T27" i="34"/>
  <c r="U27" i="34"/>
  <c r="U59" i="35"/>
  <c r="T59" i="35"/>
  <c r="U24" i="36"/>
  <c r="T24" i="36"/>
  <c r="T30" i="36"/>
  <c r="U30" i="36"/>
  <c r="U59" i="37"/>
  <c r="T59" i="37"/>
  <c r="T30" i="38"/>
  <c r="U30" i="38"/>
  <c r="U71" i="39"/>
  <c r="T71" i="39"/>
  <c r="U43" i="25"/>
  <c r="U9" i="26"/>
  <c r="U40" i="26"/>
  <c r="U66" i="26"/>
  <c r="T66" i="26"/>
  <c r="T35" i="27"/>
  <c r="U53" i="27"/>
  <c r="T53" i="27"/>
  <c r="T61" i="27"/>
  <c r="U72" i="28"/>
  <c r="T72" i="28"/>
  <c r="U67" i="28"/>
  <c r="T67" i="28"/>
  <c r="T16" i="28"/>
  <c r="U16" i="28"/>
  <c r="U35" i="28"/>
  <c r="T43" i="28"/>
  <c r="U61" i="28"/>
  <c r="T9" i="29"/>
  <c r="U43" i="29"/>
  <c r="U9" i="30"/>
  <c r="U40" i="30"/>
  <c r="T40" i="30"/>
  <c r="U66" i="30"/>
  <c r="T66" i="30"/>
  <c r="T35" i="31"/>
  <c r="T61" i="31"/>
  <c r="U72" i="32"/>
  <c r="T72" i="32"/>
  <c r="U67" i="32"/>
  <c r="T67" i="32"/>
  <c r="T16" i="32"/>
  <c r="U16" i="32"/>
  <c r="U35" i="32"/>
  <c r="T43" i="32"/>
  <c r="U61" i="32"/>
  <c r="T9" i="33"/>
  <c r="T28" i="33"/>
  <c r="U33" i="33"/>
  <c r="T33" i="33"/>
  <c r="P33" i="33"/>
  <c r="T40" i="33"/>
  <c r="U40" i="33"/>
  <c r="U35" i="33"/>
  <c r="Q40" i="33"/>
  <c r="T64" i="33"/>
  <c r="U64" i="33"/>
  <c r="P67" i="33"/>
  <c r="T67" i="33" s="1"/>
  <c r="P70" i="33"/>
  <c r="T70" i="33" s="1"/>
  <c r="T86" i="33"/>
  <c r="U86" i="33"/>
  <c r="T90" i="33"/>
  <c r="U90" i="33"/>
  <c r="U72" i="34"/>
  <c r="T72" i="34"/>
  <c r="U67" i="34"/>
  <c r="T67" i="34"/>
  <c r="T16" i="34"/>
  <c r="T9" i="34"/>
  <c r="U9" i="34"/>
  <c r="T13" i="34"/>
  <c r="U13" i="34"/>
  <c r="T37" i="34"/>
  <c r="U37" i="34"/>
  <c r="U59" i="34"/>
  <c r="T59" i="34"/>
  <c r="U70" i="36"/>
  <c r="T70" i="36"/>
  <c r="T33" i="37"/>
  <c r="U71" i="40"/>
  <c r="T71" i="40"/>
  <c r="T40" i="34"/>
  <c r="U55" i="34"/>
  <c r="U66" i="34"/>
  <c r="T66" i="34"/>
  <c r="U63" i="34"/>
  <c r="S70" i="34"/>
  <c r="U89" i="34"/>
  <c r="U93" i="34"/>
  <c r="U12" i="35"/>
  <c r="U21" i="35"/>
  <c r="U26" i="35"/>
  <c r="S33" i="35"/>
  <c r="U36" i="35"/>
  <c r="U53" i="35"/>
  <c r="T53" i="35"/>
  <c r="U45" i="35"/>
  <c r="U49" i="35"/>
  <c r="U58" i="35"/>
  <c r="R59" i="35"/>
  <c r="U62" i="35"/>
  <c r="R67" i="35"/>
  <c r="R72" i="35"/>
  <c r="U88" i="35"/>
  <c r="U92" i="35"/>
  <c r="U72" i="36"/>
  <c r="U67" i="36"/>
  <c r="T16" i="36"/>
  <c r="U16" i="36"/>
  <c r="U11" i="36"/>
  <c r="U15" i="36"/>
  <c r="R16" i="36"/>
  <c r="U20" i="36"/>
  <c r="U29" i="36"/>
  <c r="R30" i="36"/>
  <c r="U39" i="36"/>
  <c r="R40" i="36"/>
  <c r="U44" i="36"/>
  <c r="U48" i="36"/>
  <c r="U52" i="36"/>
  <c r="R53" i="36"/>
  <c r="U57" i="36"/>
  <c r="S59" i="36"/>
  <c r="U65" i="36"/>
  <c r="R66" i="36"/>
  <c r="S67" i="36"/>
  <c r="T69" i="36"/>
  <c r="R71" i="36"/>
  <c r="S72" i="36"/>
  <c r="T86" i="36"/>
  <c r="U87" i="36"/>
  <c r="T90" i="36"/>
  <c r="U91" i="36"/>
  <c r="T9" i="37"/>
  <c r="U10" i="37"/>
  <c r="T13" i="37"/>
  <c r="U14" i="37"/>
  <c r="S16" i="37"/>
  <c r="T18" i="37"/>
  <c r="U19" i="37"/>
  <c r="T22" i="37"/>
  <c r="U23" i="37"/>
  <c r="R24" i="37"/>
  <c r="T27" i="37"/>
  <c r="U28" i="37"/>
  <c r="S30" i="37"/>
  <c r="T32" i="37"/>
  <c r="T37" i="37"/>
  <c r="U38" i="37"/>
  <c r="S40" i="37"/>
  <c r="T42" i="37"/>
  <c r="T46" i="37"/>
  <c r="U47" i="37"/>
  <c r="T50" i="37"/>
  <c r="U51" i="37"/>
  <c r="S53" i="37"/>
  <c r="T55" i="37"/>
  <c r="U56" i="37"/>
  <c r="T63" i="37"/>
  <c r="U64" i="37"/>
  <c r="S66" i="37"/>
  <c r="U69" i="37"/>
  <c r="R70" i="37"/>
  <c r="S71" i="37"/>
  <c r="U86" i="37"/>
  <c r="T89" i="37"/>
  <c r="U90" i="37"/>
  <c r="T93" i="37"/>
  <c r="T12" i="38"/>
  <c r="U13" i="38"/>
  <c r="U18" i="38"/>
  <c r="T21" i="38"/>
  <c r="U22" i="38"/>
  <c r="S24" i="38"/>
  <c r="T26" i="38"/>
  <c r="U27" i="38"/>
  <c r="U32" i="38"/>
  <c r="R33" i="38"/>
  <c r="U40" i="38"/>
  <c r="T40" i="38"/>
  <c r="T36" i="38"/>
  <c r="U37" i="38"/>
  <c r="U42" i="38"/>
  <c r="T45" i="38"/>
  <c r="U46" i="38"/>
  <c r="T49" i="38"/>
  <c r="U50" i="38"/>
  <c r="U55" i="38"/>
  <c r="T58" i="38"/>
  <c r="U66" i="38"/>
  <c r="T66" i="38"/>
  <c r="T62" i="38"/>
  <c r="U63" i="38"/>
  <c r="S70" i="38"/>
  <c r="T88" i="38"/>
  <c r="U89" i="38"/>
  <c r="T92" i="38"/>
  <c r="U93" i="38"/>
  <c r="T11" i="39"/>
  <c r="U12" i="39"/>
  <c r="T15" i="39"/>
  <c r="T20" i="39"/>
  <c r="U21" i="39"/>
  <c r="U26" i="39"/>
  <c r="T29" i="39"/>
  <c r="S33" i="39"/>
  <c r="T35" i="39"/>
  <c r="U36" i="39"/>
  <c r="T39" i="39"/>
  <c r="U53" i="39"/>
  <c r="T53" i="39"/>
  <c r="T44" i="39"/>
  <c r="U45" i="39"/>
  <c r="T48" i="39"/>
  <c r="U49" i="39"/>
  <c r="T52" i="39"/>
  <c r="T57" i="39"/>
  <c r="U58" i="39"/>
  <c r="R59" i="39"/>
  <c r="T61" i="39"/>
  <c r="U62" i="39"/>
  <c r="T65" i="39"/>
  <c r="R67" i="39"/>
  <c r="R72" i="39"/>
  <c r="T87" i="39"/>
  <c r="U88" i="39"/>
  <c r="T91" i="39"/>
  <c r="U92" i="39"/>
  <c r="U72" i="40"/>
  <c r="U67" i="40"/>
  <c r="T16" i="40"/>
  <c r="U16" i="40"/>
  <c r="T10" i="40"/>
  <c r="U11" i="40"/>
  <c r="T14" i="40"/>
  <c r="U15" i="40"/>
  <c r="R16" i="40"/>
  <c r="T19" i="40"/>
  <c r="U20" i="40"/>
  <c r="T23" i="40"/>
  <c r="T28" i="40"/>
  <c r="U29" i="40"/>
  <c r="R30" i="40"/>
  <c r="U39" i="40"/>
  <c r="R40" i="40"/>
  <c r="U44" i="40"/>
  <c r="U48" i="40"/>
  <c r="U52" i="40"/>
  <c r="R53" i="40"/>
  <c r="U57" i="40"/>
  <c r="S59" i="40"/>
  <c r="U65" i="40"/>
  <c r="R66" i="40"/>
  <c r="S67" i="40"/>
  <c r="R71" i="40"/>
  <c r="S72" i="40"/>
  <c r="U87" i="40"/>
  <c r="U91" i="40"/>
  <c r="T9" i="41"/>
  <c r="U10" i="41"/>
  <c r="T13" i="41"/>
  <c r="U14" i="41"/>
  <c r="S16" i="41"/>
  <c r="T18" i="41"/>
  <c r="U19" i="41"/>
  <c r="T22" i="41"/>
  <c r="U23" i="41"/>
  <c r="R24" i="41"/>
  <c r="T27" i="41"/>
  <c r="U28" i="41"/>
  <c r="S30" i="41"/>
  <c r="T32" i="41"/>
  <c r="U70" i="43"/>
  <c r="T70" i="43"/>
  <c r="T33" i="44"/>
  <c r="U33" i="44"/>
  <c r="U33" i="46"/>
  <c r="P66" i="33"/>
  <c r="Q67" i="33"/>
  <c r="U67" i="33" s="1"/>
  <c r="P71" i="33"/>
  <c r="T71" i="33" s="1"/>
  <c r="Q72" i="33"/>
  <c r="U72" i="33" s="1"/>
  <c r="Q16" i="34"/>
  <c r="U16" i="34" s="1"/>
  <c r="P24" i="34"/>
  <c r="T30" i="34"/>
  <c r="U30" i="34"/>
  <c r="Q30" i="34"/>
  <c r="Q40" i="34"/>
  <c r="U40" i="34" s="1"/>
  <c r="T53" i="34"/>
  <c r="U53" i="34"/>
  <c r="Q53" i="34"/>
  <c r="Q66" i="34"/>
  <c r="P70" i="34"/>
  <c r="T71" i="34"/>
  <c r="Q71" i="34"/>
  <c r="U71" i="34" s="1"/>
  <c r="U72" i="35"/>
  <c r="T72" i="35"/>
  <c r="U67" i="35"/>
  <c r="T67" i="35"/>
  <c r="U16" i="35"/>
  <c r="T16" i="35"/>
  <c r="T24" i="35"/>
  <c r="U24" i="35"/>
  <c r="Q24" i="35"/>
  <c r="P33" i="35"/>
  <c r="T33" i="35" s="1"/>
  <c r="U70" i="35"/>
  <c r="T70" i="35"/>
  <c r="Q70" i="35"/>
  <c r="T33" i="36"/>
  <c r="U33" i="36"/>
  <c r="Q33" i="36"/>
  <c r="P59" i="36"/>
  <c r="P67" i="36"/>
  <c r="T67" i="36" s="1"/>
  <c r="S71" i="36"/>
  <c r="P72" i="36"/>
  <c r="T72" i="36" s="1"/>
  <c r="S24" i="37"/>
  <c r="R33" i="37"/>
  <c r="T40" i="37"/>
  <c r="U66" i="37"/>
  <c r="T66" i="37"/>
  <c r="Q67" i="37"/>
  <c r="U67" i="37" s="1"/>
  <c r="S70" i="37"/>
  <c r="Q72" i="37"/>
  <c r="S33" i="38"/>
  <c r="T53" i="38"/>
  <c r="U53" i="38"/>
  <c r="R59" i="38"/>
  <c r="R67" i="38"/>
  <c r="R72" i="38"/>
  <c r="U72" i="39"/>
  <c r="U67" i="39"/>
  <c r="T67" i="39"/>
  <c r="U16" i="39"/>
  <c r="T16" i="39"/>
  <c r="R16" i="39"/>
  <c r="R30" i="39"/>
  <c r="R40" i="39"/>
  <c r="R53" i="39"/>
  <c r="S59" i="39"/>
  <c r="R66" i="39"/>
  <c r="S67" i="39"/>
  <c r="R71" i="39"/>
  <c r="S72" i="39"/>
  <c r="S16" i="40"/>
  <c r="R24" i="40"/>
  <c r="S30" i="40"/>
  <c r="T33" i="40"/>
  <c r="U33" i="40"/>
  <c r="Q33" i="40"/>
  <c r="P59" i="40"/>
  <c r="P67" i="40"/>
  <c r="T67" i="40" s="1"/>
  <c r="P72" i="40"/>
  <c r="T72" i="40" s="1"/>
  <c r="P16" i="41"/>
  <c r="S24" i="41"/>
  <c r="P30" i="41"/>
  <c r="R33" i="41"/>
  <c r="U40" i="41"/>
  <c r="U35" i="41"/>
  <c r="U33" i="42"/>
  <c r="U59" i="42"/>
  <c r="T59" i="42"/>
  <c r="U30" i="43"/>
  <c r="T30" i="43"/>
  <c r="T70" i="34"/>
  <c r="U40" i="36"/>
  <c r="T40" i="36"/>
  <c r="U59" i="36"/>
  <c r="T59" i="36"/>
  <c r="U66" i="36"/>
  <c r="T66" i="36"/>
  <c r="U30" i="37"/>
  <c r="T30" i="37"/>
  <c r="U53" i="37"/>
  <c r="T53" i="37"/>
  <c r="U71" i="37"/>
  <c r="T71" i="37"/>
  <c r="U72" i="38"/>
  <c r="T72" i="38"/>
  <c r="U67" i="38"/>
  <c r="T67" i="38"/>
  <c r="T16" i="38"/>
  <c r="U16" i="38"/>
  <c r="U24" i="38"/>
  <c r="T24" i="38"/>
  <c r="U70" i="38"/>
  <c r="T70" i="38"/>
  <c r="U33" i="39"/>
  <c r="T33" i="39"/>
  <c r="U40" i="40"/>
  <c r="T40" i="40"/>
  <c r="U59" i="40"/>
  <c r="T59" i="40"/>
  <c r="U66" i="40"/>
  <c r="T66" i="40"/>
  <c r="U30" i="41"/>
  <c r="T30" i="41"/>
  <c r="U38" i="41"/>
  <c r="T38" i="41"/>
  <c r="U53" i="41"/>
  <c r="T53" i="41"/>
  <c r="U43" i="41"/>
  <c r="T43" i="41"/>
  <c r="U71" i="42"/>
  <c r="T71" i="42"/>
  <c r="T24" i="43"/>
  <c r="U24" i="43"/>
  <c r="U59" i="43"/>
  <c r="T59" i="43"/>
  <c r="U30" i="44"/>
  <c r="T24" i="45"/>
  <c r="U24" i="45"/>
  <c r="U59" i="45"/>
  <c r="T59" i="45"/>
  <c r="T30" i="46"/>
  <c r="U30" i="46"/>
  <c r="U59" i="46"/>
  <c r="T59" i="46"/>
  <c r="U43" i="34"/>
  <c r="U9" i="35"/>
  <c r="T40" i="35"/>
  <c r="U40" i="35"/>
  <c r="U66" i="35"/>
  <c r="T66" i="35"/>
  <c r="T35" i="36"/>
  <c r="T53" i="36"/>
  <c r="U53" i="36"/>
  <c r="T61" i="36"/>
  <c r="U72" i="37"/>
  <c r="T72" i="37"/>
  <c r="T67" i="37"/>
  <c r="U16" i="37"/>
  <c r="T16" i="37"/>
  <c r="T43" i="37"/>
  <c r="T9" i="38"/>
  <c r="T40" i="39"/>
  <c r="U40" i="39"/>
  <c r="U66" i="39"/>
  <c r="T66" i="39"/>
  <c r="T35" i="40"/>
  <c r="T53" i="40"/>
  <c r="U53" i="40"/>
  <c r="T61" i="40"/>
  <c r="T72" i="41"/>
  <c r="T67" i="41"/>
  <c r="U16" i="41"/>
  <c r="T16" i="41"/>
  <c r="U70" i="41"/>
  <c r="T30" i="42"/>
  <c r="U30" i="42"/>
  <c r="U24" i="44"/>
  <c r="T24" i="44"/>
  <c r="U70" i="44"/>
  <c r="T70" i="44"/>
  <c r="U71" i="44"/>
  <c r="T71" i="44"/>
  <c r="U33" i="45"/>
  <c r="T33" i="45"/>
  <c r="U70" i="45"/>
  <c r="U71" i="46"/>
  <c r="T71" i="46"/>
  <c r="U30" i="47"/>
  <c r="T30" i="47"/>
  <c r="U37" i="41"/>
  <c r="P40" i="41"/>
  <c r="T40" i="41" s="1"/>
  <c r="U42" i="41"/>
  <c r="U46" i="41"/>
  <c r="U50" i="41"/>
  <c r="P53" i="41"/>
  <c r="U55" i="41"/>
  <c r="Q59" i="41"/>
  <c r="U66" i="41"/>
  <c r="T66" i="41"/>
  <c r="U63" i="41"/>
  <c r="P66" i="41"/>
  <c r="Q67" i="41"/>
  <c r="U67" i="41" s="1"/>
  <c r="S70" i="41"/>
  <c r="Q72" i="41"/>
  <c r="U72" i="41" s="1"/>
  <c r="U89" i="41"/>
  <c r="U93" i="41"/>
  <c r="U12" i="42"/>
  <c r="U21" i="42"/>
  <c r="U26" i="42"/>
  <c r="S33" i="42"/>
  <c r="U36" i="42"/>
  <c r="T53" i="42"/>
  <c r="U53" i="42"/>
  <c r="U45" i="42"/>
  <c r="U49" i="42"/>
  <c r="U58" i="42"/>
  <c r="R59" i="42"/>
  <c r="U62" i="42"/>
  <c r="R67" i="42"/>
  <c r="R72" i="42"/>
  <c r="U88" i="42"/>
  <c r="U92" i="42"/>
  <c r="U72" i="43"/>
  <c r="U67" i="43"/>
  <c r="T16" i="43"/>
  <c r="U11" i="43"/>
  <c r="U15" i="43"/>
  <c r="R16" i="43"/>
  <c r="U20" i="43"/>
  <c r="U29" i="43"/>
  <c r="R30" i="43"/>
  <c r="U39" i="43"/>
  <c r="R40" i="43"/>
  <c r="U44" i="43"/>
  <c r="U48" i="43"/>
  <c r="U52" i="43"/>
  <c r="R53" i="43"/>
  <c r="U57" i="43"/>
  <c r="S59" i="43"/>
  <c r="U65" i="43"/>
  <c r="R66" i="43"/>
  <c r="S67" i="43"/>
  <c r="R71" i="43"/>
  <c r="S72" i="43"/>
  <c r="U87" i="43"/>
  <c r="U91" i="43"/>
  <c r="U10" i="44"/>
  <c r="U14" i="44"/>
  <c r="S16" i="44"/>
  <c r="U19" i="44"/>
  <c r="U23" i="44"/>
  <c r="R24" i="44"/>
  <c r="U28" i="44"/>
  <c r="S30" i="44"/>
  <c r="U38" i="44"/>
  <c r="S40" i="44"/>
  <c r="U47" i="44"/>
  <c r="U51" i="44"/>
  <c r="S53" i="44"/>
  <c r="U56" i="44"/>
  <c r="U64" i="44"/>
  <c r="S66" i="44"/>
  <c r="U69" i="44"/>
  <c r="R70" i="44"/>
  <c r="S71" i="44"/>
  <c r="U86" i="44"/>
  <c r="U90" i="44"/>
  <c r="U13" i="45"/>
  <c r="U18" i="45"/>
  <c r="U22" i="45"/>
  <c r="S24" i="45"/>
  <c r="U27" i="45"/>
  <c r="U32" i="45"/>
  <c r="R33" i="45"/>
  <c r="T40" i="45"/>
  <c r="U37" i="45"/>
  <c r="U42" i="45"/>
  <c r="U46" i="45"/>
  <c r="U50" i="45"/>
  <c r="U55" i="45"/>
  <c r="U66" i="45"/>
  <c r="T66" i="45"/>
  <c r="U63" i="45"/>
  <c r="S70" i="45"/>
  <c r="U89" i="45"/>
  <c r="U93" i="45"/>
  <c r="U12" i="46"/>
  <c r="U21" i="46"/>
  <c r="U26" i="46"/>
  <c r="S33" i="46"/>
  <c r="U36" i="46"/>
  <c r="T53" i="46"/>
  <c r="U53" i="46"/>
  <c r="U45" i="46"/>
  <c r="U49" i="46"/>
  <c r="U58" i="46"/>
  <c r="R59" i="46"/>
  <c r="U62" i="46"/>
  <c r="R67" i="46"/>
  <c r="R72" i="46"/>
  <c r="U88" i="46"/>
  <c r="U92" i="46"/>
  <c r="U16" i="47"/>
  <c r="T16" i="47"/>
  <c r="U11" i="47"/>
  <c r="U15" i="47"/>
  <c r="R16" i="47"/>
  <c r="U20" i="47"/>
  <c r="U29" i="47"/>
  <c r="R30" i="47"/>
  <c r="U39" i="47"/>
  <c r="R40" i="47"/>
  <c r="P53" i="47"/>
  <c r="Q53" i="47"/>
  <c r="U55" i="47"/>
  <c r="T55" i="47"/>
  <c r="U59" i="47"/>
  <c r="P59" i="47"/>
  <c r="U63" i="47"/>
  <c r="T63" i="47"/>
  <c r="Q67" i="47"/>
  <c r="U67" i="47" s="1"/>
  <c r="T69" i="47"/>
  <c r="U71" i="47"/>
  <c r="U59" i="48"/>
  <c r="T24" i="49"/>
  <c r="U24" i="49"/>
  <c r="U30" i="49"/>
  <c r="T30" i="49"/>
  <c r="U70" i="50"/>
  <c r="T70" i="50"/>
  <c r="Q53" i="41"/>
  <c r="Q66" i="41"/>
  <c r="P70" i="41"/>
  <c r="T70" i="41" s="1"/>
  <c r="Q71" i="41"/>
  <c r="U71" i="41" s="1"/>
  <c r="U72" i="42"/>
  <c r="T72" i="42"/>
  <c r="U67" i="42"/>
  <c r="T67" i="42"/>
  <c r="T16" i="42"/>
  <c r="U16" i="42"/>
  <c r="U24" i="42"/>
  <c r="T24" i="42"/>
  <c r="Q24" i="42"/>
  <c r="P33" i="42"/>
  <c r="T33" i="42" s="1"/>
  <c r="T70" i="42"/>
  <c r="Q70" i="42"/>
  <c r="U70" i="42" s="1"/>
  <c r="T33" i="43"/>
  <c r="Q33" i="43"/>
  <c r="U33" i="43" s="1"/>
  <c r="P59" i="43"/>
  <c r="P67" i="43"/>
  <c r="T67" i="43" s="1"/>
  <c r="P72" i="43"/>
  <c r="T72" i="43" s="1"/>
  <c r="P16" i="44"/>
  <c r="T16" i="44" s="1"/>
  <c r="P30" i="44"/>
  <c r="U40" i="44"/>
  <c r="P40" i="44"/>
  <c r="T40" i="44" s="1"/>
  <c r="P53" i="44"/>
  <c r="T53" i="44" s="1"/>
  <c r="U59" i="44"/>
  <c r="T59" i="44"/>
  <c r="Q59" i="44"/>
  <c r="U66" i="44"/>
  <c r="T66" i="44"/>
  <c r="P66" i="44"/>
  <c r="Q67" i="44"/>
  <c r="U67" i="44" s="1"/>
  <c r="P71" i="44"/>
  <c r="Q72" i="44"/>
  <c r="U72" i="44" s="1"/>
  <c r="Q16" i="45"/>
  <c r="P24" i="45"/>
  <c r="U30" i="45"/>
  <c r="T30" i="45"/>
  <c r="Q30" i="45"/>
  <c r="Q40" i="45"/>
  <c r="U40" i="45" s="1"/>
  <c r="U53" i="45"/>
  <c r="T53" i="45"/>
  <c r="Q53" i="45"/>
  <c r="Q66" i="45"/>
  <c r="P70" i="45"/>
  <c r="T70" i="45" s="1"/>
  <c r="T71" i="45"/>
  <c r="Q71" i="45"/>
  <c r="U71" i="45" s="1"/>
  <c r="U72" i="46"/>
  <c r="T72" i="46"/>
  <c r="U67" i="46"/>
  <c r="T67" i="46"/>
  <c r="T16" i="46"/>
  <c r="U16" i="46"/>
  <c r="U24" i="46"/>
  <c r="T24" i="46"/>
  <c r="Q24" i="46"/>
  <c r="P33" i="46"/>
  <c r="T33" i="46" s="1"/>
  <c r="T70" i="46"/>
  <c r="Q70" i="46"/>
  <c r="U70" i="46" s="1"/>
  <c r="T33" i="47"/>
  <c r="Q33" i="47"/>
  <c r="U33" i="47" s="1"/>
  <c r="U46" i="47"/>
  <c r="T46" i="47"/>
  <c r="U50" i="47"/>
  <c r="T50" i="47"/>
  <c r="T30" i="48"/>
  <c r="U30" i="48"/>
  <c r="U33" i="51"/>
  <c r="T33" i="51"/>
  <c r="T47" i="41"/>
  <c r="T51" i="41"/>
  <c r="T56" i="41"/>
  <c r="U61" i="41"/>
  <c r="T64" i="41"/>
  <c r="T69" i="41"/>
  <c r="T86" i="41"/>
  <c r="T90" i="41"/>
  <c r="T9" i="42"/>
  <c r="T13" i="42"/>
  <c r="T18" i="42"/>
  <c r="T22" i="42"/>
  <c r="T27" i="42"/>
  <c r="T32" i="42"/>
  <c r="T37" i="42"/>
  <c r="T42" i="42"/>
  <c r="T46" i="42"/>
  <c r="T50" i="42"/>
  <c r="T55" i="42"/>
  <c r="T63" i="42"/>
  <c r="T89" i="42"/>
  <c r="T93" i="42"/>
  <c r="T12" i="43"/>
  <c r="T21" i="43"/>
  <c r="T26" i="43"/>
  <c r="T40" i="43"/>
  <c r="U40" i="43"/>
  <c r="T36" i="43"/>
  <c r="T45" i="43"/>
  <c r="T49" i="43"/>
  <c r="T58" i="43"/>
  <c r="U66" i="43"/>
  <c r="T66" i="43"/>
  <c r="T62" i="43"/>
  <c r="T88" i="43"/>
  <c r="T92" i="43"/>
  <c r="T11" i="44"/>
  <c r="T15" i="44"/>
  <c r="T20" i="44"/>
  <c r="T29" i="44"/>
  <c r="T35" i="44"/>
  <c r="T39" i="44"/>
  <c r="U53" i="44"/>
  <c r="T44" i="44"/>
  <c r="T48" i="44"/>
  <c r="T52" i="44"/>
  <c r="T57" i="44"/>
  <c r="T61" i="44"/>
  <c r="T65" i="44"/>
  <c r="T87" i="44"/>
  <c r="T91" i="44"/>
  <c r="U72" i="45"/>
  <c r="T72" i="45"/>
  <c r="U67" i="45"/>
  <c r="U16" i="45"/>
  <c r="T16" i="45"/>
  <c r="T10" i="45"/>
  <c r="T14" i="45"/>
  <c r="T19" i="45"/>
  <c r="T23" i="45"/>
  <c r="T28" i="45"/>
  <c r="T38" i="45"/>
  <c r="T43" i="45"/>
  <c r="T47" i="45"/>
  <c r="T51" i="45"/>
  <c r="T56" i="45"/>
  <c r="T64" i="45"/>
  <c r="T69" i="45"/>
  <c r="T86" i="45"/>
  <c r="T90" i="45"/>
  <c r="T9" i="46"/>
  <c r="T13" i="46"/>
  <c r="T18" i="46"/>
  <c r="T22" i="46"/>
  <c r="T27" i="46"/>
  <c r="T32" i="46"/>
  <c r="T37" i="46"/>
  <c r="T42" i="46"/>
  <c r="T46" i="46"/>
  <c r="T50" i="46"/>
  <c r="T55" i="46"/>
  <c r="T63" i="46"/>
  <c r="T89" i="46"/>
  <c r="T93" i="46"/>
  <c r="T12" i="47"/>
  <c r="T21" i="47"/>
  <c r="T26" i="47"/>
  <c r="T40" i="47"/>
  <c r="U40" i="47"/>
  <c r="T36" i="47"/>
  <c r="U53" i="47"/>
  <c r="T53" i="47"/>
  <c r="U43" i="47"/>
  <c r="T56" i="47"/>
  <c r="T64" i="47"/>
  <c r="P70" i="47"/>
  <c r="T70" i="47" s="1"/>
  <c r="T86" i="47"/>
  <c r="U86" i="47"/>
  <c r="U70" i="49"/>
  <c r="U24" i="50"/>
  <c r="T24" i="50"/>
  <c r="T33" i="50"/>
  <c r="U9" i="42"/>
  <c r="U40" i="42"/>
  <c r="U66" i="42"/>
  <c r="T66" i="42"/>
  <c r="T35" i="43"/>
  <c r="U53" i="43"/>
  <c r="T53" i="43"/>
  <c r="T61" i="43"/>
  <c r="T72" i="44"/>
  <c r="T67" i="44"/>
  <c r="U16" i="44"/>
  <c r="U35" i="44"/>
  <c r="T43" i="44"/>
  <c r="U61" i="44"/>
  <c r="T9" i="45"/>
  <c r="U43" i="45"/>
  <c r="U9" i="46"/>
  <c r="U40" i="46"/>
  <c r="T40" i="46"/>
  <c r="U66" i="46"/>
  <c r="T66" i="46"/>
  <c r="T35" i="47"/>
  <c r="T43" i="47"/>
  <c r="T47" i="47"/>
  <c r="T51" i="47"/>
  <c r="P66" i="47"/>
  <c r="P67" i="47"/>
  <c r="T67" i="47" s="1"/>
  <c r="Q70" i="47"/>
  <c r="U70" i="47" s="1"/>
  <c r="P71" i="47"/>
  <c r="T71" i="47" s="1"/>
  <c r="P72" i="47"/>
  <c r="T72" i="47" s="1"/>
  <c r="T33" i="48"/>
  <c r="U33" i="48"/>
  <c r="T89" i="47"/>
  <c r="U90" i="47"/>
  <c r="T93" i="47"/>
  <c r="T12" i="48"/>
  <c r="U13" i="48"/>
  <c r="U18" i="48"/>
  <c r="T21" i="48"/>
  <c r="U22" i="48"/>
  <c r="S24" i="48"/>
  <c r="T26" i="48"/>
  <c r="U27" i="48"/>
  <c r="U32" i="48"/>
  <c r="R33" i="48"/>
  <c r="U40" i="48"/>
  <c r="T40" i="48"/>
  <c r="T36" i="48"/>
  <c r="U37" i="48"/>
  <c r="U42" i="48"/>
  <c r="T45" i="48"/>
  <c r="U46" i="48"/>
  <c r="T49" i="48"/>
  <c r="U50" i="48"/>
  <c r="U55" i="48"/>
  <c r="T58" i="48"/>
  <c r="U66" i="48"/>
  <c r="T66" i="48"/>
  <c r="T62" i="48"/>
  <c r="U63" i="48"/>
  <c r="S70" i="48"/>
  <c r="T88" i="48"/>
  <c r="U89" i="48"/>
  <c r="T92" i="48"/>
  <c r="U93" i="48"/>
  <c r="T11" i="49"/>
  <c r="U12" i="49"/>
  <c r="T15" i="49"/>
  <c r="T20" i="49"/>
  <c r="U21" i="49"/>
  <c r="U26" i="49"/>
  <c r="T29" i="49"/>
  <c r="S33" i="49"/>
  <c r="T35" i="49"/>
  <c r="U36" i="49"/>
  <c r="T39" i="49"/>
  <c r="U53" i="49"/>
  <c r="T53" i="49"/>
  <c r="T44" i="49"/>
  <c r="U45" i="49"/>
  <c r="T48" i="49"/>
  <c r="U49" i="49"/>
  <c r="T52" i="49"/>
  <c r="T57" i="49"/>
  <c r="R59" i="49"/>
  <c r="T61" i="49"/>
  <c r="T65" i="49"/>
  <c r="R67" i="49"/>
  <c r="R72" i="49"/>
  <c r="T87" i="49"/>
  <c r="T91" i="49"/>
  <c r="U72" i="50"/>
  <c r="T72" i="50"/>
  <c r="U67" i="50"/>
  <c r="T67" i="50"/>
  <c r="T16" i="50"/>
  <c r="U16" i="50"/>
  <c r="T10" i="50"/>
  <c r="T14" i="50"/>
  <c r="R16" i="50"/>
  <c r="T19" i="50"/>
  <c r="T23" i="50"/>
  <c r="T28" i="50"/>
  <c r="R30" i="50"/>
  <c r="T38" i="50"/>
  <c r="R40" i="50"/>
  <c r="T43" i="50"/>
  <c r="T47" i="50"/>
  <c r="T51" i="50"/>
  <c r="R53" i="50"/>
  <c r="T56" i="50"/>
  <c r="S59" i="50"/>
  <c r="T64" i="50"/>
  <c r="R66" i="50"/>
  <c r="S67" i="50"/>
  <c r="T69" i="50"/>
  <c r="R71" i="50"/>
  <c r="S72" i="50"/>
  <c r="T86" i="50"/>
  <c r="T90" i="50"/>
  <c r="T9" i="51"/>
  <c r="T13" i="51"/>
  <c r="S16" i="51"/>
  <c r="T18" i="51"/>
  <c r="T22" i="51"/>
  <c r="R24" i="51"/>
  <c r="T27" i="51"/>
  <c r="S30" i="51"/>
  <c r="T32" i="51"/>
  <c r="T37" i="51"/>
  <c r="S40" i="51"/>
  <c r="T42" i="51"/>
  <c r="T44" i="51"/>
  <c r="T48" i="51"/>
  <c r="T52" i="51"/>
  <c r="T56" i="51"/>
  <c r="U56" i="51"/>
  <c r="T59" i="51"/>
  <c r="U70" i="54"/>
  <c r="T70" i="54"/>
  <c r="U66" i="47"/>
  <c r="T66" i="47"/>
  <c r="S33" i="48"/>
  <c r="T53" i="48"/>
  <c r="U53" i="48"/>
  <c r="R59" i="48"/>
  <c r="R67" i="48"/>
  <c r="R72" i="48"/>
  <c r="U72" i="49"/>
  <c r="U67" i="49"/>
  <c r="T67" i="49"/>
  <c r="U16" i="49"/>
  <c r="T16" i="49"/>
  <c r="R16" i="49"/>
  <c r="R30" i="49"/>
  <c r="R40" i="49"/>
  <c r="R53" i="49"/>
  <c r="S59" i="49"/>
  <c r="R66" i="49"/>
  <c r="S67" i="49"/>
  <c r="R71" i="49"/>
  <c r="S72" i="49"/>
  <c r="S16" i="50"/>
  <c r="R24" i="50"/>
  <c r="S30" i="50"/>
  <c r="S40" i="50"/>
  <c r="S53" i="50"/>
  <c r="S66" i="50"/>
  <c r="R70" i="50"/>
  <c r="S71" i="50"/>
  <c r="S24" i="51"/>
  <c r="R33" i="51"/>
  <c r="T40" i="51"/>
  <c r="U40" i="51"/>
  <c r="T64" i="51"/>
  <c r="U64" i="51"/>
  <c r="P66" i="51"/>
  <c r="U59" i="53"/>
  <c r="T59" i="53"/>
  <c r="T30" i="54"/>
  <c r="U30" i="54"/>
  <c r="U72" i="48"/>
  <c r="T72" i="48"/>
  <c r="U67" i="48"/>
  <c r="T67" i="48"/>
  <c r="T16" i="48"/>
  <c r="U16" i="48"/>
  <c r="U24" i="48"/>
  <c r="T24" i="48"/>
  <c r="U70" i="48"/>
  <c r="T70" i="48"/>
  <c r="T33" i="49"/>
  <c r="U40" i="50"/>
  <c r="T40" i="50"/>
  <c r="U66" i="50"/>
  <c r="T66" i="50"/>
  <c r="U30" i="51"/>
  <c r="T30" i="51"/>
  <c r="U53" i="51"/>
  <c r="T53" i="51"/>
  <c r="T43" i="51"/>
  <c r="U43" i="51"/>
  <c r="T47" i="51"/>
  <c r="U47" i="51"/>
  <c r="T51" i="51"/>
  <c r="U51" i="51"/>
  <c r="P53" i="51"/>
  <c r="U66" i="51"/>
  <c r="T66" i="51"/>
  <c r="U61" i="51"/>
  <c r="Q66" i="51"/>
  <c r="Q67" i="51"/>
  <c r="U67" i="51" s="1"/>
  <c r="T69" i="51"/>
  <c r="U69" i="51"/>
  <c r="T86" i="51"/>
  <c r="U86" i="51"/>
  <c r="T33" i="52"/>
  <c r="U33" i="52"/>
  <c r="U71" i="53"/>
  <c r="T71" i="53"/>
  <c r="U24" i="54"/>
  <c r="T24" i="54"/>
  <c r="U59" i="54"/>
  <c r="T59" i="54"/>
  <c r="U71" i="54"/>
  <c r="T71" i="54"/>
  <c r="U33" i="55"/>
  <c r="T33" i="55"/>
  <c r="T9" i="48"/>
  <c r="T40" i="49"/>
  <c r="U40" i="49"/>
  <c r="U59" i="49"/>
  <c r="T59" i="49"/>
  <c r="U66" i="49"/>
  <c r="T66" i="49"/>
  <c r="T30" i="50"/>
  <c r="U30" i="50"/>
  <c r="T53" i="50"/>
  <c r="U53" i="50"/>
  <c r="U71" i="50"/>
  <c r="T71" i="50"/>
  <c r="T67" i="51"/>
  <c r="U16" i="51"/>
  <c r="T16" i="51"/>
  <c r="T24" i="51"/>
  <c r="U24" i="51"/>
  <c r="Q53" i="51"/>
  <c r="P70" i="51"/>
  <c r="T70" i="51" s="1"/>
  <c r="U59" i="52"/>
  <c r="U30" i="53"/>
  <c r="T30" i="53"/>
  <c r="U90" i="51"/>
  <c r="U13" i="52"/>
  <c r="U18" i="52"/>
  <c r="U22" i="52"/>
  <c r="S24" i="52"/>
  <c r="U27" i="52"/>
  <c r="U32" i="52"/>
  <c r="R33" i="52"/>
  <c r="T40" i="52"/>
  <c r="U37" i="52"/>
  <c r="U42" i="52"/>
  <c r="U46" i="52"/>
  <c r="U50" i="52"/>
  <c r="U55" i="52"/>
  <c r="U66" i="52"/>
  <c r="T66" i="52"/>
  <c r="U63" i="52"/>
  <c r="S70" i="52"/>
  <c r="U89" i="52"/>
  <c r="U93" i="52"/>
  <c r="U12" i="53"/>
  <c r="U21" i="53"/>
  <c r="U26" i="53"/>
  <c r="S33" i="53"/>
  <c r="U36" i="53"/>
  <c r="U53" i="53"/>
  <c r="T53" i="53"/>
  <c r="U45" i="53"/>
  <c r="U49" i="53"/>
  <c r="U58" i="53"/>
  <c r="R59" i="53"/>
  <c r="U62" i="53"/>
  <c r="R67" i="53"/>
  <c r="R72" i="53"/>
  <c r="U88" i="53"/>
  <c r="U92" i="53"/>
  <c r="U67" i="54"/>
  <c r="T16" i="54"/>
  <c r="U16" i="54"/>
  <c r="U11" i="54"/>
  <c r="U15" i="54"/>
  <c r="R16" i="54"/>
  <c r="U20" i="54"/>
  <c r="U29" i="54"/>
  <c r="R30" i="54"/>
  <c r="U39" i="54"/>
  <c r="R40" i="54"/>
  <c r="U44" i="54"/>
  <c r="U48" i="54"/>
  <c r="U52" i="54"/>
  <c r="R53" i="54"/>
  <c r="U57" i="54"/>
  <c r="S59" i="54"/>
  <c r="U65" i="54"/>
  <c r="R66" i="54"/>
  <c r="S67" i="54"/>
  <c r="R71" i="54"/>
  <c r="S72" i="54"/>
  <c r="U87" i="54"/>
  <c r="U91" i="54"/>
  <c r="U10" i="55"/>
  <c r="U14" i="55"/>
  <c r="S16" i="55"/>
  <c r="U19" i="55"/>
  <c r="U23" i="55"/>
  <c r="R24" i="55"/>
  <c r="U28" i="55"/>
  <c r="S30" i="55"/>
  <c r="U38" i="55"/>
  <c r="S40" i="55"/>
  <c r="T46" i="55"/>
  <c r="U47" i="55"/>
  <c r="T50" i="55"/>
  <c r="U51" i="55"/>
  <c r="P71" i="51"/>
  <c r="T71" i="51" s="1"/>
  <c r="Q72" i="51"/>
  <c r="U72" i="51" s="1"/>
  <c r="Q16" i="52"/>
  <c r="U16" i="52" s="1"/>
  <c r="P24" i="52"/>
  <c r="T30" i="52"/>
  <c r="U30" i="52"/>
  <c r="Q30" i="52"/>
  <c r="Q40" i="52"/>
  <c r="U40" i="52" s="1"/>
  <c r="T53" i="52"/>
  <c r="U53" i="52"/>
  <c r="Q53" i="52"/>
  <c r="Q66" i="52"/>
  <c r="P70" i="52"/>
  <c r="T70" i="52" s="1"/>
  <c r="U71" i="52"/>
  <c r="T71" i="52"/>
  <c r="Q71" i="52"/>
  <c r="U72" i="53"/>
  <c r="T72" i="53"/>
  <c r="T67" i="53"/>
  <c r="U16" i="53"/>
  <c r="T16" i="53"/>
  <c r="T24" i="53"/>
  <c r="U24" i="53"/>
  <c r="Q24" i="53"/>
  <c r="P33" i="53"/>
  <c r="T33" i="53" s="1"/>
  <c r="T70" i="53"/>
  <c r="Q70" i="53"/>
  <c r="U70" i="53" s="1"/>
  <c r="T33" i="54"/>
  <c r="Q33" i="54"/>
  <c r="U33" i="54" s="1"/>
  <c r="P59" i="54"/>
  <c r="P67" i="54"/>
  <c r="T67" i="54" s="1"/>
  <c r="P72" i="54"/>
  <c r="T72" i="54" s="1"/>
  <c r="P16" i="55"/>
  <c r="P30" i="55"/>
  <c r="P40" i="55"/>
  <c r="T40" i="55" s="1"/>
  <c r="T71" i="55"/>
  <c r="T72" i="52"/>
  <c r="U67" i="52"/>
  <c r="T67" i="52"/>
  <c r="T16" i="52"/>
  <c r="U24" i="52"/>
  <c r="T24" i="52"/>
  <c r="U70" i="52"/>
  <c r="T86" i="52"/>
  <c r="T90" i="52"/>
  <c r="T9" i="53"/>
  <c r="T13" i="53"/>
  <c r="T18" i="53"/>
  <c r="T22" i="53"/>
  <c r="T27" i="53"/>
  <c r="T32" i="53"/>
  <c r="T37" i="53"/>
  <c r="T42" i="53"/>
  <c r="T46" i="53"/>
  <c r="T50" i="53"/>
  <c r="T55" i="53"/>
  <c r="T63" i="53"/>
  <c r="T89" i="53"/>
  <c r="T93" i="53"/>
  <c r="T12" i="54"/>
  <c r="T21" i="54"/>
  <c r="T26" i="54"/>
  <c r="U40" i="54"/>
  <c r="T40" i="54"/>
  <c r="T36" i="54"/>
  <c r="T45" i="54"/>
  <c r="T49" i="54"/>
  <c r="T58" i="54"/>
  <c r="U66" i="54"/>
  <c r="T66" i="54"/>
  <c r="T62" i="54"/>
  <c r="T88" i="54"/>
  <c r="T92" i="54"/>
  <c r="U30" i="55"/>
  <c r="T30" i="55"/>
  <c r="U53" i="55"/>
  <c r="T53" i="55"/>
  <c r="T9" i="52"/>
  <c r="U43" i="52"/>
  <c r="U9" i="53"/>
  <c r="T40" i="53"/>
  <c r="U40" i="53"/>
  <c r="U66" i="53"/>
  <c r="T66" i="53"/>
  <c r="T35" i="54"/>
  <c r="T53" i="54"/>
  <c r="U53" i="54"/>
  <c r="T61" i="54"/>
  <c r="U72" i="55"/>
  <c r="T72" i="55"/>
  <c r="U67" i="55"/>
  <c r="T67" i="55"/>
  <c r="U16" i="55"/>
  <c r="T16" i="55"/>
  <c r="U35" i="55"/>
  <c r="T43" i="55"/>
  <c r="U59" i="55"/>
  <c r="T59" i="55"/>
  <c r="Q53" i="55"/>
  <c r="T57" i="55"/>
  <c r="U58" i="55"/>
  <c r="R59" i="55"/>
  <c r="T61" i="55"/>
  <c r="U62" i="55"/>
  <c r="T65" i="55"/>
  <c r="Q66" i="55"/>
  <c r="R67" i="55"/>
  <c r="P70" i="55"/>
  <c r="T70" i="55" s="1"/>
  <c r="Q71" i="55"/>
  <c r="U71" i="55" s="1"/>
  <c r="R72" i="55"/>
  <c r="T87" i="55"/>
  <c r="U88" i="55"/>
  <c r="T91" i="55"/>
  <c r="U92" i="55"/>
  <c r="E79" i="49"/>
  <c r="E79" i="44"/>
  <c r="S95" i="1"/>
  <c r="T113" i="1"/>
  <c r="T99" i="55"/>
  <c r="T100" i="55"/>
  <c r="T101" i="55"/>
  <c r="T96" i="54"/>
  <c r="T104" i="54"/>
  <c r="L112" i="54"/>
  <c r="R112" i="54" s="1"/>
  <c r="S95" i="53"/>
  <c r="T107" i="53"/>
  <c r="S95" i="52"/>
  <c r="T100" i="52"/>
  <c r="R95" i="51"/>
  <c r="T103" i="51"/>
  <c r="T101" i="49"/>
  <c r="S95" i="48"/>
  <c r="T104" i="48"/>
  <c r="T113" i="48"/>
  <c r="T97" i="47"/>
  <c r="T105" i="47"/>
  <c r="T109" i="45"/>
  <c r="T97" i="43"/>
  <c r="T105" i="43"/>
  <c r="T113" i="43"/>
  <c r="T96" i="41"/>
  <c r="T104" i="41"/>
  <c r="L112" i="41"/>
  <c r="R112" i="41" s="1"/>
  <c r="T101" i="40"/>
  <c r="T109" i="40"/>
  <c r="M112" i="40"/>
  <c r="S112" i="40" s="1"/>
  <c r="T100" i="39"/>
  <c r="T108" i="39"/>
  <c r="T113" i="39"/>
  <c r="E95" i="38"/>
  <c r="T101" i="38"/>
  <c r="T109" i="38"/>
  <c r="M112" i="38"/>
  <c r="S112" i="38" s="1"/>
  <c r="S95" i="37"/>
  <c r="T100" i="37"/>
  <c r="T108" i="37"/>
  <c r="T113" i="37"/>
  <c r="T103" i="36"/>
  <c r="T102" i="35"/>
  <c r="T110" i="35"/>
  <c r="T103" i="34"/>
  <c r="E95" i="33"/>
  <c r="U95" i="33" s="1"/>
  <c r="T104" i="33"/>
  <c r="R95" i="32"/>
  <c r="T101" i="32"/>
  <c r="T109" i="32"/>
  <c r="M112" i="32"/>
  <c r="S112" i="32" s="1"/>
  <c r="T102" i="31"/>
  <c r="T110" i="31"/>
  <c r="T104" i="30"/>
  <c r="T97" i="29"/>
  <c r="S95" i="28"/>
  <c r="T102" i="28"/>
  <c r="R95" i="27"/>
  <c r="T99" i="27"/>
  <c r="T107" i="27"/>
  <c r="M112" i="27"/>
  <c r="S112" i="27" s="1"/>
  <c r="R95" i="26"/>
  <c r="T100" i="26"/>
  <c r="T108" i="26"/>
  <c r="T113" i="26"/>
  <c r="T101" i="25"/>
  <c r="T109" i="25"/>
  <c r="M112" i="25"/>
  <c r="S112" i="25" s="1"/>
  <c r="R95" i="24"/>
  <c r="T102" i="24"/>
  <c r="T110" i="24"/>
  <c r="R95" i="23"/>
  <c r="T99" i="23"/>
  <c r="T107" i="23"/>
  <c r="T100" i="22"/>
  <c r="T108" i="22"/>
  <c r="T113" i="22"/>
  <c r="T103" i="21"/>
  <c r="T98" i="20"/>
  <c r="R95" i="19"/>
  <c r="T103" i="19"/>
  <c r="T96" i="18"/>
  <c r="R95" i="17"/>
  <c r="T103" i="17"/>
  <c r="T110" i="16"/>
  <c r="L112" i="14"/>
  <c r="R112" i="14" s="1"/>
  <c r="R53" i="55"/>
  <c r="S59" i="55"/>
  <c r="T64" i="55"/>
  <c r="R66" i="55"/>
  <c r="S67" i="55"/>
  <c r="T69" i="55"/>
  <c r="Q70" i="55"/>
  <c r="U70" i="55" s="1"/>
  <c r="R71" i="55"/>
  <c r="S72" i="55"/>
  <c r="T86" i="55"/>
  <c r="T90" i="55"/>
  <c r="E79" i="1"/>
  <c r="E79" i="40"/>
  <c r="T98" i="1"/>
  <c r="T106" i="1"/>
  <c r="T109" i="55"/>
  <c r="T102" i="54"/>
  <c r="T110" i="54"/>
  <c r="T97" i="53"/>
  <c r="T105" i="53"/>
  <c r="T98" i="52"/>
  <c r="T107" i="51"/>
  <c r="T108" i="51"/>
  <c r="M112" i="51"/>
  <c r="S112" i="51" s="1"/>
  <c r="R95" i="50"/>
  <c r="T98" i="50"/>
  <c r="T108" i="48"/>
  <c r="T103" i="47"/>
  <c r="T106" i="46"/>
  <c r="T107" i="46"/>
  <c r="T97" i="45"/>
  <c r="S95" i="44"/>
  <c r="T104" i="44"/>
  <c r="T113" i="44"/>
  <c r="T103" i="43"/>
  <c r="T101" i="42"/>
  <c r="T109" i="42"/>
  <c r="M112" i="42"/>
  <c r="S112" i="42" s="1"/>
  <c r="T102" i="41"/>
  <c r="R95" i="40"/>
  <c r="T99" i="40"/>
  <c r="T98" i="39"/>
  <c r="T106" i="39"/>
  <c r="L112" i="39"/>
  <c r="R112" i="39" s="1"/>
  <c r="T99" i="38"/>
  <c r="T107" i="38"/>
  <c r="T98" i="37"/>
  <c r="L112" i="37"/>
  <c r="R112" i="37" s="1"/>
  <c r="T101" i="36"/>
  <c r="T109" i="36"/>
  <c r="M112" i="36"/>
  <c r="S112" i="36" s="1"/>
  <c r="T100" i="35"/>
  <c r="T108" i="35"/>
  <c r="T113" i="35"/>
  <c r="T101" i="34"/>
  <c r="T109" i="34"/>
  <c r="M112" i="34"/>
  <c r="S112" i="34" s="1"/>
  <c r="T102" i="33"/>
  <c r="T110" i="33"/>
  <c r="T99" i="32"/>
  <c r="T107" i="32"/>
  <c r="R95" i="31"/>
  <c r="T100" i="31"/>
  <c r="T108" i="31"/>
  <c r="T98" i="26"/>
  <c r="T106" i="26"/>
  <c r="T99" i="25"/>
  <c r="T107" i="25"/>
  <c r="S95" i="24"/>
  <c r="T100" i="24"/>
  <c r="T108" i="24"/>
  <c r="T97" i="23"/>
  <c r="T105" i="23"/>
  <c r="T98" i="22"/>
  <c r="T106" i="22"/>
  <c r="L112" i="22"/>
  <c r="R112" i="22" s="1"/>
  <c r="T101" i="21"/>
  <c r="T109" i="21"/>
  <c r="M112" i="21"/>
  <c r="S112" i="21" s="1"/>
  <c r="T96" i="20"/>
  <c r="T104" i="20"/>
  <c r="R95" i="18"/>
  <c r="T100" i="18"/>
  <c r="T108" i="18"/>
  <c r="T109" i="18"/>
  <c r="M112" i="17"/>
  <c r="S112" i="17" s="1"/>
  <c r="T98" i="16"/>
  <c r="T105" i="15"/>
  <c r="T96" i="14"/>
  <c r="E95" i="13"/>
  <c r="T102" i="12"/>
  <c r="T103" i="12"/>
  <c r="T98" i="11"/>
  <c r="T106" i="11"/>
  <c r="U107" i="11"/>
  <c r="T108" i="11"/>
  <c r="T113" i="11"/>
  <c r="T96" i="9"/>
  <c r="L112" i="9"/>
  <c r="R112" i="9" s="1"/>
  <c r="T99" i="8"/>
  <c r="T103" i="7"/>
  <c r="T104" i="7"/>
  <c r="T110" i="7"/>
  <c r="T113" i="7"/>
  <c r="T105" i="6"/>
  <c r="U107" i="6"/>
  <c r="T107" i="6"/>
  <c r="T63" i="55"/>
  <c r="T89" i="55"/>
  <c r="T93" i="55"/>
  <c r="E79" i="41"/>
  <c r="T96" i="1"/>
  <c r="T104" i="1"/>
  <c r="R95" i="55"/>
  <c r="T105" i="55"/>
  <c r="U106" i="55"/>
  <c r="T107" i="55"/>
  <c r="M112" i="55"/>
  <c r="S112" i="55" s="1"/>
  <c r="T100" i="54"/>
  <c r="T108" i="54"/>
  <c r="T113" i="54"/>
  <c r="T103" i="53"/>
  <c r="T104" i="52"/>
  <c r="T113" i="52"/>
  <c r="T102" i="50"/>
  <c r="S95" i="49"/>
  <c r="T96" i="48"/>
  <c r="T109" i="47"/>
  <c r="L112" i="46"/>
  <c r="R112" i="46" s="1"/>
  <c r="T108" i="44"/>
  <c r="T101" i="43"/>
  <c r="T109" i="43"/>
  <c r="R95" i="42"/>
  <c r="T107" i="42"/>
  <c r="T97" i="38"/>
  <c r="T96" i="37"/>
  <c r="E95" i="37"/>
  <c r="E112" i="37" s="1"/>
  <c r="T104" i="37"/>
  <c r="R95" i="36"/>
  <c r="T99" i="36"/>
  <c r="T107" i="36"/>
  <c r="T98" i="35"/>
  <c r="T106" i="35"/>
  <c r="L112" i="35"/>
  <c r="R112" i="35" s="1"/>
  <c r="T107" i="34"/>
  <c r="S95" i="33"/>
  <c r="T113" i="33"/>
  <c r="T98" i="31"/>
  <c r="T106" i="31"/>
  <c r="T96" i="28"/>
  <c r="T106" i="28"/>
  <c r="U107" i="28"/>
  <c r="T108" i="28"/>
  <c r="T113" i="28"/>
  <c r="T103" i="27"/>
  <c r="T96" i="26"/>
  <c r="T104" i="26"/>
  <c r="T97" i="25"/>
  <c r="T105" i="25"/>
  <c r="T98" i="24"/>
  <c r="T106" i="24"/>
  <c r="T96" i="22"/>
  <c r="T104" i="22"/>
  <c r="T99" i="21"/>
  <c r="T107" i="21"/>
  <c r="R95" i="20"/>
  <c r="T102" i="20"/>
  <c r="T108" i="20"/>
  <c r="S95" i="18"/>
  <c r="S95" i="15"/>
  <c r="T109" i="15"/>
  <c r="T102" i="14"/>
  <c r="T110" i="14"/>
  <c r="R95" i="13"/>
  <c r="T99" i="13"/>
  <c r="T107" i="13"/>
  <c r="T113" i="13"/>
  <c r="T107" i="12"/>
  <c r="T96" i="11"/>
  <c r="T104" i="11"/>
  <c r="E95" i="10"/>
  <c r="T101" i="10"/>
  <c r="T109" i="10"/>
  <c r="T100" i="9"/>
  <c r="R95" i="8"/>
  <c r="T103" i="8"/>
  <c r="T96" i="7"/>
  <c r="T108" i="7"/>
  <c r="S95" i="6"/>
  <c r="M112" i="6"/>
  <c r="S112" i="6" s="1"/>
  <c r="E95" i="6"/>
  <c r="E112" i="6" s="1"/>
  <c r="T101" i="6"/>
  <c r="U102" i="6"/>
  <c r="T103" i="6"/>
  <c r="T106" i="6"/>
  <c r="U106" i="6"/>
  <c r="U66" i="55"/>
  <c r="T66" i="55"/>
  <c r="E79" i="53"/>
  <c r="E79" i="48"/>
  <c r="E79" i="37"/>
  <c r="R95" i="1"/>
  <c r="T102" i="1"/>
  <c r="T109" i="1"/>
  <c r="T110" i="1"/>
  <c r="T103" i="55"/>
  <c r="T98" i="54"/>
  <c r="T106" i="54"/>
  <c r="T101" i="53"/>
  <c r="T109" i="53"/>
  <c r="T102" i="52"/>
  <c r="T108" i="52"/>
  <c r="T99" i="51"/>
  <c r="T106" i="50"/>
  <c r="T97" i="49"/>
  <c r="T103" i="49"/>
  <c r="T109" i="49"/>
  <c r="T100" i="48"/>
  <c r="S95" i="47"/>
  <c r="T99" i="47"/>
  <c r="T107" i="47"/>
  <c r="T102" i="46"/>
  <c r="T103" i="46"/>
  <c r="T110" i="46"/>
  <c r="T105" i="45"/>
  <c r="T96" i="44"/>
  <c r="R95" i="43"/>
  <c r="T99" i="43"/>
  <c r="T107" i="43"/>
  <c r="M112" i="43"/>
  <c r="S112" i="43" s="1"/>
  <c r="T97" i="42"/>
  <c r="T105" i="42"/>
  <c r="T98" i="41"/>
  <c r="T106" i="41"/>
  <c r="U107" i="41"/>
  <c r="T108" i="41"/>
  <c r="T113" i="41"/>
  <c r="T103" i="40"/>
  <c r="T102" i="39"/>
  <c r="T105" i="36"/>
  <c r="T104" i="35"/>
  <c r="T97" i="34"/>
  <c r="T105" i="34"/>
  <c r="T98" i="33"/>
  <c r="T106" i="33"/>
  <c r="L112" i="33"/>
  <c r="R112" i="33" s="1"/>
  <c r="T103" i="32"/>
  <c r="T96" i="31"/>
  <c r="T104" i="31"/>
  <c r="T106" i="30"/>
  <c r="T99" i="29"/>
  <c r="U100" i="29"/>
  <c r="T101" i="29"/>
  <c r="U108" i="29"/>
  <c r="T109" i="29"/>
  <c r="T104" i="28"/>
  <c r="T101" i="27"/>
  <c r="T109" i="27"/>
  <c r="T103" i="25"/>
  <c r="T96" i="24"/>
  <c r="T104" i="24"/>
  <c r="T101" i="23"/>
  <c r="T109" i="23"/>
  <c r="M112" i="23"/>
  <c r="S112" i="23" s="1"/>
  <c r="T97" i="21"/>
  <c r="S95" i="20"/>
  <c r="T99" i="19"/>
  <c r="T109" i="19"/>
  <c r="U113" i="19"/>
  <c r="U103" i="18"/>
  <c r="T104" i="18"/>
  <c r="T105" i="18"/>
  <c r="T106" i="16"/>
  <c r="L112" i="16"/>
  <c r="R112" i="16" s="1"/>
  <c r="T97" i="15"/>
  <c r="S95" i="14"/>
  <c r="T100" i="14"/>
  <c r="T108" i="14"/>
  <c r="T97" i="13"/>
  <c r="T105" i="13"/>
  <c r="T99" i="12"/>
  <c r="T102" i="11"/>
  <c r="T99" i="10"/>
  <c r="T107" i="10"/>
  <c r="T104" i="9"/>
  <c r="T107" i="8"/>
  <c r="T100" i="7"/>
  <c r="T99" i="6"/>
  <c r="S95" i="3"/>
  <c r="T100" i="3"/>
  <c r="T108" i="3"/>
  <c r="T113" i="3"/>
  <c r="T97" i="2"/>
  <c r="T105" i="2"/>
  <c r="T100" i="5"/>
  <c r="T108" i="5"/>
  <c r="T113" i="5"/>
  <c r="T103" i="4"/>
  <c r="T98" i="3"/>
  <c r="T106" i="3"/>
  <c r="T98" i="5"/>
  <c r="T106" i="5"/>
  <c r="T101" i="4"/>
  <c r="T109" i="4"/>
  <c r="T96" i="3"/>
  <c r="T104" i="3"/>
  <c r="R95" i="2"/>
  <c r="E95" i="2"/>
  <c r="T101" i="2"/>
  <c r="T109" i="6"/>
  <c r="U110" i="6"/>
  <c r="T96" i="5"/>
  <c r="T104" i="5"/>
  <c r="L112" i="5"/>
  <c r="R112" i="5" s="1"/>
  <c r="T99" i="4"/>
  <c r="T107" i="4"/>
  <c r="S95" i="2"/>
  <c r="T99" i="2"/>
  <c r="T107" i="2"/>
  <c r="T97" i="1"/>
  <c r="T101" i="1"/>
  <c r="T105" i="1"/>
  <c r="U107" i="1"/>
  <c r="T108" i="1"/>
  <c r="U98" i="55"/>
  <c r="U102" i="55"/>
  <c r="E95" i="1"/>
  <c r="E95" i="55"/>
  <c r="T99" i="1"/>
  <c r="T103" i="1"/>
  <c r="U110" i="55"/>
  <c r="E112" i="43"/>
  <c r="U95" i="43"/>
  <c r="T95" i="43"/>
  <c r="T104" i="55"/>
  <c r="T108" i="55"/>
  <c r="T113" i="55"/>
  <c r="T99" i="54"/>
  <c r="T103" i="54"/>
  <c r="T107" i="54"/>
  <c r="M112" i="54"/>
  <c r="S112" i="54" s="1"/>
  <c r="E95" i="53"/>
  <c r="T98" i="53"/>
  <c r="T102" i="53"/>
  <c r="T106" i="53"/>
  <c r="T110" i="53"/>
  <c r="L112" i="53"/>
  <c r="R112" i="53" s="1"/>
  <c r="T97" i="52"/>
  <c r="T101" i="52"/>
  <c r="T105" i="52"/>
  <c r="T109" i="52"/>
  <c r="T96" i="51"/>
  <c r="T100" i="51"/>
  <c r="T104" i="51"/>
  <c r="T113" i="51"/>
  <c r="T99" i="50"/>
  <c r="T103" i="50"/>
  <c r="T107" i="50"/>
  <c r="E112" i="50"/>
  <c r="M112" i="50"/>
  <c r="S112" i="50" s="1"/>
  <c r="E95" i="49"/>
  <c r="T98" i="49"/>
  <c r="T102" i="49"/>
  <c r="T106" i="49"/>
  <c r="T110" i="49"/>
  <c r="L112" i="49"/>
  <c r="R112" i="49" s="1"/>
  <c r="T97" i="48"/>
  <c r="T101" i="48"/>
  <c r="T105" i="48"/>
  <c r="T109" i="48"/>
  <c r="T96" i="47"/>
  <c r="T100" i="47"/>
  <c r="T104" i="47"/>
  <c r="T108" i="47"/>
  <c r="T113" i="47"/>
  <c r="T99" i="46"/>
  <c r="M112" i="46"/>
  <c r="S112" i="46" s="1"/>
  <c r="E95" i="45"/>
  <c r="T98" i="45"/>
  <c r="T102" i="45"/>
  <c r="T106" i="45"/>
  <c r="T110" i="45"/>
  <c r="L112" i="45"/>
  <c r="R112" i="45" s="1"/>
  <c r="T97" i="44"/>
  <c r="T101" i="44"/>
  <c r="T105" i="44"/>
  <c r="T109" i="44"/>
  <c r="T96" i="43"/>
  <c r="T100" i="43"/>
  <c r="T104" i="43"/>
  <c r="T108" i="43"/>
  <c r="U97" i="41"/>
  <c r="U99" i="41"/>
  <c r="U101" i="41"/>
  <c r="U103" i="41"/>
  <c r="U112" i="39"/>
  <c r="T112" i="39"/>
  <c r="E112" i="38"/>
  <c r="U95" i="38"/>
  <c r="T95" i="38"/>
  <c r="T112" i="31"/>
  <c r="U112" i="31"/>
  <c r="U96" i="55"/>
  <c r="E95" i="52"/>
  <c r="T106" i="52"/>
  <c r="T110" i="52"/>
  <c r="L112" i="52"/>
  <c r="R112" i="52" s="1"/>
  <c r="T97" i="51"/>
  <c r="T101" i="51"/>
  <c r="T105" i="51"/>
  <c r="T109" i="51"/>
  <c r="T96" i="50"/>
  <c r="T100" i="50"/>
  <c r="T104" i="50"/>
  <c r="T108" i="50"/>
  <c r="T113" i="50"/>
  <c r="T99" i="49"/>
  <c r="T107" i="49"/>
  <c r="E95" i="48"/>
  <c r="T98" i="48"/>
  <c r="T102" i="48"/>
  <c r="T106" i="48"/>
  <c r="T110" i="48"/>
  <c r="L112" i="48"/>
  <c r="R112" i="48" s="1"/>
  <c r="T96" i="46"/>
  <c r="T100" i="46"/>
  <c r="T104" i="46"/>
  <c r="T108" i="46"/>
  <c r="T113" i="46"/>
  <c r="T99" i="45"/>
  <c r="T103" i="45"/>
  <c r="T107" i="45"/>
  <c r="M112" i="45"/>
  <c r="S112" i="45" s="1"/>
  <c r="E95" i="44"/>
  <c r="T98" i="44"/>
  <c r="T102" i="44"/>
  <c r="T106" i="44"/>
  <c r="T110" i="44"/>
  <c r="L112" i="44"/>
  <c r="R112" i="44" s="1"/>
  <c r="U96" i="43"/>
  <c r="U113" i="42"/>
  <c r="S95" i="41"/>
  <c r="U112" i="35"/>
  <c r="T112" i="35"/>
  <c r="E112" i="34"/>
  <c r="U95" i="34"/>
  <c r="T95" i="34"/>
  <c r="T97" i="54"/>
  <c r="T101" i="54"/>
  <c r="T105" i="54"/>
  <c r="T109" i="54"/>
  <c r="T96" i="53"/>
  <c r="T100" i="53"/>
  <c r="T104" i="53"/>
  <c r="T108" i="53"/>
  <c r="T113" i="53"/>
  <c r="T99" i="52"/>
  <c r="T103" i="52"/>
  <c r="T107" i="52"/>
  <c r="E95" i="51"/>
  <c r="T98" i="51"/>
  <c r="T102" i="51"/>
  <c r="T106" i="51"/>
  <c r="T110" i="51"/>
  <c r="T95" i="50"/>
  <c r="T97" i="50"/>
  <c r="T101" i="50"/>
  <c r="T105" i="50"/>
  <c r="T109" i="50"/>
  <c r="T96" i="49"/>
  <c r="T100" i="49"/>
  <c r="T104" i="49"/>
  <c r="T108" i="49"/>
  <c r="T113" i="49"/>
  <c r="T99" i="48"/>
  <c r="T103" i="48"/>
  <c r="T107" i="48"/>
  <c r="E95" i="47"/>
  <c r="T98" i="47"/>
  <c r="T102" i="47"/>
  <c r="T106" i="47"/>
  <c r="T110" i="47"/>
  <c r="T97" i="46"/>
  <c r="T101" i="46"/>
  <c r="T105" i="46"/>
  <c r="T109" i="46"/>
  <c r="T96" i="45"/>
  <c r="T100" i="45"/>
  <c r="T104" i="45"/>
  <c r="T108" i="45"/>
  <c r="T113" i="45"/>
  <c r="T99" i="44"/>
  <c r="T103" i="44"/>
  <c r="T107" i="44"/>
  <c r="T98" i="43"/>
  <c r="T102" i="43"/>
  <c r="T106" i="43"/>
  <c r="T110" i="43"/>
  <c r="U98" i="42"/>
  <c r="U100" i="42"/>
  <c r="U102" i="42"/>
  <c r="U104" i="42"/>
  <c r="U106" i="42"/>
  <c r="U108" i="42"/>
  <c r="U110" i="42"/>
  <c r="U95" i="37"/>
  <c r="T95" i="37"/>
  <c r="E95" i="42"/>
  <c r="T96" i="42"/>
  <c r="T95" i="41"/>
  <c r="E112" i="41"/>
  <c r="E95" i="40"/>
  <c r="T98" i="40"/>
  <c r="T102" i="40"/>
  <c r="T106" i="40"/>
  <c r="T110" i="40"/>
  <c r="T95" i="39"/>
  <c r="T97" i="39"/>
  <c r="T101" i="39"/>
  <c r="T105" i="39"/>
  <c r="T109" i="39"/>
  <c r="T96" i="38"/>
  <c r="T100" i="38"/>
  <c r="T104" i="38"/>
  <c r="T108" i="38"/>
  <c r="T113" i="38"/>
  <c r="T99" i="37"/>
  <c r="T103" i="37"/>
  <c r="T107" i="37"/>
  <c r="E95" i="36"/>
  <c r="T98" i="36"/>
  <c r="T102" i="36"/>
  <c r="T106" i="36"/>
  <c r="T110" i="36"/>
  <c r="T95" i="35"/>
  <c r="T97" i="35"/>
  <c r="T101" i="35"/>
  <c r="T105" i="35"/>
  <c r="T109" i="35"/>
  <c r="T96" i="34"/>
  <c r="T100" i="34"/>
  <c r="T104" i="34"/>
  <c r="T108" i="34"/>
  <c r="T113" i="34"/>
  <c r="T99" i="33"/>
  <c r="T103" i="33"/>
  <c r="T107" i="33"/>
  <c r="E95" i="32"/>
  <c r="T98" i="32"/>
  <c r="T102" i="32"/>
  <c r="T106" i="32"/>
  <c r="T110" i="32"/>
  <c r="T95" i="31"/>
  <c r="T97" i="31"/>
  <c r="T101" i="31"/>
  <c r="T105" i="31"/>
  <c r="T109" i="31"/>
  <c r="U105" i="30"/>
  <c r="R95" i="29"/>
  <c r="L112" i="29"/>
  <c r="R112" i="29" s="1"/>
  <c r="U113" i="29"/>
  <c r="T99" i="28"/>
  <c r="E95" i="28"/>
  <c r="U95" i="39"/>
  <c r="U96" i="38"/>
  <c r="U99" i="37"/>
  <c r="U95" i="35"/>
  <c r="U96" i="34"/>
  <c r="U99" i="33"/>
  <c r="U95" i="31"/>
  <c r="T96" i="29"/>
  <c r="E95" i="29"/>
  <c r="U112" i="20"/>
  <c r="T112" i="20"/>
  <c r="T105" i="41"/>
  <c r="T109" i="41"/>
  <c r="T96" i="40"/>
  <c r="T100" i="40"/>
  <c r="T104" i="40"/>
  <c r="T108" i="40"/>
  <c r="T113" i="40"/>
  <c r="T99" i="39"/>
  <c r="T103" i="39"/>
  <c r="T107" i="39"/>
  <c r="M112" i="39"/>
  <c r="S112" i="39" s="1"/>
  <c r="T98" i="38"/>
  <c r="T102" i="38"/>
  <c r="T106" i="38"/>
  <c r="T110" i="38"/>
  <c r="L112" i="38"/>
  <c r="R112" i="38" s="1"/>
  <c r="T97" i="37"/>
  <c r="T101" i="37"/>
  <c r="T105" i="37"/>
  <c r="T109" i="37"/>
  <c r="T96" i="36"/>
  <c r="T100" i="36"/>
  <c r="T104" i="36"/>
  <c r="T108" i="36"/>
  <c r="T113" i="36"/>
  <c r="T99" i="35"/>
  <c r="T103" i="35"/>
  <c r="T107" i="35"/>
  <c r="M112" i="35"/>
  <c r="S112" i="35" s="1"/>
  <c r="T98" i="34"/>
  <c r="T102" i="34"/>
  <c r="T106" i="34"/>
  <c r="T110" i="34"/>
  <c r="L112" i="34"/>
  <c r="R112" i="34" s="1"/>
  <c r="T97" i="33"/>
  <c r="T101" i="33"/>
  <c r="T105" i="33"/>
  <c r="T109" i="33"/>
  <c r="T96" i="32"/>
  <c r="T100" i="32"/>
  <c r="T104" i="32"/>
  <c r="T108" i="32"/>
  <c r="T113" i="32"/>
  <c r="T99" i="31"/>
  <c r="T103" i="31"/>
  <c r="T107" i="31"/>
  <c r="U97" i="30"/>
  <c r="U103" i="28"/>
  <c r="S95" i="31"/>
  <c r="T95" i="30"/>
  <c r="E112" i="30"/>
  <c r="S95" i="30"/>
  <c r="M112" i="30"/>
  <c r="S112" i="30" s="1"/>
  <c r="E112" i="27"/>
  <c r="U95" i="27"/>
  <c r="T95" i="27"/>
  <c r="E112" i="23"/>
  <c r="U95" i="23"/>
  <c r="T113" i="31"/>
  <c r="T99" i="30"/>
  <c r="T103" i="30"/>
  <c r="T107" i="30"/>
  <c r="T98" i="29"/>
  <c r="T102" i="29"/>
  <c r="T106" i="29"/>
  <c r="T110" i="29"/>
  <c r="T97" i="28"/>
  <c r="T101" i="28"/>
  <c r="T105" i="28"/>
  <c r="T109" i="28"/>
  <c r="T96" i="27"/>
  <c r="T100" i="27"/>
  <c r="T104" i="27"/>
  <c r="T108" i="27"/>
  <c r="T113" i="27"/>
  <c r="T99" i="26"/>
  <c r="T103" i="26"/>
  <c r="T107" i="26"/>
  <c r="M112" i="26"/>
  <c r="S112" i="26" s="1"/>
  <c r="E95" i="25"/>
  <c r="T98" i="25"/>
  <c r="T102" i="25"/>
  <c r="T106" i="25"/>
  <c r="T110" i="25"/>
  <c r="L112" i="25"/>
  <c r="R112" i="25" s="1"/>
  <c r="T97" i="24"/>
  <c r="T101" i="24"/>
  <c r="T105" i="24"/>
  <c r="T109" i="24"/>
  <c r="T96" i="23"/>
  <c r="T100" i="23"/>
  <c r="T104" i="23"/>
  <c r="T108" i="23"/>
  <c r="T113" i="23"/>
  <c r="T99" i="22"/>
  <c r="T103" i="22"/>
  <c r="T107" i="22"/>
  <c r="M112" i="22"/>
  <c r="S112" i="22" s="1"/>
  <c r="E95" i="21"/>
  <c r="T98" i="21"/>
  <c r="T102" i="21"/>
  <c r="T106" i="21"/>
  <c r="T110" i="21"/>
  <c r="L112" i="21"/>
  <c r="R112" i="21" s="1"/>
  <c r="T95" i="20"/>
  <c r="T97" i="20"/>
  <c r="T101" i="20"/>
  <c r="T105" i="20"/>
  <c r="T109" i="20"/>
  <c r="S95" i="19"/>
  <c r="T96" i="19"/>
  <c r="T100" i="19"/>
  <c r="T104" i="19"/>
  <c r="U107" i="19"/>
  <c r="T108" i="19"/>
  <c r="U102" i="17"/>
  <c r="T96" i="30"/>
  <c r="T113" i="30"/>
  <c r="T103" i="29"/>
  <c r="T107" i="29"/>
  <c r="M112" i="29"/>
  <c r="S112" i="29" s="1"/>
  <c r="L112" i="28"/>
  <c r="R112" i="28" s="1"/>
  <c r="U96" i="27"/>
  <c r="E95" i="24"/>
  <c r="U96" i="23"/>
  <c r="U95" i="20"/>
  <c r="T106" i="20"/>
  <c r="T110" i="20"/>
  <c r="T97" i="19"/>
  <c r="T101" i="19"/>
  <c r="T105" i="19"/>
  <c r="U99" i="18"/>
  <c r="E112" i="13"/>
  <c r="U95" i="13"/>
  <c r="T95" i="13"/>
  <c r="T98" i="27"/>
  <c r="T102" i="27"/>
  <c r="T106" i="27"/>
  <c r="T110" i="27"/>
  <c r="T97" i="26"/>
  <c r="T101" i="26"/>
  <c r="T105" i="26"/>
  <c r="T109" i="26"/>
  <c r="T96" i="25"/>
  <c r="T100" i="25"/>
  <c r="T104" i="25"/>
  <c r="T108" i="25"/>
  <c r="T113" i="25"/>
  <c r="T99" i="24"/>
  <c r="T103" i="24"/>
  <c r="T107" i="24"/>
  <c r="T98" i="23"/>
  <c r="T102" i="23"/>
  <c r="T106" i="23"/>
  <c r="T110" i="23"/>
  <c r="T95" i="22"/>
  <c r="T97" i="22"/>
  <c r="T101" i="22"/>
  <c r="T105" i="22"/>
  <c r="T109" i="22"/>
  <c r="T96" i="21"/>
  <c r="T100" i="21"/>
  <c r="T104" i="21"/>
  <c r="T108" i="21"/>
  <c r="T113" i="21"/>
  <c r="T99" i="20"/>
  <c r="T103" i="20"/>
  <c r="T107" i="20"/>
  <c r="E95" i="19"/>
  <c r="T98" i="19"/>
  <c r="T102" i="19"/>
  <c r="U106" i="19"/>
  <c r="T106" i="19"/>
  <c r="U107" i="18"/>
  <c r="T98" i="17"/>
  <c r="E95" i="17"/>
  <c r="T110" i="19"/>
  <c r="T97" i="18"/>
  <c r="T101" i="18"/>
  <c r="T96" i="17"/>
  <c r="T100" i="17"/>
  <c r="T104" i="17"/>
  <c r="T108" i="17"/>
  <c r="T113" i="17"/>
  <c r="T99" i="16"/>
  <c r="T103" i="16"/>
  <c r="T107" i="16"/>
  <c r="E112" i="16"/>
  <c r="M112" i="16"/>
  <c r="S112" i="16" s="1"/>
  <c r="E95" i="15"/>
  <c r="T98" i="15"/>
  <c r="T102" i="15"/>
  <c r="T106" i="15"/>
  <c r="T110" i="15"/>
  <c r="L112" i="15"/>
  <c r="R112" i="15" s="1"/>
  <c r="T97" i="14"/>
  <c r="T101" i="14"/>
  <c r="T105" i="14"/>
  <c r="T109" i="14"/>
  <c r="S95" i="13"/>
  <c r="T96" i="13"/>
  <c r="T100" i="13"/>
  <c r="T104" i="13"/>
  <c r="T108" i="13"/>
  <c r="R95" i="12"/>
  <c r="U96" i="12"/>
  <c r="T97" i="12"/>
  <c r="U104" i="12"/>
  <c r="T105" i="12"/>
  <c r="U113" i="12"/>
  <c r="U95" i="9"/>
  <c r="T95" i="9"/>
  <c r="E112" i="9"/>
  <c r="E95" i="18"/>
  <c r="T98" i="18"/>
  <c r="T102" i="18"/>
  <c r="T106" i="18"/>
  <c r="T110" i="18"/>
  <c r="T97" i="17"/>
  <c r="T101" i="17"/>
  <c r="T105" i="17"/>
  <c r="T109" i="17"/>
  <c r="T96" i="16"/>
  <c r="T100" i="16"/>
  <c r="T104" i="16"/>
  <c r="T108" i="16"/>
  <c r="T113" i="16"/>
  <c r="T99" i="15"/>
  <c r="T103" i="15"/>
  <c r="T107" i="15"/>
  <c r="E95" i="14"/>
  <c r="U96" i="13"/>
  <c r="T98" i="12"/>
  <c r="T106" i="12"/>
  <c r="M112" i="12"/>
  <c r="S112" i="12" s="1"/>
  <c r="T110" i="17"/>
  <c r="T95" i="16"/>
  <c r="T97" i="16"/>
  <c r="T101" i="16"/>
  <c r="T105" i="16"/>
  <c r="T109" i="16"/>
  <c r="T96" i="15"/>
  <c r="T100" i="15"/>
  <c r="T104" i="15"/>
  <c r="T108" i="15"/>
  <c r="T113" i="15"/>
  <c r="T99" i="14"/>
  <c r="T103" i="14"/>
  <c r="T107" i="14"/>
  <c r="T98" i="13"/>
  <c r="T102" i="13"/>
  <c r="T106" i="13"/>
  <c r="T110" i="13"/>
  <c r="U100" i="12"/>
  <c r="T101" i="12"/>
  <c r="U108" i="12"/>
  <c r="T109" i="12"/>
  <c r="E95" i="11"/>
  <c r="U97" i="11"/>
  <c r="U99" i="11"/>
  <c r="U101" i="11"/>
  <c r="U103" i="11"/>
  <c r="E112" i="10"/>
  <c r="U95" i="10"/>
  <c r="T95" i="10"/>
  <c r="T105" i="11"/>
  <c r="T109" i="11"/>
  <c r="T96" i="10"/>
  <c r="T100" i="10"/>
  <c r="T104" i="10"/>
  <c r="T108" i="10"/>
  <c r="T113" i="10"/>
  <c r="U98" i="9"/>
  <c r="T99" i="9"/>
  <c r="U102" i="9"/>
  <c r="T103" i="9"/>
  <c r="U106" i="9"/>
  <c r="T107" i="9"/>
  <c r="U110" i="9"/>
  <c r="E95" i="8"/>
  <c r="U97" i="8"/>
  <c r="T98" i="8"/>
  <c r="U101" i="8"/>
  <c r="T102" i="8"/>
  <c r="U105" i="8"/>
  <c r="T106" i="8"/>
  <c r="U109" i="8"/>
  <c r="T110" i="8"/>
  <c r="U99" i="7"/>
  <c r="U101" i="7"/>
  <c r="T102" i="7"/>
  <c r="U107" i="7"/>
  <c r="U109" i="7"/>
  <c r="T95" i="5"/>
  <c r="E112" i="5"/>
  <c r="S95" i="5"/>
  <c r="M112" i="5"/>
  <c r="S112" i="5" s="1"/>
  <c r="L112" i="11"/>
  <c r="R112" i="11" s="1"/>
  <c r="U96" i="10"/>
  <c r="U99" i="9"/>
  <c r="M112" i="8"/>
  <c r="S112" i="8" s="1"/>
  <c r="E112" i="7"/>
  <c r="T95" i="7"/>
  <c r="U95" i="5"/>
  <c r="T98" i="10"/>
  <c r="T102" i="10"/>
  <c r="T106" i="10"/>
  <c r="T110" i="10"/>
  <c r="L112" i="10"/>
  <c r="R112" i="10" s="1"/>
  <c r="T97" i="9"/>
  <c r="T101" i="9"/>
  <c r="T105" i="9"/>
  <c r="T109" i="9"/>
  <c r="T96" i="8"/>
  <c r="T100" i="8"/>
  <c r="T104" i="8"/>
  <c r="T108" i="8"/>
  <c r="T113" i="8"/>
  <c r="R95" i="7"/>
  <c r="U97" i="7"/>
  <c r="T98" i="7"/>
  <c r="U105" i="7"/>
  <c r="T106" i="7"/>
  <c r="S95" i="7"/>
  <c r="U98" i="6"/>
  <c r="U97" i="5"/>
  <c r="E112" i="2"/>
  <c r="U95" i="2"/>
  <c r="T95" i="2"/>
  <c r="T96" i="6"/>
  <c r="T100" i="6"/>
  <c r="T104" i="6"/>
  <c r="T108" i="6"/>
  <c r="T113" i="6"/>
  <c r="T99" i="5"/>
  <c r="T103" i="5"/>
  <c r="T107" i="5"/>
  <c r="E95" i="4"/>
  <c r="T98" i="4"/>
  <c r="T102" i="4"/>
  <c r="T106" i="4"/>
  <c r="T110" i="4"/>
  <c r="L112" i="4"/>
  <c r="R112" i="4" s="1"/>
  <c r="T97" i="3"/>
  <c r="T101" i="3"/>
  <c r="T105" i="3"/>
  <c r="T109" i="3"/>
  <c r="T96" i="2"/>
  <c r="T100" i="2"/>
  <c r="T104" i="2"/>
  <c r="T108" i="2"/>
  <c r="T113" i="2"/>
  <c r="U96" i="6"/>
  <c r="E95" i="3"/>
  <c r="U96" i="2"/>
  <c r="T109" i="2"/>
  <c r="T101" i="5"/>
  <c r="T105" i="5"/>
  <c r="T109" i="5"/>
  <c r="T96" i="4"/>
  <c r="T100" i="4"/>
  <c r="T104" i="4"/>
  <c r="T108" i="4"/>
  <c r="T113" i="4"/>
  <c r="T99" i="3"/>
  <c r="T103" i="3"/>
  <c r="T107" i="3"/>
  <c r="T98" i="2"/>
  <c r="T102" i="2"/>
  <c r="T106" i="2"/>
  <c r="T110" i="2"/>
  <c r="E112" i="22" l="1"/>
  <c r="T95" i="46"/>
  <c r="T24" i="47"/>
  <c r="U24" i="31"/>
  <c r="T59" i="23"/>
  <c r="T24" i="5"/>
  <c r="U71" i="7"/>
  <c r="T70" i="28"/>
  <c r="T95" i="26"/>
  <c r="U112" i="12"/>
  <c r="T71" i="49"/>
  <c r="U95" i="6"/>
  <c r="E112" i="26"/>
  <c r="T95" i="54"/>
  <c r="E112" i="33"/>
  <c r="E112" i="54"/>
  <c r="T59" i="50"/>
  <c r="T59" i="41"/>
  <c r="T30" i="27"/>
  <c r="T59" i="29"/>
  <c r="T59" i="16"/>
  <c r="T24" i="12"/>
  <c r="U30" i="6"/>
  <c r="T95" i="6"/>
  <c r="T95" i="12"/>
  <c r="T95" i="33"/>
  <c r="U24" i="55"/>
  <c r="T71" i="48"/>
  <c r="T30" i="31"/>
  <c r="T59" i="4"/>
  <c r="U24" i="11"/>
  <c r="U95" i="12"/>
  <c r="E112" i="46"/>
  <c r="U33" i="25"/>
  <c r="T33" i="25"/>
  <c r="T33" i="34"/>
  <c r="U33" i="34"/>
  <c r="E112" i="11"/>
  <c r="T95" i="11"/>
  <c r="U95" i="11"/>
  <c r="E112" i="3"/>
  <c r="U95" i="3"/>
  <c r="T95" i="3"/>
  <c r="T95" i="4"/>
  <c r="E112" i="4"/>
  <c r="U95" i="4"/>
  <c r="E112" i="14"/>
  <c r="U95" i="14"/>
  <c r="T95" i="14"/>
  <c r="E112" i="24"/>
  <c r="U95" i="24"/>
  <c r="T95" i="24"/>
  <c r="U112" i="23"/>
  <c r="T112" i="23"/>
  <c r="E112" i="28"/>
  <c r="U95" i="28"/>
  <c r="T95" i="28"/>
  <c r="T112" i="41"/>
  <c r="U112" i="41"/>
  <c r="T112" i="37"/>
  <c r="U112" i="37"/>
  <c r="E112" i="44"/>
  <c r="U95" i="44"/>
  <c r="T95" i="44"/>
  <c r="T95" i="53"/>
  <c r="E112" i="53"/>
  <c r="U95" i="53"/>
  <c r="E112" i="1"/>
  <c r="U95" i="1"/>
  <c r="T95" i="1"/>
  <c r="U112" i="2"/>
  <c r="T112" i="2"/>
  <c r="T112" i="6"/>
  <c r="U112" i="6"/>
  <c r="T95" i="8"/>
  <c r="E112" i="8"/>
  <c r="U95" i="8"/>
  <c r="E112" i="18"/>
  <c r="U95" i="18"/>
  <c r="T95" i="18"/>
  <c r="T95" i="15"/>
  <c r="E112" i="15"/>
  <c r="U95" i="15"/>
  <c r="T112" i="22"/>
  <c r="U112" i="22"/>
  <c r="T112" i="26"/>
  <c r="U112" i="26"/>
  <c r="T95" i="36"/>
  <c r="E112" i="36"/>
  <c r="U95" i="36"/>
  <c r="E112" i="51"/>
  <c r="U95" i="51"/>
  <c r="T95" i="51"/>
  <c r="U112" i="34"/>
  <c r="T112" i="34"/>
  <c r="T112" i="46"/>
  <c r="U112" i="46"/>
  <c r="T95" i="49"/>
  <c r="E112" i="49"/>
  <c r="U95" i="49"/>
  <c r="U112" i="7"/>
  <c r="T112" i="7"/>
  <c r="T112" i="5"/>
  <c r="U112" i="5"/>
  <c r="U112" i="10"/>
  <c r="T112" i="10"/>
  <c r="T112" i="9"/>
  <c r="U112" i="9"/>
  <c r="E112" i="19"/>
  <c r="U95" i="19"/>
  <c r="T95" i="19"/>
  <c r="U112" i="30"/>
  <c r="T112" i="30"/>
  <c r="E112" i="52"/>
  <c r="U95" i="52"/>
  <c r="T95" i="52"/>
  <c r="T112" i="33"/>
  <c r="U112" i="33"/>
  <c r="T112" i="54"/>
  <c r="U112" i="54"/>
  <c r="T112" i="16"/>
  <c r="U112" i="16"/>
  <c r="E112" i="17"/>
  <c r="U95" i="17"/>
  <c r="T95" i="17"/>
  <c r="U112" i="13"/>
  <c r="T112" i="13"/>
  <c r="T95" i="21"/>
  <c r="E112" i="21"/>
  <c r="U95" i="21"/>
  <c r="T95" i="25"/>
  <c r="E112" i="25"/>
  <c r="U95" i="25"/>
  <c r="U112" i="27"/>
  <c r="T112" i="27"/>
  <c r="E112" i="29"/>
  <c r="U95" i="29"/>
  <c r="T95" i="29"/>
  <c r="T95" i="32"/>
  <c r="E112" i="32"/>
  <c r="U95" i="32"/>
  <c r="T95" i="40"/>
  <c r="E112" i="40"/>
  <c r="U95" i="40"/>
  <c r="U95" i="42"/>
  <c r="E112" i="42"/>
  <c r="T95" i="42"/>
  <c r="E112" i="47"/>
  <c r="U95" i="47"/>
  <c r="T95" i="47"/>
  <c r="E112" i="48"/>
  <c r="U95" i="48"/>
  <c r="T95" i="48"/>
  <c r="U112" i="38"/>
  <c r="T112" i="38"/>
  <c r="T95" i="45"/>
  <c r="E112" i="45"/>
  <c r="U95" i="45"/>
  <c r="T112" i="50"/>
  <c r="U112" i="50"/>
  <c r="U112" i="43"/>
  <c r="T112" i="43"/>
  <c r="U95" i="55"/>
  <c r="T95" i="55"/>
  <c r="E112" i="55"/>
  <c r="T112" i="42" l="1"/>
  <c r="U112" i="42"/>
  <c r="U112" i="52"/>
  <c r="T112" i="52"/>
  <c r="T112" i="55"/>
  <c r="U112" i="55"/>
  <c r="U112" i="45"/>
  <c r="T112" i="45"/>
  <c r="U112" i="21"/>
  <c r="T112" i="21"/>
  <c r="U112" i="19"/>
  <c r="T112" i="19"/>
  <c r="U112" i="36"/>
  <c r="T112" i="36"/>
  <c r="U112" i="4"/>
  <c r="T112" i="4"/>
  <c r="U112" i="3"/>
  <c r="T112" i="3"/>
  <c r="U112" i="47"/>
  <c r="T112" i="47"/>
  <c r="U112" i="32"/>
  <c r="T112" i="32"/>
  <c r="U112" i="29"/>
  <c r="T112" i="29"/>
  <c r="U112" i="25"/>
  <c r="T112" i="25"/>
  <c r="U112" i="8"/>
  <c r="T112" i="8"/>
  <c r="U112" i="1"/>
  <c r="T112" i="1"/>
  <c r="U112" i="48"/>
  <c r="T112" i="48"/>
  <c r="U112" i="40"/>
  <c r="T112" i="40"/>
  <c r="U112" i="17"/>
  <c r="T112" i="17"/>
  <c r="U112" i="49"/>
  <c r="T112" i="49"/>
  <c r="U112" i="51"/>
  <c r="T112" i="51"/>
  <c r="U112" i="28"/>
  <c r="T112" i="28"/>
  <c r="U112" i="14"/>
  <c r="T112" i="14"/>
  <c r="U112" i="15"/>
  <c r="T112" i="15"/>
  <c r="U112" i="18"/>
  <c r="T112" i="18"/>
  <c r="U112" i="53"/>
  <c r="T112" i="53"/>
  <c r="U112" i="44"/>
  <c r="T112" i="44"/>
  <c r="U112" i="24"/>
  <c r="T112" i="24"/>
  <c r="U112" i="11"/>
  <c r="T112" i="11"/>
</calcChain>
</file>

<file path=xl/sharedStrings.xml><?xml version="1.0" encoding="utf-8"?>
<sst xmlns="http://schemas.openxmlformats.org/spreadsheetml/2006/main" count="10890" uniqueCount="179">
  <si>
    <t>Figures Finalised as at 2022/01/29</t>
  </si>
  <si>
    <t/>
  </si>
  <si>
    <t>2nd Quarter Ended 31 December 2021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</si>
  <si>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</si>
  <si>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</si>
  <si>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</si>
  <si>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</si>
  <si>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</si>
  <si>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</si>
  <si>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</si>
  <si>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</si>
  <si>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</si>
  <si>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</si>
  <si>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</si>
  <si>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</si>
  <si>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</si>
  <si>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</si>
  <si>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</si>
  <si>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</si>
  <si>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</si>
  <si>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</si>
  <si>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</si>
  <si>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</si>
  <si>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</si>
  <si>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</si>
  <si>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</si>
  <si>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</si>
  <si>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</si>
  <si>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</si>
  <si>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</si>
  <si>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</si>
  <si>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</si>
  <si>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</si>
  <si>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</si>
  <si>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10)</t>
  </si>
  <si>
    <t>Programme and Project Preperation Support Grant</t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</si>
  <si>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</si>
  <si>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</si>
  <si>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</si>
  <si>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</si>
  <si>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</si>
  <si>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Integrated Urban Development Grant</t>
  </si>
  <si>
    <t>Sub-Total Vote</t>
  </si>
  <si>
    <t>Cooperative Governance (Vote 3)</t>
  </si>
  <si>
    <t>Municipal Systems Improvement Grant (Schedule 5B)</t>
  </si>
  <si>
    <t>Municipal Systems Improvement Grant (Schedule 6B)</t>
  </si>
  <si>
    <t>Municipal Disaster Grant</t>
  </si>
  <si>
    <t/>
  </si>
  <si>
    <t>Municipal Disaster Recovery Grant</t>
  </si>
  <si>
    <t>Municipal Demarcation Transition Grant (Schedule 5B)</t>
  </si>
  <si>
    <t>Municipal Demarcation Transition Grant (Schedule 6B)</t>
  </si>
  <si>
    <t>Transport (Vote 37)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</si>
  <si>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</si>
  <si>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</si>
  <si>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</si>
  <si>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</si>
  <si>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(Vote 6)</t>
  </si>
  <si>
    <t>Expanded Public Works Programme Integrated Grant (Municipality)</t>
  </si>
  <si>
    <t>Energy (Vote 29)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</si>
  <si>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</si>
  <si>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</si>
  <si>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</si>
  <si>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</si>
  <si>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</si>
  <si>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Affairs (Vote 38)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</si>
  <si>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</si>
  <si>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</si>
  <si>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</si>
  <si>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</si>
  <si>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</si>
  <si>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</si>
  <si>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</si>
  <si>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</si>
  <si>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</si>
  <si>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</si>
  <si>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</si>
  <si>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</si>
  <si>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</si>
  <si>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</si>
  <si>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</si>
  <si>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</si>
  <si>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31)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</si>
  <si>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</si>
  <si>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</si>
  <si>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</si>
  <si>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</si>
  <si>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</si>
  <si>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</si>
  <si>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</si>
  <si>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</si>
  <si>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</si>
  <si>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</si>
  <si>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</si>
  <si>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</si>
  <si>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</si>
  <si>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2021</t>
  </si>
  <si>
    <t>Actual expenditure Provincial Department by 31 December 2021</t>
  </si>
  <si>
    <t>Actual expenditure Provincial Department by 31 March 2022</t>
  </si>
  <si>
    <t>Actual expenditure Provincial Department by 30 June 2022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</si>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</sst>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Fill="1" applyBorder="1" applyAlignment="1" applyProtection="1">
      <alignment horizontal="left" vertical="top" wrapText="1"/>
    </xf>
    <xf numFmtId="165" fontId="2" fillId="0" borderId="1" xfId="0" applyNumberFormat="1" applyFont="1" applyFill="1" applyBorder="1" applyAlignment="1" applyProtection="1">
      <alignment horizontal="center" vertical="top" wrapText="1"/>
    </xf>
    <xf numFmtId="165" fontId="2" fillId="0" borderId="2" xfId="0" applyNumberFormat="1" applyFont="1" applyFill="1" applyBorder="1" applyAlignment="1" applyProtection="1">
      <alignment horizontal="center" vertical="top" wrapText="1"/>
    </xf>
    <xf numFmtId="166" fontId="3" fillId="0" borderId="3" xfId="0" applyNumberFormat="1" applyFont="1" applyBorder="1" applyProtection="1"/>
    <xf numFmtId="165" fontId="2" fillId="0" borderId="3" xfId="0" applyNumberFormat="1" applyFont="1" applyFill="1" applyBorder="1" applyAlignment="1" applyProtection="1">
      <alignment horizontal="center" vertical="top" wrapText="1"/>
    </xf>
    <xf numFmtId="165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5" xfId="0" applyNumberFormat="1" applyFont="1" applyFill="1" applyBorder="1" applyAlignment="1" applyProtection="1">
      <alignment horizontal="left"/>
    </xf>
    <xf numFmtId="165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0" borderId="8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left" indent="1"/>
    </xf>
    <xf numFmtId="165" fontId="2" fillId="0" borderId="3" xfId="0" applyNumberFormat="1" applyFont="1" applyFill="1" applyBorder="1" applyAlignment="1" applyProtection="1">
      <alignment horizontal="right"/>
    </xf>
    <xf numFmtId="165" fontId="2" fillId="0" borderId="4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Protection="1"/>
    <xf numFmtId="0" fontId="2" fillId="0" borderId="9" xfId="0" applyNumberFormat="1" applyFont="1" applyFill="1" applyBorder="1" applyProtection="1"/>
    <xf numFmtId="0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 applyFill="1" applyBorder="1" applyProtection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 applyAlignment="1"/>
    <xf numFmtId="167" fontId="10" fillId="0" borderId="20" xfId="0" applyNumberFormat="1" applyFont="1" applyBorder="1" applyAlignment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 applyAlignment="1"/>
    <xf numFmtId="167" fontId="10" fillId="0" borderId="16" xfId="0" applyNumberFormat="1" applyFont="1" applyBorder="1" applyAlignment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 applyAlignment="1"/>
    <xf numFmtId="167" fontId="10" fillId="0" borderId="24" xfId="0" applyNumberFormat="1" applyFont="1" applyBorder="1" applyAlignment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NumberFormat="1" applyFont="1" applyFill="1" applyBorder="1" applyAlignment="1" applyProtection="1">
      <alignment horizontal="left" indent="1"/>
    </xf>
    <xf numFmtId="165" fontId="2" fillId="3" borderId="26" xfId="0" applyNumberFormat="1" applyFont="1" applyFill="1" applyBorder="1" applyAlignment="1" applyProtection="1">
      <alignment horizontal="right"/>
    </xf>
    <xf numFmtId="165" fontId="2" fillId="3" borderId="27" xfId="0" applyNumberFormat="1" applyFont="1" applyFill="1" applyBorder="1" applyAlignment="1" applyProtection="1">
      <alignment horizontal="right"/>
    </xf>
    <xf numFmtId="165" fontId="2" fillId="3" borderId="28" xfId="0" applyNumberFormat="1" applyFont="1" applyFill="1" applyBorder="1" applyAlignment="1" applyProtection="1">
      <alignment horizontal="right"/>
    </xf>
    <xf numFmtId="165" fontId="3" fillId="0" borderId="4" xfId="0" applyNumberFormat="1" applyFont="1" applyFill="1" applyBorder="1" applyAlignment="1" applyProtection="1">
      <alignment horizontal="right"/>
    </xf>
    <xf numFmtId="165" fontId="3" fillId="0" borderId="11" xfId="0" applyNumberFormat="1" applyFont="1" applyFill="1" applyBorder="1" applyAlignment="1" applyProtection="1">
      <alignment horizontal="right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center" vertical="center"/>
    </xf>
    <xf numFmtId="165" fontId="2" fillId="0" borderId="30" xfId="0" applyNumberFormat="1" applyFont="1" applyFill="1" applyBorder="1" applyAlignment="1" applyProtection="1">
      <alignment horizontal="center" vertical="center"/>
    </xf>
    <xf numFmtId="165" fontId="2" fillId="0" borderId="31" xfId="0" applyNumberFormat="1" applyFont="1" applyFill="1" applyBorder="1" applyAlignment="1" applyProtection="1">
      <alignment horizontal="center" vertical="center"/>
    </xf>
    <xf numFmtId="165" fontId="2" fillId="0" borderId="9" xfId="0" applyNumberFormat="1" applyFont="1" applyFill="1" applyBorder="1" applyAlignment="1" applyProtection="1">
      <alignment horizontal="center" vertical="center"/>
    </xf>
    <xf numFmtId="164" fontId="2" fillId="0" borderId="32" xfId="0" applyNumberFormat="1" applyFont="1" applyFill="1" applyBorder="1" applyAlignment="1" applyProtection="1">
      <alignment horizontal="left" vertical="top" wrapText="1"/>
    </xf>
    <xf numFmtId="165" fontId="2" fillId="0" borderId="32" xfId="0" applyNumberFormat="1" applyFont="1" applyFill="1" applyBorder="1" applyAlignment="1" applyProtection="1">
      <alignment horizontal="center" vertical="top" wrapText="1"/>
    </xf>
    <xf numFmtId="164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3" xfId="0" applyNumberFormat="1" applyFont="1" applyFill="1" applyBorder="1" applyAlignment="1" applyProtection="1">
      <alignment horizontal="center" vertical="top" wrapText="1"/>
    </xf>
    <xf numFmtId="164" fontId="2" fillId="0" borderId="3" xfId="0" applyNumberFormat="1" applyFont="1" applyFill="1" applyBorder="1" applyAlignment="1" applyProtection="1">
      <alignment horizontal="center" vertical="top" wrapText="1"/>
    </xf>
    <xf numFmtId="164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34" xfId="0" applyNumberFormat="1" applyFont="1" applyFill="1" applyBorder="1" applyAlignment="1" applyProtection="1">
      <alignment horizontal="left"/>
    </xf>
    <xf numFmtId="165" fontId="2" fillId="0" borderId="22" xfId="0" applyNumberFormat="1" applyFont="1" applyFill="1" applyBorder="1" applyAlignment="1" applyProtection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NumberFormat="1" applyFont="1" applyFill="1" applyBorder="1" applyAlignment="1" applyProtection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NumberFormat="1" applyFont="1" applyFill="1" applyBorder="1" applyAlignment="1" applyProtection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 applyAlignment="1"/>
    <xf numFmtId="169" fontId="10" fillId="0" borderId="19" xfId="0" applyNumberFormat="1" applyFont="1" applyBorder="1" applyAlignment="1"/>
    <xf numFmtId="169" fontId="10" fillId="0" borderId="20" xfId="0" applyNumberFormat="1" applyFont="1" applyBorder="1" applyAlignment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 applyAlignment="1"/>
    <xf numFmtId="169" fontId="10" fillId="0" borderId="15" xfId="0" applyNumberFormat="1" applyFont="1" applyBorder="1" applyAlignment="1"/>
    <xf numFmtId="169" fontId="10" fillId="0" borderId="16" xfId="0" applyNumberFormat="1" applyFont="1" applyBorder="1" applyAlignment="1"/>
    <xf numFmtId="169" fontId="10" fillId="0" borderId="9" xfId="0" applyNumberFormat="1" applyFont="1" applyBorder="1" applyAlignment="1"/>
    <xf numFmtId="169" fontId="10" fillId="0" borderId="23" xfId="0" applyNumberFormat="1" applyFont="1" applyBorder="1" applyAlignment="1"/>
    <xf numFmtId="169" fontId="10" fillId="0" borderId="24" xfId="0" applyNumberFormat="1" applyFont="1" applyBorder="1" applyAlignment="1"/>
    <xf numFmtId="169" fontId="2" fillId="0" borderId="3" xfId="0" applyNumberFormat="1" applyFont="1" applyFill="1" applyBorder="1" applyAlignment="1" applyProtection="1">
      <alignment horizontal="center" vertical="top" wrapText="1"/>
    </xf>
    <xf numFmtId="169" fontId="2" fillId="0" borderId="4" xfId="0" applyNumberFormat="1" applyFont="1" applyFill="1" applyBorder="1" applyAlignment="1" applyProtection="1">
      <alignment horizontal="center" vertical="top" wrapText="1"/>
    </xf>
    <xf numFmtId="169" fontId="2" fillId="0" borderId="5" xfId="0" applyNumberFormat="1" applyFont="1" applyFill="1" applyBorder="1" applyAlignment="1" applyProtection="1">
      <alignment horizontal="right"/>
    </xf>
    <xf numFmtId="169" fontId="2" fillId="0" borderId="6" xfId="0" applyNumberFormat="1" applyFont="1" applyFill="1" applyBorder="1" applyAlignment="1" applyProtection="1">
      <alignment horizontal="right"/>
    </xf>
    <xf numFmtId="169" fontId="2" fillId="0" borderId="7" xfId="0" applyNumberFormat="1" applyFont="1" applyFill="1" applyBorder="1" applyAlignment="1" applyProtection="1">
      <alignment horizontal="right"/>
    </xf>
    <xf numFmtId="169" fontId="2" fillId="0" borderId="8" xfId="0" applyNumberFormat="1" applyFont="1" applyFill="1" applyBorder="1" applyAlignment="1" applyProtection="1">
      <alignment horizontal="right"/>
    </xf>
    <xf numFmtId="169" fontId="2" fillId="0" borderId="3" xfId="0" applyNumberFormat="1" applyFont="1" applyFill="1" applyBorder="1" applyAlignment="1" applyProtection="1">
      <alignment horizontal="right"/>
    </xf>
    <xf numFmtId="169" fontId="3" fillId="0" borderId="3" xfId="0" applyNumberFormat="1" applyFont="1" applyFill="1" applyBorder="1" applyAlignment="1" applyProtection="1">
      <alignment horizontal="right"/>
      <protection locked="0"/>
    </xf>
    <xf numFmtId="169" fontId="2" fillId="0" borderId="4" xfId="0" applyNumberFormat="1" applyFont="1" applyFill="1" applyBorder="1" applyAlignment="1" applyProtection="1">
      <alignment horizontal="right"/>
    </xf>
    <xf numFmtId="169" fontId="2" fillId="0" borderId="34" xfId="0" applyNumberFormat="1" applyFont="1" applyFill="1" applyBorder="1" applyAlignment="1" applyProtection="1">
      <alignment horizontal="right"/>
    </xf>
    <xf numFmtId="169" fontId="2" fillId="0" borderId="22" xfId="0" applyNumberFormat="1" applyFont="1" applyFill="1" applyBorder="1" applyAlignment="1" applyProtection="1">
      <alignment horizontal="right"/>
    </xf>
    <xf numFmtId="169" fontId="2" fillId="0" borderId="32" xfId="0" applyNumberFormat="1" applyFont="1" applyFill="1" applyBorder="1" applyAlignment="1" applyProtection="1">
      <alignment horizontal="right"/>
    </xf>
    <xf numFmtId="169" fontId="2" fillId="0" borderId="1" xfId="0" applyNumberFormat="1" applyFont="1" applyFill="1" applyBorder="1" applyAlignment="1" applyProtection="1">
      <alignment horizontal="right"/>
    </xf>
    <xf numFmtId="169" fontId="2" fillId="0" borderId="2" xfId="0" applyNumberFormat="1" applyFont="1" applyFill="1" applyBorder="1" applyAlignment="1" applyProtection="1">
      <alignment horizontal="right"/>
    </xf>
    <xf numFmtId="169" fontId="2" fillId="0" borderId="9" xfId="0" applyNumberFormat="1" applyFont="1" applyFill="1" applyBorder="1" applyAlignment="1" applyProtection="1">
      <alignment horizontal="right"/>
    </xf>
    <xf numFmtId="169" fontId="2" fillId="0" borderId="10" xfId="0" applyNumberFormat="1" applyFont="1" applyFill="1" applyBorder="1" applyAlignment="1" applyProtection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Fill="1" applyBorder="1" applyAlignment="1" applyProtection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Fill="1" applyBorder="1" applyProtection="1"/>
    <xf numFmtId="169" fontId="2" fillId="0" borderId="1" xfId="0" applyNumberFormat="1" applyFont="1" applyFill="1" applyBorder="1" applyProtection="1"/>
    <xf numFmtId="169" fontId="2" fillId="0" borderId="10" xfId="0" applyNumberFormat="1" applyFont="1" applyFill="1" applyBorder="1" applyProtection="1"/>
    <xf numFmtId="169" fontId="2" fillId="0" borderId="0" xfId="0" applyNumberFormat="1" applyFont="1" applyFill="1" applyBorder="1" applyProtection="1"/>
    <xf numFmtId="165" fontId="2" fillId="0" borderId="10" xfId="0" applyNumberFormat="1" applyFont="1" applyFill="1" applyBorder="1" applyAlignment="1" applyProtection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108620000</v>
      </c>
      <c r="C10" s="92">
        <v>0</v>
      </c>
      <c r="D10" s="92"/>
      <c r="E10" s="92">
        <f t="shared" ref="E10:E16" si="0">$B10      +$C10      +$D10</f>
        <v>108620000</v>
      </c>
      <c r="F10" s="93">
        <v>108620000</v>
      </c>
      <c r="G10" s="94">
        <v>108620000</v>
      </c>
      <c r="H10" s="93">
        <v>20824000</v>
      </c>
      <c r="I10" s="94">
        <v>9223693</v>
      </c>
      <c r="J10" s="93">
        <v>27314000</v>
      </c>
      <c r="K10" s="94">
        <v>17490951</v>
      </c>
      <c r="L10" s="93"/>
      <c r="M10" s="94"/>
      <c r="N10" s="93"/>
      <c r="O10" s="94"/>
      <c r="P10" s="93">
        <f t="shared" ref="P10:P16" si="1">$H10      +$J10      +$L10      +$N10</f>
        <v>48138000</v>
      </c>
      <c r="Q10" s="94">
        <f t="shared" ref="Q10:Q16" si="2">$I10      +$K10      +$M10      +$O10</f>
        <v>26714644</v>
      </c>
      <c r="R10" s="48">
        <f t="shared" ref="R10:R16" si="3">IF(($H10      =0),0,((($J10      -$H10      )/$H10      )*100))</f>
        <v>31.165962351133309</v>
      </c>
      <c r="S10" s="49">
        <f t="shared" ref="S10:S16" si="4">IF(($I10      =0),0,((($K10      -$I10      )/$I10      )*100))</f>
        <v>89.630671792740713</v>
      </c>
      <c r="T10" s="48">
        <f t="shared" ref="T10:T15" si="5">IF(($E10      =0),0,(($P10      /$E10      )*100))</f>
        <v>44.317805192413921</v>
      </c>
      <c r="U10" s="50">
        <f t="shared" ref="U10:U15" si="6">IF(($E10      =0),0,(($Q10      /$E10      )*100))</f>
        <v>24.59459031485914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37000000</v>
      </c>
      <c r="C11" s="92">
        <v>0</v>
      </c>
      <c r="D11" s="92"/>
      <c r="E11" s="92">
        <f t="shared" si="0"/>
        <v>37000000</v>
      </c>
      <c r="F11" s="93">
        <v>37000000</v>
      </c>
      <c r="G11" s="94">
        <v>22250000</v>
      </c>
      <c r="H11" s="93">
        <v>5582000</v>
      </c>
      <c r="I11" s="94">
        <v>457433</v>
      </c>
      <c r="J11" s="93"/>
      <c r="K11" s="94">
        <v>960429</v>
      </c>
      <c r="L11" s="93"/>
      <c r="M11" s="94"/>
      <c r="N11" s="93"/>
      <c r="O11" s="94"/>
      <c r="P11" s="93">
        <f t="shared" si="1"/>
        <v>5582000</v>
      </c>
      <c r="Q11" s="94">
        <f t="shared" si="2"/>
        <v>1417862</v>
      </c>
      <c r="R11" s="48">
        <f t="shared" si="3"/>
        <v>-100</v>
      </c>
      <c r="S11" s="49">
        <f t="shared" si="4"/>
        <v>109.96058439159395</v>
      </c>
      <c r="T11" s="48">
        <f t="shared" si="5"/>
        <v>15.086486486486486</v>
      </c>
      <c r="U11" s="50">
        <f t="shared" si="6"/>
        <v>3.8320594594594595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160744000</v>
      </c>
      <c r="C13" s="92">
        <v>0</v>
      </c>
      <c r="D13" s="92"/>
      <c r="E13" s="92">
        <f t="shared" si="0"/>
        <v>160744000</v>
      </c>
      <c r="F13" s="93">
        <v>160744000</v>
      </c>
      <c r="G13" s="94">
        <v>71031000</v>
      </c>
      <c r="H13" s="93">
        <v>10377000</v>
      </c>
      <c r="I13" s="94">
        <v>11048</v>
      </c>
      <c r="J13" s="93">
        <v>16303000</v>
      </c>
      <c r="K13" s="94">
        <v>768684</v>
      </c>
      <c r="L13" s="93"/>
      <c r="M13" s="94"/>
      <c r="N13" s="93"/>
      <c r="O13" s="94"/>
      <c r="P13" s="93">
        <f t="shared" si="1"/>
        <v>26680000</v>
      </c>
      <c r="Q13" s="94">
        <f t="shared" si="2"/>
        <v>779732</v>
      </c>
      <c r="R13" s="48">
        <f t="shared" si="3"/>
        <v>57.107063698564133</v>
      </c>
      <c r="S13" s="49">
        <f t="shared" si="4"/>
        <v>6857.675597393194</v>
      </c>
      <c r="T13" s="48">
        <f t="shared" si="5"/>
        <v>16.597820136365897</v>
      </c>
      <c r="U13" s="50">
        <f t="shared" si="6"/>
        <v>0.48507689245010704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6600000</v>
      </c>
      <c r="C14" s="92">
        <v>0</v>
      </c>
      <c r="D14" s="92"/>
      <c r="E14" s="92">
        <f t="shared" si="0"/>
        <v>6600000</v>
      </c>
      <c r="F14" s="93">
        <v>6600000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210881000</v>
      </c>
      <c r="C15" s="92">
        <v>0</v>
      </c>
      <c r="D15" s="92"/>
      <c r="E15" s="92">
        <f t="shared" si="0"/>
        <v>210881000</v>
      </c>
      <c r="F15" s="93">
        <v>210881000</v>
      </c>
      <c r="G15" s="94">
        <v>152193000</v>
      </c>
      <c r="H15" s="93">
        <v>43018000</v>
      </c>
      <c r="I15" s="94">
        <v>23618136</v>
      </c>
      <c r="J15" s="93">
        <v>65048000</v>
      </c>
      <c r="K15" s="94">
        <v>61237843</v>
      </c>
      <c r="L15" s="93"/>
      <c r="M15" s="94"/>
      <c r="N15" s="93"/>
      <c r="O15" s="94"/>
      <c r="P15" s="93">
        <f t="shared" si="1"/>
        <v>108066000</v>
      </c>
      <c r="Q15" s="94">
        <f t="shared" si="2"/>
        <v>84855979</v>
      </c>
      <c r="R15" s="48">
        <f t="shared" si="3"/>
        <v>51.21112092612394</v>
      </c>
      <c r="S15" s="49">
        <f t="shared" si="4"/>
        <v>159.28313309737908</v>
      </c>
      <c r="T15" s="48">
        <f t="shared" si="5"/>
        <v>51.245014961044376</v>
      </c>
      <c r="U15" s="50">
        <f t="shared" si="6"/>
        <v>40.238797710557137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573794000</v>
      </c>
      <c r="C16" s="95">
        <f>SUM(C9:C15)</f>
        <v>0</v>
      </c>
      <c r="D16" s="95"/>
      <c r="E16" s="95">
        <f t="shared" si="0"/>
        <v>573794000</v>
      </c>
      <c r="F16" s="96">
        <f t="shared" ref="F16:O16" si="7">SUM(F9:F15)</f>
        <v>573794000</v>
      </c>
      <c r="G16" s="97">
        <f t="shared" si="7"/>
        <v>370743000</v>
      </c>
      <c r="H16" s="96">
        <f t="shared" si="7"/>
        <v>79801000</v>
      </c>
      <c r="I16" s="97">
        <f t="shared" si="7"/>
        <v>33310310</v>
      </c>
      <c r="J16" s="96">
        <f t="shared" si="7"/>
        <v>108665000</v>
      </c>
      <c r="K16" s="97">
        <f t="shared" si="7"/>
        <v>80457907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188466000</v>
      </c>
      <c r="Q16" s="97">
        <f t="shared" si="2"/>
        <v>113768217</v>
      </c>
      <c r="R16" s="52">
        <f t="shared" si="3"/>
        <v>36.169972807358306</v>
      </c>
      <c r="S16" s="53">
        <f t="shared" si="4"/>
        <v>141.54055305999853</v>
      </c>
      <c r="T16" s="52">
        <f>IF((SUM($E9:$E13)+$E15)=0,0,(P16/(SUM($E9:$E13)+$E15)*100))</f>
        <v>33.227784497015129</v>
      </c>
      <c r="U16" s="54">
        <f>IF((SUM($E9:$E13)+$E15)=0,0,(Q16/(SUM($E9:$E13)+$E15)*100))</f>
        <v>20.058078364721769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34779000</v>
      </c>
      <c r="C19" s="92">
        <v>0</v>
      </c>
      <c r="D19" s="92"/>
      <c r="E19" s="92">
        <f t="shared" si="8"/>
        <v>34779000</v>
      </c>
      <c r="F19" s="93">
        <v>34779000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/>
      <c r="M20" s="94"/>
      <c r="N20" s="93"/>
      <c r="O20" s="94"/>
      <c r="P20" s="93">
        <f t="shared" si="9"/>
        <v>10853000</v>
      </c>
      <c r="Q20" s="94">
        <f t="shared" si="10"/>
        <v>7974812</v>
      </c>
      <c r="R20" s="48">
        <f t="shared" si="11"/>
        <v>0</v>
      </c>
      <c r="S20" s="49">
        <f t="shared" si="12"/>
        <v>0</v>
      </c>
      <c r="T20" s="48">
        <f t="shared" si="13"/>
        <v>33.982528102201208</v>
      </c>
      <c r="U20" s="50">
        <f t="shared" si="14"/>
        <v>24.970448069637097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66716000</v>
      </c>
      <c r="C24" s="95">
        <f>SUM(C18:C23)</f>
        <v>0</v>
      </c>
      <c r="D24" s="95"/>
      <c r="E24" s="95">
        <f t="shared" si="8"/>
        <v>66716000</v>
      </c>
      <c r="F24" s="96">
        <f t="shared" ref="F24:O24" si="15">SUM(F18:F23)</f>
        <v>66716000</v>
      </c>
      <c r="G24" s="97">
        <f t="shared" si="15"/>
        <v>31937000</v>
      </c>
      <c r="H24" s="96">
        <f t="shared" si="15"/>
        <v>0</v>
      </c>
      <c r="I24" s="97">
        <f t="shared" si="15"/>
        <v>0</v>
      </c>
      <c r="J24" s="96">
        <f t="shared" si="15"/>
        <v>10853000</v>
      </c>
      <c r="K24" s="97">
        <f t="shared" si="15"/>
        <v>7974812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10853000</v>
      </c>
      <c r="Q24" s="97">
        <f t="shared" si="10"/>
        <v>7974812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33.982528102201208</v>
      </c>
      <c r="U24" s="54">
        <f>IF(($E24-$E19-$E23)   =0,0,($Q24   /($E24-$E19-$E23)   )*100)</f>
        <v>24.970448069637097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468265000</v>
      </c>
      <c r="H28" s="93">
        <v>224573000</v>
      </c>
      <c r="I28" s="94"/>
      <c r="J28" s="93">
        <v>193314000</v>
      </c>
      <c r="K28" s="94"/>
      <c r="L28" s="93"/>
      <c r="M28" s="94"/>
      <c r="N28" s="93"/>
      <c r="O28" s="94"/>
      <c r="P28" s="93">
        <f>$H28      +$J28      +$L28      +$N28</f>
        <v>417887000</v>
      </c>
      <c r="Q28" s="94">
        <f>$I28      +$K28      +$M28      +$O28</f>
        <v>0</v>
      </c>
      <c r="R28" s="48">
        <f>IF(($H28      =0),0,((($J28      -$H28      )/$H28      )*100))</f>
        <v>-13.919304635909036</v>
      </c>
      <c r="S28" s="49">
        <f>IF(($I28      =0),0,((($K28      -$I28      )/$I28      )*100))</f>
        <v>0</v>
      </c>
      <c r="T28" s="48">
        <f>IF(($E28      =0),0,(($P28      /$E28      )*100))</f>
        <v>54.080563004068779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24713000</v>
      </c>
      <c r="C29" s="92">
        <v>0</v>
      </c>
      <c r="D29" s="92"/>
      <c r="E29" s="92">
        <f>$B29      +$C29      +$D29</f>
        <v>24713000</v>
      </c>
      <c r="F29" s="93">
        <v>24713000</v>
      </c>
      <c r="G29" s="94">
        <v>17300000</v>
      </c>
      <c r="H29" s="93">
        <v>905000</v>
      </c>
      <c r="I29" s="94">
        <v>170733</v>
      </c>
      <c r="J29" s="93">
        <v>2561000</v>
      </c>
      <c r="K29" s="94">
        <v>3291331</v>
      </c>
      <c r="L29" s="93"/>
      <c r="M29" s="94"/>
      <c r="N29" s="93"/>
      <c r="O29" s="94"/>
      <c r="P29" s="93">
        <f>$H29      +$J29      +$L29      +$N29</f>
        <v>3466000</v>
      </c>
      <c r="Q29" s="94">
        <f>$I29      +$K29      +$M29      +$O29</f>
        <v>3462064</v>
      </c>
      <c r="R29" s="48">
        <f>IF(($H29      =0),0,((($J29      -$H29      )/$H29      )*100))</f>
        <v>182.98342541436463</v>
      </c>
      <c r="S29" s="49">
        <f>IF(($I29      =0),0,((($K29      -$I29      )/$I29      )*100))</f>
        <v>1827.7649897793631</v>
      </c>
      <c r="T29" s="48">
        <f>IF(($E29      =0),0,(($P29      /$E29      )*100))</f>
        <v>14.025007081293248</v>
      </c>
      <c r="U29" s="50">
        <f>IF(($E29      =0),0,(($Q29      /$E29      )*100))</f>
        <v>14.009080241168615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797425000</v>
      </c>
      <c r="C30" s="95">
        <f>SUM(C26:C29)</f>
        <v>0</v>
      </c>
      <c r="D30" s="95"/>
      <c r="E30" s="95">
        <f>$B30      +$C30      +$D30</f>
        <v>797425000</v>
      </c>
      <c r="F30" s="96">
        <f t="shared" ref="F30:O30" si="16">SUM(F26:F29)</f>
        <v>797425000</v>
      </c>
      <c r="G30" s="97">
        <f t="shared" si="16"/>
        <v>485565000</v>
      </c>
      <c r="H30" s="96">
        <f t="shared" si="16"/>
        <v>225478000</v>
      </c>
      <c r="I30" s="97">
        <f t="shared" si="16"/>
        <v>170733</v>
      </c>
      <c r="J30" s="96">
        <f t="shared" si="16"/>
        <v>195875000</v>
      </c>
      <c r="K30" s="97">
        <f t="shared" si="16"/>
        <v>3291331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421353000</v>
      </c>
      <c r="Q30" s="97">
        <f>$I30      +$K30      +$M30      +$O30</f>
        <v>3462064</v>
      </c>
      <c r="R30" s="52">
        <f>IF(($H30      =0),0,((($J30      -$H30      )/$H30      )*100))</f>
        <v>-13.128997064015113</v>
      </c>
      <c r="S30" s="53">
        <f>IF(($I30      =0),0,((($K30      -$I30      )/$I30      )*100))</f>
        <v>1827.7649897793631</v>
      </c>
      <c r="T30" s="52">
        <f>IF($E30   =0,0,($P30   /$E30   )*100)</f>
        <v>52.839201178794248</v>
      </c>
      <c r="U30" s="54">
        <f>IF($E30   =0,0,($Q30   /$E30   )*100)</f>
        <v>0.43415543781546856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222137000</v>
      </c>
      <c r="C32" s="92">
        <v>0</v>
      </c>
      <c r="D32" s="92"/>
      <c r="E32" s="92">
        <f>$B32      +$C32      +$D32</f>
        <v>222137000</v>
      </c>
      <c r="F32" s="93">
        <v>222137000</v>
      </c>
      <c r="G32" s="94">
        <v>153906000</v>
      </c>
      <c r="H32" s="93">
        <v>110721000</v>
      </c>
      <c r="I32" s="94">
        <v>19480452</v>
      </c>
      <c r="J32" s="93">
        <v>65833000</v>
      </c>
      <c r="K32" s="94">
        <v>35557022</v>
      </c>
      <c r="L32" s="93"/>
      <c r="M32" s="94"/>
      <c r="N32" s="93"/>
      <c r="O32" s="94"/>
      <c r="P32" s="93">
        <f>$H32      +$J32      +$L32      +$N32</f>
        <v>176554000</v>
      </c>
      <c r="Q32" s="94">
        <f>$I32      +$K32      +$M32      +$O32</f>
        <v>55037474</v>
      </c>
      <c r="R32" s="48">
        <f>IF(($H32      =0),0,((($J32      -$H32      )/$H32      )*100))</f>
        <v>-40.541541351685765</v>
      </c>
      <c r="S32" s="49">
        <f>IF(($I32      =0),0,((($K32      -$I32      )/$I32      )*100))</f>
        <v>82.526678539081118</v>
      </c>
      <c r="T32" s="48">
        <f>IF(($E32      =0),0,(($P32      /$E32      )*100))</f>
        <v>79.479780495820151</v>
      </c>
      <c r="U32" s="50">
        <f>IF(($E32      =0),0,(($Q32      /$E32      )*100))</f>
        <v>24.776365035991301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222137000</v>
      </c>
      <c r="C33" s="95">
        <f>C32</f>
        <v>0</v>
      </c>
      <c r="D33" s="95"/>
      <c r="E33" s="95">
        <f>$B33      +$C33      +$D33</f>
        <v>222137000</v>
      </c>
      <c r="F33" s="96">
        <f t="shared" ref="F33:O33" si="17">F32</f>
        <v>222137000</v>
      </c>
      <c r="G33" s="97">
        <f t="shared" si="17"/>
        <v>153906000</v>
      </c>
      <c r="H33" s="96">
        <f t="shared" si="17"/>
        <v>110721000</v>
      </c>
      <c r="I33" s="97">
        <f t="shared" si="17"/>
        <v>19480452</v>
      </c>
      <c r="J33" s="96">
        <f t="shared" si="17"/>
        <v>65833000</v>
      </c>
      <c r="K33" s="97">
        <f t="shared" si="17"/>
        <v>35557022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176554000</v>
      </c>
      <c r="Q33" s="97">
        <f>$I33      +$K33      +$M33      +$O33</f>
        <v>55037474</v>
      </c>
      <c r="R33" s="52">
        <f>IF(($H33      =0),0,((($J33      -$H33      )/$H33      )*100))</f>
        <v>-40.541541351685765</v>
      </c>
      <c r="S33" s="53">
        <f>IF(($I33      =0),0,((($K33      -$I33      )/$I33      )*100))</f>
        <v>82.526678539081118</v>
      </c>
      <c r="T33" s="52">
        <f>IF($E33   =0,0,($P33   /$E33   )*100)</f>
        <v>79.479780495820151</v>
      </c>
      <c r="U33" s="54">
        <f>IF($E33   =0,0,($Q33   /$E33   )*100)</f>
        <v>24.776365035991301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447466000</v>
      </c>
      <c r="C35" s="92">
        <v>0</v>
      </c>
      <c r="D35" s="92"/>
      <c r="E35" s="92">
        <f t="shared" ref="E35:E40" si="18">$B35      +$C35      +$D35</f>
        <v>447466000</v>
      </c>
      <c r="F35" s="93">
        <v>447466000</v>
      </c>
      <c r="G35" s="94">
        <v>306114000</v>
      </c>
      <c r="H35" s="93">
        <v>41312000</v>
      </c>
      <c r="I35" s="94">
        <v>27698810</v>
      </c>
      <c r="J35" s="93">
        <v>49432000</v>
      </c>
      <c r="K35" s="94">
        <v>90900020</v>
      </c>
      <c r="L35" s="93"/>
      <c r="M35" s="94"/>
      <c r="N35" s="93"/>
      <c r="O35" s="94"/>
      <c r="P35" s="93">
        <f t="shared" ref="P35:P40" si="19">$H35      +$J35      +$L35      +$N35</f>
        <v>90744000</v>
      </c>
      <c r="Q35" s="94">
        <f t="shared" ref="Q35:Q40" si="20">$I35      +$K35      +$M35      +$O35</f>
        <v>118598830</v>
      </c>
      <c r="R35" s="48">
        <f t="shared" ref="R35:R40" si="21">IF(($H35      =0),0,((($J35      -$H35      )/$H35      )*100))</f>
        <v>19.655305964368708</v>
      </c>
      <c r="S35" s="49">
        <f t="shared" ref="S35:S40" si="22">IF(($I35      =0),0,((($K35      -$I35      )/$I35      )*100))</f>
        <v>228.17301537502877</v>
      </c>
      <c r="T35" s="48">
        <f t="shared" ref="T35:T39" si="23">IF(($E35      =0),0,(($P35      /$E35      )*100))</f>
        <v>20.279529617892756</v>
      </c>
      <c r="U35" s="50">
        <f t="shared" ref="U35:U39" si="24">IF(($E35      =0),0,(($Q35      /$E35      )*100))</f>
        <v>26.504545596760426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674090000</v>
      </c>
      <c r="C36" s="92">
        <v>0</v>
      </c>
      <c r="D36" s="92"/>
      <c r="E36" s="92">
        <f t="shared" si="18"/>
        <v>674090000</v>
      </c>
      <c r="F36" s="93">
        <v>674090000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37000000</v>
      </c>
      <c r="C38" s="92">
        <v>0</v>
      </c>
      <c r="D38" s="92"/>
      <c r="E38" s="92">
        <f t="shared" si="18"/>
        <v>37000000</v>
      </c>
      <c r="F38" s="93">
        <v>37000000</v>
      </c>
      <c r="G38" s="94">
        <v>21500000</v>
      </c>
      <c r="H38" s="93">
        <v>724000</v>
      </c>
      <c r="I38" s="94">
        <v>3418794</v>
      </c>
      <c r="J38" s="93">
        <v>6080000</v>
      </c>
      <c r="K38" s="94">
        <v>6333358</v>
      </c>
      <c r="L38" s="93"/>
      <c r="M38" s="94"/>
      <c r="N38" s="93"/>
      <c r="O38" s="94"/>
      <c r="P38" s="93">
        <f t="shared" si="19"/>
        <v>6804000</v>
      </c>
      <c r="Q38" s="94">
        <f t="shared" si="20"/>
        <v>9752152</v>
      </c>
      <c r="R38" s="48">
        <f t="shared" si="21"/>
        <v>739.77900552486187</v>
      </c>
      <c r="S38" s="49">
        <f t="shared" si="22"/>
        <v>85.251231867143801</v>
      </c>
      <c r="T38" s="48">
        <f t="shared" si="23"/>
        <v>18.389189189189189</v>
      </c>
      <c r="U38" s="50">
        <f t="shared" si="24"/>
        <v>26.357167567567569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1158556000</v>
      </c>
      <c r="C40" s="95">
        <f>SUM(C35:C39)</f>
        <v>0</v>
      </c>
      <c r="D40" s="95"/>
      <c r="E40" s="95">
        <f t="shared" si="18"/>
        <v>1158556000</v>
      </c>
      <c r="F40" s="96">
        <f t="shared" ref="F40:O40" si="25">SUM(F35:F39)</f>
        <v>1158556000</v>
      </c>
      <c r="G40" s="97">
        <f t="shared" si="25"/>
        <v>327614000</v>
      </c>
      <c r="H40" s="96">
        <f t="shared" si="25"/>
        <v>42036000</v>
      </c>
      <c r="I40" s="97">
        <f t="shared" si="25"/>
        <v>31117604</v>
      </c>
      <c r="J40" s="96">
        <f t="shared" si="25"/>
        <v>55512000</v>
      </c>
      <c r="K40" s="97">
        <f t="shared" si="25"/>
        <v>97233378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97548000</v>
      </c>
      <c r="Q40" s="97">
        <f t="shared" si="20"/>
        <v>128350982</v>
      </c>
      <c r="R40" s="52">
        <f t="shared" si="21"/>
        <v>32.058235797887527</v>
      </c>
      <c r="S40" s="53">
        <f t="shared" si="22"/>
        <v>212.47064523348263</v>
      </c>
      <c r="T40" s="52">
        <f>IF((+$E35+$E38) =0,0,(P40   /(+$E35+$E38) )*100)</f>
        <v>20.135159123653672</v>
      </c>
      <c r="U40" s="54">
        <f>IF((+$E35+$E38) =0,0,(Q40   /(+$E35+$E38) )*100)</f>
        <v>26.493289931594788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238621000</v>
      </c>
      <c r="C43" s="92">
        <v>0</v>
      </c>
      <c r="D43" s="92"/>
      <c r="E43" s="92">
        <f t="shared" si="26"/>
        <v>238621000</v>
      </c>
      <c r="F43" s="93">
        <v>238621000</v>
      </c>
      <c r="G43" s="94">
        <v>154000000</v>
      </c>
      <c r="H43" s="93">
        <v>41154000</v>
      </c>
      <c r="I43" s="94">
        <v>1015774</v>
      </c>
      <c r="J43" s="93">
        <v>38911000</v>
      </c>
      <c r="K43" s="94">
        <v>91713258</v>
      </c>
      <c r="L43" s="93"/>
      <c r="M43" s="94"/>
      <c r="N43" s="93"/>
      <c r="O43" s="94"/>
      <c r="P43" s="93">
        <f t="shared" si="27"/>
        <v>80065000</v>
      </c>
      <c r="Q43" s="94">
        <f t="shared" si="28"/>
        <v>92729032</v>
      </c>
      <c r="R43" s="48">
        <f t="shared" si="29"/>
        <v>-5.4502599990280416</v>
      </c>
      <c r="S43" s="49">
        <f t="shared" si="30"/>
        <v>8928.9038703491133</v>
      </c>
      <c r="T43" s="48">
        <f t="shared" si="31"/>
        <v>33.553207806521641</v>
      </c>
      <c r="U43" s="50">
        <f t="shared" si="32"/>
        <v>38.860381944589953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897050000</v>
      </c>
      <c r="C51" s="92">
        <v>0</v>
      </c>
      <c r="D51" s="92"/>
      <c r="E51" s="92">
        <f t="shared" si="26"/>
        <v>897050000</v>
      </c>
      <c r="F51" s="93">
        <v>897050000</v>
      </c>
      <c r="G51" s="94">
        <v>485000000</v>
      </c>
      <c r="H51" s="93">
        <v>128550000</v>
      </c>
      <c r="I51" s="94">
        <v>-59498689</v>
      </c>
      <c r="J51" s="93">
        <v>178160000</v>
      </c>
      <c r="K51" s="94">
        <v>152391990</v>
      </c>
      <c r="L51" s="93"/>
      <c r="M51" s="94"/>
      <c r="N51" s="93"/>
      <c r="O51" s="94"/>
      <c r="P51" s="93">
        <f t="shared" si="27"/>
        <v>306710000</v>
      </c>
      <c r="Q51" s="94">
        <f t="shared" si="28"/>
        <v>92893301</v>
      </c>
      <c r="R51" s="48">
        <f t="shared" si="29"/>
        <v>38.59198755348114</v>
      </c>
      <c r="S51" s="49">
        <f t="shared" si="30"/>
        <v>-356.12663499190711</v>
      </c>
      <c r="T51" s="48">
        <f t="shared" si="31"/>
        <v>34.190959255336942</v>
      </c>
      <c r="U51" s="50">
        <f t="shared" si="32"/>
        <v>10.355420656596623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1135671000</v>
      </c>
      <c r="C53" s="95">
        <f>SUM(C42:C52)</f>
        <v>0</v>
      </c>
      <c r="D53" s="95"/>
      <c r="E53" s="95">
        <f t="shared" si="26"/>
        <v>1135671000</v>
      </c>
      <c r="F53" s="96">
        <f t="shared" ref="F53:O53" si="33">SUM(F42:F52)</f>
        <v>1135671000</v>
      </c>
      <c r="G53" s="97">
        <f t="shared" si="33"/>
        <v>639000000</v>
      </c>
      <c r="H53" s="96">
        <f t="shared" si="33"/>
        <v>169704000</v>
      </c>
      <c r="I53" s="97">
        <f t="shared" si="33"/>
        <v>-58482915</v>
      </c>
      <c r="J53" s="96">
        <f t="shared" si="33"/>
        <v>217071000</v>
      </c>
      <c r="K53" s="97">
        <f t="shared" si="33"/>
        <v>244105248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386775000</v>
      </c>
      <c r="Q53" s="97">
        <f t="shared" si="28"/>
        <v>185622333</v>
      </c>
      <c r="R53" s="52">
        <f t="shared" si="29"/>
        <v>27.911540093338989</v>
      </c>
      <c r="S53" s="53">
        <f t="shared" si="30"/>
        <v>-517.39582919216662</v>
      </c>
      <c r="T53" s="52">
        <f>IF((+$E43+$E45+$E47+$E48+$E51) =0,0,(P53   /(+$E43+$E45+$E47+$E48+$E51) )*100)</f>
        <v>34.056958397282308</v>
      </c>
      <c r="U53" s="54">
        <f>IF((+$E43+$E45+$E47+$E48+$E51) =0,0,(Q53   /(+$E43+$E45+$E47+$E48+$E51) )*100)</f>
        <v>16.344727742453578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>
        <v>138797000</v>
      </c>
      <c r="L65" s="93"/>
      <c r="M65" s="94"/>
      <c r="N65" s="93"/>
      <c r="O65" s="94"/>
      <c r="P65" s="93">
        <f t="shared" si="36"/>
        <v>38988000</v>
      </c>
      <c r="Q65" s="94">
        <f t="shared" si="37"/>
        <v>159297000</v>
      </c>
      <c r="R65" s="48">
        <f t="shared" si="38"/>
        <v>-100</v>
      </c>
      <c r="S65" s="49">
        <f t="shared" si="39"/>
        <v>577.0585365853658</v>
      </c>
      <c r="T65" s="48">
        <f t="shared" si="40"/>
        <v>5.6803264716209503</v>
      </c>
      <c r="U65" s="50">
        <f t="shared" si="41"/>
        <v>23.208653071452819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717366000</v>
      </c>
      <c r="C66" s="95">
        <f>SUM(C61:C65)</f>
        <v>0</v>
      </c>
      <c r="D66" s="95"/>
      <c r="E66" s="95">
        <f t="shared" si="35"/>
        <v>717366000</v>
      </c>
      <c r="F66" s="96">
        <f t="shared" ref="F66:O66" si="42">SUM(F61:F65)</f>
        <v>717366000</v>
      </c>
      <c r="G66" s="97">
        <f t="shared" si="42"/>
        <v>170435000</v>
      </c>
      <c r="H66" s="96">
        <f t="shared" si="42"/>
        <v>39469000</v>
      </c>
      <c r="I66" s="97">
        <f t="shared" si="42"/>
        <v>20500000</v>
      </c>
      <c r="J66" s="96">
        <f t="shared" si="42"/>
        <v>0</v>
      </c>
      <c r="K66" s="97">
        <f t="shared" si="42"/>
        <v>138797000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39469000</v>
      </c>
      <c r="Q66" s="97">
        <f t="shared" si="37"/>
        <v>159297000</v>
      </c>
      <c r="R66" s="52">
        <f t="shared" si="38"/>
        <v>-100</v>
      </c>
      <c r="S66" s="53">
        <f t="shared" si="39"/>
        <v>577.0585365853658</v>
      </c>
      <c r="T66" s="52">
        <f>IF((+$E61+$E63+$E64++$E65) =0,0,(P66   /(+$E61+$E63+$E64+$E65) )*100)</f>
        <v>5.5019334621378766</v>
      </c>
      <c r="U66" s="54">
        <f>IF((+$E61+$E63+$E65) =0,0,(Q66  /(+$E61+$E63+$E65) )*100)</f>
        <v>23.208653071452819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4671665000</v>
      </c>
      <c r="C67" s="104">
        <f>SUM(C9:C15,C18:C23,C26:C29,C32,C35:C39,C42:C52,C55:C58,C61:C65)</f>
        <v>0</v>
      </c>
      <c r="D67" s="104"/>
      <c r="E67" s="104">
        <f t="shared" si="35"/>
        <v>4671665000</v>
      </c>
      <c r="F67" s="105">
        <f t="shared" ref="F67:O67" si="43">SUM(F9:F15,F18:F23,F26:F29,F32,F35:F39,F42:F52,F55:F58,F61:F65)</f>
        <v>4671665000</v>
      </c>
      <c r="G67" s="106">
        <f t="shared" si="43"/>
        <v>2179200000</v>
      </c>
      <c r="H67" s="105">
        <f t="shared" si="43"/>
        <v>667209000</v>
      </c>
      <c r="I67" s="106">
        <f t="shared" si="43"/>
        <v>46096184</v>
      </c>
      <c r="J67" s="105">
        <f t="shared" si="43"/>
        <v>653809000</v>
      </c>
      <c r="K67" s="106">
        <f t="shared" si="43"/>
        <v>607416698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1321018000</v>
      </c>
      <c r="Q67" s="106">
        <f t="shared" si="37"/>
        <v>653512882</v>
      </c>
      <c r="R67" s="61">
        <f t="shared" si="38"/>
        <v>-2.0083661941010988</v>
      </c>
      <c r="S67" s="62">
        <f t="shared" si="39"/>
        <v>1217.7157961708933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33.391116112548517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16.518718536695349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3410925000</v>
      </c>
      <c r="C69" s="92">
        <v>0</v>
      </c>
      <c r="D69" s="92"/>
      <c r="E69" s="92">
        <f>$B69      +$C69      +$D69</f>
        <v>3410925000</v>
      </c>
      <c r="F69" s="93">
        <v>3410925000</v>
      </c>
      <c r="G69" s="94">
        <v>2625185000</v>
      </c>
      <c r="H69" s="93">
        <v>932347000</v>
      </c>
      <c r="I69" s="94">
        <v>309955130</v>
      </c>
      <c r="J69" s="93">
        <v>1030869000</v>
      </c>
      <c r="K69" s="94">
        <v>853999842</v>
      </c>
      <c r="L69" s="93"/>
      <c r="M69" s="94"/>
      <c r="N69" s="93"/>
      <c r="O69" s="94"/>
      <c r="P69" s="93">
        <f>$H69      +$J69      +$L69      +$N69</f>
        <v>1963216000</v>
      </c>
      <c r="Q69" s="94">
        <f>$I69      +$K69      +$M69      +$O69</f>
        <v>1163954972</v>
      </c>
      <c r="R69" s="48">
        <f>IF(($H69      =0),0,((($J69      -$H69      )/$H69      )*100))</f>
        <v>10.567095727234603</v>
      </c>
      <c r="S69" s="49">
        <f>IF(($I69      =0),0,((($K69      -$I69      )/$I69      )*100))</f>
        <v>175.5236998335856</v>
      </c>
      <c r="T69" s="48">
        <f>IF(($E69      =0),0,(($P69      /$E69      )*100))</f>
        <v>57.556703826674585</v>
      </c>
      <c r="U69" s="50">
        <f>IF(($E69      =0),0,(($Q69      /$E69      )*100))</f>
        <v>34.124320294348308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3410925000</v>
      </c>
      <c r="C70" s="101">
        <f>C69</f>
        <v>0</v>
      </c>
      <c r="D70" s="101"/>
      <c r="E70" s="101">
        <f>$B70      +$C70      +$D70</f>
        <v>3410925000</v>
      </c>
      <c r="F70" s="102">
        <f t="shared" ref="F70:O70" si="44">F69</f>
        <v>3410925000</v>
      </c>
      <c r="G70" s="103">
        <f t="shared" si="44"/>
        <v>2625185000</v>
      </c>
      <c r="H70" s="102">
        <f t="shared" si="44"/>
        <v>932347000</v>
      </c>
      <c r="I70" s="103">
        <f t="shared" si="44"/>
        <v>309955130</v>
      </c>
      <c r="J70" s="102">
        <f t="shared" si="44"/>
        <v>1030869000</v>
      </c>
      <c r="K70" s="103">
        <f t="shared" si="44"/>
        <v>853999842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1963216000</v>
      </c>
      <c r="Q70" s="103">
        <f>$I70      +$K70      +$M70      +$O70</f>
        <v>1163954972</v>
      </c>
      <c r="R70" s="57">
        <f>IF(($H70      =0),0,((($J70      -$H70      )/$H70      )*100))</f>
        <v>10.567095727234603</v>
      </c>
      <c r="S70" s="58">
        <f>IF(($I70      =0),0,((($K70      -$I70      )/$I70      )*100))</f>
        <v>175.5236998335856</v>
      </c>
      <c r="T70" s="57">
        <f>IF($E70   =0,0,($P70   /$E70   )*100)</f>
        <v>57.556703826674585</v>
      </c>
      <c r="U70" s="59">
        <f>IF($E70   =0,0,($Q70   /$E70 )*100)</f>
        <v>34.124320294348308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3410925000</v>
      </c>
      <c r="C71" s="104">
        <f>C69</f>
        <v>0</v>
      </c>
      <c r="D71" s="104"/>
      <c r="E71" s="104">
        <f>$B71      +$C71      +$D71</f>
        <v>3410925000</v>
      </c>
      <c r="F71" s="105">
        <f t="shared" ref="F71:O71" si="45">F69</f>
        <v>3410925000</v>
      </c>
      <c r="G71" s="106">
        <f t="shared" si="45"/>
        <v>2625185000</v>
      </c>
      <c r="H71" s="105">
        <f t="shared" si="45"/>
        <v>932347000</v>
      </c>
      <c r="I71" s="106">
        <f t="shared" si="45"/>
        <v>309955130</v>
      </c>
      <c r="J71" s="105">
        <f t="shared" si="45"/>
        <v>1030869000</v>
      </c>
      <c r="K71" s="106">
        <f t="shared" si="45"/>
        <v>853999842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1963216000</v>
      </c>
      <c r="Q71" s="106">
        <f>$I71      +$K71      +$M71      +$O71</f>
        <v>1163954972</v>
      </c>
      <c r="R71" s="61">
        <f>IF(($H71      =0),0,((($J71      -$H71      )/$H71      )*100))</f>
        <v>10.567095727234603</v>
      </c>
      <c r="S71" s="62">
        <f>IF(($I71      =0),0,((($K71      -$I71      )/$I71      )*100))</f>
        <v>175.5236998335856</v>
      </c>
      <c r="T71" s="61">
        <f>IF($E71   =0,0,($P71   /$E71   )*100)</f>
        <v>57.556703826674585</v>
      </c>
      <c r="U71" s="65">
        <f>IF($E71   =0,0,($Q71   /$E71   )*100)</f>
        <v>34.124320294348308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8082590000</v>
      </c>
      <c r="C72" s="104">
        <f>SUM(C9:C15,C18:C23,C26:C29,C32,C35:C39,C42:C52,C55:C58,C61:C65,C69)</f>
        <v>0</v>
      </c>
      <c r="D72" s="104"/>
      <c r="E72" s="104">
        <f>$B72      +$C72      +$D72</f>
        <v>8082590000</v>
      </c>
      <c r="F72" s="105">
        <f t="shared" ref="F72:O72" si="46">SUM(F9:F15,F18:F23,F26:F29,F32,F35:F39,F42:F52,F55:F58,F61:F65,F69)</f>
        <v>8082590000</v>
      </c>
      <c r="G72" s="106">
        <f t="shared" si="46"/>
        <v>4804385000</v>
      </c>
      <c r="H72" s="105">
        <f t="shared" si="46"/>
        <v>1599556000</v>
      </c>
      <c r="I72" s="106">
        <f t="shared" si="46"/>
        <v>356051314</v>
      </c>
      <c r="J72" s="105">
        <f t="shared" si="46"/>
        <v>1684678000</v>
      </c>
      <c r="K72" s="106">
        <f t="shared" si="46"/>
        <v>1461416540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3284234000</v>
      </c>
      <c r="Q72" s="106">
        <f>$I72      +$K72      +$M72      +$O72</f>
        <v>1817467854</v>
      </c>
      <c r="R72" s="61">
        <f>IF(($H72      =0),0,((($J72      -$H72      )/$H72      )*100))</f>
        <v>5.3216017444840951</v>
      </c>
      <c r="S72" s="62">
        <f>IF(($I72      =0),0,((($K72      -$I72      )/$I72      )*100))</f>
        <v>310.45110143871005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44.57961257864504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25.507450819572046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5MVP81d8c9Oy4JtHa2Aw9+zQFQRWZG5eHrnqRNLwHB3zTEeBwOPlJwhMyVBPiqPnqahuQe53EGltsKQM1dXUfA==" saltValue="ccNL/Udkkx9YOrg+Dr98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105000</v>
      </c>
      <c r="I10" s="94">
        <v>124773</v>
      </c>
      <c r="J10" s="93">
        <v>178000</v>
      </c>
      <c r="K10" s="94">
        <v>41792</v>
      </c>
      <c r="L10" s="93"/>
      <c r="M10" s="94"/>
      <c r="N10" s="93"/>
      <c r="O10" s="94"/>
      <c r="P10" s="93">
        <f t="shared" ref="P10:P16" si="1">$H10      +$J10      +$L10      +$N10</f>
        <v>283000</v>
      </c>
      <c r="Q10" s="94">
        <f t="shared" ref="Q10:Q16" si="2">$I10      +$K10      +$M10      +$O10</f>
        <v>166565</v>
      </c>
      <c r="R10" s="48">
        <f t="shared" ref="R10:R16" si="3">IF(($H10      =0),0,((($J10      -$H10      )/$H10      )*100))</f>
        <v>69.523809523809518</v>
      </c>
      <c r="S10" s="49">
        <f t="shared" ref="S10:S16" si="4">IF(($I10      =0),0,((($K10      -$I10      )/$I10      )*100))</f>
        <v>-66.50557412260666</v>
      </c>
      <c r="T10" s="48">
        <f t="shared" ref="T10:T15" si="5">IF(($E10      =0),0,(($P10      /$E10      )*100))</f>
        <v>28.299999999999997</v>
      </c>
      <c r="U10" s="50">
        <f t="shared" ref="U10:U15" si="6">IF(($E10      =0),0,(($Q10      /$E10      )*100))</f>
        <v>16.656499999999998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105000</v>
      </c>
      <c r="I16" s="97">
        <f t="shared" si="7"/>
        <v>124773</v>
      </c>
      <c r="J16" s="96">
        <f t="shared" si="7"/>
        <v>178000</v>
      </c>
      <c r="K16" s="97">
        <f t="shared" si="7"/>
        <v>41792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283000</v>
      </c>
      <c r="Q16" s="97">
        <f t="shared" si="2"/>
        <v>166565</v>
      </c>
      <c r="R16" s="52">
        <f t="shared" si="3"/>
        <v>69.523809523809518</v>
      </c>
      <c r="S16" s="53">
        <f t="shared" si="4"/>
        <v>-66.50557412260666</v>
      </c>
      <c r="T16" s="52">
        <f>IF((SUM($E9:$E13)+$E15)=0,0,(P16/(SUM($E9:$E13)+$E15)*100))</f>
        <v>28.299999999999997</v>
      </c>
      <c r="U16" s="54">
        <f>IF((SUM($E9:$E13)+$E15)=0,0,(Q16/(SUM($E9:$E13)+$E15)*100))</f>
        <v>16.656499999999998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2321000</v>
      </c>
      <c r="C29" s="92">
        <v>0</v>
      </c>
      <c r="D29" s="92"/>
      <c r="E29" s="92">
        <f>$B29      +$C29      +$D29</f>
        <v>2321000</v>
      </c>
      <c r="F29" s="93">
        <v>2321000</v>
      </c>
      <c r="G29" s="94">
        <v>1625000</v>
      </c>
      <c r="H29" s="93"/>
      <c r="I29" s="94"/>
      <c r="J29" s="93">
        <v>788000</v>
      </c>
      <c r="K29" s="94"/>
      <c r="L29" s="93"/>
      <c r="M29" s="94"/>
      <c r="N29" s="93"/>
      <c r="O29" s="94"/>
      <c r="P29" s="93">
        <f>$H29      +$J29      +$L29      +$N29</f>
        <v>788000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33.950883239982765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2321000</v>
      </c>
      <c r="C30" s="95">
        <f>SUM(C26:C29)</f>
        <v>0</v>
      </c>
      <c r="D30" s="95"/>
      <c r="E30" s="95">
        <f>$B30      +$C30      +$D30</f>
        <v>2321000</v>
      </c>
      <c r="F30" s="96">
        <f t="shared" ref="F30:O30" si="16">SUM(F26:F29)</f>
        <v>2321000</v>
      </c>
      <c r="G30" s="97">
        <f t="shared" si="16"/>
        <v>1625000</v>
      </c>
      <c r="H30" s="96">
        <f t="shared" si="16"/>
        <v>0</v>
      </c>
      <c r="I30" s="97">
        <f t="shared" si="16"/>
        <v>0</v>
      </c>
      <c r="J30" s="96">
        <f t="shared" si="16"/>
        <v>788000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788000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33.950883239982765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6363000</v>
      </c>
      <c r="C32" s="92">
        <v>0</v>
      </c>
      <c r="D32" s="92"/>
      <c r="E32" s="92">
        <f>$B32      +$C32      +$D32</f>
        <v>6363000</v>
      </c>
      <c r="F32" s="93">
        <v>6363000</v>
      </c>
      <c r="G32" s="94">
        <v>4454000</v>
      </c>
      <c r="H32" s="93">
        <v>1853000</v>
      </c>
      <c r="I32" s="94">
        <v>1752166</v>
      </c>
      <c r="J32" s="93">
        <v>1214000</v>
      </c>
      <c r="K32" s="94">
        <v>-1752166</v>
      </c>
      <c r="L32" s="93"/>
      <c r="M32" s="94"/>
      <c r="N32" s="93"/>
      <c r="O32" s="94"/>
      <c r="P32" s="93">
        <f>$H32      +$J32      +$L32      +$N32</f>
        <v>3067000</v>
      </c>
      <c r="Q32" s="94">
        <f>$I32      +$K32      +$M32      +$O32</f>
        <v>0</v>
      </c>
      <c r="R32" s="48">
        <f>IF(($H32      =0),0,((($J32      -$H32      )/$H32      )*100))</f>
        <v>-34.484619535887752</v>
      </c>
      <c r="S32" s="49">
        <f>IF(($I32      =0),0,((($K32      -$I32      )/$I32      )*100))</f>
        <v>-200</v>
      </c>
      <c r="T32" s="48">
        <f>IF(($E32      =0),0,(($P32      /$E32      )*100))</f>
        <v>48.200534339148199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6363000</v>
      </c>
      <c r="C33" s="95">
        <f>C32</f>
        <v>0</v>
      </c>
      <c r="D33" s="95"/>
      <c r="E33" s="95">
        <f>$B33      +$C33      +$D33</f>
        <v>6363000</v>
      </c>
      <c r="F33" s="96">
        <f t="shared" ref="F33:O33" si="17">F32</f>
        <v>6363000</v>
      </c>
      <c r="G33" s="97">
        <f t="shared" si="17"/>
        <v>4454000</v>
      </c>
      <c r="H33" s="96">
        <f t="shared" si="17"/>
        <v>1853000</v>
      </c>
      <c r="I33" s="97">
        <f t="shared" si="17"/>
        <v>1752166</v>
      </c>
      <c r="J33" s="96">
        <f t="shared" si="17"/>
        <v>1214000</v>
      </c>
      <c r="K33" s="97">
        <f t="shared" si="17"/>
        <v>-1752166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3067000</v>
      </c>
      <c r="Q33" s="97">
        <f>$I33      +$K33      +$M33      +$O33</f>
        <v>0</v>
      </c>
      <c r="R33" s="52">
        <f>IF(($H33      =0),0,((($J33      -$H33      )/$H33      )*100))</f>
        <v>-34.484619535887752</v>
      </c>
      <c r="S33" s="53">
        <f>IF(($I33      =0),0,((($K33      -$I33      )/$I33      )*100))</f>
        <v>-200</v>
      </c>
      <c r="T33" s="52">
        <f>IF($E33   =0,0,($P33   /$E33   )*100)</f>
        <v>48.200534339148199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1000000</v>
      </c>
      <c r="H38" s="93"/>
      <c r="I38" s="94"/>
      <c r="J38" s="93"/>
      <c r="K38" s="94">
        <v>2134704</v>
      </c>
      <c r="L38" s="93"/>
      <c r="M38" s="94"/>
      <c r="N38" s="93"/>
      <c r="O38" s="94"/>
      <c r="P38" s="93">
        <f t="shared" si="19"/>
        <v>0</v>
      </c>
      <c r="Q38" s="94">
        <f t="shared" si="20"/>
        <v>2134704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71.156800000000004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3000000</v>
      </c>
      <c r="C40" s="95">
        <f>SUM(C35:C39)</f>
        <v>0</v>
      </c>
      <c r="D40" s="95"/>
      <c r="E40" s="95">
        <f t="shared" si="18"/>
        <v>3000000</v>
      </c>
      <c r="F40" s="96">
        <f t="shared" ref="F40:O40" si="25">SUM(F35:F39)</f>
        <v>3000000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2134704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2134704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71.156800000000004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55000000</v>
      </c>
      <c r="C51" s="92">
        <v>0</v>
      </c>
      <c r="D51" s="92"/>
      <c r="E51" s="92">
        <f t="shared" si="26"/>
        <v>55000000</v>
      </c>
      <c r="F51" s="93">
        <v>55000000</v>
      </c>
      <c r="G51" s="94">
        <v>35000000</v>
      </c>
      <c r="H51" s="93">
        <v>1892000</v>
      </c>
      <c r="I51" s="94">
        <v>1405034</v>
      </c>
      <c r="J51" s="93">
        <v>21619000</v>
      </c>
      <c r="K51" s="94">
        <v>1155369</v>
      </c>
      <c r="L51" s="93"/>
      <c r="M51" s="94"/>
      <c r="N51" s="93"/>
      <c r="O51" s="94"/>
      <c r="P51" s="93">
        <f t="shared" si="27"/>
        <v>23511000</v>
      </c>
      <c r="Q51" s="94">
        <f t="shared" si="28"/>
        <v>2560403</v>
      </c>
      <c r="R51" s="48">
        <f t="shared" si="29"/>
        <v>1042.6532769556027</v>
      </c>
      <c r="S51" s="49">
        <f t="shared" si="30"/>
        <v>-17.769320884761509</v>
      </c>
      <c r="T51" s="48">
        <f t="shared" si="31"/>
        <v>42.74727272727273</v>
      </c>
      <c r="U51" s="50">
        <f t="shared" si="32"/>
        <v>4.6552781818181819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35000000</v>
      </c>
      <c r="H53" s="96">
        <f t="shared" si="33"/>
        <v>1892000</v>
      </c>
      <c r="I53" s="97">
        <f t="shared" si="33"/>
        <v>1405034</v>
      </c>
      <c r="J53" s="96">
        <f t="shared" si="33"/>
        <v>21619000</v>
      </c>
      <c r="K53" s="97">
        <f t="shared" si="33"/>
        <v>1155369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23511000</v>
      </c>
      <c r="Q53" s="97">
        <f t="shared" si="28"/>
        <v>2560403</v>
      </c>
      <c r="R53" s="52">
        <f t="shared" si="29"/>
        <v>1042.6532769556027</v>
      </c>
      <c r="S53" s="53">
        <f t="shared" si="30"/>
        <v>-17.769320884761509</v>
      </c>
      <c r="T53" s="52">
        <f>IF((+$E43+$E45+$E47+$E48+$E51) =0,0,(P53   /(+$E43+$E45+$E47+$E48+$E51) )*100)</f>
        <v>42.74727272727273</v>
      </c>
      <c r="U53" s="54">
        <f>IF((+$E43+$E45+$E47+$E48+$E51) =0,0,(Q53   /(+$E43+$E45+$E47+$E48+$E51) )*100)</f>
        <v>4.6552781818181819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70715000</v>
      </c>
      <c r="C67" s="104">
        <f>SUM(C9:C15,C18:C23,C26:C29,C32,C35:C39,C42:C52,C55:C58,C61:C65)</f>
        <v>0</v>
      </c>
      <c r="D67" s="104"/>
      <c r="E67" s="104">
        <f t="shared" si="35"/>
        <v>70715000</v>
      </c>
      <c r="F67" s="105">
        <f t="shared" ref="F67:O67" si="43">SUM(F9:F15,F18:F23,F26:F29,F32,F35:F39,F42:F52,F55:F58,F61:F65)</f>
        <v>70715000</v>
      </c>
      <c r="G67" s="106">
        <f t="shared" si="43"/>
        <v>43079000</v>
      </c>
      <c r="H67" s="105">
        <f t="shared" si="43"/>
        <v>3850000</v>
      </c>
      <c r="I67" s="106">
        <f t="shared" si="43"/>
        <v>3281973</v>
      </c>
      <c r="J67" s="105">
        <f t="shared" si="43"/>
        <v>23799000</v>
      </c>
      <c r="K67" s="106">
        <f t="shared" si="43"/>
        <v>1579699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27649000</v>
      </c>
      <c r="Q67" s="106">
        <f t="shared" si="37"/>
        <v>4861672</v>
      </c>
      <c r="R67" s="61">
        <f t="shared" si="38"/>
        <v>518.15584415584408</v>
      </c>
      <c r="S67" s="62">
        <f t="shared" si="39"/>
        <v>-51.867398055986449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40.850127061048404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7.1828969919035517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204109000</v>
      </c>
      <c r="C69" s="92">
        <v>0</v>
      </c>
      <c r="D69" s="92"/>
      <c r="E69" s="92">
        <f>$B69      +$C69      +$D69</f>
        <v>204109000</v>
      </c>
      <c r="F69" s="93">
        <v>204109000</v>
      </c>
      <c r="G69" s="94">
        <v>162000000</v>
      </c>
      <c r="H69" s="93">
        <v>57661000</v>
      </c>
      <c r="I69" s="94">
        <v>44689251</v>
      </c>
      <c r="J69" s="93">
        <v>70650000</v>
      </c>
      <c r="K69" s="94">
        <v>12422100</v>
      </c>
      <c r="L69" s="93"/>
      <c r="M69" s="94"/>
      <c r="N69" s="93"/>
      <c r="O69" s="94"/>
      <c r="P69" s="93">
        <f>$H69      +$J69      +$L69      +$N69</f>
        <v>128311000</v>
      </c>
      <c r="Q69" s="94">
        <f>$I69      +$K69      +$M69      +$O69</f>
        <v>57111351</v>
      </c>
      <c r="R69" s="48">
        <f>IF(($H69      =0),0,((($J69      -$H69      )/$H69      )*100))</f>
        <v>22.526491042472383</v>
      </c>
      <c r="S69" s="49">
        <f>IF(($I69      =0),0,((($K69      -$I69      )/$I69      )*100))</f>
        <v>-72.203382867168671</v>
      </c>
      <c r="T69" s="48">
        <f>IF(($E69      =0),0,(($P69      /$E69      )*100))</f>
        <v>62.863959942971647</v>
      </c>
      <c r="U69" s="50">
        <f>IF(($E69      =0),0,(($Q69      /$E69      )*100))</f>
        <v>27.980809763410726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204109000</v>
      </c>
      <c r="C70" s="101">
        <f>C69</f>
        <v>0</v>
      </c>
      <c r="D70" s="101"/>
      <c r="E70" s="101">
        <f>$B70      +$C70      +$D70</f>
        <v>204109000</v>
      </c>
      <c r="F70" s="102">
        <f t="shared" ref="F70:O70" si="44">F69</f>
        <v>204109000</v>
      </c>
      <c r="G70" s="103">
        <f t="shared" si="44"/>
        <v>162000000</v>
      </c>
      <c r="H70" s="102">
        <f t="shared" si="44"/>
        <v>57661000</v>
      </c>
      <c r="I70" s="103">
        <f t="shared" si="44"/>
        <v>44689251</v>
      </c>
      <c r="J70" s="102">
        <f t="shared" si="44"/>
        <v>70650000</v>
      </c>
      <c r="K70" s="103">
        <f t="shared" si="44"/>
        <v>12422100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128311000</v>
      </c>
      <c r="Q70" s="103">
        <f>$I70      +$K70      +$M70      +$O70</f>
        <v>57111351</v>
      </c>
      <c r="R70" s="57">
        <f>IF(($H70      =0),0,((($J70      -$H70      )/$H70      )*100))</f>
        <v>22.526491042472383</v>
      </c>
      <c r="S70" s="58">
        <f>IF(($I70      =0),0,((($K70      -$I70      )/$I70      )*100))</f>
        <v>-72.203382867168671</v>
      </c>
      <c r="T70" s="57">
        <f>IF($E70   =0,0,($P70   /$E70   )*100)</f>
        <v>62.863959942971647</v>
      </c>
      <c r="U70" s="59">
        <f>IF($E70   =0,0,($Q70   /$E70 )*100)</f>
        <v>27.980809763410726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204109000</v>
      </c>
      <c r="C71" s="104">
        <f>C69</f>
        <v>0</v>
      </c>
      <c r="D71" s="104"/>
      <c r="E71" s="104">
        <f>$B71      +$C71      +$D71</f>
        <v>204109000</v>
      </c>
      <c r="F71" s="105">
        <f t="shared" ref="F71:O71" si="45">F69</f>
        <v>204109000</v>
      </c>
      <c r="G71" s="106">
        <f t="shared" si="45"/>
        <v>162000000</v>
      </c>
      <c r="H71" s="105">
        <f t="shared" si="45"/>
        <v>57661000</v>
      </c>
      <c r="I71" s="106">
        <f t="shared" si="45"/>
        <v>44689251</v>
      </c>
      <c r="J71" s="105">
        <f t="shared" si="45"/>
        <v>70650000</v>
      </c>
      <c r="K71" s="106">
        <f t="shared" si="45"/>
        <v>12422100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128311000</v>
      </c>
      <c r="Q71" s="106">
        <f>$I71      +$K71      +$M71      +$O71</f>
        <v>57111351</v>
      </c>
      <c r="R71" s="61">
        <f>IF(($H71      =0),0,((($J71      -$H71      )/$H71      )*100))</f>
        <v>22.526491042472383</v>
      </c>
      <c r="S71" s="62">
        <f>IF(($I71      =0),0,((($K71      -$I71      )/$I71      )*100))</f>
        <v>-72.203382867168671</v>
      </c>
      <c r="T71" s="61">
        <f>IF($E71   =0,0,($P71   /$E71   )*100)</f>
        <v>62.863959942971647</v>
      </c>
      <c r="U71" s="65">
        <f>IF($E71   =0,0,($Q71   /$E71   )*100)</f>
        <v>27.980809763410726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274824000</v>
      </c>
      <c r="C72" s="104">
        <f>SUM(C9:C15,C18:C23,C26:C29,C32,C35:C39,C42:C52,C55:C58,C61:C65,C69)</f>
        <v>0</v>
      </c>
      <c r="D72" s="104"/>
      <c r="E72" s="104">
        <f>$B72      +$C72      +$D72</f>
        <v>274824000</v>
      </c>
      <c r="F72" s="105">
        <f t="shared" ref="F72:O72" si="46">SUM(F9:F15,F18:F23,F26:F29,F32,F35:F39,F42:F52,F55:F58,F61:F65,F69)</f>
        <v>274824000</v>
      </c>
      <c r="G72" s="106">
        <f t="shared" si="46"/>
        <v>205079000</v>
      </c>
      <c r="H72" s="105">
        <f t="shared" si="46"/>
        <v>61511000</v>
      </c>
      <c r="I72" s="106">
        <f t="shared" si="46"/>
        <v>47971224</v>
      </c>
      <c r="J72" s="105">
        <f t="shared" si="46"/>
        <v>94449000</v>
      </c>
      <c r="K72" s="106">
        <f t="shared" si="46"/>
        <v>14001799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155960000</v>
      </c>
      <c r="Q72" s="106">
        <f>$I72      +$K72      +$M72      +$O72</f>
        <v>61973023</v>
      </c>
      <c r="R72" s="61">
        <f>IF(($H72      =0),0,((($J72      -$H72      )/$H72      )*100))</f>
        <v>53.548145860090067</v>
      </c>
      <c r="S72" s="62">
        <f>IF(($I72      =0),0,((($K72      -$I72      )/$I72      )*100))</f>
        <v>-70.812087262980825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57.381904611229871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22.801552284275164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hrsTE2kiS4NAuSNcq8VA1QVXDyDYK3+ZCOAG49ekY+j8dZJkRIYXbAvF3+Ezmb+PjnM3FnQg37GKq9aAdZp7w==" saltValue="FlwAGJz5A2/K3oybCk+jl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153000</v>
      </c>
      <c r="I10" s="94"/>
      <c r="J10" s="93">
        <v>201000</v>
      </c>
      <c r="K10" s="94">
        <v>355874</v>
      </c>
      <c r="L10" s="93"/>
      <c r="M10" s="94"/>
      <c r="N10" s="93"/>
      <c r="O10" s="94"/>
      <c r="P10" s="93">
        <f t="shared" ref="P10:P16" si="1">$H10      +$J10      +$L10      +$N10</f>
        <v>354000</v>
      </c>
      <c r="Q10" s="94">
        <f t="shared" ref="Q10:Q16" si="2">$I10      +$K10      +$M10      +$O10</f>
        <v>355874</v>
      </c>
      <c r="R10" s="48">
        <f t="shared" ref="R10:R16" si="3">IF(($H10      =0),0,((($J10      -$H10      )/$H10      )*100))</f>
        <v>31.372549019607842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29.5</v>
      </c>
      <c r="U10" s="50">
        <f t="shared" ref="U10:U15" si="6">IF(($E10      =0),0,(($Q10      /$E10      )*100))</f>
        <v>29.656166666666667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153000</v>
      </c>
      <c r="I16" s="97">
        <f t="shared" si="7"/>
        <v>0</v>
      </c>
      <c r="J16" s="96">
        <f t="shared" si="7"/>
        <v>201000</v>
      </c>
      <c r="K16" s="97">
        <f t="shared" si="7"/>
        <v>355874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354000</v>
      </c>
      <c r="Q16" s="97">
        <f t="shared" si="2"/>
        <v>355874</v>
      </c>
      <c r="R16" s="52">
        <f t="shared" si="3"/>
        <v>31.372549019607842</v>
      </c>
      <c r="S16" s="53">
        <f t="shared" si="4"/>
        <v>0</v>
      </c>
      <c r="T16" s="52">
        <f>IF((SUM($E9:$E13)+$E15)=0,0,(P16/(SUM($E9:$E13)+$E15)*100))</f>
        <v>29.5</v>
      </c>
      <c r="U16" s="54">
        <f>IF((SUM($E9:$E13)+$E15)=0,0,(Q16/(SUM($E9:$E13)+$E15)*100))</f>
        <v>29.656166666666667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2275000</v>
      </c>
      <c r="C29" s="92">
        <v>0</v>
      </c>
      <c r="D29" s="92"/>
      <c r="E29" s="92">
        <f>$B29      +$C29      +$D29</f>
        <v>2275000</v>
      </c>
      <c r="F29" s="93">
        <v>2275000</v>
      </c>
      <c r="G29" s="94">
        <v>1593000</v>
      </c>
      <c r="H29" s="93"/>
      <c r="I29" s="94"/>
      <c r="J29" s="93">
        <v>1000000</v>
      </c>
      <c r="K29" s="94">
        <v>1000000</v>
      </c>
      <c r="L29" s="93"/>
      <c r="M29" s="94"/>
      <c r="N29" s="93"/>
      <c r="O29" s="94"/>
      <c r="P29" s="93">
        <f>$H29      +$J29      +$L29      +$N29</f>
        <v>1000000</v>
      </c>
      <c r="Q29" s="94">
        <f>$I29      +$K29      +$M29      +$O29</f>
        <v>1000000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43.956043956043956</v>
      </c>
      <c r="U29" s="50">
        <f>IF(($E29      =0),0,(($Q29      /$E29      )*100))</f>
        <v>43.956043956043956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2275000</v>
      </c>
      <c r="C30" s="95">
        <f>SUM(C26:C29)</f>
        <v>0</v>
      </c>
      <c r="D30" s="95"/>
      <c r="E30" s="95">
        <f>$B30      +$C30      +$D30</f>
        <v>2275000</v>
      </c>
      <c r="F30" s="96">
        <f t="shared" ref="F30:O30" si="16">SUM(F26:F29)</f>
        <v>2275000</v>
      </c>
      <c r="G30" s="97">
        <f t="shared" si="16"/>
        <v>1593000</v>
      </c>
      <c r="H30" s="96">
        <f t="shared" si="16"/>
        <v>0</v>
      </c>
      <c r="I30" s="97">
        <f t="shared" si="16"/>
        <v>0</v>
      </c>
      <c r="J30" s="96">
        <f t="shared" si="16"/>
        <v>1000000</v>
      </c>
      <c r="K30" s="97">
        <f t="shared" si="16"/>
        <v>1000000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1000000</v>
      </c>
      <c r="Q30" s="97">
        <f>$I30      +$K30      +$M30      +$O30</f>
        <v>1000000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43.956043956043956</v>
      </c>
      <c r="U30" s="54">
        <f>IF($E30   =0,0,($Q30   /$E30   )*100)</f>
        <v>43.956043956043956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4596000</v>
      </c>
      <c r="C32" s="92">
        <v>0</v>
      </c>
      <c r="D32" s="92"/>
      <c r="E32" s="92">
        <f>$B32      +$C32      +$D32</f>
        <v>4596000</v>
      </c>
      <c r="F32" s="93">
        <v>4596000</v>
      </c>
      <c r="G32" s="94">
        <v>3217000</v>
      </c>
      <c r="H32" s="93">
        <v>1052000</v>
      </c>
      <c r="I32" s="94"/>
      <c r="J32" s="93">
        <v>2520000</v>
      </c>
      <c r="K32" s="94">
        <v>3217000</v>
      </c>
      <c r="L32" s="93"/>
      <c r="M32" s="94"/>
      <c r="N32" s="93"/>
      <c r="O32" s="94"/>
      <c r="P32" s="93">
        <f>$H32      +$J32      +$L32      +$N32</f>
        <v>3572000</v>
      </c>
      <c r="Q32" s="94">
        <f>$I32      +$K32      +$M32      +$O32</f>
        <v>3217000</v>
      </c>
      <c r="R32" s="48">
        <f>IF(($H32      =0),0,((($J32      -$H32      )/$H32      )*100))</f>
        <v>139.54372623574145</v>
      </c>
      <c r="S32" s="49">
        <f>IF(($I32      =0),0,((($K32      -$I32      )/$I32      )*100))</f>
        <v>0</v>
      </c>
      <c r="T32" s="48">
        <f>IF(($E32      =0),0,(($P32      /$E32      )*100))</f>
        <v>77.719756309834636</v>
      </c>
      <c r="U32" s="50">
        <f>IF(($E32      =0),0,(($Q32      /$E32      )*100))</f>
        <v>69.995648389904261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4596000</v>
      </c>
      <c r="C33" s="95">
        <f>C32</f>
        <v>0</v>
      </c>
      <c r="D33" s="95"/>
      <c r="E33" s="95">
        <f>$B33      +$C33      +$D33</f>
        <v>4596000</v>
      </c>
      <c r="F33" s="96">
        <f t="shared" ref="F33:O33" si="17">F32</f>
        <v>4596000</v>
      </c>
      <c r="G33" s="97">
        <f t="shared" si="17"/>
        <v>3217000</v>
      </c>
      <c r="H33" s="96">
        <f t="shared" si="17"/>
        <v>1052000</v>
      </c>
      <c r="I33" s="97">
        <f t="shared" si="17"/>
        <v>0</v>
      </c>
      <c r="J33" s="96">
        <f t="shared" si="17"/>
        <v>2520000</v>
      </c>
      <c r="K33" s="97">
        <f t="shared" si="17"/>
        <v>3217000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3572000</v>
      </c>
      <c r="Q33" s="97">
        <f>$I33      +$K33      +$M33      +$O33</f>
        <v>3217000</v>
      </c>
      <c r="R33" s="52">
        <f>IF(($H33      =0),0,((($J33      -$H33      )/$H33      )*100))</f>
        <v>139.54372623574145</v>
      </c>
      <c r="S33" s="53">
        <f>IF(($I33      =0),0,((($K33      -$I33      )/$I33      )*100))</f>
        <v>0</v>
      </c>
      <c r="T33" s="52">
        <f>IF($E33   =0,0,($P33   /$E33   )*100)</f>
        <v>77.719756309834636</v>
      </c>
      <c r="U33" s="54">
        <f>IF($E33   =0,0,($Q33   /$E33   )*100)</f>
        <v>69.995648389904261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90700000</v>
      </c>
      <c r="C51" s="92">
        <v>0</v>
      </c>
      <c r="D51" s="92"/>
      <c r="E51" s="92">
        <f t="shared" si="26"/>
        <v>90700000</v>
      </c>
      <c r="F51" s="93">
        <v>90700000</v>
      </c>
      <c r="G51" s="94">
        <v>70000000</v>
      </c>
      <c r="H51" s="93">
        <v>21839000</v>
      </c>
      <c r="I51" s="94"/>
      <c r="J51" s="93">
        <v>20800000</v>
      </c>
      <c r="K51" s="94">
        <v>42678590</v>
      </c>
      <c r="L51" s="93"/>
      <c r="M51" s="94"/>
      <c r="N51" s="93"/>
      <c r="O51" s="94"/>
      <c r="P51" s="93">
        <f t="shared" si="27"/>
        <v>42639000</v>
      </c>
      <c r="Q51" s="94">
        <f t="shared" si="28"/>
        <v>42678590</v>
      </c>
      <c r="R51" s="48">
        <f t="shared" si="29"/>
        <v>-4.7575438435825816</v>
      </c>
      <c r="S51" s="49">
        <f t="shared" si="30"/>
        <v>0</v>
      </c>
      <c r="T51" s="48">
        <f t="shared" si="31"/>
        <v>47.01102535832414</v>
      </c>
      <c r="U51" s="50">
        <f t="shared" si="32"/>
        <v>47.05467475192944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90700000</v>
      </c>
      <c r="C53" s="95">
        <f>SUM(C42:C52)</f>
        <v>0</v>
      </c>
      <c r="D53" s="95"/>
      <c r="E53" s="95">
        <f t="shared" si="26"/>
        <v>90700000</v>
      </c>
      <c r="F53" s="96">
        <f t="shared" ref="F53:O53" si="33">SUM(F42:F52)</f>
        <v>90700000</v>
      </c>
      <c r="G53" s="97">
        <f t="shared" si="33"/>
        <v>70000000</v>
      </c>
      <c r="H53" s="96">
        <f t="shared" si="33"/>
        <v>21839000</v>
      </c>
      <c r="I53" s="97">
        <f t="shared" si="33"/>
        <v>0</v>
      </c>
      <c r="J53" s="96">
        <f t="shared" si="33"/>
        <v>20800000</v>
      </c>
      <c r="K53" s="97">
        <f t="shared" si="33"/>
        <v>42678590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42639000</v>
      </c>
      <c r="Q53" s="97">
        <f t="shared" si="28"/>
        <v>42678590</v>
      </c>
      <c r="R53" s="52">
        <f t="shared" si="29"/>
        <v>-4.7575438435825816</v>
      </c>
      <c r="S53" s="53">
        <f t="shared" si="30"/>
        <v>0</v>
      </c>
      <c r="T53" s="52">
        <f>IF((+$E43+$E45+$E47+$E48+$E51) =0,0,(P53   /(+$E43+$E45+$E47+$E48+$E51) )*100)</f>
        <v>47.01102535832414</v>
      </c>
      <c r="U53" s="54">
        <f>IF((+$E43+$E45+$E47+$E48+$E51) =0,0,(Q53   /(+$E43+$E45+$E47+$E48+$E51) )*100)</f>
        <v>47.05467475192944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102802000</v>
      </c>
      <c r="C67" s="104">
        <f>SUM(C9:C15,C18:C23,C26:C29,C32,C35:C39,C42:C52,C55:C58,C61:C65)</f>
        <v>0</v>
      </c>
      <c r="D67" s="104"/>
      <c r="E67" s="104">
        <f t="shared" si="35"/>
        <v>102802000</v>
      </c>
      <c r="F67" s="105">
        <f t="shared" ref="F67:O67" si="43">SUM(F9:F15,F18:F23,F26:F29,F32,F35:F39,F42:F52,F55:F58,F61:F65)</f>
        <v>102802000</v>
      </c>
      <c r="G67" s="106">
        <f t="shared" si="43"/>
        <v>76010000</v>
      </c>
      <c r="H67" s="105">
        <f t="shared" si="43"/>
        <v>23044000</v>
      </c>
      <c r="I67" s="106">
        <f t="shared" si="43"/>
        <v>0</v>
      </c>
      <c r="J67" s="105">
        <f t="shared" si="43"/>
        <v>24521000</v>
      </c>
      <c r="K67" s="106">
        <f t="shared" si="43"/>
        <v>47251464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47565000</v>
      </c>
      <c r="Q67" s="106">
        <f t="shared" si="37"/>
        <v>47251464</v>
      </c>
      <c r="R67" s="61">
        <f t="shared" si="38"/>
        <v>6.4094775212636694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48.1568476577133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47.839410353241334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212880000</v>
      </c>
      <c r="C69" s="92">
        <v>0</v>
      </c>
      <c r="D69" s="92"/>
      <c r="E69" s="92">
        <f>$B69      +$C69      +$D69</f>
        <v>212880000</v>
      </c>
      <c r="F69" s="93">
        <v>212880000</v>
      </c>
      <c r="G69" s="94">
        <v>188200000</v>
      </c>
      <c r="H69" s="93">
        <v>80462000</v>
      </c>
      <c r="I69" s="94"/>
      <c r="J69" s="93">
        <v>47980000</v>
      </c>
      <c r="K69" s="94">
        <v>126918560</v>
      </c>
      <c r="L69" s="93"/>
      <c r="M69" s="94"/>
      <c r="N69" s="93"/>
      <c r="O69" s="94"/>
      <c r="P69" s="93">
        <f>$H69      +$J69      +$L69      +$N69</f>
        <v>128442000</v>
      </c>
      <c r="Q69" s="94">
        <f>$I69      +$K69      +$M69      +$O69</f>
        <v>126918560</v>
      </c>
      <c r="R69" s="48">
        <f>IF(($H69      =0),0,((($J69      -$H69      )/$H69      )*100))</f>
        <v>-40.369366906117172</v>
      </c>
      <c r="S69" s="49">
        <f>IF(($I69      =0),0,((($K69      -$I69      )/$I69      )*100))</f>
        <v>0</v>
      </c>
      <c r="T69" s="48">
        <f>IF(($E69      =0),0,(($P69      /$E69      )*100))</f>
        <v>60.335400225479141</v>
      </c>
      <c r="U69" s="50">
        <f>IF(($E69      =0),0,(($Q69      /$E69      )*100))</f>
        <v>59.619767004885382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212880000</v>
      </c>
      <c r="C70" s="101">
        <f>C69</f>
        <v>0</v>
      </c>
      <c r="D70" s="101"/>
      <c r="E70" s="101">
        <f>$B70      +$C70      +$D70</f>
        <v>212880000</v>
      </c>
      <c r="F70" s="102">
        <f t="shared" ref="F70:O70" si="44">F69</f>
        <v>212880000</v>
      </c>
      <c r="G70" s="103">
        <f t="shared" si="44"/>
        <v>188200000</v>
      </c>
      <c r="H70" s="102">
        <f t="shared" si="44"/>
        <v>80462000</v>
      </c>
      <c r="I70" s="103">
        <f t="shared" si="44"/>
        <v>0</v>
      </c>
      <c r="J70" s="102">
        <f t="shared" si="44"/>
        <v>47980000</v>
      </c>
      <c r="K70" s="103">
        <f t="shared" si="44"/>
        <v>126918560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128442000</v>
      </c>
      <c r="Q70" s="103">
        <f>$I70      +$K70      +$M70      +$O70</f>
        <v>126918560</v>
      </c>
      <c r="R70" s="57">
        <f>IF(($H70      =0),0,((($J70      -$H70      )/$H70      )*100))</f>
        <v>-40.369366906117172</v>
      </c>
      <c r="S70" s="58">
        <f>IF(($I70      =0),0,((($K70      -$I70      )/$I70      )*100))</f>
        <v>0</v>
      </c>
      <c r="T70" s="57">
        <f>IF($E70   =0,0,($P70   /$E70   )*100)</f>
        <v>60.335400225479141</v>
      </c>
      <c r="U70" s="59">
        <f>IF($E70   =0,0,($Q70   /$E70 )*100)</f>
        <v>59.619767004885382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212880000</v>
      </c>
      <c r="C71" s="104">
        <f>C69</f>
        <v>0</v>
      </c>
      <c r="D71" s="104"/>
      <c r="E71" s="104">
        <f>$B71      +$C71      +$D71</f>
        <v>212880000</v>
      </c>
      <c r="F71" s="105">
        <f t="shared" ref="F71:O71" si="45">F69</f>
        <v>212880000</v>
      </c>
      <c r="G71" s="106">
        <f t="shared" si="45"/>
        <v>188200000</v>
      </c>
      <c r="H71" s="105">
        <f t="shared" si="45"/>
        <v>80462000</v>
      </c>
      <c r="I71" s="106">
        <f t="shared" si="45"/>
        <v>0</v>
      </c>
      <c r="J71" s="105">
        <f t="shared" si="45"/>
        <v>47980000</v>
      </c>
      <c r="K71" s="106">
        <f t="shared" si="45"/>
        <v>126918560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128442000</v>
      </c>
      <c r="Q71" s="106">
        <f>$I71      +$K71      +$M71      +$O71</f>
        <v>126918560</v>
      </c>
      <c r="R71" s="61">
        <f>IF(($H71      =0),0,((($J71      -$H71      )/$H71      )*100))</f>
        <v>-40.369366906117172</v>
      </c>
      <c r="S71" s="62">
        <f>IF(($I71      =0),0,((($K71      -$I71      )/$I71      )*100))</f>
        <v>0</v>
      </c>
      <c r="T71" s="61">
        <f>IF($E71   =0,0,($P71   /$E71   )*100)</f>
        <v>60.335400225479141</v>
      </c>
      <c r="U71" s="65">
        <f>IF($E71   =0,0,($Q71   /$E71   )*100)</f>
        <v>59.619767004885382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315682000</v>
      </c>
      <c r="C72" s="104">
        <f>SUM(C9:C15,C18:C23,C26:C29,C32,C35:C39,C42:C52,C55:C58,C61:C65,C69)</f>
        <v>0</v>
      </c>
      <c r="D72" s="104"/>
      <c r="E72" s="104">
        <f>$B72      +$C72      +$D72</f>
        <v>315682000</v>
      </c>
      <c r="F72" s="105">
        <f t="shared" ref="F72:O72" si="46">SUM(F9:F15,F18:F23,F26:F29,F32,F35:F39,F42:F52,F55:F58,F61:F65,F69)</f>
        <v>315682000</v>
      </c>
      <c r="G72" s="106">
        <f t="shared" si="46"/>
        <v>264210000</v>
      </c>
      <c r="H72" s="105">
        <f t="shared" si="46"/>
        <v>103506000</v>
      </c>
      <c r="I72" s="106">
        <f t="shared" si="46"/>
        <v>0</v>
      </c>
      <c r="J72" s="105">
        <f t="shared" si="46"/>
        <v>72501000</v>
      </c>
      <c r="K72" s="106">
        <f t="shared" si="46"/>
        <v>174170024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176007000</v>
      </c>
      <c r="Q72" s="106">
        <f>$I72      +$K72      +$M72      +$O72</f>
        <v>174170024</v>
      </c>
      <c r="R72" s="61">
        <f>IF(($H72      =0),0,((($J72      -$H72      )/$H72      )*100))</f>
        <v>-29.954785229841747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56.47567310870172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55.886239415243331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LQ04A22n0BXW2Gim+e3eopbV/ftX1zG3lTKrUc5ur6o7tHGDr7E4u9AsjENNnjJVlV+E7iuYuXaB9r88gCW7w==" saltValue="YiaIMLPkKpa+BXGxvvt+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213000</v>
      </c>
      <c r="I10" s="94"/>
      <c r="J10" s="93">
        <v>626000</v>
      </c>
      <c r="K10" s="94"/>
      <c r="L10" s="93"/>
      <c r="M10" s="94"/>
      <c r="N10" s="93"/>
      <c r="O10" s="94"/>
      <c r="P10" s="93">
        <f t="shared" ref="P10:P16" si="1">$H10      +$J10      +$L10      +$N10</f>
        <v>839000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193.89671361502349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83.899999999999991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33500000</v>
      </c>
      <c r="C11" s="92">
        <v>0</v>
      </c>
      <c r="D11" s="92"/>
      <c r="E11" s="92">
        <f t="shared" si="0"/>
        <v>33500000</v>
      </c>
      <c r="F11" s="93">
        <v>33500000</v>
      </c>
      <c r="G11" s="94">
        <v>20250000</v>
      </c>
      <c r="H11" s="93">
        <v>4859000</v>
      </c>
      <c r="I11" s="94"/>
      <c r="J11" s="93"/>
      <c r="K11" s="94"/>
      <c r="L11" s="93"/>
      <c r="M11" s="94"/>
      <c r="N11" s="93"/>
      <c r="O11" s="94"/>
      <c r="P11" s="93">
        <f t="shared" si="1"/>
        <v>4859000</v>
      </c>
      <c r="Q11" s="94">
        <f t="shared" si="2"/>
        <v>0</v>
      </c>
      <c r="R11" s="48">
        <f t="shared" si="3"/>
        <v>-100</v>
      </c>
      <c r="S11" s="49">
        <f t="shared" si="4"/>
        <v>0</v>
      </c>
      <c r="T11" s="48">
        <f t="shared" si="5"/>
        <v>14.504477611940297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61744000</v>
      </c>
      <c r="C13" s="92">
        <v>0</v>
      </c>
      <c r="D13" s="92"/>
      <c r="E13" s="92">
        <f t="shared" si="0"/>
        <v>61744000</v>
      </c>
      <c r="F13" s="93">
        <v>61744000</v>
      </c>
      <c r="G13" s="94">
        <v>40364000</v>
      </c>
      <c r="H13" s="93">
        <v>149000</v>
      </c>
      <c r="I13" s="94"/>
      <c r="J13" s="93">
        <v>5734000</v>
      </c>
      <c r="K13" s="94"/>
      <c r="L13" s="93"/>
      <c r="M13" s="94"/>
      <c r="N13" s="93"/>
      <c r="O13" s="94"/>
      <c r="P13" s="93">
        <f t="shared" si="1"/>
        <v>5883000</v>
      </c>
      <c r="Q13" s="94">
        <f t="shared" si="2"/>
        <v>0</v>
      </c>
      <c r="R13" s="48">
        <f t="shared" si="3"/>
        <v>3748.3221476510066</v>
      </c>
      <c r="S13" s="49">
        <f t="shared" si="4"/>
        <v>0</v>
      </c>
      <c r="T13" s="48">
        <f t="shared" si="5"/>
        <v>9.5280513086291787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5000000</v>
      </c>
      <c r="C14" s="92">
        <v>0</v>
      </c>
      <c r="D14" s="92"/>
      <c r="E14" s="92">
        <f t="shared" si="0"/>
        <v>5000000</v>
      </c>
      <c r="F14" s="93">
        <v>5000000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151193000</v>
      </c>
      <c r="C16" s="95">
        <f>SUM(C9:C15)</f>
        <v>0</v>
      </c>
      <c r="D16" s="95"/>
      <c r="E16" s="95">
        <f t="shared" si="0"/>
        <v>151193000</v>
      </c>
      <c r="F16" s="96">
        <f t="shared" ref="F16:O16" si="7">SUM(F9:F15)</f>
        <v>151193000</v>
      </c>
      <c r="G16" s="97">
        <f t="shared" si="7"/>
        <v>78263000</v>
      </c>
      <c r="H16" s="96">
        <f t="shared" si="7"/>
        <v>5221000</v>
      </c>
      <c r="I16" s="97">
        <f t="shared" si="7"/>
        <v>0</v>
      </c>
      <c r="J16" s="96">
        <f t="shared" si="7"/>
        <v>6360000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11581000</v>
      </c>
      <c r="Q16" s="97">
        <f t="shared" si="2"/>
        <v>0</v>
      </c>
      <c r="R16" s="52">
        <f t="shared" si="3"/>
        <v>21.815744110323692</v>
      </c>
      <c r="S16" s="53">
        <f t="shared" si="4"/>
        <v>0</v>
      </c>
      <c r="T16" s="52">
        <f>IF((SUM($E9:$E13)+$E15)=0,0,(P16/(SUM($E9:$E13)+$E15)*100))</f>
        <v>7.9217199181903366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468265000</v>
      </c>
      <c r="H28" s="93">
        <v>224573000</v>
      </c>
      <c r="I28" s="94"/>
      <c r="J28" s="93">
        <v>193314000</v>
      </c>
      <c r="K28" s="94"/>
      <c r="L28" s="93"/>
      <c r="M28" s="94"/>
      <c r="N28" s="93"/>
      <c r="O28" s="94"/>
      <c r="P28" s="93">
        <f>$H28      +$J28      +$L28      +$N28</f>
        <v>417887000</v>
      </c>
      <c r="Q28" s="94">
        <f>$I28      +$K28      +$M28      +$O28</f>
        <v>0</v>
      </c>
      <c r="R28" s="48">
        <f>IF(($H28      =0),0,((($J28      -$H28      )/$H28      )*100))</f>
        <v>-13.919304635909036</v>
      </c>
      <c r="S28" s="49">
        <f>IF(($I28      =0),0,((($K28      -$I28      )/$I28      )*100))</f>
        <v>0</v>
      </c>
      <c r="T28" s="48">
        <f>IF(($E28      =0),0,(($P28      /$E28      )*100))</f>
        <v>54.080563004068779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772712000</v>
      </c>
      <c r="C30" s="95">
        <f>SUM(C26:C29)</f>
        <v>0</v>
      </c>
      <c r="D30" s="95"/>
      <c r="E30" s="95">
        <f>$B30      +$C30      +$D30</f>
        <v>772712000</v>
      </c>
      <c r="F30" s="96">
        <f t="shared" ref="F30:O30" si="16">SUM(F26:F29)</f>
        <v>772712000</v>
      </c>
      <c r="G30" s="97">
        <f t="shared" si="16"/>
        <v>468265000</v>
      </c>
      <c r="H30" s="96">
        <f t="shared" si="16"/>
        <v>224573000</v>
      </c>
      <c r="I30" s="97">
        <f t="shared" si="16"/>
        <v>0</v>
      </c>
      <c r="J30" s="96">
        <f t="shared" si="16"/>
        <v>193314000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417887000</v>
      </c>
      <c r="Q30" s="97">
        <f>$I30      +$K30      +$M30      +$O30</f>
        <v>0</v>
      </c>
      <c r="R30" s="52">
        <f>IF(($H30      =0),0,((($J30      -$H30      )/$H30      )*100))</f>
        <v>-13.919304635909036</v>
      </c>
      <c r="S30" s="53">
        <f>IF(($I30      =0),0,((($K30      -$I30      )/$I30      )*100))</f>
        <v>0</v>
      </c>
      <c r="T30" s="52">
        <f>IF($E30   =0,0,($P30   /$E30   )*100)</f>
        <v>54.080563004068779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81691000</v>
      </c>
      <c r="C32" s="92">
        <v>0</v>
      </c>
      <c r="D32" s="92"/>
      <c r="E32" s="92">
        <f>$B32      +$C32      +$D32</f>
        <v>81691000</v>
      </c>
      <c r="F32" s="93">
        <v>81691000</v>
      </c>
      <c r="G32" s="94">
        <v>57183000</v>
      </c>
      <c r="H32" s="93">
        <v>61665000</v>
      </c>
      <c r="I32" s="94"/>
      <c r="J32" s="93">
        <v>20026000</v>
      </c>
      <c r="K32" s="94"/>
      <c r="L32" s="93"/>
      <c r="M32" s="94"/>
      <c r="N32" s="93"/>
      <c r="O32" s="94"/>
      <c r="P32" s="93">
        <f>$H32      +$J32      +$L32      +$N32</f>
        <v>81691000</v>
      </c>
      <c r="Q32" s="94">
        <f>$I32      +$K32      +$M32      +$O32</f>
        <v>0</v>
      </c>
      <c r="R32" s="48">
        <f>IF(($H32      =0),0,((($J32      -$H32      )/$H32      )*100))</f>
        <v>-67.524527689937557</v>
      </c>
      <c r="S32" s="49">
        <f>IF(($I32      =0),0,((($K32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81691000</v>
      </c>
      <c r="C33" s="95">
        <f>C32</f>
        <v>0</v>
      </c>
      <c r="D33" s="95"/>
      <c r="E33" s="95">
        <f>$B33      +$C33      +$D33</f>
        <v>81691000</v>
      </c>
      <c r="F33" s="96">
        <f t="shared" ref="F33:O33" si="17">F32</f>
        <v>81691000</v>
      </c>
      <c r="G33" s="97">
        <f t="shared" si="17"/>
        <v>57183000</v>
      </c>
      <c r="H33" s="96">
        <f t="shared" si="17"/>
        <v>61665000</v>
      </c>
      <c r="I33" s="97">
        <f t="shared" si="17"/>
        <v>0</v>
      </c>
      <c r="J33" s="96">
        <f t="shared" si="17"/>
        <v>20026000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81691000</v>
      </c>
      <c r="Q33" s="97">
        <f>$I33      +$K33      +$M33      +$O33</f>
        <v>0</v>
      </c>
      <c r="R33" s="52">
        <f>IF(($H33      =0),0,((($J33      -$H33      )/$H33      )*100))</f>
        <v>-67.524527689937557</v>
      </c>
      <c r="S33" s="53">
        <f>IF(($I33      =0),0,((($K33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7740000</v>
      </c>
      <c r="C36" s="92">
        <v>0</v>
      </c>
      <c r="D36" s="92"/>
      <c r="E36" s="92">
        <f t="shared" si="18"/>
        <v>7740000</v>
      </c>
      <c r="F36" s="93">
        <v>7740000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9000000</v>
      </c>
      <c r="C38" s="92">
        <v>0</v>
      </c>
      <c r="D38" s="92"/>
      <c r="E38" s="92">
        <f t="shared" si="18"/>
        <v>9000000</v>
      </c>
      <c r="F38" s="93">
        <v>9000000</v>
      </c>
      <c r="G38" s="94">
        <v>6000000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16740000</v>
      </c>
      <c r="C40" s="95">
        <f>SUM(C35:C39)</f>
        <v>0</v>
      </c>
      <c r="D40" s="95"/>
      <c r="E40" s="95">
        <f t="shared" si="18"/>
        <v>16740000</v>
      </c>
      <c r="F40" s="96">
        <f t="shared" ref="F40:O40" si="25">SUM(F35:F39)</f>
        <v>16740000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>
        <v>138797000</v>
      </c>
      <c r="L65" s="93"/>
      <c r="M65" s="94"/>
      <c r="N65" s="93"/>
      <c r="O65" s="94"/>
      <c r="P65" s="93">
        <f t="shared" si="36"/>
        <v>38988000</v>
      </c>
      <c r="Q65" s="94">
        <f t="shared" si="37"/>
        <v>159297000</v>
      </c>
      <c r="R65" s="48">
        <f t="shared" si="38"/>
        <v>-100</v>
      </c>
      <c r="S65" s="49">
        <f t="shared" si="39"/>
        <v>577.0585365853658</v>
      </c>
      <c r="T65" s="48">
        <f t="shared" si="40"/>
        <v>5.6803264716209503</v>
      </c>
      <c r="U65" s="50">
        <f t="shared" si="41"/>
        <v>23.208653071452819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686369000</v>
      </c>
      <c r="C66" s="95">
        <f>SUM(C61:C65)</f>
        <v>0</v>
      </c>
      <c r="D66" s="95"/>
      <c r="E66" s="95">
        <f t="shared" si="35"/>
        <v>686369000</v>
      </c>
      <c r="F66" s="96">
        <f t="shared" ref="F66:O66" si="42">SUM(F61:F65)</f>
        <v>686369000</v>
      </c>
      <c r="G66" s="97">
        <f t="shared" si="42"/>
        <v>170435000</v>
      </c>
      <c r="H66" s="96">
        <f t="shared" si="42"/>
        <v>38988000</v>
      </c>
      <c r="I66" s="97">
        <f t="shared" si="42"/>
        <v>20500000</v>
      </c>
      <c r="J66" s="96">
        <f t="shared" si="42"/>
        <v>0</v>
      </c>
      <c r="K66" s="97">
        <f t="shared" si="42"/>
        <v>138797000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38988000</v>
      </c>
      <c r="Q66" s="97">
        <f t="shared" si="37"/>
        <v>159297000</v>
      </c>
      <c r="R66" s="52">
        <f t="shared" si="38"/>
        <v>-100</v>
      </c>
      <c r="S66" s="53">
        <f t="shared" si="39"/>
        <v>577.0585365853658</v>
      </c>
      <c r="T66" s="52">
        <f>IF((+$E61+$E63+$E64++$E65) =0,0,(P66   /(+$E61+$E63+$E64+$E65) )*100)</f>
        <v>5.6803264716209503</v>
      </c>
      <c r="U66" s="54">
        <f>IF((+$E61+$E63+$E65) =0,0,(Q66  /(+$E61+$E63+$E65) )*100)</f>
        <v>23.208653071452819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1708705000</v>
      </c>
      <c r="C67" s="104">
        <f>SUM(C9:C15,C18:C23,C26:C29,C32,C35:C39,C42:C52,C55:C58,C61:C65)</f>
        <v>0</v>
      </c>
      <c r="D67" s="104"/>
      <c r="E67" s="104">
        <f t="shared" si="35"/>
        <v>1708705000</v>
      </c>
      <c r="F67" s="105">
        <f t="shared" ref="F67:O67" si="43">SUM(F9:F15,F18:F23,F26:F29,F32,F35:F39,F42:F52,F55:F58,F61:F65)</f>
        <v>1708705000</v>
      </c>
      <c r="G67" s="106">
        <f t="shared" si="43"/>
        <v>780146000</v>
      </c>
      <c r="H67" s="105">
        <f t="shared" si="43"/>
        <v>330447000</v>
      </c>
      <c r="I67" s="106">
        <f t="shared" si="43"/>
        <v>20500000</v>
      </c>
      <c r="J67" s="105">
        <f t="shared" si="43"/>
        <v>219700000</v>
      </c>
      <c r="K67" s="106">
        <f t="shared" si="43"/>
        <v>138797000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550147000</v>
      </c>
      <c r="Q67" s="106">
        <f t="shared" si="37"/>
        <v>159297000</v>
      </c>
      <c r="R67" s="61">
        <f t="shared" si="38"/>
        <v>-33.514300326527405</v>
      </c>
      <c r="S67" s="62">
        <f t="shared" si="39"/>
        <v>577.0585365853658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32.438582164136641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9.3927056277694412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1708705000</v>
      </c>
      <c r="C72" s="104">
        <f>SUM(C9:C15,C18:C23,C26:C29,C32,C35:C39,C42:C52,C55:C58,C61:C65,C69)</f>
        <v>0</v>
      </c>
      <c r="D72" s="104"/>
      <c r="E72" s="104">
        <f>$B72      +$C72      +$D72</f>
        <v>1708705000</v>
      </c>
      <c r="F72" s="105">
        <f t="shared" ref="F72:O72" si="46">SUM(F9:F15,F18:F23,F26:F29,F32,F35:F39,F42:F52,F55:F58,F61:F65,F69)</f>
        <v>1708705000</v>
      </c>
      <c r="G72" s="106">
        <f t="shared" si="46"/>
        <v>780146000</v>
      </c>
      <c r="H72" s="105">
        <f t="shared" si="46"/>
        <v>330447000</v>
      </c>
      <c r="I72" s="106">
        <f t="shared" si="46"/>
        <v>20500000</v>
      </c>
      <c r="J72" s="105">
        <f t="shared" si="46"/>
        <v>219700000</v>
      </c>
      <c r="K72" s="106">
        <f t="shared" si="46"/>
        <v>138797000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550147000</v>
      </c>
      <c r="Q72" s="106">
        <f>$I72      +$K72      +$M72      +$O72</f>
        <v>159297000</v>
      </c>
      <c r="R72" s="61">
        <f>IF(($H72      =0),0,((($J72      -$H72      )/$H72      )*100))</f>
        <v>-33.514300326527405</v>
      </c>
      <c r="S72" s="62">
        <f>IF(($I72      =0),0,((($K72      -$I72      )/$I72      )*100))</f>
        <v>577.0585365853658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32.438582164136641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9.3927056277694412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2IzZlgjKgRlAiPrTHUTzYdYS+iUJHz4JnOGPxYDo7EyFKFtCVmgNLm88jRqHtx/h4S/OKUM7PCILsDM68N9PQ==" saltValue="jtu8yQEO96m6novdp5OO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78000</v>
      </c>
      <c r="I10" s="94">
        <v>76595</v>
      </c>
      <c r="J10" s="93">
        <v>278000</v>
      </c>
      <c r="K10" s="94">
        <v>276596</v>
      </c>
      <c r="L10" s="93"/>
      <c r="M10" s="94"/>
      <c r="N10" s="93"/>
      <c r="O10" s="94"/>
      <c r="P10" s="93">
        <f t="shared" ref="P10:P16" si="1">$H10      +$J10      +$L10      +$N10</f>
        <v>356000</v>
      </c>
      <c r="Q10" s="94">
        <f t="shared" ref="Q10:Q16" si="2">$I10      +$K10      +$M10      +$O10</f>
        <v>353191</v>
      </c>
      <c r="R10" s="48">
        <f t="shared" ref="R10:R16" si="3">IF(($H10      =0),0,((($J10      -$H10      )/$H10      )*100))</f>
        <v>256.41025641025641</v>
      </c>
      <c r="S10" s="49">
        <f t="shared" ref="S10:S16" si="4">IF(($I10      =0),0,((($K10      -$I10      )/$I10      )*100))</f>
        <v>261.11495528428748</v>
      </c>
      <c r="T10" s="48">
        <f t="shared" ref="T10:T15" si="5">IF(($E10      =0),0,(($P10      /$E10      )*100))</f>
        <v>18.256410256410259</v>
      </c>
      <c r="U10" s="50">
        <f t="shared" ref="U10:U15" si="6">IF(($E10      =0),0,(($Q10      /$E10      )*100))</f>
        <v>18.112358974358976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78000</v>
      </c>
      <c r="I16" s="97">
        <f t="shared" si="7"/>
        <v>76595</v>
      </c>
      <c r="J16" s="96">
        <f t="shared" si="7"/>
        <v>278000</v>
      </c>
      <c r="K16" s="97">
        <f t="shared" si="7"/>
        <v>276596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356000</v>
      </c>
      <c r="Q16" s="97">
        <f t="shared" si="2"/>
        <v>353191</v>
      </c>
      <c r="R16" s="52">
        <f t="shared" si="3"/>
        <v>256.41025641025641</v>
      </c>
      <c r="S16" s="53">
        <f t="shared" si="4"/>
        <v>261.11495528428748</v>
      </c>
      <c r="T16" s="52">
        <f>IF((SUM($E9:$E13)+$E15)=0,0,(P16/(SUM($E9:$E13)+$E15)*100))</f>
        <v>18.256410256410259</v>
      </c>
      <c r="U16" s="54">
        <f>IF((SUM($E9:$E13)+$E15)=0,0,(Q16/(SUM($E9:$E13)+$E15)*100))</f>
        <v>18.112358974358976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1976000</v>
      </c>
      <c r="C32" s="92">
        <v>0</v>
      </c>
      <c r="D32" s="92"/>
      <c r="E32" s="92">
        <f>$B32      +$C32      +$D32</f>
        <v>1976000</v>
      </c>
      <c r="F32" s="93">
        <v>1976000</v>
      </c>
      <c r="G32" s="94">
        <v>1383000</v>
      </c>
      <c r="H32" s="93">
        <v>984000</v>
      </c>
      <c r="I32" s="94">
        <v>665352</v>
      </c>
      <c r="J32" s="93">
        <v>938000</v>
      </c>
      <c r="K32" s="94">
        <v>717648</v>
      </c>
      <c r="L32" s="93"/>
      <c r="M32" s="94"/>
      <c r="N32" s="93"/>
      <c r="O32" s="94"/>
      <c r="P32" s="93">
        <f>$H32      +$J32      +$L32      +$N32</f>
        <v>1922000</v>
      </c>
      <c r="Q32" s="94">
        <f>$I32      +$K32      +$M32      +$O32</f>
        <v>1383000</v>
      </c>
      <c r="R32" s="48">
        <f>IF(($H32      =0),0,((($J32      -$H32      )/$H32      )*100))</f>
        <v>-4.6747967479674797</v>
      </c>
      <c r="S32" s="49">
        <f>IF(($I32      =0),0,((($K32      -$I32      )/$I32      )*100))</f>
        <v>7.8598997222522806</v>
      </c>
      <c r="T32" s="48">
        <f>IF(($E32      =0),0,(($P32      /$E32      )*100))</f>
        <v>97.267206477732799</v>
      </c>
      <c r="U32" s="50">
        <f>IF(($E32      =0),0,(($Q32      /$E32      )*100))</f>
        <v>69.989878542510127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1976000</v>
      </c>
      <c r="C33" s="95">
        <f>C32</f>
        <v>0</v>
      </c>
      <c r="D33" s="95"/>
      <c r="E33" s="95">
        <f>$B33      +$C33      +$D33</f>
        <v>1976000</v>
      </c>
      <c r="F33" s="96">
        <f t="shared" ref="F33:O33" si="17">F32</f>
        <v>1976000</v>
      </c>
      <c r="G33" s="97">
        <f t="shared" si="17"/>
        <v>1383000</v>
      </c>
      <c r="H33" s="96">
        <f t="shared" si="17"/>
        <v>984000</v>
      </c>
      <c r="I33" s="97">
        <f t="shared" si="17"/>
        <v>665352</v>
      </c>
      <c r="J33" s="96">
        <f t="shared" si="17"/>
        <v>938000</v>
      </c>
      <c r="K33" s="97">
        <f t="shared" si="17"/>
        <v>717648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1922000</v>
      </c>
      <c r="Q33" s="97">
        <f>$I33      +$K33      +$M33      +$O33</f>
        <v>1383000</v>
      </c>
      <c r="R33" s="52">
        <f>IF(($H33      =0),0,((($J33      -$H33      )/$H33      )*100))</f>
        <v>-4.6747967479674797</v>
      </c>
      <c r="S33" s="53">
        <f>IF(($I33      =0),0,((($K33      -$I33      )/$I33      )*100))</f>
        <v>7.8598997222522806</v>
      </c>
      <c r="T33" s="52">
        <f>IF($E33   =0,0,($P33   /$E33   )*100)</f>
        <v>97.267206477732799</v>
      </c>
      <c r="U33" s="54">
        <f>IF($E33   =0,0,($Q33   /$E33   )*100)</f>
        <v>69.989878542510127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79406000</v>
      </c>
      <c r="C36" s="92">
        <v>0</v>
      </c>
      <c r="D36" s="92"/>
      <c r="E36" s="92">
        <f t="shared" si="18"/>
        <v>79406000</v>
      </c>
      <c r="F36" s="93">
        <v>79406000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79406000</v>
      </c>
      <c r="C40" s="95">
        <f>SUM(C35:C39)</f>
        <v>0</v>
      </c>
      <c r="D40" s="95"/>
      <c r="E40" s="95">
        <f t="shared" si="18"/>
        <v>79406000</v>
      </c>
      <c r="F40" s="96">
        <f t="shared" ref="F40:O40" si="25">SUM(F35:F39)</f>
        <v>79406000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83332000</v>
      </c>
      <c r="C67" s="104">
        <f>SUM(C9:C15,C18:C23,C26:C29,C32,C35:C39,C42:C52,C55:C58,C61:C65)</f>
        <v>0</v>
      </c>
      <c r="D67" s="104"/>
      <c r="E67" s="104">
        <f t="shared" si="35"/>
        <v>83332000</v>
      </c>
      <c r="F67" s="105">
        <f t="shared" ref="F67:O67" si="43">SUM(F9:F15,F18:F23,F26:F29,F32,F35:F39,F42:F52,F55:F58,F61:F65)</f>
        <v>83332000</v>
      </c>
      <c r="G67" s="106">
        <f t="shared" si="43"/>
        <v>3333000</v>
      </c>
      <c r="H67" s="105">
        <f t="shared" si="43"/>
        <v>1062000</v>
      </c>
      <c r="I67" s="106">
        <f t="shared" si="43"/>
        <v>741947</v>
      </c>
      <c r="J67" s="105">
        <f t="shared" si="43"/>
        <v>1216000</v>
      </c>
      <c r="K67" s="106">
        <f t="shared" si="43"/>
        <v>994244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2278000</v>
      </c>
      <c r="Q67" s="106">
        <f t="shared" si="37"/>
        <v>1736191</v>
      </c>
      <c r="R67" s="61">
        <f t="shared" si="38"/>
        <v>14.500941619585687</v>
      </c>
      <c r="S67" s="62">
        <f t="shared" si="39"/>
        <v>34.004720013693699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58.023433520122261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44.222898624554254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32253000</v>
      </c>
      <c r="C69" s="92">
        <v>0</v>
      </c>
      <c r="D69" s="92"/>
      <c r="E69" s="92">
        <f>$B69      +$C69      +$D69</f>
        <v>32253000</v>
      </c>
      <c r="F69" s="93">
        <v>32253000</v>
      </c>
      <c r="G69" s="94">
        <v>26500000</v>
      </c>
      <c r="H69" s="93">
        <v>4009000</v>
      </c>
      <c r="I69" s="94">
        <v>9083217</v>
      </c>
      <c r="J69" s="93">
        <v>9449000</v>
      </c>
      <c r="K69" s="94">
        <v>10932165</v>
      </c>
      <c r="L69" s="93"/>
      <c r="M69" s="94"/>
      <c r="N69" s="93"/>
      <c r="O69" s="94"/>
      <c r="P69" s="93">
        <f>$H69      +$J69      +$L69      +$N69</f>
        <v>13458000</v>
      </c>
      <c r="Q69" s="94">
        <f>$I69      +$K69      +$M69      +$O69</f>
        <v>20015382</v>
      </c>
      <c r="R69" s="48">
        <f>IF(($H69      =0),0,((($J69      -$H69      )/$H69      )*100))</f>
        <v>135.6946869543527</v>
      </c>
      <c r="S69" s="49">
        <f>IF(($I69      =0),0,((($K69      -$I69      )/$I69      )*100))</f>
        <v>20.3556515274269</v>
      </c>
      <c r="T69" s="48">
        <f>IF(($E69      =0),0,(($P69      /$E69      )*100))</f>
        <v>41.726351037112828</v>
      </c>
      <c r="U69" s="50">
        <f>IF(($E69      =0),0,(($Q69      /$E69      )*100))</f>
        <v>62.057427216072924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32253000</v>
      </c>
      <c r="C70" s="101">
        <f>C69</f>
        <v>0</v>
      </c>
      <c r="D70" s="101"/>
      <c r="E70" s="101">
        <f>$B70      +$C70      +$D70</f>
        <v>32253000</v>
      </c>
      <c r="F70" s="102">
        <f t="shared" ref="F70:O70" si="44">F69</f>
        <v>32253000</v>
      </c>
      <c r="G70" s="103">
        <f t="shared" si="44"/>
        <v>26500000</v>
      </c>
      <c r="H70" s="102">
        <f t="shared" si="44"/>
        <v>4009000</v>
      </c>
      <c r="I70" s="103">
        <f t="shared" si="44"/>
        <v>9083217</v>
      </c>
      <c r="J70" s="102">
        <f t="shared" si="44"/>
        <v>9449000</v>
      </c>
      <c r="K70" s="103">
        <f t="shared" si="44"/>
        <v>10932165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13458000</v>
      </c>
      <c r="Q70" s="103">
        <f>$I70      +$K70      +$M70      +$O70</f>
        <v>20015382</v>
      </c>
      <c r="R70" s="57">
        <f>IF(($H70      =0),0,((($J70      -$H70      )/$H70      )*100))</f>
        <v>135.6946869543527</v>
      </c>
      <c r="S70" s="58">
        <f>IF(($I70      =0),0,((($K70      -$I70      )/$I70      )*100))</f>
        <v>20.3556515274269</v>
      </c>
      <c r="T70" s="57">
        <f>IF($E70   =0,0,($P70   /$E70   )*100)</f>
        <v>41.726351037112828</v>
      </c>
      <c r="U70" s="59">
        <f>IF($E70   =0,0,($Q70   /$E70 )*100)</f>
        <v>62.057427216072924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32253000</v>
      </c>
      <c r="C71" s="104">
        <f>C69</f>
        <v>0</v>
      </c>
      <c r="D71" s="104"/>
      <c r="E71" s="104">
        <f>$B71      +$C71      +$D71</f>
        <v>32253000</v>
      </c>
      <c r="F71" s="105">
        <f t="shared" ref="F71:O71" si="45">F69</f>
        <v>32253000</v>
      </c>
      <c r="G71" s="106">
        <f t="shared" si="45"/>
        <v>26500000</v>
      </c>
      <c r="H71" s="105">
        <f t="shared" si="45"/>
        <v>4009000</v>
      </c>
      <c r="I71" s="106">
        <f t="shared" si="45"/>
        <v>9083217</v>
      </c>
      <c r="J71" s="105">
        <f t="shared" si="45"/>
        <v>9449000</v>
      </c>
      <c r="K71" s="106">
        <f t="shared" si="45"/>
        <v>10932165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13458000</v>
      </c>
      <c r="Q71" s="106">
        <f>$I71      +$K71      +$M71      +$O71</f>
        <v>20015382</v>
      </c>
      <c r="R71" s="61">
        <f>IF(($H71      =0),0,((($J71      -$H71      )/$H71      )*100))</f>
        <v>135.6946869543527</v>
      </c>
      <c r="S71" s="62">
        <f>IF(($I71      =0),0,((($K71      -$I71      )/$I71      )*100))</f>
        <v>20.3556515274269</v>
      </c>
      <c r="T71" s="61">
        <f>IF($E71   =0,0,($P71   /$E71   )*100)</f>
        <v>41.726351037112828</v>
      </c>
      <c r="U71" s="65">
        <f>IF($E71   =0,0,($Q71   /$E71   )*100)</f>
        <v>62.057427216072924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115585000</v>
      </c>
      <c r="C72" s="104">
        <f>SUM(C9:C15,C18:C23,C26:C29,C32,C35:C39,C42:C52,C55:C58,C61:C65,C69)</f>
        <v>0</v>
      </c>
      <c r="D72" s="104"/>
      <c r="E72" s="104">
        <f>$B72      +$C72      +$D72</f>
        <v>115585000</v>
      </c>
      <c r="F72" s="105">
        <f t="shared" ref="F72:O72" si="46">SUM(F9:F15,F18:F23,F26:F29,F32,F35:F39,F42:F52,F55:F58,F61:F65,F69)</f>
        <v>115585000</v>
      </c>
      <c r="G72" s="106">
        <f t="shared" si="46"/>
        <v>29833000</v>
      </c>
      <c r="H72" s="105">
        <f t="shared" si="46"/>
        <v>5071000</v>
      </c>
      <c r="I72" s="106">
        <f t="shared" si="46"/>
        <v>9825164</v>
      </c>
      <c r="J72" s="105">
        <f t="shared" si="46"/>
        <v>10665000</v>
      </c>
      <c r="K72" s="106">
        <f t="shared" si="46"/>
        <v>11926409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15736000</v>
      </c>
      <c r="Q72" s="106">
        <f>$I72      +$K72      +$M72      +$O72</f>
        <v>21751573</v>
      </c>
      <c r="R72" s="61">
        <f>IF(($H72      =0),0,((($J72      -$H72      )/$H72      )*100))</f>
        <v>110.31354762374286</v>
      </c>
      <c r="S72" s="62">
        <f>IF(($I72      =0),0,((($K72      -$I72      )/$I72      )*100))</f>
        <v>21.386360573726808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43.494845075872746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60.122095690870395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dArmnB388Q1QFlXSN6P9Y5JwGLT0GYSXwnSrSr3f7fM6NZ4eXfa5+smX5NXA2E7nrcyENg2dSqmSogIXogQkw==" saltValue="BlSdUnBwPDejkq1yat8U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725000</v>
      </c>
      <c r="I10" s="94">
        <v>725826</v>
      </c>
      <c r="J10" s="93">
        <v>326000</v>
      </c>
      <c r="K10" s="94">
        <v>325329</v>
      </c>
      <c r="L10" s="93"/>
      <c r="M10" s="94"/>
      <c r="N10" s="93"/>
      <c r="O10" s="94"/>
      <c r="P10" s="93">
        <f t="shared" ref="P10:P16" si="1">$H10      +$J10      +$L10      +$N10</f>
        <v>1051000</v>
      </c>
      <c r="Q10" s="94">
        <f t="shared" ref="Q10:Q16" si="2">$I10      +$K10      +$M10      +$O10</f>
        <v>1051155</v>
      </c>
      <c r="R10" s="48">
        <f t="shared" ref="R10:R16" si="3">IF(($H10      =0),0,((($J10      -$H10      )/$H10      )*100))</f>
        <v>-55.034482758620683</v>
      </c>
      <c r="S10" s="49">
        <f t="shared" ref="S10:S16" si="4">IF(($I10      =0),0,((($K10      -$I10      )/$I10      )*100))</f>
        <v>-55.178100536492217</v>
      </c>
      <c r="T10" s="48">
        <f t="shared" ref="T10:T15" si="5">IF(($E10      =0),0,(($P10      /$E10      )*100))</f>
        <v>56.810810810810807</v>
      </c>
      <c r="U10" s="50">
        <f t="shared" ref="U10:U15" si="6">IF(($E10      =0),0,(($Q10      /$E10      )*100))</f>
        <v>56.819189189189188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725000</v>
      </c>
      <c r="I16" s="97">
        <f t="shared" si="7"/>
        <v>725826</v>
      </c>
      <c r="J16" s="96">
        <f t="shared" si="7"/>
        <v>326000</v>
      </c>
      <c r="K16" s="97">
        <f t="shared" si="7"/>
        <v>325329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1051000</v>
      </c>
      <c r="Q16" s="97">
        <f t="shared" si="2"/>
        <v>1051155</v>
      </c>
      <c r="R16" s="52">
        <f t="shared" si="3"/>
        <v>-55.034482758620683</v>
      </c>
      <c r="S16" s="53">
        <f t="shared" si="4"/>
        <v>-55.178100536492217</v>
      </c>
      <c r="T16" s="52">
        <f>IF((SUM($E9:$E13)+$E15)=0,0,(P16/(SUM($E9:$E13)+$E15)*100))</f>
        <v>56.810810810810807</v>
      </c>
      <c r="U16" s="54">
        <f>IF((SUM($E9:$E13)+$E15)=0,0,(Q16/(SUM($E9:$E13)+$E15)*100))</f>
        <v>56.819189189189188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1658000</v>
      </c>
      <c r="C32" s="92">
        <v>0</v>
      </c>
      <c r="D32" s="92"/>
      <c r="E32" s="92">
        <f>$B32      +$C32      +$D32</f>
        <v>1658000</v>
      </c>
      <c r="F32" s="93">
        <v>1658000</v>
      </c>
      <c r="G32" s="94">
        <v>1161000</v>
      </c>
      <c r="H32" s="93">
        <v>339000</v>
      </c>
      <c r="I32" s="94">
        <v>269016</v>
      </c>
      <c r="J32" s="93">
        <v>417000</v>
      </c>
      <c r="K32" s="94">
        <v>480733</v>
      </c>
      <c r="L32" s="93"/>
      <c r="M32" s="94"/>
      <c r="N32" s="93"/>
      <c r="O32" s="94"/>
      <c r="P32" s="93">
        <f>$H32      +$J32      +$L32      +$N32</f>
        <v>756000</v>
      </c>
      <c r="Q32" s="94">
        <f>$I32      +$K32      +$M32      +$O32</f>
        <v>749749</v>
      </c>
      <c r="R32" s="48">
        <f>IF(($H32      =0),0,((($J32      -$H32      )/$H32      )*100))</f>
        <v>23.008849557522122</v>
      </c>
      <c r="S32" s="49">
        <f>IF(($I32      =0),0,((($K32      -$I32      )/$I32      )*100))</f>
        <v>78.700523388943409</v>
      </c>
      <c r="T32" s="48">
        <f>IF(($E32      =0),0,(($P32      /$E32      )*100))</f>
        <v>45.597104945717732</v>
      </c>
      <c r="U32" s="50">
        <f>IF(($E32      =0),0,(($Q32      /$E32      )*100))</f>
        <v>45.22008443908323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1658000</v>
      </c>
      <c r="C33" s="95">
        <f>C32</f>
        <v>0</v>
      </c>
      <c r="D33" s="95"/>
      <c r="E33" s="95">
        <f>$B33      +$C33      +$D33</f>
        <v>1658000</v>
      </c>
      <c r="F33" s="96">
        <f t="shared" ref="F33:O33" si="17">F32</f>
        <v>1658000</v>
      </c>
      <c r="G33" s="97">
        <f t="shared" si="17"/>
        <v>1161000</v>
      </c>
      <c r="H33" s="96">
        <f t="shared" si="17"/>
        <v>339000</v>
      </c>
      <c r="I33" s="97">
        <f t="shared" si="17"/>
        <v>269016</v>
      </c>
      <c r="J33" s="96">
        <f t="shared" si="17"/>
        <v>417000</v>
      </c>
      <c r="K33" s="97">
        <f t="shared" si="17"/>
        <v>480733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756000</v>
      </c>
      <c r="Q33" s="97">
        <f>$I33      +$K33      +$M33      +$O33</f>
        <v>749749</v>
      </c>
      <c r="R33" s="52">
        <f>IF(($H33      =0),0,((($J33      -$H33      )/$H33      )*100))</f>
        <v>23.008849557522122</v>
      </c>
      <c r="S33" s="53">
        <f>IF(($I33      =0),0,((($K33      -$I33      )/$I33      )*100))</f>
        <v>78.700523388943409</v>
      </c>
      <c r="T33" s="52">
        <f>IF($E33   =0,0,($P33   /$E33   )*100)</f>
        <v>45.597104945717732</v>
      </c>
      <c r="U33" s="54">
        <f>IF($E33   =0,0,($Q33   /$E33   )*100)</f>
        <v>45.22008443908323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16500000</v>
      </c>
      <c r="H35" s="93"/>
      <c r="I35" s="94">
        <v>9712112</v>
      </c>
      <c r="J35" s="93"/>
      <c r="K35" s="94">
        <v>15297822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25009934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57.51282522277338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94.377109433962275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22108000</v>
      </c>
      <c r="C36" s="92">
        <v>0</v>
      </c>
      <c r="D36" s="92"/>
      <c r="E36" s="92">
        <f t="shared" si="18"/>
        <v>22108000</v>
      </c>
      <c r="F36" s="93">
        <v>22108000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48608000</v>
      </c>
      <c r="C40" s="95">
        <f>SUM(C35:C39)</f>
        <v>0</v>
      </c>
      <c r="D40" s="95"/>
      <c r="E40" s="95">
        <f t="shared" si="18"/>
        <v>48608000</v>
      </c>
      <c r="F40" s="96">
        <f t="shared" ref="F40:O40" si="25">SUM(F35:F39)</f>
        <v>48608000</v>
      </c>
      <c r="G40" s="97">
        <f t="shared" si="25"/>
        <v>16500000</v>
      </c>
      <c r="H40" s="96">
        <f t="shared" si="25"/>
        <v>0</v>
      </c>
      <c r="I40" s="97">
        <f t="shared" si="25"/>
        <v>9712112</v>
      </c>
      <c r="J40" s="96">
        <f t="shared" si="25"/>
        <v>0</v>
      </c>
      <c r="K40" s="97">
        <f t="shared" si="25"/>
        <v>15297822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25009934</v>
      </c>
      <c r="R40" s="52">
        <f t="shared" si="21"/>
        <v>0</v>
      </c>
      <c r="S40" s="53">
        <f t="shared" si="22"/>
        <v>57.51282522277338</v>
      </c>
      <c r="T40" s="52">
        <f>IF((+$E35+$E38) =0,0,(P40   /(+$E35+$E38) )*100)</f>
        <v>0</v>
      </c>
      <c r="U40" s="54">
        <f>IF((+$E35+$E38) =0,0,(Q40   /(+$E35+$E38) )*100)</f>
        <v>94.377109433962275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52116000</v>
      </c>
      <c r="C67" s="104">
        <f>SUM(C9:C15,C18:C23,C26:C29,C32,C35:C39,C42:C52,C55:C58,C61:C65)</f>
        <v>0</v>
      </c>
      <c r="D67" s="104"/>
      <c r="E67" s="104">
        <f t="shared" si="35"/>
        <v>52116000</v>
      </c>
      <c r="F67" s="105">
        <f t="shared" ref="F67:O67" si="43">SUM(F9:F15,F18:F23,F26:F29,F32,F35:F39,F42:F52,F55:F58,F61:F65)</f>
        <v>52116000</v>
      </c>
      <c r="G67" s="106">
        <f t="shared" si="43"/>
        <v>19511000</v>
      </c>
      <c r="H67" s="105">
        <f t="shared" si="43"/>
        <v>1064000</v>
      </c>
      <c r="I67" s="106">
        <f t="shared" si="43"/>
        <v>10706954</v>
      </c>
      <c r="J67" s="105">
        <f t="shared" si="43"/>
        <v>743000</v>
      </c>
      <c r="K67" s="106">
        <f t="shared" si="43"/>
        <v>16103884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1807000</v>
      </c>
      <c r="Q67" s="106">
        <f t="shared" si="37"/>
        <v>26810838</v>
      </c>
      <c r="R67" s="61">
        <f t="shared" si="38"/>
        <v>-30.169172932330827</v>
      </c>
      <c r="S67" s="62">
        <f t="shared" si="39"/>
        <v>50.405839046287113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6.0217275393228471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89.345634497467344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35861000</v>
      </c>
      <c r="C69" s="92">
        <v>0</v>
      </c>
      <c r="D69" s="92"/>
      <c r="E69" s="92">
        <f>$B69      +$C69      +$D69</f>
        <v>35861000</v>
      </c>
      <c r="F69" s="93">
        <v>35861000</v>
      </c>
      <c r="G69" s="94">
        <v>26391000</v>
      </c>
      <c r="H69" s="93">
        <v>8300000</v>
      </c>
      <c r="I69" s="94">
        <v>8533345</v>
      </c>
      <c r="J69" s="93">
        <v>10559000</v>
      </c>
      <c r="K69" s="94">
        <v>17144713</v>
      </c>
      <c r="L69" s="93"/>
      <c r="M69" s="94"/>
      <c r="N69" s="93"/>
      <c r="O69" s="94"/>
      <c r="P69" s="93">
        <f>$H69      +$J69      +$L69      +$N69</f>
        <v>18859000</v>
      </c>
      <c r="Q69" s="94">
        <f>$I69      +$K69      +$M69      +$O69</f>
        <v>25678058</v>
      </c>
      <c r="R69" s="48">
        <f>IF(($H69      =0),0,((($J69      -$H69      )/$H69      )*100))</f>
        <v>27.216867469879517</v>
      </c>
      <c r="S69" s="49">
        <f>IF(($I69      =0),0,((($K69      -$I69      )/$I69      )*100))</f>
        <v>100.91433078118838</v>
      </c>
      <c r="T69" s="48">
        <f>IF(($E69      =0),0,(($P69      /$E69      )*100))</f>
        <v>52.589163715456898</v>
      </c>
      <c r="U69" s="50">
        <f>IF(($E69      =0),0,(($Q69      /$E69      )*100))</f>
        <v>71.604411477649805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35861000</v>
      </c>
      <c r="C70" s="101">
        <f>C69</f>
        <v>0</v>
      </c>
      <c r="D70" s="101"/>
      <c r="E70" s="101">
        <f>$B70      +$C70      +$D70</f>
        <v>35861000</v>
      </c>
      <c r="F70" s="102">
        <f t="shared" ref="F70:O70" si="44">F69</f>
        <v>35861000</v>
      </c>
      <c r="G70" s="103">
        <f t="shared" si="44"/>
        <v>26391000</v>
      </c>
      <c r="H70" s="102">
        <f t="shared" si="44"/>
        <v>8300000</v>
      </c>
      <c r="I70" s="103">
        <f t="shared" si="44"/>
        <v>8533345</v>
      </c>
      <c r="J70" s="102">
        <f t="shared" si="44"/>
        <v>10559000</v>
      </c>
      <c r="K70" s="103">
        <f t="shared" si="44"/>
        <v>17144713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18859000</v>
      </c>
      <c r="Q70" s="103">
        <f>$I70      +$K70      +$M70      +$O70</f>
        <v>25678058</v>
      </c>
      <c r="R70" s="57">
        <f>IF(($H70      =0),0,((($J70      -$H70      )/$H70      )*100))</f>
        <v>27.216867469879517</v>
      </c>
      <c r="S70" s="58">
        <f>IF(($I70      =0),0,((($K70      -$I70      )/$I70      )*100))</f>
        <v>100.91433078118838</v>
      </c>
      <c r="T70" s="57">
        <f>IF($E70   =0,0,($P70   /$E70   )*100)</f>
        <v>52.589163715456898</v>
      </c>
      <c r="U70" s="59">
        <f>IF($E70   =0,0,($Q70   /$E70 )*100)</f>
        <v>71.604411477649805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35861000</v>
      </c>
      <c r="C71" s="104">
        <f>C69</f>
        <v>0</v>
      </c>
      <c r="D71" s="104"/>
      <c r="E71" s="104">
        <f>$B71      +$C71      +$D71</f>
        <v>35861000</v>
      </c>
      <c r="F71" s="105">
        <f t="shared" ref="F71:O71" si="45">F69</f>
        <v>35861000</v>
      </c>
      <c r="G71" s="106">
        <f t="shared" si="45"/>
        <v>26391000</v>
      </c>
      <c r="H71" s="105">
        <f t="shared" si="45"/>
        <v>8300000</v>
      </c>
      <c r="I71" s="106">
        <f t="shared" si="45"/>
        <v>8533345</v>
      </c>
      <c r="J71" s="105">
        <f t="shared" si="45"/>
        <v>10559000</v>
      </c>
      <c r="K71" s="106">
        <f t="shared" si="45"/>
        <v>17144713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18859000</v>
      </c>
      <c r="Q71" s="106">
        <f>$I71      +$K71      +$M71      +$O71</f>
        <v>25678058</v>
      </c>
      <c r="R71" s="61">
        <f>IF(($H71      =0),0,((($J71      -$H71      )/$H71      )*100))</f>
        <v>27.216867469879517</v>
      </c>
      <c r="S71" s="62">
        <f>IF(($I71      =0),0,((($K71      -$I71      )/$I71      )*100))</f>
        <v>100.91433078118838</v>
      </c>
      <c r="T71" s="61">
        <f>IF($E71   =0,0,($P71   /$E71   )*100)</f>
        <v>52.589163715456898</v>
      </c>
      <c r="U71" s="65">
        <f>IF($E71   =0,0,($Q71   /$E71   )*100)</f>
        <v>71.604411477649805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87977000</v>
      </c>
      <c r="C72" s="104">
        <f>SUM(C9:C15,C18:C23,C26:C29,C32,C35:C39,C42:C52,C55:C58,C61:C65,C69)</f>
        <v>0</v>
      </c>
      <c r="D72" s="104"/>
      <c r="E72" s="104">
        <f>$B72      +$C72      +$D72</f>
        <v>87977000</v>
      </c>
      <c r="F72" s="105">
        <f t="shared" ref="F72:O72" si="46">SUM(F9:F15,F18:F23,F26:F29,F32,F35:F39,F42:F52,F55:F58,F61:F65,F69)</f>
        <v>87977000</v>
      </c>
      <c r="G72" s="106">
        <f t="shared" si="46"/>
        <v>45902000</v>
      </c>
      <c r="H72" s="105">
        <f t="shared" si="46"/>
        <v>9364000</v>
      </c>
      <c r="I72" s="106">
        <f t="shared" si="46"/>
        <v>19240299</v>
      </c>
      <c r="J72" s="105">
        <f t="shared" si="46"/>
        <v>11302000</v>
      </c>
      <c r="K72" s="106">
        <f t="shared" si="46"/>
        <v>33248597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20666000</v>
      </c>
      <c r="Q72" s="106">
        <f>$I72      +$K72      +$M72      +$O72</f>
        <v>52488896</v>
      </c>
      <c r="R72" s="61">
        <f>IF(($H72      =0),0,((($J72      -$H72      )/$H72      )*100))</f>
        <v>20.696283639470312</v>
      </c>
      <c r="S72" s="62">
        <f>IF(($I72      =0),0,((($K72      -$I72      )/$I72      )*100))</f>
        <v>72.807070201975549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31.374394631769121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79.686796520366173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8Yk5Npb/UPLx8QGI4VHrFbd60qkUNgO/TVRco35GPp2eHaely3N+B3DReMhHqeJANOKQNJdxg6evXwPpoKPURA==" saltValue="oQhnmwAOzqnXBFPEGKvFf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247000</v>
      </c>
      <c r="I10" s="94">
        <v>154733</v>
      </c>
      <c r="J10" s="93">
        <v>1226000</v>
      </c>
      <c r="K10" s="94">
        <v>380900</v>
      </c>
      <c r="L10" s="93"/>
      <c r="M10" s="94"/>
      <c r="N10" s="93"/>
      <c r="O10" s="94"/>
      <c r="P10" s="93">
        <f t="shared" ref="P10:P16" si="1">$H10      +$J10      +$L10      +$N10</f>
        <v>1473000</v>
      </c>
      <c r="Q10" s="94">
        <f t="shared" ref="Q10:Q16" si="2">$I10      +$K10      +$M10      +$O10</f>
        <v>535633</v>
      </c>
      <c r="R10" s="48">
        <f t="shared" ref="R10:R16" si="3">IF(($H10      =0),0,((($J10      -$H10      )/$H10      )*100))</f>
        <v>396.35627530364371</v>
      </c>
      <c r="S10" s="49">
        <f t="shared" ref="S10:S16" si="4">IF(($I10      =0),0,((($K10      -$I10      )/$I10      )*100))</f>
        <v>146.16597623002204</v>
      </c>
      <c r="T10" s="48">
        <f t="shared" ref="T10:T15" si="5">IF(($E10      =0),0,(($P10      /$E10      )*100))</f>
        <v>79.621621621621614</v>
      </c>
      <c r="U10" s="50">
        <f t="shared" ref="U10:U15" si="6">IF(($E10      =0),0,(($Q10      /$E10      )*100))</f>
        <v>28.953135135135135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247000</v>
      </c>
      <c r="I16" s="97">
        <f t="shared" si="7"/>
        <v>154733</v>
      </c>
      <c r="J16" s="96">
        <f t="shared" si="7"/>
        <v>1226000</v>
      </c>
      <c r="K16" s="97">
        <f t="shared" si="7"/>
        <v>380900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1473000</v>
      </c>
      <c r="Q16" s="97">
        <f t="shared" si="2"/>
        <v>535633</v>
      </c>
      <c r="R16" s="52">
        <f t="shared" si="3"/>
        <v>396.35627530364371</v>
      </c>
      <c r="S16" s="53">
        <f t="shared" si="4"/>
        <v>146.16597623002204</v>
      </c>
      <c r="T16" s="52">
        <f>IF((SUM($E9:$E13)+$E15)=0,0,(P16/(SUM($E9:$E13)+$E15)*100))</f>
        <v>79.621621621621614</v>
      </c>
      <c r="U16" s="54">
        <f>IF((SUM($E9:$E13)+$E15)=0,0,(Q16/(SUM($E9:$E13)+$E15)*100))</f>
        <v>28.953135135135135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686000</v>
      </c>
      <c r="H32" s="93">
        <v>132000</v>
      </c>
      <c r="I32" s="94">
        <v>131340</v>
      </c>
      <c r="J32" s="93">
        <v>213000</v>
      </c>
      <c r="K32" s="94">
        <v>212300</v>
      </c>
      <c r="L32" s="93"/>
      <c r="M32" s="94"/>
      <c r="N32" s="93"/>
      <c r="O32" s="94"/>
      <c r="P32" s="93">
        <f>$H32      +$J32      +$L32      +$N32</f>
        <v>345000</v>
      </c>
      <c r="Q32" s="94">
        <f>$I32      +$K32      +$M32      +$O32</f>
        <v>343640</v>
      </c>
      <c r="R32" s="48">
        <f>IF(($H32      =0),0,((($J32      -$H32      )/$H32      )*100))</f>
        <v>61.363636363636367</v>
      </c>
      <c r="S32" s="49">
        <f>IF(($I32      =0),0,((($K32      -$I32      )/$I32      )*100))</f>
        <v>61.641541038525958</v>
      </c>
      <c r="T32" s="48">
        <f>IF(($E32      =0),0,(($P32      /$E32      )*100))</f>
        <v>35.204081632653065</v>
      </c>
      <c r="U32" s="50">
        <f>IF(($E32      =0),0,(($Q32      /$E32      )*100))</f>
        <v>35.06530612244898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686000</v>
      </c>
      <c r="H33" s="96">
        <f t="shared" si="17"/>
        <v>132000</v>
      </c>
      <c r="I33" s="97">
        <f t="shared" si="17"/>
        <v>131340</v>
      </c>
      <c r="J33" s="96">
        <f t="shared" si="17"/>
        <v>213000</v>
      </c>
      <c r="K33" s="97">
        <f t="shared" si="17"/>
        <v>212300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345000</v>
      </c>
      <c r="Q33" s="97">
        <f>$I33      +$K33      +$M33      +$O33</f>
        <v>343640</v>
      </c>
      <c r="R33" s="52">
        <f>IF(($H33      =0),0,((($J33      -$H33      )/$H33      )*100))</f>
        <v>61.363636363636367</v>
      </c>
      <c r="S33" s="53">
        <f>IF(($I33      =0),0,((($K33      -$I33      )/$I33      )*100))</f>
        <v>61.641541038525958</v>
      </c>
      <c r="T33" s="52">
        <f>IF($E33   =0,0,($P33   /$E33   )*100)</f>
        <v>35.204081632653065</v>
      </c>
      <c r="U33" s="54">
        <f>IF($E33   =0,0,($Q33   /$E33   )*100)</f>
        <v>35.06530612244898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5000000</v>
      </c>
      <c r="C35" s="92">
        <v>0</v>
      </c>
      <c r="D35" s="92"/>
      <c r="E35" s="92">
        <f t="shared" ref="E35:E40" si="18">$B35      +$C35      +$D35</f>
        <v>5000000</v>
      </c>
      <c r="F35" s="93">
        <v>5000000</v>
      </c>
      <c r="G35" s="94">
        <v>5000000</v>
      </c>
      <c r="H35" s="93">
        <v>399000</v>
      </c>
      <c r="I35" s="94">
        <v>398894</v>
      </c>
      <c r="J35" s="93"/>
      <c r="K35" s="94">
        <v>819156</v>
      </c>
      <c r="L35" s="93"/>
      <c r="M35" s="94"/>
      <c r="N35" s="93"/>
      <c r="O35" s="94"/>
      <c r="P35" s="93">
        <f t="shared" ref="P35:P40" si="19">$H35      +$J35      +$L35      +$N35</f>
        <v>399000</v>
      </c>
      <c r="Q35" s="94">
        <f t="shared" ref="Q35:Q40" si="20">$I35      +$K35      +$M35      +$O35</f>
        <v>1218050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105.35681158402986</v>
      </c>
      <c r="T35" s="48">
        <f t="shared" ref="T35:T39" si="23">IF(($E35      =0),0,(($P35      /$E35      )*100))</f>
        <v>7.9799999999999995</v>
      </c>
      <c r="U35" s="50">
        <f t="shared" ref="U35:U39" si="24">IF(($E35      =0),0,(($Q35      /$E35      )*100))</f>
        <v>24.361000000000001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12673000</v>
      </c>
      <c r="C36" s="92">
        <v>0</v>
      </c>
      <c r="D36" s="92"/>
      <c r="E36" s="92">
        <f t="shared" si="18"/>
        <v>12673000</v>
      </c>
      <c r="F36" s="93">
        <v>12673000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2000000</v>
      </c>
      <c r="H38" s="93"/>
      <c r="I38" s="94"/>
      <c r="J38" s="93">
        <v>344000</v>
      </c>
      <c r="K38" s="94">
        <v>1071269</v>
      </c>
      <c r="L38" s="93"/>
      <c r="M38" s="94"/>
      <c r="N38" s="93"/>
      <c r="O38" s="94"/>
      <c r="P38" s="93">
        <f t="shared" si="19"/>
        <v>344000</v>
      </c>
      <c r="Q38" s="94">
        <f t="shared" si="20"/>
        <v>1071269</v>
      </c>
      <c r="R38" s="48">
        <f t="shared" si="21"/>
        <v>0</v>
      </c>
      <c r="S38" s="49">
        <f t="shared" si="22"/>
        <v>0</v>
      </c>
      <c r="T38" s="48">
        <f t="shared" si="23"/>
        <v>11.466666666666667</v>
      </c>
      <c r="U38" s="50">
        <f t="shared" si="24"/>
        <v>35.708966666666669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20673000</v>
      </c>
      <c r="C40" s="95">
        <f>SUM(C35:C39)</f>
        <v>0</v>
      </c>
      <c r="D40" s="95"/>
      <c r="E40" s="95">
        <f t="shared" si="18"/>
        <v>20673000</v>
      </c>
      <c r="F40" s="96">
        <f t="shared" ref="F40:O40" si="25">SUM(F35:F39)</f>
        <v>20673000</v>
      </c>
      <c r="G40" s="97">
        <f t="shared" si="25"/>
        <v>7000000</v>
      </c>
      <c r="H40" s="96">
        <f t="shared" si="25"/>
        <v>399000</v>
      </c>
      <c r="I40" s="97">
        <f t="shared" si="25"/>
        <v>398894</v>
      </c>
      <c r="J40" s="96">
        <f t="shared" si="25"/>
        <v>344000</v>
      </c>
      <c r="K40" s="97">
        <f t="shared" si="25"/>
        <v>1890425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743000</v>
      </c>
      <c r="Q40" s="97">
        <f t="shared" si="20"/>
        <v>2289319</v>
      </c>
      <c r="R40" s="52">
        <f t="shared" si="21"/>
        <v>-13.784461152882205</v>
      </c>
      <c r="S40" s="53">
        <f t="shared" si="22"/>
        <v>373.91662948051362</v>
      </c>
      <c r="T40" s="52">
        <f>IF((+$E35+$E38) =0,0,(P40   /(+$E35+$E38) )*100)</f>
        <v>9.2874999999999996</v>
      </c>
      <c r="U40" s="54">
        <f>IF((+$E35+$E38) =0,0,(Q40   /(+$E35+$E38) )*100)</f>
        <v>28.616487499999998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23503000</v>
      </c>
      <c r="C67" s="104">
        <f>SUM(C9:C15,C18:C23,C26:C29,C32,C35:C39,C42:C52,C55:C58,C61:C65)</f>
        <v>0</v>
      </c>
      <c r="D67" s="104"/>
      <c r="E67" s="104">
        <f t="shared" si="35"/>
        <v>23503000</v>
      </c>
      <c r="F67" s="105">
        <f t="shared" ref="F67:O67" si="43">SUM(F9:F15,F18:F23,F26:F29,F32,F35:F39,F42:F52,F55:F58,F61:F65)</f>
        <v>23503000</v>
      </c>
      <c r="G67" s="106">
        <f t="shared" si="43"/>
        <v>9536000</v>
      </c>
      <c r="H67" s="105">
        <f t="shared" si="43"/>
        <v>778000</v>
      </c>
      <c r="I67" s="106">
        <f t="shared" si="43"/>
        <v>684967</v>
      </c>
      <c r="J67" s="105">
        <f t="shared" si="43"/>
        <v>1783000</v>
      </c>
      <c r="K67" s="106">
        <f t="shared" si="43"/>
        <v>2483625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2561000</v>
      </c>
      <c r="Q67" s="106">
        <f t="shared" si="37"/>
        <v>3168592</v>
      </c>
      <c r="R67" s="61">
        <f t="shared" si="38"/>
        <v>129.17737789203085</v>
      </c>
      <c r="S67" s="62">
        <f t="shared" si="39"/>
        <v>262.59046056233365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23.647276084949215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29.257543859649122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32464000</v>
      </c>
      <c r="C69" s="92">
        <v>0</v>
      </c>
      <c r="D69" s="92"/>
      <c r="E69" s="92">
        <f>$B69      +$C69      +$D69</f>
        <v>32464000</v>
      </c>
      <c r="F69" s="93">
        <v>32464000</v>
      </c>
      <c r="G69" s="94">
        <v>21641000</v>
      </c>
      <c r="H69" s="93">
        <v>3674000</v>
      </c>
      <c r="I69" s="94">
        <v>4204909</v>
      </c>
      <c r="J69" s="93">
        <v>13043000</v>
      </c>
      <c r="K69" s="94">
        <v>9174808</v>
      </c>
      <c r="L69" s="93"/>
      <c r="M69" s="94"/>
      <c r="N69" s="93"/>
      <c r="O69" s="94"/>
      <c r="P69" s="93">
        <f>$H69      +$J69      +$L69      +$N69</f>
        <v>16717000</v>
      </c>
      <c r="Q69" s="94">
        <f>$I69      +$K69      +$M69      +$O69</f>
        <v>13379717</v>
      </c>
      <c r="R69" s="48">
        <f>IF(($H69      =0),0,((($J69      -$H69      )/$H69      )*100))</f>
        <v>255.00816548720741</v>
      </c>
      <c r="S69" s="49">
        <f>IF(($I69      =0),0,((($K69      -$I69      )/$I69      )*100))</f>
        <v>118.19278372017088</v>
      </c>
      <c r="T69" s="48">
        <f>IF(($E69      =0),0,(($P69      /$E69      )*100))</f>
        <v>51.493962543124695</v>
      </c>
      <c r="U69" s="50">
        <f>IF(($E69      =0),0,(($Q69      /$E69      )*100))</f>
        <v>41.214012444553966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32464000</v>
      </c>
      <c r="C70" s="101">
        <f>C69</f>
        <v>0</v>
      </c>
      <c r="D70" s="101"/>
      <c r="E70" s="101">
        <f>$B70      +$C70      +$D70</f>
        <v>32464000</v>
      </c>
      <c r="F70" s="102">
        <f t="shared" ref="F70:O70" si="44">F69</f>
        <v>32464000</v>
      </c>
      <c r="G70" s="103">
        <f t="shared" si="44"/>
        <v>21641000</v>
      </c>
      <c r="H70" s="102">
        <f t="shared" si="44"/>
        <v>3674000</v>
      </c>
      <c r="I70" s="103">
        <f t="shared" si="44"/>
        <v>4204909</v>
      </c>
      <c r="J70" s="102">
        <f t="shared" si="44"/>
        <v>13043000</v>
      </c>
      <c r="K70" s="103">
        <f t="shared" si="44"/>
        <v>9174808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16717000</v>
      </c>
      <c r="Q70" s="103">
        <f>$I70      +$K70      +$M70      +$O70</f>
        <v>13379717</v>
      </c>
      <c r="R70" s="57">
        <f>IF(($H70      =0),0,((($J70      -$H70      )/$H70      )*100))</f>
        <v>255.00816548720741</v>
      </c>
      <c r="S70" s="58">
        <f>IF(($I70      =0),0,((($K70      -$I70      )/$I70      )*100))</f>
        <v>118.19278372017088</v>
      </c>
      <c r="T70" s="57">
        <f>IF($E70   =0,0,($P70   /$E70   )*100)</f>
        <v>51.493962543124695</v>
      </c>
      <c r="U70" s="59">
        <f>IF($E70   =0,0,($Q70   /$E70 )*100)</f>
        <v>41.214012444553966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32464000</v>
      </c>
      <c r="C71" s="104">
        <f>C69</f>
        <v>0</v>
      </c>
      <c r="D71" s="104"/>
      <c r="E71" s="104">
        <f>$B71      +$C71      +$D71</f>
        <v>32464000</v>
      </c>
      <c r="F71" s="105">
        <f t="shared" ref="F71:O71" si="45">F69</f>
        <v>32464000</v>
      </c>
      <c r="G71" s="106">
        <f t="shared" si="45"/>
        <v>21641000</v>
      </c>
      <c r="H71" s="105">
        <f t="shared" si="45"/>
        <v>3674000</v>
      </c>
      <c r="I71" s="106">
        <f t="shared" si="45"/>
        <v>4204909</v>
      </c>
      <c r="J71" s="105">
        <f t="shared" si="45"/>
        <v>13043000</v>
      </c>
      <c r="K71" s="106">
        <f t="shared" si="45"/>
        <v>9174808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16717000</v>
      </c>
      <c r="Q71" s="106">
        <f>$I71      +$K71      +$M71      +$O71</f>
        <v>13379717</v>
      </c>
      <c r="R71" s="61">
        <f>IF(($H71      =0),0,((($J71      -$H71      )/$H71      )*100))</f>
        <v>255.00816548720741</v>
      </c>
      <c r="S71" s="62">
        <f>IF(($I71      =0),0,((($K71      -$I71      )/$I71      )*100))</f>
        <v>118.19278372017088</v>
      </c>
      <c r="T71" s="61">
        <f>IF($E71   =0,0,($P71   /$E71   )*100)</f>
        <v>51.493962543124695</v>
      </c>
      <c r="U71" s="65">
        <f>IF($E71   =0,0,($Q71   /$E71   )*100)</f>
        <v>41.214012444553966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55967000</v>
      </c>
      <c r="C72" s="104">
        <f>SUM(C9:C15,C18:C23,C26:C29,C32,C35:C39,C42:C52,C55:C58,C61:C65,C69)</f>
        <v>0</v>
      </c>
      <c r="D72" s="104"/>
      <c r="E72" s="104">
        <f>$B72      +$C72      +$D72</f>
        <v>55967000</v>
      </c>
      <c r="F72" s="105">
        <f t="shared" ref="F72:O72" si="46">SUM(F9:F15,F18:F23,F26:F29,F32,F35:F39,F42:F52,F55:F58,F61:F65,F69)</f>
        <v>55967000</v>
      </c>
      <c r="G72" s="106">
        <f t="shared" si="46"/>
        <v>31177000</v>
      </c>
      <c r="H72" s="105">
        <f t="shared" si="46"/>
        <v>4452000</v>
      </c>
      <c r="I72" s="106">
        <f t="shared" si="46"/>
        <v>4889876</v>
      </c>
      <c r="J72" s="105">
        <f t="shared" si="46"/>
        <v>14826000</v>
      </c>
      <c r="K72" s="106">
        <f t="shared" si="46"/>
        <v>11658433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19278000</v>
      </c>
      <c r="Q72" s="106">
        <f>$I72      +$K72      +$M72      +$O72</f>
        <v>16548309</v>
      </c>
      <c r="R72" s="61">
        <f>IF(($H72      =0),0,((($J72      -$H72      )/$H72      )*100))</f>
        <v>233.01886792452828</v>
      </c>
      <c r="S72" s="62">
        <f>IF(($I72      =0),0,((($K72      -$I72      )/$I72      )*100))</f>
        <v>138.41980860046348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44.528110130734049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38.223100198641845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oslrpv4aaoha5TVlWZODAU+A6cI6SV6gx/kUOKlOw1NGWjGBepYMtyxz+tykNhggn3xRM+nbJ9WpWFZTVOFsQ==" saltValue="832Jow6SZ/5hQm0E4XJmb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50000</v>
      </c>
      <c r="I10" s="94">
        <v>279834</v>
      </c>
      <c r="J10" s="93">
        <v>375000</v>
      </c>
      <c r="K10" s="94">
        <v>143004</v>
      </c>
      <c r="L10" s="93"/>
      <c r="M10" s="94"/>
      <c r="N10" s="93"/>
      <c r="O10" s="94"/>
      <c r="P10" s="93">
        <f t="shared" ref="P10:P16" si="1">$H10      +$J10      +$L10      +$N10</f>
        <v>425000</v>
      </c>
      <c r="Q10" s="94">
        <f t="shared" ref="Q10:Q16" si="2">$I10      +$K10      +$M10      +$O10</f>
        <v>422838</v>
      </c>
      <c r="R10" s="48">
        <f t="shared" ref="R10:R16" si="3">IF(($H10      =0),0,((($J10      -$H10      )/$H10      )*100))</f>
        <v>650</v>
      </c>
      <c r="S10" s="49">
        <f t="shared" ref="S10:S16" si="4">IF(($I10      =0),0,((($K10      -$I10      )/$I10      )*100))</f>
        <v>-48.896845987263873</v>
      </c>
      <c r="T10" s="48">
        <f t="shared" ref="T10:T15" si="5">IF(($E10      =0),0,(($P10      /$E10      )*100))</f>
        <v>21.794871794871796</v>
      </c>
      <c r="U10" s="50">
        <f t="shared" ref="U10:U15" si="6">IF(($E10      =0),0,(($Q10      /$E10      )*100))</f>
        <v>21.684000000000001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50000000</v>
      </c>
      <c r="C13" s="92">
        <v>0</v>
      </c>
      <c r="D13" s="92"/>
      <c r="E13" s="92">
        <f t="shared" si="0"/>
        <v>50000000</v>
      </c>
      <c r="F13" s="93">
        <v>50000000</v>
      </c>
      <c r="G13" s="94">
        <v>20439000</v>
      </c>
      <c r="H13" s="93"/>
      <c r="I13" s="94">
        <v>11048</v>
      </c>
      <c r="J13" s="93">
        <v>769000</v>
      </c>
      <c r="K13" s="94">
        <v>768684</v>
      </c>
      <c r="L13" s="93"/>
      <c r="M13" s="94"/>
      <c r="N13" s="93"/>
      <c r="O13" s="94"/>
      <c r="P13" s="93">
        <f t="shared" si="1"/>
        <v>769000</v>
      </c>
      <c r="Q13" s="94">
        <f t="shared" si="2"/>
        <v>779732</v>
      </c>
      <c r="R13" s="48">
        <f t="shared" si="3"/>
        <v>0</v>
      </c>
      <c r="S13" s="49">
        <f t="shared" si="4"/>
        <v>6857.675597393194</v>
      </c>
      <c r="T13" s="48">
        <f t="shared" si="5"/>
        <v>1.538</v>
      </c>
      <c r="U13" s="50">
        <f t="shared" si="6"/>
        <v>1.559464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</v>
      </c>
      <c r="C14" s="92">
        <v>0</v>
      </c>
      <c r="D14" s="92"/>
      <c r="E14" s="92">
        <f t="shared" si="0"/>
        <v>500000</v>
      </c>
      <c r="F14" s="93">
        <v>500000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76131000</v>
      </c>
      <c r="C15" s="92">
        <v>0</v>
      </c>
      <c r="D15" s="92"/>
      <c r="E15" s="92">
        <f t="shared" si="0"/>
        <v>76131000</v>
      </c>
      <c r="F15" s="93">
        <v>76131000</v>
      </c>
      <c r="G15" s="94">
        <v>61131000</v>
      </c>
      <c r="H15" s="93">
        <v>23013000</v>
      </c>
      <c r="I15" s="94">
        <v>23618136</v>
      </c>
      <c r="J15" s="93">
        <v>27384000</v>
      </c>
      <c r="K15" s="94">
        <v>33993002</v>
      </c>
      <c r="L15" s="93"/>
      <c r="M15" s="94"/>
      <c r="N15" s="93"/>
      <c r="O15" s="94"/>
      <c r="P15" s="93">
        <f t="shared" si="1"/>
        <v>50397000</v>
      </c>
      <c r="Q15" s="94">
        <f t="shared" si="2"/>
        <v>57611138</v>
      </c>
      <c r="R15" s="48">
        <f t="shared" si="3"/>
        <v>18.993612306087861</v>
      </c>
      <c r="S15" s="49">
        <f t="shared" si="4"/>
        <v>43.927539412932504</v>
      </c>
      <c r="T15" s="48">
        <f t="shared" si="5"/>
        <v>66.197738109311572</v>
      </c>
      <c r="U15" s="50">
        <f t="shared" si="6"/>
        <v>75.673691400349398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128581000</v>
      </c>
      <c r="C16" s="95">
        <f>SUM(C9:C15)</f>
        <v>0</v>
      </c>
      <c r="D16" s="95"/>
      <c r="E16" s="95">
        <f t="shared" si="0"/>
        <v>128581000</v>
      </c>
      <c r="F16" s="96">
        <f t="shared" ref="F16:O16" si="7">SUM(F9:F15)</f>
        <v>128581000</v>
      </c>
      <c r="G16" s="97">
        <f t="shared" si="7"/>
        <v>83520000</v>
      </c>
      <c r="H16" s="96">
        <f t="shared" si="7"/>
        <v>23063000</v>
      </c>
      <c r="I16" s="97">
        <f t="shared" si="7"/>
        <v>23909018</v>
      </c>
      <c r="J16" s="96">
        <f t="shared" si="7"/>
        <v>28528000</v>
      </c>
      <c r="K16" s="97">
        <f t="shared" si="7"/>
        <v>34904690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51591000</v>
      </c>
      <c r="Q16" s="97">
        <f t="shared" si="2"/>
        <v>58813708</v>
      </c>
      <c r="R16" s="52">
        <f t="shared" si="3"/>
        <v>23.695963231149459</v>
      </c>
      <c r="S16" s="53">
        <f t="shared" si="4"/>
        <v>45.989642903777984</v>
      </c>
      <c r="T16" s="52">
        <f>IF((SUM($E9:$E13)+$E15)=0,0,(P16/(SUM($E9:$E13)+$E15)*100))</f>
        <v>40.279979075741132</v>
      </c>
      <c r="U16" s="54">
        <f>IF((SUM($E9:$E13)+$E15)=0,0,(Q16/(SUM($E9:$E13)+$E15)*100))</f>
        <v>45.919151162155195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5558000</v>
      </c>
      <c r="C32" s="92">
        <v>0</v>
      </c>
      <c r="D32" s="92"/>
      <c r="E32" s="92">
        <f>$B32      +$C32      +$D32</f>
        <v>5558000</v>
      </c>
      <c r="F32" s="93">
        <v>5558000</v>
      </c>
      <c r="G32" s="94">
        <v>3891000</v>
      </c>
      <c r="H32" s="93">
        <v>2339000</v>
      </c>
      <c r="I32" s="94">
        <v>2316950</v>
      </c>
      <c r="J32" s="93">
        <v>2328000</v>
      </c>
      <c r="K32" s="94">
        <v>1546470</v>
      </c>
      <c r="L32" s="93"/>
      <c r="M32" s="94"/>
      <c r="N32" s="93"/>
      <c r="O32" s="94"/>
      <c r="P32" s="93">
        <f>$H32      +$J32      +$L32      +$N32</f>
        <v>4667000</v>
      </c>
      <c r="Q32" s="94">
        <f>$I32      +$K32      +$M32      +$O32</f>
        <v>3863420</v>
      </c>
      <c r="R32" s="48">
        <f>IF(($H32      =0),0,((($J32      -$H32      )/$H32      )*100))</f>
        <v>-0.47028644719965801</v>
      </c>
      <c r="S32" s="49">
        <f>IF(($I32      =0),0,((($K32      -$I32      )/$I32      )*100))</f>
        <v>-33.254062452793541</v>
      </c>
      <c r="T32" s="48">
        <f>IF(($E32      =0),0,(($P32      /$E32      )*100))</f>
        <v>83.969053616408786</v>
      </c>
      <c r="U32" s="50">
        <f>IF(($E32      =0),0,(($Q32      /$E32      )*100))</f>
        <v>69.510975170924794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5558000</v>
      </c>
      <c r="C33" s="95">
        <f>C32</f>
        <v>0</v>
      </c>
      <c r="D33" s="95"/>
      <c r="E33" s="95">
        <f>$B33      +$C33      +$D33</f>
        <v>5558000</v>
      </c>
      <c r="F33" s="96">
        <f t="shared" ref="F33:O33" si="17">F32</f>
        <v>5558000</v>
      </c>
      <c r="G33" s="97">
        <f t="shared" si="17"/>
        <v>3891000</v>
      </c>
      <c r="H33" s="96">
        <f t="shared" si="17"/>
        <v>2339000</v>
      </c>
      <c r="I33" s="97">
        <f t="shared" si="17"/>
        <v>2316950</v>
      </c>
      <c r="J33" s="96">
        <f t="shared" si="17"/>
        <v>2328000</v>
      </c>
      <c r="K33" s="97">
        <f t="shared" si="17"/>
        <v>1546470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4667000</v>
      </c>
      <c r="Q33" s="97">
        <f>$I33      +$K33      +$M33      +$O33</f>
        <v>3863420</v>
      </c>
      <c r="R33" s="52">
        <f>IF(($H33      =0),0,((($J33      -$H33      )/$H33      )*100))</f>
        <v>-0.47028644719965801</v>
      </c>
      <c r="S33" s="53">
        <f>IF(($I33      =0),0,((($K33      -$I33      )/$I33      )*100))</f>
        <v>-33.254062452793541</v>
      </c>
      <c r="T33" s="52">
        <f>IF($E33   =0,0,($P33   /$E33   )*100)</f>
        <v>83.969053616408786</v>
      </c>
      <c r="U33" s="54">
        <f>IF($E33   =0,0,($Q33   /$E33   )*100)</f>
        <v>69.510975170924794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9600000</v>
      </c>
      <c r="C35" s="92">
        <v>0</v>
      </c>
      <c r="D35" s="92"/>
      <c r="E35" s="92">
        <f t="shared" ref="E35:E40" si="18">$B35      +$C35      +$D35</f>
        <v>9600000</v>
      </c>
      <c r="F35" s="93">
        <v>9600000</v>
      </c>
      <c r="G35" s="94">
        <v>6000000</v>
      </c>
      <c r="H35" s="93"/>
      <c r="I35" s="94">
        <v>2270459</v>
      </c>
      <c r="J35" s="93">
        <v>278000</v>
      </c>
      <c r="K35" s="94">
        <v>1047462</v>
      </c>
      <c r="L35" s="93"/>
      <c r="M35" s="94"/>
      <c r="N35" s="93"/>
      <c r="O35" s="94"/>
      <c r="P35" s="93">
        <f t="shared" ref="P35:P40" si="19">$H35      +$J35      +$L35      +$N35</f>
        <v>278000</v>
      </c>
      <c r="Q35" s="94">
        <f t="shared" ref="Q35:Q40" si="20">$I35      +$K35      +$M35      +$O35</f>
        <v>3317921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-53.865628051420444</v>
      </c>
      <c r="T35" s="48">
        <f t="shared" ref="T35:T39" si="23">IF(($E35      =0),0,(($P35      /$E35      )*100))</f>
        <v>2.895833333333333</v>
      </c>
      <c r="U35" s="50">
        <f t="shared" ref="U35:U39" si="24">IF(($E35      =0),0,(($Q35      /$E35      )*100))</f>
        <v>34.561677083333329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10261000</v>
      </c>
      <c r="C36" s="92">
        <v>0</v>
      </c>
      <c r="D36" s="92"/>
      <c r="E36" s="92">
        <f t="shared" si="18"/>
        <v>10261000</v>
      </c>
      <c r="F36" s="93">
        <v>10261000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3000000</v>
      </c>
      <c r="H38" s="93">
        <v>330000</v>
      </c>
      <c r="I38" s="94">
        <v>330000</v>
      </c>
      <c r="J38" s="93">
        <v>2224000</v>
      </c>
      <c r="K38" s="94">
        <v>2223951</v>
      </c>
      <c r="L38" s="93"/>
      <c r="M38" s="94"/>
      <c r="N38" s="93"/>
      <c r="O38" s="94"/>
      <c r="P38" s="93">
        <f t="shared" si="19"/>
        <v>2554000</v>
      </c>
      <c r="Q38" s="94">
        <f t="shared" si="20"/>
        <v>2553951</v>
      </c>
      <c r="R38" s="48">
        <f t="shared" si="21"/>
        <v>573.93939393939388</v>
      </c>
      <c r="S38" s="49">
        <f t="shared" si="22"/>
        <v>573.92454545454552</v>
      </c>
      <c r="T38" s="48">
        <f t="shared" si="23"/>
        <v>63.849999999999994</v>
      </c>
      <c r="U38" s="50">
        <f t="shared" si="24"/>
        <v>63.848775000000003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23861000</v>
      </c>
      <c r="C40" s="95">
        <f>SUM(C35:C39)</f>
        <v>0</v>
      </c>
      <c r="D40" s="95"/>
      <c r="E40" s="95">
        <f t="shared" si="18"/>
        <v>23861000</v>
      </c>
      <c r="F40" s="96">
        <f t="shared" ref="F40:O40" si="25">SUM(F35:F39)</f>
        <v>23861000</v>
      </c>
      <c r="G40" s="97">
        <f t="shared" si="25"/>
        <v>9000000</v>
      </c>
      <c r="H40" s="96">
        <f t="shared" si="25"/>
        <v>330000</v>
      </c>
      <c r="I40" s="97">
        <f t="shared" si="25"/>
        <v>2600459</v>
      </c>
      <c r="J40" s="96">
        <f t="shared" si="25"/>
        <v>2502000</v>
      </c>
      <c r="K40" s="97">
        <f t="shared" si="25"/>
        <v>3271413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2832000</v>
      </c>
      <c r="Q40" s="97">
        <f t="shared" si="20"/>
        <v>5871872</v>
      </c>
      <c r="R40" s="52">
        <f t="shared" si="21"/>
        <v>658.18181818181824</v>
      </c>
      <c r="S40" s="53">
        <f t="shared" si="22"/>
        <v>25.801368143085508</v>
      </c>
      <c r="T40" s="52">
        <f>IF((+$E35+$E38) =0,0,(P40   /(+$E35+$E38) )*100)</f>
        <v>20.823529411764703</v>
      </c>
      <c r="U40" s="54">
        <f>IF((+$E35+$E38) =0,0,(Q40   /(+$E35+$E38) )*100)</f>
        <v>43.175529411764707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158000000</v>
      </c>
      <c r="C67" s="104">
        <f>SUM(C9:C15,C18:C23,C26:C29,C32,C35:C39,C42:C52,C55:C58,C61:C65)</f>
        <v>0</v>
      </c>
      <c r="D67" s="104"/>
      <c r="E67" s="104">
        <f t="shared" si="35"/>
        <v>158000000</v>
      </c>
      <c r="F67" s="105">
        <f t="shared" ref="F67:O67" si="43">SUM(F9:F15,F18:F23,F26:F29,F32,F35:F39,F42:F52,F55:F58,F61:F65)</f>
        <v>158000000</v>
      </c>
      <c r="G67" s="106">
        <f t="shared" si="43"/>
        <v>96411000</v>
      </c>
      <c r="H67" s="105">
        <f t="shared" si="43"/>
        <v>25732000</v>
      </c>
      <c r="I67" s="106">
        <f t="shared" si="43"/>
        <v>28826427</v>
      </c>
      <c r="J67" s="105">
        <f t="shared" si="43"/>
        <v>33358000</v>
      </c>
      <c r="K67" s="106">
        <f t="shared" si="43"/>
        <v>39722573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59090000</v>
      </c>
      <c r="Q67" s="106">
        <f t="shared" si="37"/>
        <v>68549000</v>
      </c>
      <c r="R67" s="61">
        <f t="shared" si="38"/>
        <v>29.636250582931755</v>
      </c>
      <c r="S67" s="62">
        <f t="shared" si="39"/>
        <v>37.799155615088893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40.132030236554172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46.556279246666982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158000000</v>
      </c>
      <c r="C72" s="104">
        <f>SUM(C9:C15,C18:C23,C26:C29,C32,C35:C39,C42:C52,C55:C58,C61:C65,C69)</f>
        <v>0</v>
      </c>
      <c r="D72" s="104"/>
      <c r="E72" s="104">
        <f>$B72      +$C72      +$D72</f>
        <v>158000000</v>
      </c>
      <c r="F72" s="105">
        <f t="shared" ref="F72:O72" si="46">SUM(F9:F15,F18:F23,F26:F29,F32,F35:F39,F42:F52,F55:F58,F61:F65,F69)</f>
        <v>158000000</v>
      </c>
      <c r="G72" s="106">
        <f t="shared" si="46"/>
        <v>96411000</v>
      </c>
      <c r="H72" s="105">
        <f t="shared" si="46"/>
        <v>25732000</v>
      </c>
      <c r="I72" s="106">
        <f t="shared" si="46"/>
        <v>28826427</v>
      </c>
      <c r="J72" s="105">
        <f t="shared" si="46"/>
        <v>33358000</v>
      </c>
      <c r="K72" s="106">
        <f t="shared" si="46"/>
        <v>39722573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59090000</v>
      </c>
      <c r="Q72" s="106">
        <f>$I72      +$K72      +$M72      +$O72</f>
        <v>68549000</v>
      </c>
      <c r="R72" s="61">
        <f>IF(($H72      =0),0,((($J72      -$H72      )/$H72      )*100))</f>
        <v>29.636250582931755</v>
      </c>
      <c r="S72" s="62">
        <f>IF(($I72      =0),0,((($K72      -$I72      )/$I72      )*100))</f>
        <v>37.799155615088893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40.132030236554172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96.401248804635202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Rci6p1HywtPl+YBe38jZbWZH34Lcjx1+gKPWUyIMCSsN8PxFdbixOF7n/tUv7fvFCzqrYP7sOToYGk9WIUf6w==" saltValue="VsmvM1YhzMAbTH5yxjX4U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1376000</v>
      </c>
      <c r="C32" s="92">
        <v>0</v>
      </c>
      <c r="D32" s="92"/>
      <c r="E32" s="92">
        <f>$B32      +$C32      +$D32</f>
        <v>1376000</v>
      </c>
      <c r="F32" s="93">
        <v>1376000</v>
      </c>
      <c r="G32" s="94">
        <v>963000</v>
      </c>
      <c r="H32" s="93">
        <v>379000</v>
      </c>
      <c r="I32" s="94"/>
      <c r="J32" s="93">
        <v>577000</v>
      </c>
      <c r="K32" s="94"/>
      <c r="L32" s="93"/>
      <c r="M32" s="94"/>
      <c r="N32" s="93"/>
      <c r="O32" s="94"/>
      <c r="P32" s="93">
        <f>$H32      +$J32      +$L32      +$N32</f>
        <v>956000</v>
      </c>
      <c r="Q32" s="94">
        <f>$I32      +$K32      +$M32      +$O32</f>
        <v>0</v>
      </c>
      <c r="R32" s="48">
        <f>IF(($H32      =0),0,((($J32      -$H32      )/$H32      )*100))</f>
        <v>52.242744063324544</v>
      </c>
      <c r="S32" s="49">
        <f>IF(($I32      =0),0,((($K32      -$I32      )/$I32      )*100))</f>
        <v>0</v>
      </c>
      <c r="T32" s="48">
        <f>IF(($E32      =0),0,(($P32      /$E32      )*100))</f>
        <v>69.476744186046517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1376000</v>
      </c>
      <c r="C33" s="95">
        <f>C32</f>
        <v>0</v>
      </c>
      <c r="D33" s="95"/>
      <c r="E33" s="95">
        <f>$B33      +$C33      +$D33</f>
        <v>1376000</v>
      </c>
      <c r="F33" s="96">
        <f t="shared" ref="F33:O33" si="17">F32</f>
        <v>1376000</v>
      </c>
      <c r="G33" s="97">
        <f t="shared" si="17"/>
        <v>963000</v>
      </c>
      <c r="H33" s="96">
        <f t="shared" si="17"/>
        <v>379000</v>
      </c>
      <c r="I33" s="97">
        <f t="shared" si="17"/>
        <v>0</v>
      </c>
      <c r="J33" s="96">
        <f t="shared" si="17"/>
        <v>577000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956000</v>
      </c>
      <c r="Q33" s="97">
        <f>$I33      +$K33      +$M33      +$O33</f>
        <v>0</v>
      </c>
      <c r="R33" s="52">
        <f>IF(($H33      =0),0,((($J33      -$H33      )/$H33      )*100))</f>
        <v>52.242744063324544</v>
      </c>
      <c r="S33" s="53">
        <f>IF(($I33      =0),0,((($K33      -$I33      )/$I33      )*100))</f>
        <v>0</v>
      </c>
      <c r="T33" s="52">
        <f>IF($E33   =0,0,($P33   /$E33   )*100)</f>
        <v>69.476744186046517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8600000</v>
      </c>
      <c r="C35" s="92">
        <v>0</v>
      </c>
      <c r="D35" s="92"/>
      <c r="E35" s="92">
        <f t="shared" ref="E35:E40" si="18">$B35      +$C35      +$D35</f>
        <v>8600000</v>
      </c>
      <c r="F35" s="93">
        <v>8600000</v>
      </c>
      <c r="G35" s="94">
        <v>7800000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8600000</v>
      </c>
      <c r="C40" s="95">
        <f>SUM(C35:C39)</f>
        <v>0</v>
      </c>
      <c r="D40" s="95"/>
      <c r="E40" s="95">
        <f t="shared" si="18"/>
        <v>8600000</v>
      </c>
      <c r="F40" s="96">
        <f t="shared" ref="F40:O40" si="25">SUM(F35:F39)</f>
        <v>8600000</v>
      </c>
      <c r="G40" s="97">
        <f t="shared" si="25"/>
        <v>7800000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11896000</v>
      </c>
      <c r="C67" s="104">
        <f>SUM(C9:C15,C18:C23,C26:C29,C32,C35:C39,C42:C52,C55:C58,C61:C65)</f>
        <v>0</v>
      </c>
      <c r="D67" s="104"/>
      <c r="E67" s="104">
        <f t="shared" si="35"/>
        <v>11896000</v>
      </c>
      <c r="F67" s="105">
        <f t="shared" ref="F67:O67" si="43">SUM(F9:F15,F18:F23,F26:F29,F32,F35:F39,F42:F52,F55:F58,F61:F65)</f>
        <v>11896000</v>
      </c>
      <c r="G67" s="106">
        <f t="shared" si="43"/>
        <v>10683000</v>
      </c>
      <c r="H67" s="105">
        <f t="shared" si="43"/>
        <v>379000</v>
      </c>
      <c r="I67" s="106">
        <f t="shared" si="43"/>
        <v>0</v>
      </c>
      <c r="J67" s="105">
        <f t="shared" si="43"/>
        <v>577000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956000</v>
      </c>
      <c r="Q67" s="106">
        <f t="shared" si="37"/>
        <v>0</v>
      </c>
      <c r="R67" s="61">
        <f t="shared" si="38"/>
        <v>52.242744063324544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8.0363147276395424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28977000</v>
      </c>
      <c r="C69" s="92">
        <v>0</v>
      </c>
      <c r="D69" s="92"/>
      <c r="E69" s="92">
        <f>$B69      +$C69      +$D69</f>
        <v>28977000</v>
      </c>
      <c r="F69" s="93">
        <v>28977000</v>
      </c>
      <c r="G69" s="94">
        <v>25131000</v>
      </c>
      <c r="H69" s="93">
        <v>10634000</v>
      </c>
      <c r="I69" s="94"/>
      <c r="J69" s="93">
        <v>9041000</v>
      </c>
      <c r="K69" s="94"/>
      <c r="L69" s="93"/>
      <c r="M69" s="94"/>
      <c r="N69" s="93"/>
      <c r="O69" s="94"/>
      <c r="P69" s="93">
        <f>$H69      +$J69      +$L69      +$N69</f>
        <v>19675000</v>
      </c>
      <c r="Q69" s="94">
        <f>$I69      +$K69      +$M69      +$O69</f>
        <v>0</v>
      </c>
      <c r="R69" s="48">
        <f>IF(($H69      =0),0,((($J69      -$H69      )/$H69      )*100))</f>
        <v>-14.980252021816815</v>
      </c>
      <c r="S69" s="49">
        <f>IF(($I69      =0),0,((($K69      -$I69      )/$I69      )*100))</f>
        <v>0</v>
      </c>
      <c r="T69" s="48">
        <f>IF(($E69      =0),0,(($P69      /$E69      )*100))</f>
        <v>67.898678262069922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28977000</v>
      </c>
      <c r="C70" s="101">
        <f>C69</f>
        <v>0</v>
      </c>
      <c r="D70" s="101"/>
      <c r="E70" s="101">
        <f>$B70      +$C70      +$D70</f>
        <v>28977000</v>
      </c>
      <c r="F70" s="102">
        <f t="shared" ref="F70:O70" si="44">F69</f>
        <v>28977000</v>
      </c>
      <c r="G70" s="103">
        <f t="shared" si="44"/>
        <v>25131000</v>
      </c>
      <c r="H70" s="102">
        <f t="shared" si="44"/>
        <v>10634000</v>
      </c>
      <c r="I70" s="103">
        <f t="shared" si="44"/>
        <v>0</v>
      </c>
      <c r="J70" s="102">
        <f t="shared" si="44"/>
        <v>9041000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19675000</v>
      </c>
      <c r="Q70" s="103">
        <f>$I70      +$K70      +$M70      +$O70</f>
        <v>0</v>
      </c>
      <c r="R70" s="57">
        <f>IF(($H70      =0),0,((($J70      -$H70      )/$H70      )*100))</f>
        <v>-14.980252021816815</v>
      </c>
      <c r="S70" s="58">
        <f>IF(($I70      =0),0,((($K70      -$I70      )/$I70      )*100))</f>
        <v>0</v>
      </c>
      <c r="T70" s="57">
        <f>IF($E70   =0,0,($P70   /$E70   )*100)</f>
        <v>67.898678262069922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28977000</v>
      </c>
      <c r="C71" s="104">
        <f>C69</f>
        <v>0</v>
      </c>
      <c r="D71" s="104"/>
      <c r="E71" s="104">
        <f>$B71      +$C71      +$D71</f>
        <v>28977000</v>
      </c>
      <c r="F71" s="105">
        <f t="shared" ref="F71:O71" si="45">F69</f>
        <v>28977000</v>
      </c>
      <c r="G71" s="106">
        <f t="shared" si="45"/>
        <v>25131000</v>
      </c>
      <c r="H71" s="105">
        <f t="shared" si="45"/>
        <v>10634000</v>
      </c>
      <c r="I71" s="106">
        <f t="shared" si="45"/>
        <v>0</v>
      </c>
      <c r="J71" s="105">
        <f t="shared" si="45"/>
        <v>9041000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19675000</v>
      </c>
      <c r="Q71" s="106">
        <f>$I71      +$K71      +$M71      +$O71</f>
        <v>0</v>
      </c>
      <c r="R71" s="61">
        <f>IF(($H71      =0),0,((($J71      -$H71      )/$H71      )*100))</f>
        <v>-14.980252021816815</v>
      </c>
      <c r="S71" s="62">
        <f>IF(($I71      =0),0,((($K71      -$I71      )/$I71      )*100))</f>
        <v>0</v>
      </c>
      <c r="T71" s="61">
        <f>IF($E71   =0,0,($P71   /$E71   )*100)</f>
        <v>67.898678262069922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40873000</v>
      </c>
      <c r="C72" s="104">
        <f>SUM(C9:C15,C18:C23,C26:C29,C32,C35:C39,C42:C52,C55:C58,C61:C65,C69)</f>
        <v>0</v>
      </c>
      <c r="D72" s="104"/>
      <c r="E72" s="104">
        <f>$B72      +$C72      +$D72</f>
        <v>40873000</v>
      </c>
      <c r="F72" s="105">
        <f t="shared" ref="F72:O72" si="46">SUM(F9:F15,F18:F23,F26:F29,F32,F35:F39,F42:F52,F55:F58,F61:F65,F69)</f>
        <v>40873000</v>
      </c>
      <c r="G72" s="106">
        <f t="shared" si="46"/>
        <v>35814000</v>
      </c>
      <c r="H72" s="105">
        <f t="shared" si="46"/>
        <v>11013000</v>
      </c>
      <c r="I72" s="106">
        <f t="shared" si="46"/>
        <v>0</v>
      </c>
      <c r="J72" s="105">
        <f t="shared" si="46"/>
        <v>9618000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20631000</v>
      </c>
      <c r="Q72" s="106">
        <f>$I72      +$K72      +$M72      +$O72</f>
        <v>0</v>
      </c>
      <c r="R72" s="61">
        <f>IF(($H72      =0),0,((($J72      -$H72      )/$H72      )*100))</f>
        <v>-12.666848270226097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50.475864262471561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hY1NSzGOTLVXnihn5p7n25ADDl9wDwh5Sk7sWVV/BNUHmPW0OCINuVxDwjDRppTF1v8boDgtk1yYk7berUFgA==" saltValue="kHCNkgkj1jHKRw9j9uEME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466000</v>
      </c>
      <c r="I10" s="94">
        <v>466378</v>
      </c>
      <c r="J10" s="93">
        <v>796000</v>
      </c>
      <c r="K10" s="94">
        <v>795625</v>
      </c>
      <c r="L10" s="93"/>
      <c r="M10" s="94"/>
      <c r="N10" s="93"/>
      <c r="O10" s="94"/>
      <c r="P10" s="93">
        <f t="shared" ref="P10:P16" si="1">$H10      +$J10      +$L10      +$N10</f>
        <v>1262000</v>
      </c>
      <c r="Q10" s="94">
        <f t="shared" ref="Q10:Q16" si="2">$I10      +$K10      +$M10      +$O10</f>
        <v>1262003</v>
      </c>
      <c r="R10" s="48">
        <f t="shared" ref="R10:R16" si="3">IF(($H10      =0),0,((($J10      -$H10      )/$H10      )*100))</f>
        <v>70.815450643776828</v>
      </c>
      <c r="S10" s="49">
        <f t="shared" ref="S10:S16" si="4">IF(($I10      =0),0,((($K10      -$I10      )/$I10      )*100))</f>
        <v>70.596597609664272</v>
      </c>
      <c r="T10" s="48">
        <f t="shared" ref="T10:T15" si="5">IF(($E10      =0),0,(($P10      /$E10      )*100))</f>
        <v>73.372093023255815</v>
      </c>
      <c r="U10" s="50">
        <f t="shared" ref="U10:U15" si="6">IF(($E10      =0),0,(($Q10      /$E10      )*100))</f>
        <v>73.372267441860458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466000</v>
      </c>
      <c r="I16" s="97">
        <f t="shared" si="7"/>
        <v>466378</v>
      </c>
      <c r="J16" s="96">
        <f t="shared" si="7"/>
        <v>796000</v>
      </c>
      <c r="K16" s="97">
        <f t="shared" si="7"/>
        <v>795625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1262000</v>
      </c>
      <c r="Q16" s="97">
        <f t="shared" si="2"/>
        <v>1262003</v>
      </c>
      <c r="R16" s="52">
        <f t="shared" si="3"/>
        <v>70.815450643776828</v>
      </c>
      <c r="S16" s="53">
        <f t="shared" si="4"/>
        <v>70.596597609664272</v>
      </c>
      <c r="T16" s="52">
        <f>IF((SUM($E9:$E13)+$E15)=0,0,(P16/(SUM($E9:$E13)+$E15)*100))</f>
        <v>73.372093023255815</v>
      </c>
      <c r="U16" s="54">
        <f>IF((SUM($E9:$E13)+$E15)=0,0,(Q16/(SUM($E9:$E13)+$E15)*100))</f>
        <v>73.372267441860458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686000</v>
      </c>
      <c r="H32" s="93">
        <v>105000</v>
      </c>
      <c r="I32" s="94">
        <v>142861</v>
      </c>
      <c r="J32" s="93">
        <v>107000</v>
      </c>
      <c r="K32" s="94"/>
      <c r="L32" s="93"/>
      <c r="M32" s="94"/>
      <c r="N32" s="93"/>
      <c r="O32" s="94"/>
      <c r="P32" s="93">
        <f>$H32      +$J32      +$L32      +$N32</f>
        <v>212000</v>
      </c>
      <c r="Q32" s="94">
        <f>$I32      +$K32      +$M32      +$O32</f>
        <v>142861</v>
      </c>
      <c r="R32" s="48">
        <f>IF(($H32      =0),0,((($J32      -$H32      )/$H32      )*100))</f>
        <v>1.9047619047619049</v>
      </c>
      <c r="S32" s="49">
        <f>IF(($I32      =0),0,((($K32      -$I32      )/$I32      )*100))</f>
        <v>-100</v>
      </c>
      <c r="T32" s="48">
        <f>IF(($E32      =0),0,(($P32      /$E32      )*100))</f>
        <v>21.632653061224492</v>
      </c>
      <c r="U32" s="50">
        <f>IF(($E32      =0),0,(($Q32      /$E32      )*100))</f>
        <v>14.57765306122449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686000</v>
      </c>
      <c r="H33" s="96">
        <f t="shared" si="17"/>
        <v>105000</v>
      </c>
      <c r="I33" s="97">
        <f t="shared" si="17"/>
        <v>142861</v>
      </c>
      <c r="J33" s="96">
        <f t="shared" si="17"/>
        <v>107000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212000</v>
      </c>
      <c r="Q33" s="97">
        <f>$I33      +$K33      +$M33      +$O33</f>
        <v>142861</v>
      </c>
      <c r="R33" s="52">
        <f>IF(($H33      =0),0,((($J33      -$H33      )/$H33      )*100))</f>
        <v>1.9047619047619049</v>
      </c>
      <c r="S33" s="53">
        <f>IF(($I33      =0),0,((($K33      -$I33      )/$I33      )*100))</f>
        <v>-100</v>
      </c>
      <c r="T33" s="52">
        <f>IF($E33   =0,0,($P33   /$E33   )*100)</f>
        <v>21.632653061224492</v>
      </c>
      <c r="U33" s="54">
        <f>IF($E33   =0,0,($Q33   /$E33   )*100)</f>
        <v>14.57765306122449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18486000</v>
      </c>
      <c r="C35" s="92">
        <v>0</v>
      </c>
      <c r="D35" s="92"/>
      <c r="E35" s="92">
        <f t="shared" ref="E35:E40" si="18">$B35      +$C35      +$D35</f>
        <v>18486000</v>
      </c>
      <c r="F35" s="93">
        <v>18486000</v>
      </c>
      <c r="G35" s="94">
        <v>8000000</v>
      </c>
      <c r="H35" s="93">
        <v>3620000</v>
      </c>
      <c r="I35" s="94"/>
      <c r="J35" s="93"/>
      <c r="K35" s="94">
        <v>3756629</v>
      </c>
      <c r="L35" s="93"/>
      <c r="M35" s="94"/>
      <c r="N35" s="93"/>
      <c r="O35" s="94"/>
      <c r="P35" s="93">
        <f t="shared" ref="P35:P40" si="19">$H35      +$J35      +$L35      +$N35</f>
        <v>3620000</v>
      </c>
      <c r="Q35" s="94">
        <f t="shared" ref="Q35:Q40" si="20">$I35      +$K35      +$M35      +$O35</f>
        <v>3756629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19.582386670994264</v>
      </c>
      <c r="U35" s="50">
        <f t="shared" ref="U35:U39" si="24">IF(($E35      =0),0,(($Q35      /$E35      )*100))</f>
        <v>20.321481120848208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18486000</v>
      </c>
      <c r="C40" s="95">
        <f>SUM(C35:C39)</f>
        <v>0</v>
      </c>
      <c r="D40" s="95"/>
      <c r="E40" s="95">
        <f t="shared" si="18"/>
        <v>18486000</v>
      </c>
      <c r="F40" s="96">
        <f t="shared" ref="F40:O40" si="25">SUM(F35:F39)</f>
        <v>18486000</v>
      </c>
      <c r="G40" s="97">
        <f t="shared" si="25"/>
        <v>8000000</v>
      </c>
      <c r="H40" s="96">
        <f t="shared" si="25"/>
        <v>3620000</v>
      </c>
      <c r="I40" s="97">
        <f t="shared" si="25"/>
        <v>0</v>
      </c>
      <c r="J40" s="96">
        <f t="shared" si="25"/>
        <v>0</v>
      </c>
      <c r="K40" s="97">
        <f t="shared" si="25"/>
        <v>3756629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3620000</v>
      </c>
      <c r="Q40" s="97">
        <f t="shared" si="20"/>
        <v>3756629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19.582386670994264</v>
      </c>
      <c r="U40" s="54">
        <f>IF((+$E35+$E38) =0,0,(Q40   /(+$E35+$E38) )*100)</f>
        <v>20.321481120848208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21186000</v>
      </c>
      <c r="C67" s="104">
        <f>SUM(C9:C15,C18:C23,C26:C29,C32,C35:C39,C42:C52,C55:C58,C61:C65)</f>
        <v>0</v>
      </c>
      <c r="D67" s="104"/>
      <c r="E67" s="104">
        <f t="shared" si="35"/>
        <v>21186000</v>
      </c>
      <c r="F67" s="105">
        <f t="shared" ref="F67:O67" si="43">SUM(F9:F15,F18:F23,F26:F29,F32,F35:F39,F42:F52,F55:F58,F61:F65)</f>
        <v>21186000</v>
      </c>
      <c r="G67" s="106">
        <f t="shared" si="43"/>
        <v>10406000</v>
      </c>
      <c r="H67" s="105">
        <f t="shared" si="43"/>
        <v>4191000</v>
      </c>
      <c r="I67" s="106">
        <f t="shared" si="43"/>
        <v>609239</v>
      </c>
      <c r="J67" s="105">
        <f t="shared" si="43"/>
        <v>903000</v>
      </c>
      <c r="K67" s="106">
        <f t="shared" si="43"/>
        <v>4552254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5094000</v>
      </c>
      <c r="Q67" s="106">
        <f t="shared" si="37"/>
        <v>5161493</v>
      </c>
      <c r="R67" s="61">
        <f t="shared" si="38"/>
        <v>-78.453829634931992</v>
      </c>
      <c r="S67" s="62">
        <f t="shared" si="39"/>
        <v>647.20331429865792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24.044180118946475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24.362753705277072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24146000</v>
      </c>
      <c r="C69" s="92">
        <v>0</v>
      </c>
      <c r="D69" s="92"/>
      <c r="E69" s="92">
        <f>$B69      +$C69      +$D69</f>
        <v>24146000</v>
      </c>
      <c r="F69" s="93">
        <v>24146000</v>
      </c>
      <c r="G69" s="94">
        <v>21854000</v>
      </c>
      <c r="H69" s="93">
        <v>8035000</v>
      </c>
      <c r="I69" s="94">
        <v>3659608</v>
      </c>
      <c r="J69" s="93">
        <v>1178000</v>
      </c>
      <c r="K69" s="94">
        <v>3519947</v>
      </c>
      <c r="L69" s="93"/>
      <c r="M69" s="94"/>
      <c r="N69" s="93"/>
      <c r="O69" s="94"/>
      <c r="P69" s="93">
        <f>$H69      +$J69      +$L69      +$N69</f>
        <v>9213000</v>
      </c>
      <c r="Q69" s="94">
        <f>$I69      +$K69      +$M69      +$O69</f>
        <v>7179555</v>
      </c>
      <c r="R69" s="48">
        <f>IF(($H69      =0),0,((($J69      -$H69      )/$H69      )*100))</f>
        <v>-85.33914125700062</v>
      </c>
      <c r="S69" s="49">
        <f>IF(($I69      =0),0,((($K69      -$I69      )/$I69      )*100))</f>
        <v>-3.8162830554529341</v>
      </c>
      <c r="T69" s="48">
        <f>IF(($E69      =0),0,(($P69      /$E69      )*100))</f>
        <v>38.155388055992709</v>
      </c>
      <c r="U69" s="50">
        <f>IF(($E69      =0),0,(($Q69      /$E69      )*100))</f>
        <v>29.733931085894145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24146000</v>
      </c>
      <c r="C70" s="101">
        <f>C69</f>
        <v>0</v>
      </c>
      <c r="D70" s="101"/>
      <c r="E70" s="101">
        <f>$B70      +$C70      +$D70</f>
        <v>24146000</v>
      </c>
      <c r="F70" s="102">
        <f t="shared" ref="F70:O70" si="44">F69</f>
        <v>24146000</v>
      </c>
      <c r="G70" s="103">
        <f t="shared" si="44"/>
        <v>21854000</v>
      </c>
      <c r="H70" s="102">
        <f t="shared" si="44"/>
        <v>8035000</v>
      </c>
      <c r="I70" s="103">
        <f t="shared" si="44"/>
        <v>3659608</v>
      </c>
      <c r="J70" s="102">
        <f t="shared" si="44"/>
        <v>1178000</v>
      </c>
      <c r="K70" s="103">
        <f t="shared" si="44"/>
        <v>3519947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9213000</v>
      </c>
      <c r="Q70" s="103">
        <f>$I70      +$K70      +$M70      +$O70</f>
        <v>7179555</v>
      </c>
      <c r="R70" s="57">
        <f>IF(($H70      =0),0,((($J70      -$H70      )/$H70      )*100))</f>
        <v>-85.33914125700062</v>
      </c>
      <c r="S70" s="58">
        <f>IF(($I70      =0),0,((($K70      -$I70      )/$I70      )*100))</f>
        <v>-3.8162830554529341</v>
      </c>
      <c r="T70" s="57">
        <f>IF($E70   =0,0,($P70   /$E70   )*100)</f>
        <v>38.155388055992709</v>
      </c>
      <c r="U70" s="59">
        <f>IF($E70   =0,0,($Q70   /$E70 )*100)</f>
        <v>29.733931085894145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24146000</v>
      </c>
      <c r="C71" s="104">
        <f>C69</f>
        <v>0</v>
      </c>
      <c r="D71" s="104"/>
      <c r="E71" s="104">
        <f>$B71      +$C71      +$D71</f>
        <v>24146000</v>
      </c>
      <c r="F71" s="105">
        <f t="shared" ref="F71:O71" si="45">F69</f>
        <v>24146000</v>
      </c>
      <c r="G71" s="106">
        <f t="shared" si="45"/>
        <v>21854000</v>
      </c>
      <c r="H71" s="105">
        <f t="shared" si="45"/>
        <v>8035000</v>
      </c>
      <c r="I71" s="106">
        <f t="shared" si="45"/>
        <v>3659608</v>
      </c>
      <c r="J71" s="105">
        <f t="shared" si="45"/>
        <v>1178000</v>
      </c>
      <c r="K71" s="106">
        <f t="shared" si="45"/>
        <v>3519947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9213000</v>
      </c>
      <c r="Q71" s="106">
        <f>$I71      +$K71      +$M71      +$O71</f>
        <v>7179555</v>
      </c>
      <c r="R71" s="61">
        <f>IF(($H71      =0),0,((($J71      -$H71      )/$H71      )*100))</f>
        <v>-85.33914125700062</v>
      </c>
      <c r="S71" s="62">
        <f>IF(($I71      =0),0,((($K71      -$I71      )/$I71      )*100))</f>
        <v>-3.8162830554529341</v>
      </c>
      <c r="T71" s="61">
        <f>IF($E71   =0,0,($P71   /$E71   )*100)</f>
        <v>38.155388055992709</v>
      </c>
      <c r="U71" s="65">
        <f>IF($E71   =0,0,($Q71   /$E71   )*100)</f>
        <v>29.733931085894145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45332000</v>
      </c>
      <c r="C72" s="104">
        <f>SUM(C9:C15,C18:C23,C26:C29,C32,C35:C39,C42:C52,C55:C58,C61:C65,C69)</f>
        <v>0</v>
      </c>
      <c r="D72" s="104"/>
      <c r="E72" s="104">
        <f>$B72      +$C72      +$D72</f>
        <v>45332000</v>
      </c>
      <c r="F72" s="105">
        <f t="shared" ref="F72:O72" si="46">SUM(F9:F15,F18:F23,F26:F29,F32,F35:F39,F42:F52,F55:F58,F61:F65,F69)</f>
        <v>45332000</v>
      </c>
      <c r="G72" s="106">
        <f t="shared" si="46"/>
        <v>32260000</v>
      </c>
      <c r="H72" s="105">
        <f t="shared" si="46"/>
        <v>12226000</v>
      </c>
      <c r="I72" s="106">
        <f t="shared" si="46"/>
        <v>4268847</v>
      </c>
      <c r="J72" s="105">
        <f t="shared" si="46"/>
        <v>2081000</v>
      </c>
      <c r="K72" s="106">
        <f t="shared" si="46"/>
        <v>8072201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14307000</v>
      </c>
      <c r="Q72" s="106">
        <f>$I72      +$K72      +$M72      +$O72</f>
        <v>12341048</v>
      </c>
      <c r="R72" s="61">
        <f>IF(($H72      =0),0,((($J72      -$H72      )/$H72      )*100))</f>
        <v>-82.978897431702919</v>
      </c>
      <c r="S72" s="62">
        <f>IF(($I72      =0),0,((($K72      -$I72      )/$I72      )*100))</f>
        <v>89.095580141429281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31.560487073149211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27.223700697079327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Nf7rF9eSSbPeJduWWR0rpf/NdWhpJlQISwC6JasrweD0VdIiN24b+Bl54tP6tjVCd4ATyylAD1NnahDGnoLsw==" saltValue="By3YT/miGU2IHZ460bV3I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1340000</v>
      </c>
      <c r="I10" s="94"/>
      <c r="J10" s="93">
        <v>1560000</v>
      </c>
      <c r="K10" s="94">
        <v>2050230</v>
      </c>
      <c r="L10" s="93"/>
      <c r="M10" s="94"/>
      <c r="N10" s="93"/>
      <c r="O10" s="94"/>
      <c r="P10" s="93">
        <f t="shared" ref="P10:P16" si="1">$H10      +$J10      +$L10      +$N10</f>
        <v>2900000</v>
      </c>
      <c r="Q10" s="94">
        <f t="shared" ref="Q10:Q16" si="2">$I10      +$K10      +$M10      +$O10</f>
        <v>2050230</v>
      </c>
      <c r="R10" s="48">
        <f t="shared" ref="R10:R16" si="3">IF(($H10      =0),0,((($J10      -$H10      )/$H10      )*100))</f>
        <v>16.417910447761194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100</v>
      </c>
      <c r="U10" s="50">
        <f t="shared" ref="U10:U15" si="6">IF(($E10      =0),0,(($Q10      /$E10      )*100))</f>
        <v>70.69758620689656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1340000</v>
      </c>
      <c r="I16" s="97">
        <f t="shared" si="7"/>
        <v>0</v>
      </c>
      <c r="J16" s="96">
        <f t="shared" si="7"/>
        <v>1560000</v>
      </c>
      <c r="K16" s="97">
        <f t="shared" si="7"/>
        <v>2050230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2900000</v>
      </c>
      <c r="Q16" s="97">
        <f t="shared" si="2"/>
        <v>2050230</v>
      </c>
      <c r="R16" s="52">
        <f t="shared" si="3"/>
        <v>16.417910447761194</v>
      </c>
      <c r="S16" s="53">
        <f t="shared" si="4"/>
        <v>0</v>
      </c>
      <c r="T16" s="52">
        <f>IF((SUM($E9:$E13)+$E15)=0,0,(P16/(SUM($E9:$E13)+$E15)*100))</f>
        <v>100</v>
      </c>
      <c r="U16" s="54">
        <f>IF((SUM($E9:$E13)+$E15)=0,0,(Q16/(SUM($E9:$E13)+$E15)*100))</f>
        <v>70.69758620689656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1136000</v>
      </c>
      <c r="C32" s="92">
        <v>0</v>
      </c>
      <c r="D32" s="92"/>
      <c r="E32" s="92">
        <f>$B32      +$C32      +$D32</f>
        <v>1136000</v>
      </c>
      <c r="F32" s="93">
        <v>1136000</v>
      </c>
      <c r="G32" s="94">
        <v>795000</v>
      </c>
      <c r="H32" s="93">
        <v>313000</v>
      </c>
      <c r="I32" s="94">
        <v>119182</v>
      </c>
      <c r="J32" s="93">
        <v>266000</v>
      </c>
      <c r="K32" s="94">
        <v>549341</v>
      </c>
      <c r="L32" s="93"/>
      <c r="M32" s="94"/>
      <c r="N32" s="93"/>
      <c r="O32" s="94"/>
      <c r="P32" s="93">
        <f>$H32      +$J32      +$L32      +$N32</f>
        <v>579000</v>
      </c>
      <c r="Q32" s="94">
        <f>$I32      +$K32      +$M32      +$O32</f>
        <v>668523</v>
      </c>
      <c r="R32" s="48">
        <f>IF(($H32      =0),0,((($J32      -$H32      )/$H32      )*100))</f>
        <v>-15.015974440894569</v>
      </c>
      <c r="S32" s="49">
        <f>IF(($I32      =0),0,((($K32      -$I32      )/$I32      )*100))</f>
        <v>360.9261465657566</v>
      </c>
      <c r="T32" s="48">
        <f>IF(($E32      =0),0,(($P32      /$E32      )*100))</f>
        <v>50.968309859154928</v>
      </c>
      <c r="U32" s="50">
        <f>IF(($E32      =0),0,(($Q32      /$E32      )*100))</f>
        <v>58.84885563380282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1136000</v>
      </c>
      <c r="C33" s="95">
        <f>C32</f>
        <v>0</v>
      </c>
      <c r="D33" s="95"/>
      <c r="E33" s="95">
        <f>$B33      +$C33      +$D33</f>
        <v>1136000</v>
      </c>
      <c r="F33" s="96">
        <f t="shared" ref="F33:O33" si="17">F32</f>
        <v>1136000</v>
      </c>
      <c r="G33" s="97">
        <f t="shared" si="17"/>
        <v>795000</v>
      </c>
      <c r="H33" s="96">
        <f t="shared" si="17"/>
        <v>313000</v>
      </c>
      <c r="I33" s="97">
        <f t="shared" si="17"/>
        <v>119182</v>
      </c>
      <c r="J33" s="96">
        <f t="shared" si="17"/>
        <v>266000</v>
      </c>
      <c r="K33" s="97">
        <f t="shared" si="17"/>
        <v>549341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579000</v>
      </c>
      <c r="Q33" s="97">
        <f>$I33      +$K33      +$M33      +$O33</f>
        <v>668523</v>
      </c>
      <c r="R33" s="52">
        <f>IF(($H33      =0),0,((($J33      -$H33      )/$H33      )*100))</f>
        <v>-15.015974440894569</v>
      </c>
      <c r="S33" s="53">
        <f>IF(($I33      =0),0,((($K33      -$I33      )/$I33      )*100))</f>
        <v>360.9261465657566</v>
      </c>
      <c r="T33" s="52">
        <f>IF($E33   =0,0,($P33   /$E33   )*100)</f>
        <v>50.968309859154928</v>
      </c>
      <c r="U33" s="54">
        <f>IF($E33   =0,0,($Q33   /$E33   )*100)</f>
        <v>58.84885563380282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2196000</v>
      </c>
      <c r="C36" s="92">
        <v>0</v>
      </c>
      <c r="D36" s="92"/>
      <c r="E36" s="92">
        <f t="shared" si="18"/>
        <v>2196000</v>
      </c>
      <c r="F36" s="93">
        <v>2196000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2196000</v>
      </c>
      <c r="C40" s="95">
        <f>SUM(C35:C39)</f>
        <v>0</v>
      </c>
      <c r="D40" s="95"/>
      <c r="E40" s="95">
        <f t="shared" si="18"/>
        <v>2196000</v>
      </c>
      <c r="F40" s="96">
        <f t="shared" ref="F40:O40" si="25">SUM(F35:F39)</f>
        <v>2196000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6232000</v>
      </c>
      <c r="C67" s="104">
        <f>SUM(C9:C15,C18:C23,C26:C29,C32,C35:C39,C42:C52,C55:C58,C61:C65)</f>
        <v>0</v>
      </c>
      <c r="D67" s="104"/>
      <c r="E67" s="104">
        <f t="shared" si="35"/>
        <v>6232000</v>
      </c>
      <c r="F67" s="105">
        <f t="shared" ref="F67:O67" si="43">SUM(F9:F15,F18:F23,F26:F29,F32,F35:F39,F42:F52,F55:F58,F61:F65)</f>
        <v>6232000</v>
      </c>
      <c r="G67" s="106">
        <f t="shared" si="43"/>
        <v>3695000</v>
      </c>
      <c r="H67" s="105">
        <f t="shared" si="43"/>
        <v>1653000</v>
      </c>
      <c r="I67" s="106">
        <f t="shared" si="43"/>
        <v>119182</v>
      </c>
      <c r="J67" s="105">
        <f t="shared" si="43"/>
        <v>1826000</v>
      </c>
      <c r="K67" s="106">
        <f t="shared" si="43"/>
        <v>2599571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3479000</v>
      </c>
      <c r="Q67" s="106">
        <f t="shared" si="37"/>
        <v>2718753</v>
      </c>
      <c r="R67" s="61">
        <f t="shared" si="38"/>
        <v>10.465819721718088</v>
      </c>
      <c r="S67" s="62">
        <f t="shared" si="39"/>
        <v>2081.1775268077395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86.199207135777996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67.362561942517345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12463000</v>
      </c>
      <c r="C69" s="92">
        <v>0</v>
      </c>
      <c r="D69" s="92"/>
      <c r="E69" s="92">
        <f>$B69      +$C69      +$D69</f>
        <v>12463000</v>
      </c>
      <c r="F69" s="93">
        <v>12463000</v>
      </c>
      <c r="G69" s="94">
        <v>10697000</v>
      </c>
      <c r="H69" s="93">
        <v>9228000</v>
      </c>
      <c r="I69" s="94">
        <v>4197256</v>
      </c>
      <c r="J69" s="93">
        <v>2239000</v>
      </c>
      <c r="K69" s="94">
        <v>8995919</v>
      </c>
      <c r="L69" s="93"/>
      <c r="M69" s="94"/>
      <c r="N69" s="93"/>
      <c r="O69" s="94"/>
      <c r="P69" s="93">
        <f>$H69      +$J69      +$L69      +$N69</f>
        <v>11467000</v>
      </c>
      <c r="Q69" s="94">
        <f>$I69      +$K69      +$M69      +$O69</f>
        <v>13193175</v>
      </c>
      <c r="R69" s="48">
        <f>IF(($H69      =0),0,((($J69      -$H69      )/$H69      )*100))</f>
        <v>-75.73688773298656</v>
      </c>
      <c r="S69" s="49">
        <f>IF(($I69      =0),0,((($K69      -$I69      )/$I69      )*100))</f>
        <v>114.32857562178718</v>
      </c>
      <c r="T69" s="48">
        <f>IF(($E69      =0),0,(($P69      /$E69      )*100))</f>
        <v>92.008344700312932</v>
      </c>
      <c r="U69" s="50">
        <f>IF(($E69      =0),0,(($Q69      /$E69      )*100))</f>
        <v>105.85874187595282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12463000</v>
      </c>
      <c r="C70" s="101">
        <f>C69</f>
        <v>0</v>
      </c>
      <c r="D70" s="101"/>
      <c r="E70" s="101">
        <f>$B70      +$C70      +$D70</f>
        <v>12463000</v>
      </c>
      <c r="F70" s="102">
        <f t="shared" ref="F70:O70" si="44">F69</f>
        <v>12463000</v>
      </c>
      <c r="G70" s="103">
        <f t="shared" si="44"/>
        <v>10697000</v>
      </c>
      <c r="H70" s="102">
        <f t="shared" si="44"/>
        <v>9228000</v>
      </c>
      <c r="I70" s="103">
        <f t="shared" si="44"/>
        <v>4197256</v>
      </c>
      <c r="J70" s="102">
        <f t="shared" si="44"/>
        <v>2239000</v>
      </c>
      <c r="K70" s="103">
        <f t="shared" si="44"/>
        <v>8995919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11467000</v>
      </c>
      <c r="Q70" s="103">
        <f>$I70      +$K70      +$M70      +$O70</f>
        <v>13193175</v>
      </c>
      <c r="R70" s="57">
        <f>IF(($H70      =0),0,((($J70      -$H70      )/$H70      )*100))</f>
        <v>-75.73688773298656</v>
      </c>
      <c r="S70" s="58">
        <f>IF(($I70      =0),0,((($K70      -$I70      )/$I70      )*100))</f>
        <v>114.32857562178718</v>
      </c>
      <c r="T70" s="57">
        <f>IF($E70   =0,0,($P70   /$E70   )*100)</f>
        <v>92.008344700312932</v>
      </c>
      <c r="U70" s="59">
        <f>IF($E70   =0,0,($Q70   /$E70 )*100)</f>
        <v>105.85874187595282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12463000</v>
      </c>
      <c r="C71" s="104">
        <f>C69</f>
        <v>0</v>
      </c>
      <c r="D71" s="104"/>
      <c r="E71" s="104">
        <f>$B71      +$C71      +$D71</f>
        <v>12463000</v>
      </c>
      <c r="F71" s="105">
        <f t="shared" ref="F71:O71" si="45">F69</f>
        <v>12463000</v>
      </c>
      <c r="G71" s="106">
        <f t="shared" si="45"/>
        <v>10697000</v>
      </c>
      <c r="H71" s="105">
        <f t="shared" si="45"/>
        <v>9228000</v>
      </c>
      <c r="I71" s="106">
        <f t="shared" si="45"/>
        <v>4197256</v>
      </c>
      <c r="J71" s="105">
        <f t="shared" si="45"/>
        <v>2239000</v>
      </c>
      <c r="K71" s="106">
        <f t="shared" si="45"/>
        <v>8995919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11467000</v>
      </c>
      <c r="Q71" s="106">
        <f>$I71      +$K71      +$M71      +$O71</f>
        <v>13193175</v>
      </c>
      <c r="R71" s="61">
        <f>IF(($H71      =0),0,((($J71      -$H71      )/$H71      )*100))</f>
        <v>-75.73688773298656</v>
      </c>
      <c r="S71" s="62">
        <f>IF(($I71      =0),0,((($K71      -$I71      )/$I71      )*100))</f>
        <v>114.32857562178718</v>
      </c>
      <c r="T71" s="61">
        <f>IF($E71   =0,0,($P71   /$E71   )*100)</f>
        <v>92.008344700312932</v>
      </c>
      <c r="U71" s="65">
        <f>IF($E71   =0,0,($Q71   /$E71   )*100)</f>
        <v>105.85874187595282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18695000</v>
      </c>
      <c r="C72" s="104">
        <f>SUM(C9:C15,C18:C23,C26:C29,C32,C35:C39,C42:C52,C55:C58,C61:C65,C69)</f>
        <v>0</v>
      </c>
      <c r="D72" s="104"/>
      <c r="E72" s="104">
        <f>$B72      +$C72      +$D72</f>
        <v>18695000</v>
      </c>
      <c r="F72" s="105">
        <f t="shared" ref="F72:O72" si="46">SUM(F9:F15,F18:F23,F26:F29,F32,F35:F39,F42:F52,F55:F58,F61:F65,F69)</f>
        <v>18695000</v>
      </c>
      <c r="G72" s="106">
        <f t="shared" si="46"/>
        <v>14392000</v>
      </c>
      <c r="H72" s="105">
        <f t="shared" si="46"/>
        <v>10881000</v>
      </c>
      <c r="I72" s="106">
        <f t="shared" si="46"/>
        <v>4316438</v>
      </c>
      <c r="J72" s="105">
        <f t="shared" si="46"/>
        <v>4065000</v>
      </c>
      <c r="K72" s="106">
        <f t="shared" si="46"/>
        <v>11595490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14946000</v>
      </c>
      <c r="Q72" s="106">
        <f>$I72      +$K72      +$M72      +$O72</f>
        <v>15911928</v>
      </c>
      <c r="R72" s="61">
        <f>IF(($H72      =0),0,((($J72      -$H72      )/$H72      )*100))</f>
        <v>-62.641301350978772</v>
      </c>
      <c r="S72" s="62">
        <f>IF(($I72      =0),0,((($K72      -$I72      )/$I72      )*100))</f>
        <v>168.63562038884839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90.587308321716463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96.441772228619911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KAuxftJdm53D6x+lM/6bgDgdpH2TlNne4rAO7GFLG/Hg0LQBAtIjCM2OYeGLHDMjhyif2Gs0bjFFtWji+8j+w==" saltValue="z/rJftNXKyL+vUQ2BiKr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189000</v>
      </c>
      <c r="I10" s="94">
        <v>189679</v>
      </c>
      <c r="J10" s="93">
        <v>165000</v>
      </c>
      <c r="K10" s="94">
        <v>164603</v>
      </c>
      <c r="L10" s="93"/>
      <c r="M10" s="94"/>
      <c r="N10" s="93"/>
      <c r="O10" s="94"/>
      <c r="P10" s="93">
        <f t="shared" ref="P10:P16" si="1">$H10      +$J10      +$L10      +$N10</f>
        <v>354000</v>
      </c>
      <c r="Q10" s="94">
        <f t="shared" ref="Q10:Q16" si="2">$I10      +$K10      +$M10      +$O10</f>
        <v>354282</v>
      </c>
      <c r="R10" s="48">
        <f t="shared" ref="R10:R16" si="3">IF(($H10      =0),0,((($J10      -$H10      )/$H10      )*100))</f>
        <v>-12.698412698412698</v>
      </c>
      <c r="S10" s="49">
        <f t="shared" ref="S10:S16" si="4">IF(($I10      =0),0,((($K10      -$I10      )/$I10      )*100))</f>
        <v>-13.220229967471358</v>
      </c>
      <c r="T10" s="48">
        <f t="shared" ref="T10:T15" si="5">IF(($E10      =0),0,(($P10      /$E10      )*100))</f>
        <v>20.228571428571428</v>
      </c>
      <c r="U10" s="50">
        <f t="shared" ref="U10:U15" si="6">IF(($E10      =0),0,(($Q10      /$E10      )*100))</f>
        <v>20.244685714285716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189000</v>
      </c>
      <c r="I16" s="97">
        <f t="shared" si="7"/>
        <v>189679</v>
      </c>
      <c r="J16" s="96">
        <f t="shared" si="7"/>
        <v>165000</v>
      </c>
      <c r="K16" s="97">
        <f t="shared" si="7"/>
        <v>164603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354000</v>
      </c>
      <c r="Q16" s="97">
        <f t="shared" si="2"/>
        <v>354282</v>
      </c>
      <c r="R16" s="52">
        <f t="shared" si="3"/>
        <v>-12.698412698412698</v>
      </c>
      <c r="S16" s="53">
        <f t="shared" si="4"/>
        <v>-13.220229967471358</v>
      </c>
      <c r="T16" s="52">
        <f>IF((SUM($E9:$E13)+$E15)=0,0,(P16/(SUM($E9:$E13)+$E15)*100))</f>
        <v>20.228571428571428</v>
      </c>
      <c r="U16" s="54">
        <f>IF((SUM($E9:$E13)+$E15)=0,0,(Q16/(SUM($E9:$E13)+$E15)*100))</f>
        <v>20.244685714285716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2721000</v>
      </c>
      <c r="C29" s="92">
        <v>0</v>
      </c>
      <c r="D29" s="92"/>
      <c r="E29" s="92">
        <f>$B29      +$C29      +$D29</f>
        <v>2721000</v>
      </c>
      <c r="F29" s="93">
        <v>2721000</v>
      </c>
      <c r="G29" s="94">
        <v>1905000</v>
      </c>
      <c r="H29" s="93"/>
      <c r="I29" s="94"/>
      <c r="J29" s="93"/>
      <c r="K29" s="94">
        <v>979441</v>
      </c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979441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35.995626607864757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2721000</v>
      </c>
      <c r="C30" s="95">
        <f>SUM(C26:C29)</f>
        <v>0</v>
      </c>
      <c r="D30" s="95"/>
      <c r="E30" s="95">
        <f>$B30      +$C30      +$D30</f>
        <v>2721000</v>
      </c>
      <c r="F30" s="96">
        <f t="shared" ref="F30:O30" si="16">SUM(F26:F29)</f>
        <v>2721000</v>
      </c>
      <c r="G30" s="97">
        <f t="shared" si="16"/>
        <v>1905000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979441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979441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35.995626607864757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3611000</v>
      </c>
      <c r="C32" s="92">
        <v>0</v>
      </c>
      <c r="D32" s="92"/>
      <c r="E32" s="92">
        <f>$B32      +$C32      +$D32</f>
        <v>3611000</v>
      </c>
      <c r="F32" s="93">
        <v>3611000</v>
      </c>
      <c r="G32" s="94">
        <v>2527000</v>
      </c>
      <c r="H32" s="93">
        <v>678000</v>
      </c>
      <c r="I32" s="94">
        <v>677159</v>
      </c>
      <c r="J32" s="93">
        <v>1025000</v>
      </c>
      <c r="K32" s="94">
        <v>1027635</v>
      </c>
      <c r="L32" s="93"/>
      <c r="M32" s="94"/>
      <c r="N32" s="93"/>
      <c r="O32" s="94"/>
      <c r="P32" s="93">
        <f>$H32      +$J32      +$L32      +$N32</f>
        <v>1703000</v>
      </c>
      <c r="Q32" s="94">
        <f>$I32      +$K32      +$M32      +$O32</f>
        <v>1704794</v>
      </c>
      <c r="R32" s="48">
        <f>IF(($H32      =0),0,((($J32      -$H32      )/$H32      )*100))</f>
        <v>51.17994100294986</v>
      </c>
      <c r="S32" s="49">
        <f>IF(($I32      =0),0,((($K32      -$I32      )/$I32      )*100))</f>
        <v>51.75682520648769</v>
      </c>
      <c r="T32" s="48">
        <f>IF(($E32      =0),0,(($P32      /$E32      )*100))</f>
        <v>47.161451121572973</v>
      </c>
      <c r="U32" s="50">
        <f>IF(($E32      =0),0,(($Q32      /$E32      )*100))</f>
        <v>47.211132650235392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3611000</v>
      </c>
      <c r="C33" s="95">
        <f>C32</f>
        <v>0</v>
      </c>
      <c r="D33" s="95"/>
      <c r="E33" s="95">
        <f>$B33      +$C33      +$D33</f>
        <v>3611000</v>
      </c>
      <c r="F33" s="96">
        <f t="shared" ref="F33:O33" si="17">F32</f>
        <v>3611000</v>
      </c>
      <c r="G33" s="97">
        <f t="shared" si="17"/>
        <v>2527000</v>
      </c>
      <c r="H33" s="96">
        <f t="shared" si="17"/>
        <v>678000</v>
      </c>
      <c r="I33" s="97">
        <f t="shared" si="17"/>
        <v>677159</v>
      </c>
      <c r="J33" s="96">
        <f t="shared" si="17"/>
        <v>1025000</v>
      </c>
      <c r="K33" s="97">
        <f t="shared" si="17"/>
        <v>1027635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1703000</v>
      </c>
      <c r="Q33" s="97">
        <f>$I33      +$K33      +$M33      +$O33</f>
        <v>1704794</v>
      </c>
      <c r="R33" s="52">
        <f>IF(($H33      =0),0,((($J33      -$H33      )/$H33      )*100))</f>
        <v>51.17994100294986</v>
      </c>
      <c r="S33" s="53">
        <f>IF(($I33      =0),0,((($K33      -$I33      )/$I33      )*100))</f>
        <v>51.75682520648769</v>
      </c>
      <c r="T33" s="52">
        <f>IF($E33   =0,0,($P33   /$E33   )*100)</f>
        <v>47.161451121572973</v>
      </c>
      <c r="U33" s="54">
        <f>IF($E33   =0,0,($Q33   /$E33   )*100)</f>
        <v>47.211132650235392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72350000</v>
      </c>
      <c r="C51" s="92">
        <v>0</v>
      </c>
      <c r="D51" s="92"/>
      <c r="E51" s="92">
        <f t="shared" si="26"/>
        <v>72350000</v>
      </c>
      <c r="F51" s="93">
        <v>72350000</v>
      </c>
      <c r="G51" s="94">
        <v>35000000</v>
      </c>
      <c r="H51" s="93"/>
      <c r="I51" s="94">
        <v>4990554</v>
      </c>
      <c r="J51" s="93">
        <v>26900000</v>
      </c>
      <c r="K51" s="94">
        <v>24558416</v>
      </c>
      <c r="L51" s="93"/>
      <c r="M51" s="94"/>
      <c r="N51" s="93"/>
      <c r="O51" s="94"/>
      <c r="P51" s="93">
        <f t="shared" si="27"/>
        <v>26900000</v>
      </c>
      <c r="Q51" s="94">
        <f t="shared" si="28"/>
        <v>29548970</v>
      </c>
      <c r="R51" s="48">
        <f t="shared" si="29"/>
        <v>0</v>
      </c>
      <c r="S51" s="49">
        <f t="shared" si="30"/>
        <v>392.09799152559015</v>
      </c>
      <c r="T51" s="48">
        <f t="shared" si="31"/>
        <v>37.180373185901864</v>
      </c>
      <c r="U51" s="50">
        <f t="shared" si="32"/>
        <v>40.841700069108498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72350000</v>
      </c>
      <c r="C53" s="95">
        <f>SUM(C42:C52)</f>
        <v>0</v>
      </c>
      <c r="D53" s="95"/>
      <c r="E53" s="95">
        <f t="shared" si="26"/>
        <v>72350000</v>
      </c>
      <c r="F53" s="96">
        <f t="shared" ref="F53:O53" si="33">SUM(F42:F52)</f>
        <v>72350000</v>
      </c>
      <c r="G53" s="97">
        <f t="shared" si="33"/>
        <v>35000000</v>
      </c>
      <c r="H53" s="96">
        <f t="shared" si="33"/>
        <v>0</v>
      </c>
      <c r="I53" s="97">
        <f t="shared" si="33"/>
        <v>4990554</v>
      </c>
      <c r="J53" s="96">
        <f t="shared" si="33"/>
        <v>26900000</v>
      </c>
      <c r="K53" s="97">
        <f t="shared" si="33"/>
        <v>24558416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26900000</v>
      </c>
      <c r="Q53" s="97">
        <f t="shared" si="28"/>
        <v>29548970</v>
      </c>
      <c r="R53" s="52">
        <f t="shared" si="29"/>
        <v>0</v>
      </c>
      <c r="S53" s="53">
        <f t="shared" si="30"/>
        <v>392.09799152559015</v>
      </c>
      <c r="T53" s="52">
        <f>IF((+$E43+$E45+$E47+$E48+$E51) =0,0,(P53   /(+$E43+$E45+$E47+$E48+$E51) )*100)</f>
        <v>37.180373185901864</v>
      </c>
      <c r="U53" s="54">
        <f>IF((+$E43+$E45+$E47+$E48+$E51) =0,0,(Q53   /(+$E43+$E45+$E47+$E48+$E51) )*100)</f>
        <v>40.841700069108498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83463000</v>
      </c>
      <c r="C67" s="104">
        <f>SUM(C9:C15,C18:C23,C26:C29,C32,C35:C39,C42:C52,C55:C58,C61:C65)</f>
        <v>0</v>
      </c>
      <c r="D67" s="104"/>
      <c r="E67" s="104">
        <f t="shared" si="35"/>
        <v>83463000</v>
      </c>
      <c r="F67" s="105">
        <f t="shared" ref="F67:O67" si="43">SUM(F9:F15,F18:F23,F26:F29,F32,F35:F39,F42:F52,F55:F58,F61:F65)</f>
        <v>83463000</v>
      </c>
      <c r="G67" s="106">
        <f t="shared" si="43"/>
        <v>41182000</v>
      </c>
      <c r="H67" s="105">
        <f t="shared" si="43"/>
        <v>867000</v>
      </c>
      <c r="I67" s="106">
        <f t="shared" si="43"/>
        <v>5857392</v>
      </c>
      <c r="J67" s="105">
        <f t="shared" si="43"/>
        <v>28090000</v>
      </c>
      <c r="K67" s="106">
        <f t="shared" si="43"/>
        <v>26730095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28957000</v>
      </c>
      <c r="Q67" s="106">
        <f t="shared" si="37"/>
        <v>32587487</v>
      </c>
      <c r="R67" s="61">
        <f t="shared" si="38"/>
        <v>3139.9077277970014</v>
      </c>
      <c r="S67" s="62">
        <f t="shared" si="39"/>
        <v>356.34806412137004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36.001840063656253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40.515574646906707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255524000</v>
      </c>
      <c r="C69" s="92">
        <v>0</v>
      </c>
      <c r="D69" s="92"/>
      <c r="E69" s="92">
        <f>$B69      +$C69      +$D69</f>
        <v>255524000</v>
      </c>
      <c r="F69" s="93">
        <v>255524000</v>
      </c>
      <c r="G69" s="94">
        <v>131874000</v>
      </c>
      <c r="H69" s="93">
        <v>29422000</v>
      </c>
      <c r="I69" s="94">
        <v>30831631</v>
      </c>
      <c r="J69" s="93">
        <v>86012000</v>
      </c>
      <c r="K69" s="94">
        <v>44417003</v>
      </c>
      <c r="L69" s="93"/>
      <c r="M69" s="94"/>
      <c r="N69" s="93"/>
      <c r="O69" s="94"/>
      <c r="P69" s="93">
        <f>$H69      +$J69      +$L69      +$N69</f>
        <v>115434000</v>
      </c>
      <c r="Q69" s="94">
        <f>$I69      +$K69      +$M69      +$O69</f>
        <v>75248634</v>
      </c>
      <c r="R69" s="48">
        <f>IF(($H69      =0),0,((($J69      -$H69      )/$H69      )*100))</f>
        <v>192.33906600503025</v>
      </c>
      <c r="S69" s="49">
        <f>IF(($I69      =0),0,((($K69      -$I69      )/$I69      )*100))</f>
        <v>44.063098705352303</v>
      </c>
      <c r="T69" s="48">
        <f>IF(($E69      =0),0,(($P69      /$E69      )*100))</f>
        <v>45.175404267309524</v>
      </c>
      <c r="U69" s="50">
        <f>IF(($E69      =0),0,(($Q69      /$E69      )*100))</f>
        <v>29.448753933094345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255524000</v>
      </c>
      <c r="C70" s="101">
        <f>C69</f>
        <v>0</v>
      </c>
      <c r="D70" s="101"/>
      <c r="E70" s="101">
        <f>$B70      +$C70      +$D70</f>
        <v>255524000</v>
      </c>
      <c r="F70" s="102">
        <f t="shared" ref="F70:O70" si="44">F69</f>
        <v>255524000</v>
      </c>
      <c r="G70" s="103">
        <f t="shared" si="44"/>
        <v>131874000</v>
      </c>
      <c r="H70" s="102">
        <f t="shared" si="44"/>
        <v>29422000</v>
      </c>
      <c r="I70" s="103">
        <f t="shared" si="44"/>
        <v>30831631</v>
      </c>
      <c r="J70" s="102">
        <f t="shared" si="44"/>
        <v>86012000</v>
      </c>
      <c r="K70" s="103">
        <f t="shared" si="44"/>
        <v>44417003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115434000</v>
      </c>
      <c r="Q70" s="103">
        <f>$I70      +$K70      +$M70      +$O70</f>
        <v>75248634</v>
      </c>
      <c r="R70" s="57">
        <f>IF(($H70      =0),0,((($J70      -$H70      )/$H70      )*100))</f>
        <v>192.33906600503025</v>
      </c>
      <c r="S70" s="58">
        <f>IF(($I70      =0),0,((($K70      -$I70      )/$I70      )*100))</f>
        <v>44.063098705352303</v>
      </c>
      <c r="T70" s="57">
        <f>IF($E70   =0,0,($P70   /$E70   )*100)</f>
        <v>45.175404267309524</v>
      </c>
      <c r="U70" s="59">
        <f>IF($E70   =0,0,($Q70   /$E70 )*100)</f>
        <v>29.448753933094345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255524000</v>
      </c>
      <c r="C71" s="104">
        <f>C69</f>
        <v>0</v>
      </c>
      <c r="D71" s="104"/>
      <c r="E71" s="104">
        <f>$B71      +$C71      +$D71</f>
        <v>255524000</v>
      </c>
      <c r="F71" s="105">
        <f t="shared" ref="F71:O71" si="45">F69</f>
        <v>255524000</v>
      </c>
      <c r="G71" s="106">
        <f t="shared" si="45"/>
        <v>131874000</v>
      </c>
      <c r="H71" s="105">
        <f t="shared" si="45"/>
        <v>29422000</v>
      </c>
      <c r="I71" s="106">
        <f t="shared" si="45"/>
        <v>30831631</v>
      </c>
      <c r="J71" s="105">
        <f t="shared" si="45"/>
        <v>86012000</v>
      </c>
      <c r="K71" s="106">
        <f t="shared" si="45"/>
        <v>44417003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115434000</v>
      </c>
      <c r="Q71" s="106">
        <f>$I71      +$K71      +$M71      +$O71</f>
        <v>75248634</v>
      </c>
      <c r="R71" s="61">
        <f>IF(($H71      =0),0,((($J71      -$H71      )/$H71      )*100))</f>
        <v>192.33906600503025</v>
      </c>
      <c r="S71" s="62">
        <f>IF(($I71      =0),0,((($K71      -$I71      )/$I71      )*100))</f>
        <v>44.063098705352303</v>
      </c>
      <c r="T71" s="61">
        <f>IF($E71   =0,0,($P71   /$E71   )*100)</f>
        <v>45.175404267309524</v>
      </c>
      <c r="U71" s="65">
        <f>IF($E71   =0,0,($Q71   /$E71   )*100)</f>
        <v>29.448753933094345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338987000</v>
      </c>
      <c r="C72" s="104">
        <f>SUM(C9:C15,C18:C23,C26:C29,C32,C35:C39,C42:C52,C55:C58,C61:C65,C69)</f>
        <v>0</v>
      </c>
      <c r="D72" s="104"/>
      <c r="E72" s="104">
        <f>$B72      +$C72      +$D72</f>
        <v>338987000</v>
      </c>
      <c r="F72" s="105">
        <f t="shared" ref="F72:O72" si="46">SUM(F9:F15,F18:F23,F26:F29,F32,F35:F39,F42:F52,F55:F58,F61:F65,F69)</f>
        <v>338987000</v>
      </c>
      <c r="G72" s="106">
        <f t="shared" si="46"/>
        <v>173056000</v>
      </c>
      <c r="H72" s="105">
        <f t="shared" si="46"/>
        <v>30289000</v>
      </c>
      <c r="I72" s="106">
        <f t="shared" si="46"/>
        <v>36689023</v>
      </c>
      <c r="J72" s="105">
        <f t="shared" si="46"/>
        <v>114102000</v>
      </c>
      <c r="K72" s="106">
        <f t="shared" si="46"/>
        <v>71147098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144391000</v>
      </c>
      <c r="Q72" s="106">
        <f>$I72      +$K72      +$M72      +$O72</f>
        <v>107836121</v>
      </c>
      <c r="R72" s="61">
        <f>IF(($H72      =0),0,((($J72      -$H72      )/$H72      )*100))</f>
        <v>276.71101720096402</v>
      </c>
      <c r="S72" s="62">
        <f>IF(($I72      =0),0,((($K72      -$I72      )/$I72      )*100))</f>
        <v>93.919303874622116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42.979140125492627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32.098286978056649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4TBGI8CED2pJJS0y7SVySeHWw+/ty7rqwxZcbOWOhy4YdHw4xeS6dTh31nuT82tFN4lq9lYsUhSSZb7jTkZKg==" saltValue="+/tYbDljR5jfHvAKi4W2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2200000</v>
      </c>
      <c r="C10" s="92">
        <v>0</v>
      </c>
      <c r="D10" s="92"/>
      <c r="E10" s="92">
        <f t="shared" ref="E10:E16" si="0">$B10      +$C10      +$D10</f>
        <v>2200000</v>
      </c>
      <c r="F10" s="93">
        <v>2200000</v>
      </c>
      <c r="G10" s="94">
        <v>2200000</v>
      </c>
      <c r="H10" s="93">
        <v>110000</v>
      </c>
      <c r="I10" s="94"/>
      <c r="J10" s="93">
        <v>1065000</v>
      </c>
      <c r="K10" s="94"/>
      <c r="L10" s="93"/>
      <c r="M10" s="94"/>
      <c r="N10" s="93"/>
      <c r="O10" s="94"/>
      <c r="P10" s="93">
        <f t="shared" ref="P10:P16" si="1">$H10      +$J10      +$L10      +$N10</f>
        <v>1175000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868.18181818181813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53.409090909090907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2200000</v>
      </c>
      <c r="C16" s="95">
        <f>SUM(C9:C15)</f>
        <v>0</v>
      </c>
      <c r="D16" s="95"/>
      <c r="E16" s="95">
        <f t="shared" si="0"/>
        <v>2200000</v>
      </c>
      <c r="F16" s="96">
        <f t="shared" ref="F16:O16" si="7">SUM(F9:F15)</f>
        <v>2200000</v>
      </c>
      <c r="G16" s="97">
        <f t="shared" si="7"/>
        <v>2200000</v>
      </c>
      <c r="H16" s="96">
        <f t="shared" si="7"/>
        <v>110000</v>
      </c>
      <c r="I16" s="97">
        <f t="shared" si="7"/>
        <v>0</v>
      </c>
      <c r="J16" s="96">
        <f t="shared" si="7"/>
        <v>1065000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1175000</v>
      </c>
      <c r="Q16" s="97">
        <f t="shared" si="2"/>
        <v>0</v>
      </c>
      <c r="R16" s="52">
        <f t="shared" si="3"/>
        <v>868.18181818181813</v>
      </c>
      <c r="S16" s="53">
        <f t="shared" si="4"/>
        <v>0</v>
      </c>
      <c r="T16" s="52">
        <f>IF((SUM($E9:$E13)+$E15)=0,0,(P16/(SUM($E9:$E13)+$E15)*100))</f>
        <v>53.409090909090907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1221000</v>
      </c>
      <c r="C32" s="92">
        <v>0</v>
      </c>
      <c r="D32" s="92"/>
      <c r="E32" s="92">
        <f>$B32      +$C32      +$D32</f>
        <v>1221000</v>
      </c>
      <c r="F32" s="93">
        <v>1221000</v>
      </c>
      <c r="G32" s="94">
        <v>855000</v>
      </c>
      <c r="H32" s="93">
        <v>480000</v>
      </c>
      <c r="I32" s="94"/>
      <c r="J32" s="93">
        <v>526000</v>
      </c>
      <c r="K32" s="94"/>
      <c r="L32" s="93"/>
      <c r="M32" s="94"/>
      <c r="N32" s="93"/>
      <c r="O32" s="94"/>
      <c r="P32" s="93">
        <f>$H32      +$J32      +$L32      +$N32</f>
        <v>1006000</v>
      </c>
      <c r="Q32" s="94">
        <f>$I32      +$K32      +$M32      +$O32</f>
        <v>0</v>
      </c>
      <c r="R32" s="48">
        <f>IF(($H32      =0),0,((($J32      -$H32      )/$H32      )*100))</f>
        <v>9.5833333333333339</v>
      </c>
      <c r="S32" s="49">
        <f>IF(($I32      =0),0,((($K32      -$I32      )/$I32      )*100))</f>
        <v>0</v>
      </c>
      <c r="T32" s="48">
        <f>IF(($E32      =0),0,(($P32      /$E32      )*100))</f>
        <v>82.391482391482398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1221000</v>
      </c>
      <c r="C33" s="95">
        <f>C32</f>
        <v>0</v>
      </c>
      <c r="D33" s="95"/>
      <c r="E33" s="95">
        <f>$B33      +$C33      +$D33</f>
        <v>1221000</v>
      </c>
      <c r="F33" s="96">
        <f t="shared" ref="F33:O33" si="17">F32</f>
        <v>1221000</v>
      </c>
      <c r="G33" s="97">
        <f t="shared" si="17"/>
        <v>855000</v>
      </c>
      <c r="H33" s="96">
        <f t="shared" si="17"/>
        <v>480000</v>
      </c>
      <c r="I33" s="97">
        <f t="shared" si="17"/>
        <v>0</v>
      </c>
      <c r="J33" s="96">
        <f t="shared" si="17"/>
        <v>526000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1006000</v>
      </c>
      <c r="Q33" s="97">
        <f>$I33      +$K33      +$M33      +$O33</f>
        <v>0</v>
      </c>
      <c r="R33" s="52">
        <f>IF(($H33      =0),0,((($J33      -$H33      )/$H33      )*100))</f>
        <v>9.5833333333333339</v>
      </c>
      <c r="S33" s="53">
        <f>IF(($I33      =0),0,((($K33      -$I33      )/$I33      )*100))</f>
        <v>0</v>
      </c>
      <c r="T33" s="52">
        <f>IF($E33   =0,0,($P33   /$E33   )*100)</f>
        <v>82.391482391482398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3551000</v>
      </c>
      <c r="C35" s="92">
        <v>0</v>
      </c>
      <c r="D35" s="92"/>
      <c r="E35" s="92">
        <f t="shared" ref="E35:E40" si="18">$B35      +$C35      +$D35</f>
        <v>3551000</v>
      </c>
      <c r="F35" s="93">
        <v>3551000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3551000</v>
      </c>
      <c r="C40" s="95">
        <f>SUM(C35:C39)</f>
        <v>0</v>
      </c>
      <c r="D40" s="95"/>
      <c r="E40" s="95">
        <f t="shared" si="18"/>
        <v>3551000</v>
      </c>
      <c r="F40" s="96">
        <f t="shared" ref="F40:O40" si="25">SUM(F35:F39)</f>
        <v>3551000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6972000</v>
      </c>
      <c r="C67" s="104">
        <f>SUM(C9:C15,C18:C23,C26:C29,C32,C35:C39,C42:C52,C55:C58,C61:C65)</f>
        <v>0</v>
      </c>
      <c r="D67" s="104"/>
      <c r="E67" s="104">
        <f t="shared" si="35"/>
        <v>6972000</v>
      </c>
      <c r="F67" s="105">
        <f t="shared" ref="F67:O67" si="43">SUM(F9:F15,F18:F23,F26:F29,F32,F35:F39,F42:F52,F55:F58,F61:F65)</f>
        <v>6972000</v>
      </c>
      <c r="G67" s="106">
        <f t="shared" si="43"/>
        <v>3055000</v>
      </c>
      <c r="H67" s="105">
        <f t="shared" si="43"/>
        <v>590000</v>
      </c>
      <c r="I67" s="106">
        <f t="shared" si="43"/>
        <v>0</v>
      </c>
      <c r="J67" s="105">
        <f t="shared" si="43"/>
        <v>1591000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2181000</v>
      </c>
      <c r="Q67" s="106">
        <f t="shared" si="37"/>
        <v>0</v>
      </c>
      <c r="R67" s="61">
        <f t="shared" si="38"/>
        <v>169.66101694915255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31.282271944922545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20130000</v>
      </c>
      <c r="C69" s="92">
        <v>0</v>
      </c>
      <c r="D69" s="92"/>
      <c r="E69" s="92">
        <f>$B69      +$C69      +$D69</f>
        <v>20130000</v>
      </c>
      <c r="F69" s="93">
        <v>20130000</v>
      </c>
      <c r="G69" s="94">
        <v>13828000</v>
      </c>
      <c r="H69" s="93">
        <v>1550000</v>
      </c>
      <c r="I69" s="94"/>
      <c r="J69" s="93">
        <v>7146000</v>
      </c>
      <c r="K69" s="94"/>
      <c r="L69" s="93"/>
      <c r="M69" s="94"/>
      <c r="N69" s="93"/>
      <c r="O69" s="94"/>
      <c r="P69" s="93">
        <f>$H69      +$J69      +$L69      +$N69</f>
        <v>8696000</v>
      </c>
      <c r="Q69" s="94">
        <f>$I69      +$K69      +$M69      +$O69</f>
        <v>0</v>
      </c>
      <c r="R69" s="48">
        <f>IF(($H69      =0),0,((($J69      -$H69      )/$H69      )*100))</f>
        <v>361.03225806451616</v>
      </c>
      <c r="S69" s="49">
        <f>IF(($I69      =0),0,((($K69      -$I69      )/$I69      )*100))</f>
        <v>0</v>
      </c>
      <c r="T69" s="48">
        <f>IF(($E69      =0),0,(($P69      /$E69      )*100))</f>
        <v>43.199205166418281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20130000</v>
      </c>
      <c r="C70" s="101">
        <f>C69</f>
        <v>0</v>
      </c>
      <c r="D70" s="101"/>
      <c r="E70" s="101">
        <f>$B70      +$C70      +$D70</f>
        <v>20130000</v>
      </c>
      <c r="F70" s="102">
        <f t="shared" ref="F70:O70" si="44">F69</f>
        <v>20130000</v>
      </c>
      <c r="G70" s="103">
        <f t="shared" si="44"/>
        <v>13828000</v>
      </c>
      <c r="H70" s="102">
        <f t="shared" si="44"/>
        <v>1550000</v>
      </c>
      <c r="I70" s="103">
        <f t="shared" si="44"/>
        <v>0</v>
      </c>
      <c r="J70" s="102">
        <f t="shared" si="44"/>
        <v>7146000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8696000</v>
      </c>
      <c r="Q70" s="103">
        <f>$I70      +$K70      +$M70      +$O70</f>
        <v>0</v>
      </c>
      <c r="R70" s="57">
        <f>IF(($H70      =0),0,((($J70      -$H70      )/$H70      )*100))</f>
        <v>361.03225806451616</v>
      </c>
      <c r="S70" s="58">
        <f>IF(($I70      =0),0,((($K70      -$I70      )/$I70      )*100))</f>
        <v>0</v>
      </c>
      <c r="T70" s="57">
        <f>IF($E70   =0,0,($P70   /$E70   )*100)</f>
        <v>43.199205166418281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20130000</v>
      </c>
      <c r="C71" s="104">
        <f>C69</f>
        <v>0</v>
      </c>
      <c r="D71" s="104"/>
      <c r="E71" s="104">
        <f>$B71      +$C71      +$D71</f>
        <v>20130000</v>
      </c>
      <c r="F71" s="105">
        <f t="shared" ref="F71:O71" si="45">F69</f>
        <v>20130000</v>
      </c>
      <c r="G71" s="106">
        <f t="shared" si="45"/>
        <v>13828000</v>
      </c>
      <c r="H71" s="105">
        <f t="shared" si="45"/>
        <v>1550000</v>
      </c>
      <c r="I71" s="106">
        <f t="shared" si="45"/>
        <v>0</v>
      </c>
      <c r="J71" s="105">
        <f t="shared" si="45"/>
        <v>7146000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8696000</v>
      </c>
      <c r="Q71" s="106">
        <f>$I71      +$K71      +$M71      +$O71</f>
        <v>0</v>
      </c>
      <c r="R71" s="61">
        <f>IF(($H71      =0),0,((($J71      -$H71      )/$H71      )*100))</f>
        <v>361.03225806451616</v>
      </c>
      <c r="S71" s="62">
        <f>IF(($I71      =0),0,((($K71      -$I71      )/$I71      )*100))</f>
        <v>0</v>
      </c>
      <c r="T71" s="61">
        <f>IF($E71   =0,0,($P71   /$E71   )*100)</f>
        <v>43.199205166418281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27102000</v>
      </c>
      <c r="C72" s="104">
        <f>SUM(C9:C15,C18:C23,C26:C29,C32,C35:C39,C42:C52,C55:C58,C61:C65,C69)</f>
        <v>0</v>
      </c>
      <c r="D72" s="104"/>
      <c r="E72" s="104">
        <f>$B72      +$C72      +$D72</f>
        <v>27102000</v>
      </c>
      <c r="F72" s="105">
        <f t="shared" ref="F72:O72" si="46">SUM(F9:F15,F18:F23,F26:F29,F32,F35:F39,F42:F52,F55:F58,F61:F65,F69)</f>
        <v>27102000</v>
      </c>
      <c r="G72" s="106">
        <f t="shared" si="46"/>
        <v>16883000</v>
      </c>
      <c r="H72" s="105">
        <f t="shared" si="46"/>
        <v>2140000</v>
      </c>
      <c r="I72" s="106">
        <f t="shared" si="46"/>
        <v>0</v>
      </c>
      <c r="J72" s="105">
        <f t="shared" si="46"/>
        <v>8737000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10877000</v>
      </c>
      <c r="Q72" s="106">
        <f>$I72      +$K72      +$M72      +$O72</f>
        <v>0</v>
      </c>
      <c r="R72" s="61">
        <f>IF(($H72      =0),0,((($J72      -$H72      )/$H72      )*100))</f>
        <v>308.27102803738319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40.13356947826729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hHT9iKalwsM6RKXhwJ/RzvuovANAtLLCtUQKqD6Xy8WiWq1vl61FTKztS5jTyKJSOtSn7N2ud7KmFs3AbKrrA==" saltValue="4QbuSxnqhHlfArz9yNZ+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1900000</v>
      </c>
      <c r="C10" s="92">
        <v>0</v>
      </c>
      <c r="D10" s="92"/>
      <c r="E10" s="92">
        <f t="shared" ref="E10:E16" si="0">$B10      +$C10      +$D10</f>
        <v>1900000</v>
      </c>
      <c r="F10" s="93">
        <v>1900000</v>
      </c>
      <c r="G10" s="94">
        <v>1900000</v>
      </c>
      <c r="H10" s="93">
        <v>148000</v>
      </c>
      <c r="I10" s="94"/>
      <c r="J10" s="93">
        <v>126000</v>
      </c>
      <c r="K10" s="94"/>
      <c r="L10" s="93"/>
      <c r="M10" s="94"/>
      <c r="N10" s="93"/>
      <c r="O10" s="94"/>
      <c r="P10" s="93">
        <f t="shared" ref="P10:P16" si="1">$H10      +$J10      +$L10      +$N10</f>
        <v>274000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-14.864864864864865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14.421052631578949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34000000</v>
      </c>
      <c r="C13" s="92">
        <v>0</v>
      </c>
      <c r="D13" s="92"/>
      <c r="E13" s="92">
        <f t="shared" si="0"/>
        <v>34000000</v>
      </c>
      <c r="F13" s="93">
        <v>34000000</v>
      </c>
      <c r="G13" s="94">
        <v>10228000</v>
      </c>
      <c r="H13" s="93">
        <v>10228000</v>
      </c>
      <c r="I13" s="94"/>
      <c r="J13" s="93">
        <v>9800000</v>
      </c>
      <c r="K13" s="94"/>
      <c r="L13" s="93"/>
      <c r="M13" s="94"/>
      <c r="N13" s="93"/>
      <c r="O13" s="94"/>
      <c r="P13" s="93">
        <f t="shared" si="1"/>
        <v>20028000</v>
      </c>
      <c r="Q13" s="94">
        <f t="shared" si="2"/>
        <v>0</v>
      </c>
      <c r="R13" s="48">
        <f t="shared" si="3"/>
        <v>-4.1845913179507237</v>
      </c>
      <c r="S13" s="49">
        <f t="shared" si="4"/>
        <v>0</v>
      </c>
      <c r="T13" s="48">
        <f t="shared" si="5"/>
        <v>58.905882352941177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1000000</v>
      </c>
      <c r="C14" s="92">
        <v>0</v>
      </c>
      <c r="D14" s="92"/>
      <c r="E14" s="92">
        <f t="shared" si="0"/>
        <v>1000000</v>
      </c>
      <c r="F14" s="93">
        <v>1000000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36900000</v>
      </c>
      <c r="C16" s="95">
        <f>SUM(C9:C15)</f>
        <v>0</v>
      </c>
      <c r="D16" s="95"/>
      <c r="E16" s="95">
        <f t="shared" si="0"/>
        <v>36900000</v>
      </c>
      <c r="F16" s="96">
        <f t="shared" ref="F16:O16" si="7">SUM(F9:F15)</f>
        <v>36900000</v>
      </c>
      <c r="G16" s="97">
        <f t="shared" si="7"/>
        <v>12128000</v>
      </c>
      <c r="H16" s="96">
        <f t="shared" si="7"/>
        <v>10376000</v>
      </c>
      <c r="I16" s="97">
        <f t="shared" si="7"/>
        <v>0</v>
      </c>
      <c r="J16" s="96">
        <f t="shared" si="7"/>
        <v>9926000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20302000</v>
      </c>
      <c r="Q16" s="97">
        <f t="shared" si="2"/>
        <v>0</v>
      </c>
      <c r="R16" s="52">
        <f t="shared" si="3"/>
        <v>-4.3369313801079414</v>
      </c>
      <c r="S16" s="53">
        <f t="shared" si="4"/>
        <v>0</v>
      </c>
      <c r="T16" s="52">
        <f>IF((SUM($E9:$E13)+$E15)=0,0,(P16/(SUM($E9:$E13)+$E15)*100))</f>
        <v>56.551532033426192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879000</v>
      </c>
      <c r="H32" s="93">
        <v>877000</v>
      </c>
      <c r="I32" s="94"/>
      <c r="J32" s="93">
        <v>454000</v>
      </c>
      <c r="K32" s="94"/>
      <c r="L32" s="93"/>
      <c r="M32" s="94"/>
      <c r="N32" s="93"/>
      <c r="O32" s="94"/>
      <c r="P32" s="93">
        <f>$H32      +$J32      +$L32      +$N32</f>
        <v>1331000</v>
      </c>
      <c r="Q32" s="94">
        <f>$I32      +$K32      +$M32      +$O32</f>
        <v>0</v>
      </c>
      <c r="R32" s="48">
        <f>IF(($H32      =0),0,((($J32      -$H32      )/$H32      )*100))</f>
        <v>-48.232611174458377</v>
      </c>
      <c r="S32" s="49">
        <f>IF(($I32      =0),0,((($K32      -$I32      )/$I32      )*100))</f>
        <v>0</v>
      </c>
      <c r="T32" s="48">
        <f>IF(($E32      =0),0,(($P32      /$E32      )*100))</f>
        <v>37.85551763367463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879000</v>
      </c>
      <c r="H33" s="96">
        <f t="shared" si="17"/>
        <v>877000</v>
      </c>
      <c r="I33" s="97">
        <f t="shared" si="17"/>
        <v>0</v>
      </c>
      <c r="J33" s="96">
        <f t="shared" si="17"/>
        <v>454000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1331000</v>
      </c>
      <c r="Q33" s="97">
        <f>$I33      +$K33      +$M33      +$O33</f>
        <v>0</v>
      </c>
      <c r="R33" s="52">
        <f>IF(($H33      =0),0,((($J33      -$H33      )/$H33      )*100))</f>
        <v>-48.232611174458377</v>
      </c>
      <c r="S33" s="53">
        <f>IF(($I33      =0),0,((($K33      -$I33      )/$I33      )*100))</f>
        <v>0</v>
      </c>
      <c r="T33" s="52">
        <f>IF($E33   =0,0,($P33   /$E33   )*100)</f>
        <v>37.85551763367463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24000000</v>
      </c>
      <c r="C35" s="92">
        <v>0</v>
      </c>
      <c r="D35" s="92"/>
      <c r="E35" s="92">
        <f t="shared" ref="E35:E40" si="18">$B35      +$C35      +$D35</f>
        <v>24000000</v>
      </c>
      <c r="F35" s="93">
        <v>24000000</v>
      </c>
      <c r="G35" s="94">
        <v>20000000</v>
      </c>
      <c r="H35" s="93"/>
      <c r="I35" s="94"/>
      <c r="J35" s="93">
        <v>4286000</v>
      </c>
      <c r="K35" s="94"/>
      <c r="L35" s="93"/>
      <c r="M35" s="94"/>
      <c r="N35" s="93"/>
      <c r="O35" s="94"/>
      <c r="P35" s="93">
        <f t="shared" ref="P35:P40" si="19">$H35      +$J35      +$L35      +$N35</f>
        <v>4286000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17.858333333333334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42503000</v>
      </c>
      <c r="C36" s="92">
        <v>0</v>
      </c>
      <c r="D36" s="92"/>
      <c r="E36" s="92">
        <f t="shared" si="18"/>
        <v>42503000</v>
      </c>
      <c r="F36" s="93">
        <v>42503000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66503000</v>
      </c>
      <c r="C40" s="95">
        <f>SUM(C35:C39)</f>
        <v>0</v>
      </c>
      <c r="D40" s="95"/>
      <c r="E40" s="95">
        <f t="shared" si="18"/>
        <v>66503000</v>
      </c>
      <c r="F40" s="96">
        <f t="shared" ref="F40:O40" si="25">SUM(F35:F39)</f>
        <v>66503000</v>
      </c>
      <c r="G40" s="97">
        <f t="shared" si="25"/>
        <v>20000000</v>
      </c>
      <c r="H40" s="96">
        <f t="shared" si="25"/>
        <v>0</v>
      </c>
      <c r="I40" s="97">
        <f t="shared" si="25"/>
        <v>0</v>
      </c>
      <c r="J40" s="96">
        <f t="shared" si="25"/>
        <v>4286000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4286000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17.858333333333334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20000000</v>
      </c>
      <c r="H51" s="93">
        <v>6575000</v>
      </c>
      <c r="I51" s="94">
        <v>-96163454</v>
      </c>
      <c r="J51" s="93">
        <v>13425000</v>
      </c>
      <c r="K51" s="94">
        <v>9782000</v>
      </c>
      <c r="L51" s="93"/>
      <c r="M51" s="94"/>
      <c r="N51" s="93"/>
      <c r="O51" s="94"/>
      <c r="P51" s="93">
        <f t="shared" si="27"/>
        <v>20000000</v>
      </c>
      <c r="Q51" s="94">
        <f t="shared" si="28"/>
        <v>-86381454</v>
      </c>
      <c r="R51" s="48">
        <f t="shared" si="29"/>
        <v>104.18250950570342</v>
      </c>
      <c r="S51" s="49">
        <f t="shared" si="30"/>
        <v>-110.17226357114835</v>
      </c>
      <c r="T51" s="48">
        <f t="shared" si="31"/>
        <v>50</v>
      </c>
      <c r="U51" s="50">
        <f t="shared" si="32"/>
        <v>-215.95363500000002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20000000</v>
      </c>
      <c r="H53" s="96">
        <f t="shared" si="33"/>
        <v>6575000</v>
      </c>
      <c r="I53" s="97">
        <f t="shared" si="33"/>
        <v>-96163454</v>
      </c>
      <c r="J53" s="96">
        <f t="shared" si="33"/>
        <v>13425000</v>
      </c>
      <c r="K53" s="97">
        <f t="shared" si="33"/>
        <v>9782000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20000000</v>
      </c>
      <c r="Q53" s="97">
        <f t="shared" si="28"/>
        <v>-86381454</v>
      </c>
      <c r="R53" s="52">
        <f t="shared" si="29"/>
        <v>104.18250950570342</v>
      </c>
      <c r="S53" s="53">
        <f t="shared" si="30"/>
        <v>-110.17226357114835</v>
      </c>
      <c r="T53" s="52">
        <f>IF((+$E43+$E45+$E47+$E48+$E51) =0,0,(P53   /(+$E43+$E45+$E47+$E48+$E51) )*100)</f>
        <v>50</v>
      </c>
      <c r="U53" s="54">
        <f>IF((+$E43+$E45+$E47+$E48+$E51) =0,0,(Q53   /(+$E43+$E45+$E47+$E48+$E51) )*100)</f>
        <v>-215.95363500000002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146919000</v>
      </c>
      <c r="C67" s="104">
        <f>SUM(C9:C15,C18:C23,C26:C29,C32,C35:C39,C42:C52,C55:C58,C61:C65)</f>
        <v>0</v>
      </c>
      <c r="D67" s="104"/>
      <c r="E67" s="104">
        <f t="shared" si="35"/>
        <v>146919000</v>
      </c>
      <c r="F67" s="105">
        <f t="shared" ref="F67:O67" si="43">SUM(F9:F15,F18:F23,F26:F29,F32,F35:F39,F42:F52,F55:F58,F61:F65)</f>
        <v>146919000</v>
      </c>
      <c r="G67" s="106">
        <f t="shared" si="43"/>
        <v>53007000</v>
      </c>
      <c r="H67" s="105">
        <f t="shared" si="43"/>
        <v>17828000</v>
      </c>
      <c r="I67" s="106">
        <f t="shared" si="43"/>
        <v>-96163454</v>
      </c>
      <c r="J67" s="105">
        <f t="shared" si="43"/>
        <v>28091000</v>
      </c>
      <c r="K67" s="106">
        <f t="shared" si="43"/>
        <v>9782000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45919000</v>
      </c>
      <c r="Q67" s="106">
        <f t="shared" si="37"/>
        <v>-86381454</v>
      </c>
      <c r="R67" s="61">
        <f t="shared" si="38"/>
        <v>57.566748934260715</v>
      </c>
      <c r="S67" s="62">
        <f t="shared" si="39"/>
        <v>-110.17226357114835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44.402220159356389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-83.52813297748898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209331000</v>
      </c>
      <c r="C69" s="92">
        <v>0</v>
      </c>
      <c r="D69" s="92"/>
      <c r="E69" s="92">
        <f>$B69      +$C69      +$D69</f>
        <v>209331000</v>
      </c>
      <c r="F69" s="93">
        <v>209331000</v>
      </c>
      <c r="G69" s="94">
        <v>192049000</v>
      </c>
      <c r="H69" s="93">
        <v>45391000</v>
      </c>
      <c r="I69" s="94"/>
      <c r="J69" s="93">
        <v>67274000</v>
      </c>
      <c r="K69" s="94"/>
      <c r="L69" s="93"/>
      <c r="M69" s="94"/>
      <c r="N69" s="93"/>
      <c r="O69" s="94"/>
      <c r="P69" s="93">
        <f>$H69      +$J69      +$L69      +$N69</f>
        <v>112665000</v>
      </c>
      <c r="Q69" s="94">
        <f>$I69      +$K69      +$M69      +$O69</f>
        <v>0</v>
      </c>
      <c r="R69" s="48">
        <f>IF(($H69      =0),0,((($J69      -$H69      )/$H69      )*100))</f>
        <v>48.209997576612103</v>
      </c>
      <c r="S69" s="49">
        <f>IF(($I69      =0),0,((($K69      -$I69      )/$I69      )*100))</f>
        <v>0</v>
      </c>
      <c r="T69" s="48">
        <f>IF(($E69      =0),0,(($P69      /$E69      )*100))</f>
        <v>53.821459793341639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209331000</v>
      </c>
      <c r="C70" s="101">
        <f>C69</f>
        <v>0</v>
      </c>
      <c r="D70" s="101"/>
      <c r="E70" s="101">
        <f>$B70      +$C70      +$D70</f>
        <v>209331000</v>
      </c>
      <c r="F70" s="102">
        <f t="shared" ref="F70:O70" si="44">F69</f>
        <v>209331000</v>
      </c>
      <c r="G70" s="103">
        <f t="shared" si="44"/>
        <v>192049000</v>
      </c>
      <c r="H70" s="102">
        <f t="shared" si="44"/>
        <v>45391000</v>
      </c>
      <c r="I70" s="103">
        <f t="shared" si="44"/>
        <v>0</v>
      </c>
      <c r="J70" s="102">
        <f t="shared" si="44"/>
        <v>67274000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112665000</v>
      </c>
      <c r="Q70" s="103">
        <f>$I70      +$K70      +$M70      +$O70</f>
        <v>0</v>
      </c>
      <c r="R70" s="57">
        <f>IF(($H70      =0),0,((($J70      -$H70      )/$H70      )*100))</f>
        <v>48.209997576612103</v>
      </c>
      <c r="S70" s="58">
        <f>IF(($I70      =0),0,((($K70      -$I70      )/$I70      )*100))</f>
        <v>0</v>
      </c>
      <c r="T70" s="57">
        <f>IF($E70   =0,0,($P70   /$E70   )*100)</f>
        <v>53.821459793341639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209331000</v>
      </c>
      <c r="C71" s="104">
        <f>C69</f>
        <v>0</v>
      </c>
      <c r="D71" s="104"/>
      <c r="E71" s="104">
        <f>$B71      +$C71      +$D71</f>
        <v>209331000</v>
      </c>
      <c r="F71" s="105">
        <f t="shared" ref="F71:O71" si="45">F69</f>
        <v>209331000</v>
      </c>
      <c r="G71" s="106">
        <f t="shared" si="45"/>
        <v>192049000</v>
      </c>
      <c r="H71" s="105">
        <f t="shared" si="45"/>
        <v>45391000</v>
      </c>
      <c r="I71" s="106">
        <f t="shared" si="45"/>
        <v>0</v>
      </c>
      <c r="J71" s="105">
        <f t="shared" si="45"/>
        <v>67274000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112665000</v>
      </c>
      <c r="Q71" s="106">
        <f>$I71      +$K71      +$M71      +$O71</f>
        <v>0</v>
      </c>
      <c r="R71" s="61">
        <f>IF(($H71      =0),0,((($J71      -$H71      )/$H71      )*100))</f>
        <v>48.209997576612103</v>
      </c>
      <c r="S71" s="62">
        <f>IF(($I71      =0),0,((($K71      -$I71      )/$I71      )*100))</f>
        <v>0</v>
      </c>
      <c r="T71" s="61">
        <f>IF($E71   =0,0,($P71   /$E71   )*100)</f>
        <v>53.821459793341639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356250000</v>
      </c>
      <c r="C72" s="104">
        <f>SUM(C9:C15,C18:C23,C26:C29,C32,C35:C39,C42:C52,C55:C58,C61:C65,C69)</f>
        <v>0</v>
      </c>
      <c r="D72" s="104"/>
      <c r="E72" s="104">
        <f>$B72      +$C72      +$D72</f>
        <v>356250000</v>
      </c>
      <c r="F72" s="105">
        <f t="shared" ref="F72:O72" si="46">SUM(F9:F15,F18:F23,F26:F29,F32,F35:F39,F42:F52,F55:F58,F61:F65,F69)</f>
        <v>356250000</v>
      </c>
      <c r="G72" s="106">
        <f t="shared" si="46"/>
        <v>245056000</v>
      </c>
      <c r="H72" s="105">
        <f t="shared" si="46"/>
        <v>63219000</v>
      </c>
      <c r="I72" s="106">
        <f t="shared" si="46"/>
        <v>-96163454</v>
      </c>
      <c r="J72" s="105">
        <f t="shared" si="46"/>
        <v>95365000</v>
      </c>
      <c r="K72" s="106">
        <f t="shared" si="46"/>
        <v>9782000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158584000</v>
      </c>
      <c r="Q72" s="106">
        <f>$I72      +$K72      +$M72      +$O72</f>
        <v>-86381454</v>
      </c>
      <c r="R72" s="61">
        <f>IF(($H72      =0),0,((($J72      -$H72      )/$H72      )*100))</f>
        <v>50.848637276768059</v>
      </c>
      <c r="S72" s="62">
        <f>IF(($I72      =0),0,((($K72      -$I72      )/$I72      )*100))</f>
        <v>-110.17226357114835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50.706801344217531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-27.62023424685129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7tuJ8eIbHdrYgY+oFPIaLSbh89s2aoeyW7rGQjx+UWAQE7yPIuDWbeeenaFfNoRFgTx6roxKQbJZCM7n5Xa33Q==" saltValue="xSlWTjHVeQFLLG+q5UDLE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757000</v>
      </c>
      <c r="I10" s="94"/>
      <c r="J10" s="93">
        <v>327000</v>
      </c>
      <c r="K10" s="94">
        <v>134265</v>
      </c>
      <c r="L10" s="93"/>
      <c r="M10" s="94"/>
      <c r="N10" s="93"/>
      <c r="O10" s="94"/>
      <c r="P10" s="93">
        <f t="shared" ref="P10:P16" si="1">$H10      +$J10      +$L10      +$N10</f>
        <v>1084000</v>
      </c>
      <c r="Q10" s="94">
        <f t="shared" ref="Q10:Q16" si="2">$I10      +$K10      +$M10      +$O10</f>
        <v>134265</v>
      </c>
      <c r="R10" s="48">
        <f t="shared" ref="R10:R16" si="3">IF(($H10      =0),0,((($J10      -$H10      )/$H10      )*100))</f>
        <v>-56.803170409511225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38.035087719298247</v>
      </c>
      <c r="U10" s="50">
        <f t="shared" ref="U10:U15" si="6">IF(($E10      =0),0,(($Q10      /$E10      )*100))</f>
        <v>4.7110526315789469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757000</v>
      </c>
      <c r="I16" s="97">
        <f t="shared" si="7"/>
        <v>0</v>
      </c>
      <c r="J16" s="96">
        <f t="shared" si="7"/>
        <v>327000</v>
      </c>
      <c r="K16" s="97">
        <f t="shared" si="7"/>
        <v>134265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1084000</v>
      </c>
      <c r="Q16" s="97">
        <f t="shared" si="2"/>
        <v>134265</v>
      </c>
      <c r="R16" s="52">
        <f t="shared" si="3"/>
        <v>-56.803170409511225</v>
      </c>
      <c r="S16" s="53">
        <f t="shared" si="4"/>
        <v>0</v>
      </c>
      <c r="T16" s="52">
        <f>IF((SUM($E9:$E13)+$E15)=0,0,(P16/(SUM($E9:$E13)+$E15)*100))</f>
        <v>38.035087719298247</v>
      </c>
      <c r="U16" s="54">
        <f>IF((SUM($E9:$E13)+$E15)=0,0,(Q16/(SUM($E9:$E13)+$E15)*100))</f>
        <v>4.7110526315789469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1329000</v>
      </c>
      <c r="C32" s="92">
        <v>0</v>
      </c>
      <c r="D32" s="92"/>
      <c r="E32" s="92">
        <f>$B32      +$C32      +$D32</f>
        <v>1329000</v>
      </c>
      <c r="F32" s="93">
        <v>1329000</v>
      </c>
      <c r="G32" s="94">
        <v>931000</v>
      </c>
      <c r="H32" s="93">
        <v>768000</v>
      </c>
      <c r="I32" s="94"/>
      <c r="J32" s="93">
        <v>797000</v>
      </c>
      <c r="K32" s="94">
        <v>530755</v>
      </c>
      <c r="L32" s="93"/>
      <c r="M32" s="94"/>
      <c r="N32" s="93"/>
      <c r="O32" s="94"/>
      <c r="P32" s="93">
        <f>$H32      +$J32      +$L32      +$N32</f>
        <v>1565000</v>
      </c>
      <c r="Q32" s="94">
        <f>$I32      +$K32      +$M32      +$O32</f>
        <v>530755</v>
      </c>
      <c r="R32" s="48">
        <f>IF(($H32      =0),0,((($J32      -$H32      )/$H32      )*100))</f>
        <v>3.7760416666666665</v>
      </c>
      <c r="S32" s="49">
        <f>IF(($I32      =0),0,((($K32      -$I32      )/$I32      )*100))</f>
        <v>0</v>
      </c>
      <c r="T32" s="48">
        <f>IF(($E32      =0),0,(($P32      /$E32      )*100))</f>
        <v>117.75771256583897</v>
      </c>
      <c r="U32" s="50">
        <f>IF(($E32      =0),0,(($Q32      /$E32      )*100))</f>
        <v>39.93641835966892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1329000</v>
      </c>
      <c r="C33" s="95">
        <f>C32</f>
        <v>0</v>
      </c>
      <c r="D33" s="95"/>
      <c r="E33" s="95">
        <f>$B33      +$C33      +$D33</f>
        <v>1329000</v>
      </c>
      <c r="F33" s="96">
        <f t="shared" ref="F33:O33" si="17">F32</f>
        <v>1329000</v>
      </c>
      <c r="G33" s="97">
        <f t="shared" si="17"/>
        <v>931000</v>
      </c>
      <c r="H33" s="96">
        <f t="shared" si="17"/>
        <v>768000</v>
      </c>
      <c r="I33" s="97">
        <f t="shared" si="17"/>
        <v>0</v>
      </c>
      <c r="J33" s="96">
        <f t="shared" si="17"/>
        <v>797000</v>
      </c>
      <c r="K33" s="97">
        <f t="shared" si="17"/>
        <v>530755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1565000</v>
      </c>
      <c r="Q33" s="97">
        <f>$I33      +$K33      +$M33      +$O33</f>
        <v>530755</v>
      </c>
      <c r="R33" s="52">
        <f>IF(($H33      =0),0,((($J33      -$H33      )/$H33      )*100))</f>
        <v>3.7760416666666665</v>
      </c>
      <c r="S33" s="53">
        <f>IF(($I33      =0),0,((($K33      -$I33      )/$I33      )*100))</f>
        <v>0</v>
      </c>
      <c r="T33" s="52">
        <f>IF($E33   =0,0,($P33   /$E33   )*100)</f>
        <v>117.75771256583897</v>
      </c>
      <c r="U33" s="54">
        <f>IF($E33   =0,0,($Q33   /$E33   )*100)</f>
        <v>39.93641835966892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18110000</v>
      </c>
      <c r="C35" s="92">
        <v>0</v>
      </c>
      <c r="D35" s="92"/>
      <c r="E35" s="92">
        <f t="shared" ref="E35:E40" si="18">$B35      +$C35      +$D35</f>
        <v>18110000</v>
      </c>
      <c r="F35" s="93">
        <v>18110000</v>
      </c>
      <c r="G35" s="94">
        <v>16000000</v>
      </c>
      <c r="H35" s="93">
        <v>2624000</v>
      </c>
      <c r="I35" s="94"/>
      <c r="J35" s="93">
        <v>3103000</v>
      </c>
      <c r="K35" s="94"/>
      <c r="L35" s="93"/>
      <c r="M35" s="94"/>
      <c r="N35" s="93"/>
      <c r="O35" s="94"/>
      <c r="P35" s="93">
        <f t="shared" ref="P35:P40" si="19">$H35      +$J35      +$L35      +$N35</f>
        <v>5727000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18.254573170731707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31.623412479293204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18110000</v>
      </c>
      <c r="C40" s="95">
        <f>SUM(C35:C39)</f>
        <v>0</v>
      </c>
      <c r="D40" s="95"/>
      <c r="E40" s="95">
        <f t="shared" si="18"/>
        <v>18110000</v>
      </c>
      <c r="F40" s="96">
        <f t="shared" ref="F40:O40" si="25">SUM(F35:F39)</f>
        <v>18110000</v>
      </c>
      <c r="G40" s="97">
        <f t="shared" si="25"/>
        <v>16000000</v>
      </c>
      <c r="H40" s="96">
        <f t="shared" si="25"/>
        <v>2624000</v>
      </c>
      <c r="I40" s="97">
        <f t="shared" si="25"/>
        <v>0</v>
      </c>
      <c r="J40" s="96">
        <f t="shared" si="25"/>
        <v>3103000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5727000</v>
      </c>
      <c r="Q40" s="97">
        <f t="shared" si="20"/>
        <v>0</v>
      </c>
      <c r="R40" s="52">
        <f t="shared" si="21"/>
        <v>18.254573170731707</v>
      </c>
      <c r="S40" s="53">
        <f t="shared" si="22"/>
        <v>0</v>
      </c>
      <c r="T40" s="52">
        <f>IF((+$E35+$E38) =0,0,(P40   /(+$E35+$E38) )*100)</f>
        <v>31.623412479293204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22289000</v>
      </c>
      <c r="C67" s="104">
        <f>SUM(C9:C15,C18:C23,C26:C29,C32,C35:C39,C42:C52,C55:C58,C61:C65)</f>
        <v>0</v>
      </c>
      <c r="D67" s="104"/>
      <c r="E67" s="104">
        <f t="shared" si="35"/>
        <v>22289000</v>
      </c>
      <c r="F67" s="105">
        <f t="shared" ref="F67:O67" si="43">SUM(F9:F15,F18:F23,F26:F29,F32,F35:F39,F42:F52,F55:F58,F61:F65)</f>
        <v>22289000</v>
      </c>
      <c r="G67" s="106">
        <f t="shared" si="43"/>
        <v>19781000</v>
      </c>
      <c r="H67" s="105">
        <f t="shared" si="43"/>
        <v>4149000</v>
      </c>
      <c r="I67" s="106">
        <f t="shared" si="43"/>
        <v>0</v>
      </c>
      <c r="J67" s="105">
        <f t="shared" si="43"/>
        <v>4227000</v>
      </c>
      <c r="K67" s="106">
        <f t="shared" si="43"/>
        <v>665020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8376000</v>
      </c>
      <c r="Q67" s="106">
        <f t="shared" si="37"/>
        <v>665020</v>
      </c>
      <c r="R67" s="61">
        <f t="shared" si="38"/>
        <v>1.8799710773680405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37.57907487998564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2.9836242092512002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24755000</v>
      </c>
      <c r="C69" s="92">
        <v>0</v>
      </c>
      <c r="D69" s="92"/>
      <c r="E69" s="92">
        <f>$B69      +$C69      +$D69</f>
        <v>24755000</v>
      </c>
      <c r="F69" s="93">
        <v>24755000</v>
      </c>
      <c r="G69" s="94">
        <v>24710000</v>
      </c>
      <c r="H69" s="93">
        <v>3860000</v>
      </c>
      <c r="I69" s="94"/>
      <c r="J69" s="93">
        <v>15059000</v>
      </c>
      <c r="K69" s="94">
        <v>6764668</v>
      </c>
      <c r="L69" s="93"/>
      <c r="M69" s="94"/>
      <c r="N69" s="93"/>
      <c r="O69" s="94"/>
      <c r="P69" s="93">
        <f>$H69      +$J69      +$L69      +$N69</f>
        <v>18919000</v>
      </c>
      <c r="Q69" s="94">
        <f>$I69      +$K69      +$M69      +$O69</f>
        <v>6764668</v>
      </c>
      <c r="R69" s="48">
        <f>IF(($H69      =0),0,((($J69      -$H69      )/$H69      )*100))</f>
        <v>290.12953367875645</v>
      </c>
      <c r="S69" s="49">
        <f>IF(($I69      =0),0,((($K69      -$I69      )/$I69      )*100))</f>
        <v>0</v>
      </c>
      <c r="T69" s="48">
        <f>IF(($E69      =0),0,(($P69      /$E69      )*100))</f>
        <v>76.424964653605329</v>
      </c>
      <c r="U69" s="50">
        <f>IF(($E69      =0),0,(($Q69      /$E69      )*100))</f>
        <v>27.326471419915165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24755000</v>
      </c>
      <c r="C70" s="101">
        <f>C69</f>
        <v>0</v>
      </c>
      <c r="D70" s="101"/>
      <c r="E70" s="101">
        <f>$B70      +$C70      +$D70</f>
        <v>24755000</v>
      </c>
      <c r="F70" s="102">
        <f t="shared" ref="F70:O70" si="44">F69</f>
        <v>24755000</v>
      </c>
      <c r="G70" s="103">
        <f t="shared" si="44"/>
        <v>24710000</v>
      </c>
      <c r="H70" s="102">
        <f t="shared" si="44"/>
        <v>3860000</v>
      </c>
      <c r="I70" s="103">
        <f t="shared" si="44"/>
        <v>0</v>
      </c>
      <c r="J70" s="102">
        <f t="shared" si="44"/>
        <v>15059000</v>
      </c>
      <c r="K70" s="103">
        <f t="shared" si="44"/>
        <v>6764668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18919000</v>
      </c>
      <c r="Q70" s="103">
        <f>$I70      +$K70      +$M70      +$O70</f>
        <v>6764668</v>
      </c>
      <c r="R70" s="57">
        <f>IF(($H70      =0),0,((($J70      -$H70      )/$H70      )*100))</f>
        <v>290.12953367875645</v>
      </c>
      <c r="S70" s="58">
        <f>IF(($I70      =0),0,((($K70      -$I70      )/$I70      )*100))</f>
        <v>0</v>
      </c>
      <c r="T70" s="57">
        <f>IF($E70   =0,0,($P70   /$E70   )*100)</f>
        <v>76.424964653605329</v>
      </c>
      <c r="U70" s="59">
        <f>IF($E70   =0,0,($Q70   /$E70 )*100)</f>
        <v>27.326471419915165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24755000</v>
      </c>
      <c r="C71" s="104">
        <f>C69</f>
        <v>0</v>
      </c>
      <c r="D71" s="104"/>
      <c r="E71" s="104">
        <f>$B71      +$C71      +$D71</f>
        <v>24755000</v>
      </c>
      <c r="F71" s="105">
        <f t="shared" ref="F71:O71" si="45">F69</f>
        <v>24755000</v>
      </c>
      <c r="G71" s="106">
        <f t="shared" si="45"/>
        <v>24710000</v>
      </c>
      <c r="H71" s="105">
        <f t="shared" si="45"/>
        <v>3860000</v>
      </c>
      <c r="I71" s="106">
        <f t="shared" si="45"/>
        <v>0</v>
      </c>
      <c r="J71" s="105">
        <f t="shared" si="45"/>
        <v>15059000</v>
      </c>
      <c r="K71" s="106">
        <f t="shared" si="45"/>
        <v>6764668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18919000</v>
      </c>
      <c r="Q71" s="106">
        <f>$I71      +$K71      +$M71      +$O71</f>
        <v>6764668</v>
      </c>
      <c r="R71" s="61">
        <f>IF(($H71      =0),0,((($J71      -$H71      )/$H71      )*100))</f>
        <v>290.12953367875645</v>
      </c>
      <c r="S71" s="62">
        <f>IF(($I71      =0),0,((($K71      -$I71      )/$I71      )*100))</f>
        <v>0</v>
      </c>
      <c r="T71" s="61">
        <f>IF($E71   =0,0,($P71   /$E71   )*100)</f>
        <v>76.424964653605329</v>
      </c>
      <c r="U71" s="65">
        <f>IF($E71   =0,0,($Q71   /$E71   )*100)</f>
        <v>27.326471419915165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47044000</v>
      </c>
      <c r="C72" s="104">
        <f>SUM(C9:C15,C18:C23,C26:C29,C32,C35:C39,C42:C52,C55:C58,C61:C65,C69)</f>
        <v>0</v>
      </c>
      <c r="D72" s="104"/>
      <c r="E72" s="104">
        <f>$B72      +$C72      +$D72</f>
        <v>47044000</v>
      </c>
      <c r="F72" s="105">
        <f t="shared" ref="F72:O72" si="46">SUM(F9:F15,F18:F23,F26:F29,F32,F35:F39,F42:F52,F55:F58,F61:F65,F69)</f>
        <v>47044000</v>
      </c>
      <c r="G72" s="106">
        <f t="shared" si="46"/>
        <v>44491000</v>
      </c>
      <c r="H72" s="105">
        <f t="shared" si="46"/>
        <v>8009000</v>
      </c>
      <c r="I72" s="106">
        <f t="shared" si="46"/>
        <v>0</v>
      </c>
      <c r="J72" s="105">
        <f t="shared" si="46"/>
        <v>19286000</v>
      </c>
      <c r="K72" s="106">
        <f t="shared" si="46"/>
        <v>7429688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27295000</v>
      </c>
      <c r="Q72" s="106">
        <f>$I72      +$K72      +$M72      +$O72</f>
        <v>7429688</v>
      </c>
      <c r="R72" s="61">
        <f>IF(($H72      =0),0,((($J72      -$H72      )/$H72      )*100))</f>
        <v>140.80409539268322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58.020151347674521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15.79306181447156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wi/k3wR58+1NW3prwD6aLHs2NoERQFQLyFxMjEr6OW4EWCTNKK58LaFx+OrS/B+SMUfrADARmd9eHNag+Pb9w==" saltValue="DKIkViI8GP8+hmZL2CF3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280000</v>
      </c>
      <c r="I10" s="94">
        <v>279953</v>
      </c>
      <c r="J10" s="93">
        <v>248000</v>
      </c>
      <c r="K10" s="94">
        <v>248707</v>
      </c>
      <c r="L10" s="93"/>
      <c r="M10" s="94"/>
      <c r="N10" s="93"/>
      <c r="O10" s="94"/>
      <c r="P10" s="93">
        <f t="shared" ref="P10:P16" si="1">$H10      +$J10      +$L10      +$N10</f>
        <v>528000</v>
      </c>
      <c r="Q10" s="94">
        <f t="shared" ref="Q10:Q16" si="2">$I10      +$K10      +$M10      +$O10</f>
        <v>528660</v>
      </c>
      <c r="R10" s="48">
        <f t="shared" ref="R10:R16" si="3">IF(($H10      =0),0,((($J10      -$H10      )/$H10      )*100))</f>
        <v>-11.428571428571429</v>
      </c>
      <c r="S10" s="49">
        <f t="shared" ref="S10:S16" si="4">IF(($I10      =0),0,((($K10      -$I10      )/$I10      )*100))</f>
        <v>-11.16115919457909</v>
      </c>
      <c r="T10" s="48">
        <f t="shared" ref="T10:T15" si="5">IF(($E10      =0),0,(($P10      /$E10      )*100))</f>
        <v>28.540540540540544</v>
      </c>
      <c r="U10" s="50">
        <f t="shared" ref="U10:U15" si="6">IF(($E10      =0),0,(($Q10      /$E10      )*100))</f>
        <v>28.576216216216217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280000</v>
      </c>
      <c r="I16" s="97">
        <f t="shared" si="7"/>
        <v>279953</v>
      </c>
      <c r="J16" s="96">
        <f t="shared" si="7"/>
        <v>248000</v>
      </c>
      <c r="K16" s="97">
        <f t="shared" si="7"/>
        <v>248707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528000</v>
      </c>
      <c r="Q16" s="97">
        <f t="shared" si="2"/>
        <v>528660</v>
      </c>
      <c r="R16" s="52">
        <f t="shared" si="3"/>
        <v>-11.428571428571429</v>
      </c>
      <c r="S16" s="53">
        <f t="shared" si="4"/>
        <v>-11.16115919457909</v>
      </c>
      <c r="T16" s="52">
        <f>IF((SUM($E9:$E13)+$E15)=0,0,(P16/(SUM($E9:$E13)+$E15)*100))</f>
        <v>28.540540540540544</v>
      </c>
      <c r="U16" s="54">
        <f>IF((SUM($E9:$E13)+$E15)=0,0,(Q16/(SUM($E9:$E13)+$E15)*100))</f>
        <v>28.576216216216217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1101000</v>
      </c>
      <c r="C32" s="92">
        <v>0</v>
      </c>
      <c r="D32" s="92"/>
      <c r="E32" s="92">
        <f>$B32      +$C32      +$D32</f>
        <v>1101000</v>
      </c>
      <c r="F32" s="93">
        <v>1101000</v>
      </c>
      <c r="G32" s="94">
        <v>771000</v>
      </c>
      <c r="H32" s="93">
        <v>131000</v>
      </c>
      <c r="I32" s="94"/>
      <c r="J32" s="93">
        <v>589000</v>
      </c>
      <c r="K32" s="94"/>
      <c r="L32" s="93"/>
      <c r="M32" s="94"/>
      <c r="N32" s="93"/>
      <c r="O32" s="94"/>
      <c r="P32" s="93">
        <f>$H32      +$J32      +$L32      +$N32</f>
        <v>720000</v>
      </c>
      <c r="Q32" s="94">
        <f>$I32      +$K32      +$M32      +$O32</f>
        <v>0</v>
      </c>
      <c r="R32" s="48">
        <f>IF(($H32      =0),0,((($J32      -$H32      )/$H32      )*100))</f>
        <v>349.61832061068702</v>
      </c>
      <c r="S32" s="49">
        <f>IF(($I32      =0),0,((($K32      -$I32      )/$I32      )*100))</f>
        <v>0</v>
      </c>
      <c r="T32" s="48">
        <f>IF(($E32      =0),0,(($P32      /$E32      )*100))</f>
        <v>65.395095367847418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1101000</v>
      </c>
      <c r="C33" s="95">
        <f>C32</f>
        <v>0</v>
      </c>
      <c r="D33" s="95"/>
      <c r="E33" s="95">
        <f>$B33      +$C33      +$D33</f>
        <v>1101000</v>
      </c>
      <c r="F33" s="96">
        <f t="shared" ref="F33:O33" si="17">F32</f>
        <v>1101000</v>
      </c>
      <c r="G33" s="97">
        <f t="shared" si="17"/>
        <v>771000</v>
      </c>
      <c r="H33" s="96">
        <f t="shared" si="17"/>
        <v>131000</v>
      </c>
      <c r="I33" s="97">
        <f t="shared" si="17"/>
        <v>0</v>
      </c>
      <c r="J33" s="96">
        <f t="shared" si="17"/>
        <v>589000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720000</v>
      </c>
      <c r="Q33" s="97">
        <f>$I33      +$K33      +$M33      +$O33</f>
        <v>0</v>
      </c>
      <c r="R33" s="52">
        <f>IF(($H33      =0),0,((($J33      -$H33      )/$H33      )*100))</f>
        <v>349.61832061068702</v>
      </c>
      <c r="S33" s="53">
        <f>IF(($I33      =0),0,((($K33      -$I33      )/$I33      )*100))</f>
        <v>0</v>
      </c>
      <c r="T33" s="52">
        <f>IF($E33   =0,0,($P33   /$E33   )*100)</f>
        <v>65.395095367847418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10980000</v>
      </c>
      <c r="C35" s="92">
        <v>0</v>
      </c>
      <c r="D35" s="92"/>
      <c r="E35" s="92">
        <f t="shared" ref="E35:E40" si="18">$B35      +$C35      +$D35</f>
        <v>10980000</v>
      </c>
      <c r="F35" s="93">
        <v>10980000</v>
      </c>
      <c r="G35" s="94">
        <v>0</v>
      </c>
      <c r="H35" s="93"/>
      <c r="I35" s="94"/>
      <c r="J35" s="93">
        <v>2452000</v>
      </c>
      <c r="K35" s="94"/>
      <c r="L35" s="93"/>
      <c r="M35" s="94"/>
      <c r="N35" s="93"/>
      <c r="O35" s="94"/>
      <c r="P35" s="93">
        <f t="shared" ref="P35:P40" si="19">$H35      +$J35      +$L35      +$N35</f>
        <v>2452000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22.331511839708561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10980000</v>
      </c>
      <c r="C40" s="95">
        <f>SUM(C35:C39)</f>
        <v>0</v>
      </c>
      <c r="D40" s="95"/>
      <c r="E40" s="95">
        <f t="shared" si="18"/>
        <v>10980000</v>
      </c>
      <c r="F40" s="96">
        <f t="shared" ref="F40:O40" si="25">SUM(F35:F39)</f>
        <v>10980000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2452000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2452000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22.331511839708561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13931000</v>
      </c>
      <c r="C67" s="104">
        <f>SUM(C9:C15,C18:C23,C26:C29,C32,C35:C39,C42:C52,C55:C58,C61:C65)</f>
        <v>0</v>
      </c>
      <c r="D67" s="104"/>
      <c r="E67" s="104">
        <f t="shared" si="35"/>
        <v>13931000</v>
      </c>
      <c r="F67" s="105">
        <f t="shared" ref="F67:O67" si="43">SUM(F9:F15,F18:F23,F26:F29,F32,F35:F39,F42:F52,F55:F58,F61:F65)</f>
        <v>13931000</v>
      </c>
      <c r="G67" s="106">
        <f t="shared" si="43"/>
        <v>2621000</v>
      </c>
      <c r="H67" s="105">
        <f t="shared" si="43"/>
        <v>411000</v>
      </c>
      <c r="I67" s="106">
        <f t="shared" si="43"/>
        <v>279953</v>
      </c>
      <c r="J67" s="105">
        <f t="shared" si="43"/>
        <v>3289000</v>
      </c>
      <c r="K67" s="106">
        <f t="shared" si="43"/>
        <v>248707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3700000</v>
      </c>
      <c r="Q67" s="106">
        <f t="shared" si="37"/>
        <v>528660</v>
      </c>
      <c r="R67" s="61">
        <f t="shared" si="38"/>
        <v>700.24330900243308</v>
      </c>
      <c r="S67" s="62">
        <f t="shared" si="39"/>
        <v>-11.16115919457909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26.559471681860597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3.7948460268466011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19266000</v>
      </c>
      <c r="C69" s="92">
        <v>0</v>
      </c>
      <c r="D69" s="92"/>
      <c r="E69" s="92">
        <f>$B69      +$C69      +$D69</f>
        <v>19266000</v>
      </c>
      <c r="F69" s="93">
        <v>19266000</v>
      </c>
      <c r="G69" s="94">
        <v>16319000</v>
      </c>
      <c r="H69" s="93">
        <v>8604000</v>
      </c>
      <c r="I69" s="94">
        <v>12764211</v>
      </c>
      <c r="J69" s="93">
        <v>10067000</v>
      </c>
      <c r="K69" s="94">
        <v>6452399</v>
      </c>
      <c r="L69" s="93"/>
      <c r="M69" s="94"/>
      <c r="N69" s="93"/>
      <c r="O69" s="94"/>
      <c r="P69" s="93">
        <f>$H69      +$J69      +$L69      +$N69</f>
        <v>18671000</v>
      </c>
      <c r="Q69" s="94">
        <f>$I69      +$K69      +$M69      +$O69</f>
        <v>19216610</v>
      </c>
      <c r="R69" s="48">
        <f>IF(($H69      =0),0,((($J69      -$H69      )/$H69      )*100))</f>
        <v>17.003719200371918</v>
      </c>
      <c r="S69" s="49">
        <f>IF(($I69      =0),0,((($K69      -$I69      )/$I69      )*100))</f>
        <v>-49.449292243758741</v>
      </c>
      <c r="T69" s="48">
        <f>IF(($E69      =0),0,(($P69      /$E69      )*100))</f>
        <v>96.911657842831929</v>
      </c>
      <c r="U69" s="50">
        <f>IF(($E69      =0),0,(($Q69      /$E69      )*100))</f>
        <v>99.743641648499946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19266000</v>
      </c>
      <c r="C70" s="101">
        <f>C69</f>
        <v>0</v>
      </c>
      <c r="D70" s="101"/>
      <c r="E70" s="101">
        <f>$B70      +$C70      +$D70</f>
        <v>19266000</v>
      </c>
      <c r="F70" s="102">
        <f t="shared" ref="F70:O70" si="44">F69</f>
        <v>19266000</v>
      </c>
      <c r="G70" s="103">
        <f t="shared" si="44"/>
        <v>16319000</v>
      </c>
      <c r="H70" s="102">
        <f t="shared" si="44"/>
        <v>8604000</v>
      </c>
      <c r="I70" s="103">
        <f t="shared" si="44"/>
        <v>12764211</v>
      </c>
      <c r="J70" s="102">
        <f t="shared" si="44"/>
        <v>10067000</v>
      </c>
      <c r="K70" s="103">
        <f t="shared" si="44"/>
        <v>6452399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18671000</v>
      </c>
      <c r="Q70" s="103">
        <f>$I70      +$K70      +$M70      +$O70</f>
        <v>19216610</v>
      </c>
      <c r="R70" s="57">
        <f>IF(($H70      =0),0,((($J70      -$H70      )/$H70      )*100))</f>
        <v>17.003719200371918</v>
      </c>
      <c r="S70" s="58">
        <f>IF(($I70      =0),0,((($K70      -$I70      )/$I70      )*100))</f>
        <v>-49.449292243758741</v>
      </c>
      <c r="T70" s="57">
        <f>IF($E70   =0,0,($P70   /$E70   )*100)</f>
        <v>96.911657842831929</v>
      </c>
      <c r="U70" s="59">
        <f>IF($E70   =0,0,($Q70   /$E70 )*100)</f>
        <v>99.743641648499946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19266000</v>
      </c>
      <c r="C71" s="104">
        <f>C69</f>
        <v>0</v>
      </c>
      <c r="D71" s="104"/>
      <c r="E71" s="104">
        <f>$B71      +$C71      +$D71</f>
        <v>19266000</v>
      </c>
      <c r="F71" s="105">
        <f t="shared" ref="F71:O71" si="45">F69</f>
        <v>19266000</v>
      </c>
      <c r="G71" s="106">
        <f t="shared" si="45"/>
        <v>16319000</v>
      </c>
      <c r="H71" s="105">
        <f t="shared" si="45"/>
        <v>8604000</v>
      </c>
      <c r="I71" s="106">
        <f t="shared" si="45"/>
        <v>12764211</v>
      </c>
      <c r="J71" s="105">
        <f t="shared" si="45"/>
        <v>10067000</v>
      </c>
      <c r="K71" s="106">
        <f t="shared" si="45"/>
        <v>6452399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18671000</v>
      </c>
      <c r="Q71" s="106">
        <f>$I71      +$K71      +$M71      +$O71</f>
        <v>19216610</v>
      </c>
      <c r="R71" s="61">
        <f>IF(($H71      =0),0,((($J71      -$H71      )/$H71      )*100))</f>
        <v>17.003719200371918</v>
      </c>
      <c r="S71" s="62">
        <f>IF(($I71      =0),0,((($K71      -$I71      )/$I71      )*100))</f>
        <v>-49.449292243758741</v>
      </c>
      <c r="T71" s="61">
        <f>IF($E71   =0,0,($P71   /$E71   )*100)</f>
        <v>96.911657842831929</v>
      </c>
      <c r="U71" s="65">
        <f>IF($E71   =0,0,($Q71   /$E71   )*100)</f>
        <v>99.743641648499946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33197000</v>
      </c>
      <c r="C72" s="104">
        <f>SUM(C9:C15,C18:C23,C26:C29,C32,C35:C39,C42:C52,C55:C58,C61:C65,C69)</f>
        <v>0</v>
      </c>
      <c r="D72" s="104"/>
      <c r="E72" s="104">
        <f>$B72      +$C72      +$D72</f>
        <v>33197000</v>
      </c>
      <c r="F72" s="105">
        <f t="shared" ref="F72:O72" si="46">SUM(F9:F15,F18:F23,F26:F29,F32,F35:F39,F42:F52,F55:F58,F61:F65,F69)</f>
        <v>33197000</v>
      </c>
      <c r="G72" s="106">
        <f t="shared" si="46"/>
        <v>18940000</v>
      </c>
      <c r="H72" s="105">
        <f t="shared" si="46"/>
        <v>9015000</v>
      </c>
      <c r="I72" s="106">
        <f t="shared" si="46"/>
        <v>13044164</v>
      </c>
      <c r="J72" s="105">
        <f t="shared" si="46"/>
        <v>13356000</v>
      </c>
      <c r="K72" s="106">
        <f t="shared" si="46"/>
        <v>6701106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22371000</v>
      </c>
      <c r="Q72" s="106">
        <f>$I72      +$K72      +$M72      +$O72</f>
        <v>19745270</v>
      </c>
      <c r="R72" s="61">
        <f>IF(($H72      =0),0,((($J72      -$H72      )/$H72      )*100))</f>
        <v>48.153078202995012</v>
      </c>
      <c r="S72" s="62">
        <f>IF(($I72      =0),0,((($K72      -$I72      )/$I72      )*100))</f>
        <v>-48.627554820684558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67.388619453565084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59.479079434888696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l/BbeLBJjygukifYBcOHP9I5XpN/SAx1CpiZ/nnu6BoamKeYs/cO5WaRce2R6qaJ1TK2SVd4atS7E5K3ex4wA==" saltValue="iTc6Iv5pUbsPJI9hi1E4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542000</v>
      </c>
      <c r="I10" s="94">
        <v>608520</v>
      </c>
      <c r="J10" s="93">
        <v>290000</v>
      </c>
      <c r="K10" s="94">
        <v>326013</v>
      </c>
      <c r="L10" s="93"/>
      <c r="M10" s="94"/>
      <c r="N10" s="93"/>
      <c r="O10" s="94"/>
      <c r="P10" s="93">
        <f t="shared" ref="P10:P16" si="1">$H10      +$J10      +$L10      +$N10</f>
        <v>832000</v>
      </c>
      <c r="Q10" s="94">
        <f t="shared" ref="Q10:Q16" si="2">$I10      +$K10      +$M10      +$O10</f>
        <v>934533</v>
      </c>
      <c r="R10" s="48">
        <f t="shared" ref="R10:R16" si="3">IF(($H10      =0),0,((($J10      -$H10      )/$H10      )*100))</f>
        <v>-46.494464944649444</v>
      </c>
      <c r="S10" s="49">
        <f t="shared" ref="S10:S16" si="4">IF(($I10      =0),0,((($K10      -$I10      )/$I10      )*100))</f>
        <v>-46.425261289686453</v>
      </c>
      <c r="T10" s="48">
        <f t="shared" ref="T10:T15" si="5">IF(($E10      =0),0,(($P10      /$E10      )*100))</f>
        <v>44.972972972972975</v>
      </c>
      <c r="U10" s="50">
        <f t="shared" ref="U10:U15" si="6">IF(($E10      =0),0,(($Q10      /$E10      )*100))</f>
        <v>50.515297297297302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542000</v>
      </c>
      <c r="I16" s="97">
        <f t="shared" si="7"/>
        <v>608520</v>
      </c>
      <c r="J16" s="96">
        <f t="shared" si="7"/>
        <v>290000</v>
      </c>
      <c r="K16" s="97">
        <f t="shared" si="7"/>
        <v>326013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832000</v>
      </c>
      <c r="Q16" s="97">
        <f t="shared" si="2"/>
        <v>934533</v>
      </c>
      <c r="R16" s="52">
        <f t="shared" si="3"/>
        <v>-46.494464944649444</v>
      </c>
      <c r="S16" s="53">
        <f t="shared" si="4"/>
        <v>-46.425261289686453</v>
      </c>
      <c r="T16" s="52">
        <f>IF((SUM($E9:$E13)+$E15)=0,0,(P16/(SUM($E9:$E13)+$E15)*100))</f>
        <v>44.972972972972975</v>
      </c>
      <c r="U16" s="54">
        <f>IF((SUM($E9:$E13)+$E15)=0,0,(Q16/(SUM($E9:$E13)+$E15)*100))</f>
        <v>50.515297297297302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2513000</v>
      </c>
      <c r="C32" s="92">
        <v>0</v>
      </c>
      <c r="D32" s="92"/>
      <c r="E32" s="92">
        <f>$B32      +$C32      +$D32</f>
        <v>2513000</v>
      </c>
      <c r="F32" s="93">
        <v>2513000</v>
      </c>
      <c r="G32" s="94">
        <v>1759000</v>
      </c>
      <c r="H32" s="93">
        <v>1480000</v>
      </c>
      <c r="I32" s="94">
        <v>2102033</v>
      </c>
      <c r="J32" s="93">
        <v>1033000</v>
      </c>
      <c r="K32" s="94">
        <v>410966</v>
      </c>
      <c r="L32" s="93"/>
      <c r="M32" s="94"/>
      <c r="N32" s="93"/>
      <c r="O32" s="94"/>
      <c r="P32" s="93">
        <f>$H32      +$J32      +$L32      +$N32</f>
        <v>2513000</v>
      </c>
      <c r="Q32" s="94">
        <f>$I32      +$K32      +$M32      +$O32</f>
        <v>2512999</v>
      </c>
      <c r="R32" s="48">
        <f>IF(($H32      =0),0,((($J32      -$H32      )/$H32      )*100))</f>
        <v>-30.202702702702705</v>
      </c>
      <c r="S32" s="49">
        <f>IF(($I32      =0),0,((($K32      -$I32      )/$I32      )*100))</f>
        <v>-80.449117592349879</v>
      </c>
      <c r="T32" s="48">
        <f>IF(($E32      =0),0,(($P32      /$E32      )*100))</f>
        <v>100</v>
      </c>
      <c r="U32" s="50">
        <f>IF(($E32      =0),0,(($Q32      /$E32      )*100))</f>
        <v>99.999960206924001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2513000</v>
      </c>
      <c r="C33" s="95">
        <f>C32</f>
        <v>0</v>
      </c>
      <c r="D33" s="95"/>
      <c r="E33" s="95">
        <f>$B33      +$C33      +$D33</f>
        <v>2513000</v>
      </c>
      <c r="F33" s="96">
        <f t="shared" ref="F33:O33" si="17">F32</f>
        <v>2513000</v>
      </c>
      <c r="G33" s="97">
        <f t="shared" si="17"/>
        <v>1759000</v>
      </c>
      <c r="H33" s="96">
        <f t="shared" si="17"/>
        <v>1480000</v>
      </c>
      <c r="I33" s="97">
        <f t="shared" si="17"/>
        <v>2102033</v>
      </c>
      <c r="J33" s="96">
        <f t="shared" si="17"/>
        <v>1033000</v>
      </c>
      <c r="K33" s="97">
        <f t="shared" si="17"/>
        <v>410966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2513000</v>
      </c>
      <c r="Q33" s="97">
        <f>$I33      +$K33      +$M33      +$O33</f>
        <v>2512999</v>
      </c>
      <c r="R33" s="52">
        <f>IF(($H33      =0),0,((($J33      -$H33      )/$H33      )*100))</f>
        <v>-30.202702702702705</v>
      </c>
      <c r="S33" s="53">
        <f>IF(($I33      =0),0,((($K33      -$I33      )/$I33      )*100))</f>
        <v>-80.449117592349879</v>
      </c>
      <c r="T33" s="52">
        <f>IF($E33   =0,0,($P33   /$E33   )*100)</f>
        <v>100</v>
      </c>
      <c r="U33" s="54">
        <f>IF($E33   =0,0,($Q33   /$E33   )*100)</f>
        <v>99.999960206924001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13400000</v>
      </c>
      <c r="C35" s="92">
        <v>0</v>
      </c>
      <c r="D35" s="92"/>
      <c r="E35" s="92">
        <f t="shared" ref="E35:E40" si="18">$B35      +$C35      +$D35</f>
        <v>13400000</v>
      </c>
      <c r="F35" s="93">
        <v>13400000</v>
      </c>
      <c r="G35" s="94">
        <v>6000000</v>
      </c>
      <c r="H35" s="93"/>
      <c r="I35" s="94"/>
      <c r="J35" s="93"/>
      <c r="K35" s="94">
        <v>4259382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4259382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31.786432835820893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13400000</v>
      </c>
      <c r="C40" s="95">
        <f>SUM(C35:C39)</f>
        <v>0</v>
      </c>
      <c r="D40" s="95"/>
      <c r="E40" s="95">
        <f t="shared" si="18"/>
        <v>13400000</v>
      </c>
      <c r="F40" s="96">
        <f t="shared" ref="F40:O40" si="25">SUM(F35:F39)</f>
        <v>13400000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4259382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4259382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31.786432835820893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17763000</v>
      </c>
      <c r="C67" s="104">
        <f>SUM(C9:C15,C18:C23,C26:C29,C32,C35:C39,C42:C52,C55:C58,C61:C65)</f>
        <v>0</v>
      </c>
      <c r="D67" s="104"/>
      <c r="E67" s="104">
        <f t="shared" si="35"/>
        <v>17763000</v>
      </c>
      <c r="F67" s="105">
        <f t="shared" ref="F67:O67" si="43">SUM(F9:F15,F18:F23,F26:F29,F32,F35:F39,F42:F52,F55:F58,F61:F65)</f>
        <v>17763000</v>
      </c>
      <c r="G67" s="106">
        <f t="shared" si="43"/>
        <v>9609000</v>
      </c>
      <c r="H67" s="105">
        <f t="shared" si="43"/>
        <v>2022000</v>
      </c>
      <c r="I67" s="106">
        <f t="shared" si="43"/>
        <v>2710553</v>
      </c>
      <c r="J67" s="105">
        <f t="shared" si="43"/>
        <v>1323000</v>
      </c>
      <c r="K67" s="106">
        <f t="shared" si="43"/>
        <v>4996361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3345000</v>
      </c>
      <c r="Q67" s="106">
        <f t="shared" si="37"/>
        <v>7706914</v>
      </c>
      <c r="R67" s="61">
        <f t="shared" si="38"/>
        <v>-34.569732937685458</v>
      </c>
      <c r="S67" s="62">
        <f t="shared" si="39"/>
        <v>84.329950382818566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18.831278500253333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43.387457073692509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29734000</v>
      </c>
      <c r="C69" s="92">
        <v>0</v>
      </c>
      <c r="D69" s="92"/>
      <c r="E69" s="92">
        <f>$B69      +$C69      +$D69</f>
        <v>29734000</v>
      </c>
      <c r="F69" s="93">
        <v>29734000</v>
      </c>
      <c r="G69" s="94">
        <v>25576000</v>
      </c>
      <c r="H69" s="93">
        <v>11993000</v>
      </c>
      <c r="I69" s="94">
        <v>9425009</v>
      </c>
      <c r="J69" s="93">
        <v>11685000</v>
      </c>
      <c r="K69" s="94">
        <v>7107187</v>
      </c>
      <c r="L69" s="93"/>
      <c r="M69" s="94"/>
      <c r="N69" s="93"/>
      <c r="O69" s="94"/>
      <c r="P69" s="93">
        <f>$H69      +$J69      +$L69      +$N69</f>
        <v>23678000</v>
      </c>
      <c r="Q69" s="94">
        <f>$I69      +$K69      +$M69      +$O69</f>
        <v>16532196</v>
      </c>
      <c r="R69" s="48">
        <f>IF(($H69      =0),0,((($J69      -$H69      )/$H69      )*100))</f>
        <v>-2.5681647627782871</v>
      </c>
      <c r="S69" s="49">
        <f>IF(($I69      =0),0,((($K69      -$I69      )/$I69      )*100))</f>
        <v>-24.592252378751045</v>
      </c>
      <c r="T69" s="48">
        <f>IF(($E69      =0),0,(($P69      /$E69      )*100))</f>
        <v>79.632743660456043</v>
      </c>
      <c r="U69" s="50">
        <f>IF(($E69      =0),0,(($Q69      /$E69      )*100))</f>
        <v>55.600309410102909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29734000</v>
      </c>
      <c r="C70" s="101">
        <f>C69</f>
        <v>0</v>
      </c>
      <c r="D70" s="101"/>
      <c r="E70" s="101">
        <f>$B70      +$C70      +$D70</f>
        <v>29734000</v>
      </c>
      <c r="F70" s="102">
        <f t="shared" ref="F70:O70" si="44">F69</f>
        <v>29734000</v>
      </c>
      <c r="G70" s="103">
        <f t="shared" si="44"/>
        <v>25576000</v>
      </c>
      <c r="H70" s="102">
        <f t="shared" si="44"/>
        <v>11993000</v>
      </c>
      <c r="I70" s="103">
        <f t="shared" si="44"/>
        <v>9425009</v>
      </c>
      <c r="J70" s="102">
        <f t="shared" si="44"/>
        <v>11685000</v>
      </c>
      <c r="K70" s="103">
        <f t="shared" si="44"/>
        <v>7107187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23678000</v>
      </c>
      <c r="Q70" s="103">
        <f>$I70      +$K70      +$M70      +$O70</f>
        <v>16532196</v>
      </c>
      <c r="R70" s="57">
        <f>IF(($H70      =0),0,((($J70      -$H70      )/$H70      )*100))</f>
        <v>-2.5681647627782871</v>
      </c>
      <c r="S70" s="58">
        <f>IF(($I70      =0),0,((($K70      -$I70      )/$I70      )*100))</f>
        <v>-24.592252378751045</v>
      </c>
      <c r="T70" s="57">
        <f>IF($E70   =0,0,($P70   /$E70   )*100)</f>
        <v>79.632743660456043</v>
      </c>
      <c r="U70" s="59">
        <f>IF($E70   =0,0,($Q70   /$E70 )*100)</f>
        <v>55.600309410102909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29734000</v>
      </c>
      <c r="C71" s="104">
        <f>C69</f>
        <v>0</v>
      </c>
      <c r="D71" s="104"/>
      <c r="E71" s="104">
        <f>$B71      +$C71      +$D71</f>
        <v>29734000</v>
      </c>
      <c r="F71" s="105">
        <f t="shared" ref="F71:O71" si="45">F69</f>
        <v>29734000</v>
      </c>
      <c r="G71" s="106">
        <f t="shared" si="45"/>
        <v>25576000</v>
      </c>
      <c r="H71" s="105">
        <f t="shared" si="45"/>
        <v>11993000</v>
      </c>
      <c r="I71" s="106">
        <f t="shared" si="45"/>
        <v>9425009</v>
      </c>
      <c r="J71" s="105">
        <f t="shared" si="45"/>
        <v>11685000</v>
      </c>
      <c r="K71" s="106">
        <f t="shared" si="45"/>
        <v>7107187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23678000</v>
      </c>
      <c r="Q71" s="106">
        <f>$I71      +$K71      +$M71      +$O71</f>
        <v>16532196</v>
      </c>
      <c r="R71" s="61">
        <f>IF(($H71      =0),0,((($J71      -$H71      )/$H71      )*100))</f>
        <v>-2.5681647627782871</v>
      </c>
      <c r="S71" s="62">
        <f>IF(($I71      =0),0,((($K71      -$I71      )/$I71      )*100))</f>
        <v>-24.592252378751045</v>
      </c>
      <c r="T71" s="61">
        <f>IF($E71   =0,0,($P71   /$E71   )*100)</f>
        <v>79.632743660456043</v>
      </c>
      <c r="U71" s="65">
        <f>IF($E71   =0,0,($Q71   /$E71   )*100)</f>
        <v>55.600309410102909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47497000</v>
      </c>
      <c r="C72" s="104">
        <f>SUM(C9:C15,C18:C23,C26:C29,C32,C35:C39,C42:C52,C55:C58,C61:C65,C69)</f>
        <v>0</v>
      </c>
      <c r="D72" s="104"/>
      <c r="E72" s="104">
        <f>$B72      +$C72      +$D72</f>
        <v>47497000</v>
      </c>
      <c r="F72" s="105">
        <f t="shared" ref="F72:O72" si="46">SUM(F9:F15,F18:F23,F26:F29,F32,F35:F39,F42:F52,F55:F58,F61:F65,F69)</f>
        <v>47497000</v>
      </c>
      <c r="G72" s="106">
        <f t="shared" si="46"/>
        <v>35185000</v>
      </c>
      <c r="H72" s="105">
        <f t="shared" si="46"/>
        <v>14015000</v>
      </c>
      <c r="I72" s="106">
        <f t="shared" si="46"/>
        <v>12135562</v>
      </c>
      <c r="J72" s="105">
        <f t="shared" si="46"/>
        <v>13008000</v>
      </c>
      <c r="K72" s="106">
        <f t="shared" si="46"/>
        <v>12103548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27023000</v>
      </c>
      <c r="Q72" s="106">
        <f>$I72      +$K72      +$M72      +$O72</f>
        <v>24239110</v>
      </c>
      <c r="R72" s="61">
        <f>IF(($H72      =0),0,((($J72      -$H72      )/$H72      )*100))</f>
        <v>-7.1851587584730652</v>
      </c>
      <c r="S72" s="62">
        <f>IF(($I72      =0),0,((($K72      -$I72      )/$I72      )*100))</f>
        <v>-0.26380319263335311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56.894119628608117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51.032928395477605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ycPcDrpywRdJsOhfU+RptsTbcq9UH4S2E+1Ni2kCkpza2RPsAoB+KbLa4vOa0A6IsCX0wXRa8PuEIMhOrVo5Q==" saltValue="QPtDqDDmh8jLzLk6FGO5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207000</v>
      </c>
      <c r="I10" s="94">
        <v>57037</v>
      </c>
      <c r="J10" s="93">
        <v>166000</v>
      </c>
      <c r="K10" s="94"/>
      <c r="L10" s="93"/>
      <c r="M10" s="94"/>
      <c r="N10" s="93"/>
      <c r="O10" s="94"/>
      <c r="P10" s="93">
        <f t="shared" ref="P10:P16" si="1">$H10      +$J10      +$L10      +$N10</f>
        <v>373000</v>
      </c>
      <c r="Q10" s="94">
        <f t="shared" ref="Q10:Q16" si="2">$I10      +$K10      +$M10      +$O10</f>
        <v>57037</v>
      </c>
      <c r="R10" s="48">
        <f t="shared" ref="R10:R16" si="3">IF(($H10      =0),0,((($J10      -$H10      )/$H10      )*100))</f>
        <v>-19.806763285024154</v>
      </c>
      <c r="S10" s="49">
        <f t="shared" ref="S10:S16" si="4">IF(($I10      =0),0,((($K10      -$I10      )/$I10      )*100))</f>
        <v>-100</v>
      </c>
      <c r="T10" s="48">
        <f t="shared" ref="T10:T15" si="5">IF(($E10      =0),0,(($P10      /$E10      )*100))</f>
        <v>17.761904761904763</v>
      </c>
      <c r="U10" s="50">
        <f t="shared" ref="U10:U15" si="6">IF(($E10      =0),0,(($Q10      /$E10      )*100))</f>
        <v>2.716047619047619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207000</v>
      </c>
      <c r="I16" s="97">
        <f t="shared" si="7"/>
        <v>57037</v>
      </c>
      <c r="J16" s="96">
        <f t="shared" si="7"/>
        <v>166000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373000</v>
      </c>
      <c r="Q16" s="97">
        <f t="shared" si="2"/>
        <v>57037</v>
      </c>
      <c r="R16" s="52">
        <f t="shared" si="3"/>
        <v>-19.806763285024154</v>
      </c>
      <c r="S16" s="53">
        <f t="shared" si="4"/>
        <v>-100</v>
      </c>
      <c r="T16" s="52">
        <f>IF((SUM($E9:$E13)+$E15)=0,0,(P16/(SUM($E9:$E13)+$E15)*100))</f>
        <v>17.761904761904763</v>
      </c>
      <c r="U16" s="54">
        <f>IF((SUM($E9:$E13)+$E15)=0,0,(Q16/(SUM($E9:$E13)+$E15)*100))</f>
        <v>2.716047619047619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2114000</v>
      </c>
      <c r="C32" s="92">
        <v>0</v>
      </c>
      <c r="D32" s="92"/>
      <c r="E32" s="92">
        <f>$B32      +$C32      +$D32</f>
        <v>2114000</v>
      </c>
      <c r="F32" s="93">
        <v>2114000</v>
      </c>
      <c r="G32" s="94">
        <v>1480000</v>
      </c>
      <c r="H32" s="93">
        <v>529000</v>
      </c>
      <c r="I32" s="94"/>
      <c r="J32" s="93">
        <v>951000</v>
      </c>
      <c r="K32" s="94"/>
      <c r="L32" s="93"/>
      <c r="M32" s="94"/>
      <c r="N32" s="93"/>
      <c r="O32" s="94"/>
      <c r="P32" s="93">
        <f>$H32      +$J32      +$L32      +$N32</f>
        <v>1480000</v>
      </c>
      <c r="Q32" s="94">
        <f>$I32      +$K32      +$M32      +$O32</f>
        <v>0</v>
      </c>
      <c r="R32" s="48">
        <f>IF(($H32      =0),0,((($J32      -$H32      )/$H32      )*100))</f>
        <v>79.773156899810957</v>
      </c>
      <c r="S32" s="49">
        <f>IF(($I32      =0),0,((($K32      -$I32      )/$I32      )*100))</f>
        <v>0</v>
      </c>
      <c r="T32" s="48">
        <f>IF(($E32      =0),0,(($P32      /$E32      )*100))</f>
        <v>70.009460737937559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2114000</v>
      </c>
      <c r="C33" s="95">
        <f>C32</f>
        <v>0</v>
      </c>
      <c r="D33" s="95"/>
      <c r="E33" s="95">
        <f>$B33      +$C33      +$D33</f>
        <v>2114000</v>
      </c>
      <c r="F33" s="96">
        <f t="shared" ref="F33:O33" si="17">F32</f>
        <v>2114000</v>
      </c>
      <c r="G33" s="97">
        <f t="shared" si="17"/>
        <v>1480000</v>
      </c>
      <c r="H33" s="96">
        <f t="shared" si="17"/>
        <v>529000</v>
      </c>
      <c r="I33" s="97">
        <f t="shared" si="17"/>
        <v>0</v>
      </c>
      <c r="J33" s="96">
        <f t="shared" si="17"/>
        <v>951000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1480000</v>
      </c>
      <c r="Q33" s="97">
        <f>$I33      +$K33      +$M33      +$O33</f>
        <v>0</v>
      </c>
      <c r="R33" s="52">
        <f>IF(($H33      =0),0,((($J33      -$H33      )/$H33      )*100))</f>
        <v>79.773156899810957</v>
      </c>
      <c r="S33" s="53">
        <f>IF(($I33      =0),0,((($K33      -$I33      )/$I33      )*100))</f>
        <v>0</v>
      </c>
      <c r="T33" s="52">
        <f>IF($E33   =0,0,($P33   /$E33   )*100)</f>
        <v>70.009460737937559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3175000</v>
      </c>
      <c r="C36" s="92">
        <v>0</v>
      </c>
      <c r="D36" s="92"/>
      <c r="E36" s="92">
        <f t="shared" si="18"/>
        <v>3175000</v>
      </c>
      <c r="F36" s="93">
        <v>3175000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3175000</v>
      </c>
      <c r="C40" s="95">
        <f>SUM(C35:C39)</f>
        <v>0</v>
      </c>
      <c r="D40" s="95"/>
      <c r="E40" s="95">
        <f t="shared" si="18"/>
        <v>3175000</v>
      </c>
      <c r="F40" s="96">
        <f t="shared" ref="F40:O40" si="25">SUM(F35:F39)</f>
        <v>3175000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7389000</v>
      </c>
      <c r="C67" s="104">
        <f>SUM(C9:C15,C18:C23,C26:C29,C32,C35:C39,C42:C52,C55:C58,C61:C65)</f>
        <v>0</v>
      </c>
      <c r="D67" s="104"/>
      <c r="E67" s="104">
        <f t="shared" si="35"/>
        <v>7389000</v>
      </c>
      <c r="F67" s="105">
        <f t="shared" ref="F67:O67" si="43">SUM(F9:F15,F18:F23,F26:F29,F32,F35:F39,F42:F52,F55:F58,F61:F65)</f>
        <v>7389000</v>
      </c>
      <c r="G67" s="106">
        <f t="shared" si="43"/>
        <v>3580000</v>
      </c>
      <c r="H67" s="105">
        <f t="shared" si="43"/>
        <v>736000</v>
      </c>
      <c r="I67" s="106">
        <f t="shared" si="43"/>
        <v>57037</v>
      </c>
      <c r="J67" s="105">
        <f t="shared" si="43"/>
        <v>1117000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1853000</v>
      </c>
      <c r="Q67" s="106">
        <f t="shared" si="37"/>
        <v>57037</v>
      </c>
      <c r="R67" s="61">
        <f t="shared" si="38"/>
        <v>51.766304347826086</v>
      </c>
      <c r="S67" s="62">
        <f t="shared" si="39"/>
        <v>-100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43.972472710014237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1.3535121025154246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39665000</v>
      </c>
      <c r="C69" s="92">
        <v>0</v>
      </c>
      <c r="D69" s="92"/>
      <c r="E69" s="92">
        <f>$B69      +$C69      +$D69</f>
        <v>39665000</v>
      </c>
      <c r="F69" s="93">
        <v>39665000</v>
      </c>
      <c r="G69" s="94">
        <v>33609000</v>
      </c>
      <c r="H69" s="93">
        <v>11553000</v>
      </c>
      <c r="I69" s="94">
        <v>7260179</v>
      </c>
      <c r="J69" s="93">
        <v>4428000</v>
      </c>
      <c r="K69" s="94">
        <v>3081667</v>
      </c>
      <c r="L69" s="93"/>
      <c r="M69" s="94"/>
      <c r="N69" s="93"/>
      <c r="O69" s="94"/>
      <c r="P69" s="93">
        <f>$H69      +$J69      +$L69      +$N69</f>
        <v>15981000</v>
      </c>
      <c r="Q69" s="94">
        <f>$I69      +$K69      +$M69      +$O69</f>
        <v>10341846</v>
      </c>
      <c r="R69" s="48">
        <f>IF(($H69      =0),0,((($J69      -$H69      )/$H69      )*100))</f>
        <v>-61.672292910932228</v>
      </c>
      <c r="S69" s="49">
        <f>IF(($I69      =0),0,((($K69      -$I69      )/$I69      )*100))</f>
        <v>-57.553842680738313</v>
      </c>
      <c r="T69" s="48">
        <f>IF(($E69      =0),0,(($P69      /$E69      )*100))</f>
        <v>40.289928148241522</v>
      </c>
      <c r="U69" s="50">
        <f>IF(($E69      =0),0,(($Q69      /$E69      )*100))</f>
        <v>26.072976175469559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39665000</v>
      </c>
      <c r="C70" s="101">
        <f>C69</f>
        <v>0</v>
      </c>
      <c r="D70" s="101"/>
      <c r="E70" s="101">
        <f>$B70      +$C70      +$D70</f>
        <v>39665000</v>
      </c>
      <c r="F70" s="102">
        <f t="shared" ref="F70:O70" si="44">F69</f>
        <v>39665000</v>
      </c>
      <c r="G70" s="103">
        <f t="shared" si="44"/>
        <v>33609000</v>
      </c>
      <c r="H70" s="102">
        <f t="shared" si="44"/>
        <v>11553000</v>
      </c>
      <c r="I70" s="103">
        <f t="shared" si="44"/>
        <v>7260179</v>
      </c>
      <c r="J70" s="102">
        <f t="shared" si="44"/>
        <v>4428000</v>
      </c>
      <c r="K70" s="103">
        <f t="shared" si="44"/>
        <v>3081667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15981000</v>
      </c>
      <c r="Q70" s="103">
        <f>$I70      +$K70      +$M70      +$O70</f>
        <v>10341846</v>
      </c>
      <c r="R70" s="57">
        <f>IF(($H70      =0),0,((($J70      -$H70      )/$H70      )*100))</f>
        <v>-61.672292910932228</v>
      </c>
      <c r="S70" s="58">
        <f>IF(($I70      =0),0,((($K70      -$I70      )/$I70      )*100))</f>
        <v>-57.553842680738313</v>
      </c>
      <c r="T70" s="57">
        <f>IF($E70   =0,0,($P70   /$E70   )*100)</f>
        <v>40.289928148241522</v>
      </c>
      <c r="U70" s="59">
        <f>IF($E70   =0,0,($Q70   /$E70 )*100)</f>
        <v>26.072976175469559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39665000</v>
      </c>
      <c r="C71" s="104">
        <f>C69</f>
        <v>0</v>
      </c>
      <c r="D71" s="104"/>
      <c r="E71" s="104">
        <f>$B71      +$C71      +$D71</f>
        <v>39665000</v>
      </c>
      <c r="F71" s="105">
        <f t="shared" ref="F71:O71" si="45">F69</f>
        <v>39665000</v>
      </c>
      <c r="G71" s="106">
        <f t="shared" si="45"/>
        <v>33609000</v>
      </c>
      <c r="H71" s="105">
        <f t="shared" si="45"/>
        <v>11553000</v>
      </c>
      <c r="I71" s="106">
        <f t="shared" si="45"/>
        <v>7260179</v>
      </c>
      <c r="J71" s="105">
        <f t="shared" si="45"/>
        <v>4428000</v>
      </c>
      <c r="K71" s="106">
        <f t="shared" si="45"/>
        <v>3081667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15981000</v>
      </c>
      <c r="Q71" s="106">
        <f>$I71      +$K71      +$M71      +$O71</f>
        <v>10341846</v>
      </c>
      <c r="R71" s="61">
        <f>IF(($H71      =0),0,((($J71      -$H71      )/$H71      )*100))</f>
        <v>-61.672292910932228</v>
      </c>
      <c r="S71" s="62">
        <f>IF(($I71      =0),0,((($K71      -$I71      )/$I71      )*100))</f>
        <v>-57.553842680738313</v>
      </c>
      <c r="T71" s="61">
        <f>IF($E71   =0,0,($P71   /$E71   )*100)</f>
        <v>40.289928148241522</v>
      </c>
      <c r="U71" s="65">
        <f>IF($E71   =0,0,($Q71   /$E71   )*100)</f>
        <v>26.072976175469559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47054000</v>
      </c>
      <c r="C72" s="104">
        <f>SUM(C9:C15,C18:C23,C26:C29,C32,C35:C39,C42:C52,C55:C58,C61:C65,C69)</f>
        <v>0</v>
      </c>
      <c r="D72" s="104"/>
      <c r="E72" s="104">
        <f>$B72      +$C72      +$D72</f>
        <v>47054000</v>
      </c>
      <c r="F72" s="105">
        <f t="shared" ref="F72:O72" si="46">SUM(F9:F15,F18:F23,F26:F29,F32,F35:F39,F42:F52,F55:F58,F61:F65,F69)</f>
        <v>47054000</v>
      </c>
      <c r="G72" s="106">
        <f t="shared" si="46"/>
        <v>37189000</v>
      </c>
      <c r="H72" s="105">
        <f t="shared" si="46"/>
        <v>12289000</v>
      </c>
      <c r="I72" s="106">
        <f t="shared" si="46"/>
        <v>7317216</v>
      </c>
      <c r="J72" s="105">
        <f t="shared" si="46"/>
        <v>5545000</v>
      </c>
      <c r="K72" s="106">
        <f t="shared" si="46"/>
        <v>3081667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17834000</v>
      </c>
      <c r="Q72" s="106">
        <f>$I72      +$K72      +$M72      +$O72</f>
        <v>10398883</v>
      </c>
      <c r="R72" s="61">
        <f>IF(($H72      =0),0,((($J72      -$H72      )/$H72      )*100))</f>
        <v>-54.878346488729754</v>
      </c>
      <c r="S72" s="62">
        <f>IF(($I72      =0),0,((($K72      -$I72      )/$I72      )*100))</f>
        <v>-57.884706423863939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40.6435880489528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23.698997242416645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X0fXvFgwrzXcHzjaHRZJBNreGmDJm65zXG5CLkHTZTvqm+gnn7t2oMXzx/qU01jT3hu9UcdqZomWH1qKTUgEg==" saltValue="6ByvQhQ1ytm8adKhN0ViP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209000</v>
      </c>
      <c r="I10" s="94">
        <v>161264</v>
      </c>
      <c r="J10" s="93">
        <v>258000</v>
      </c>
      <c r="K10" s="94">
        <v>331520</v>
      </c>
      <c r="L10" s="93"/>
      <c r="M10" s="94"/>
      <c r="N10" s="93"/>
      <c r="O10" s="94"/>
      <c r="P10" s="93">
        <f t="shared" ref="P10:P16" si="1">$H10      +$J10      +$L10      +$N10</f>
        <v>467000</v>
      </c>
      <c r="Q10" s="94">
        <f t="shared" ref="Q10:Q16" si="2">$I10      +$K10      +$M10      +$O10</f>
        <v>492784</v>
      </c>
      <c r="R10" s="48">
        <f t="shared" ref="R10:R16" si="3">IF(($H10      =0),0,((($J10      -$H10      )/$H10      )*100))</f>
        <v>23.444976076555022</v>
      </c>
      <c r="S10" s="49">
        <f t="shared" ref="S10:S16" si="4">IF(($I10      =0),0,((($K10      -$I10      )/$I10      )*100))</f>
        <v>105.57594999503918</v>
      </c>
      <c r="T10" s="48">
        <f t="shared" ref="T10:T15" si="5">IF(($E10      =0),0,(($P10      /$E10      )*100))</f>
        <v>23.948717948717949</v>
      </c>
      <c r="U10" s="50">
        <f t="shared" ref="U10:U15" si="6">IF(($E10      =0),0,(($Q10      /$E10      )*100))</f>
        <v>25.270974358974357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3500000</v>
      </c>
      <c r="C11" s="92">
        <v>0</v>
      </c>
      <c r="D11" s="92"/>
      <c r="E11" s="92">
        <f t="shared" si="0"/>
        <v>3500000</v>
      </c>
      <c r="F11" s="93">
        <v>3500000</v>
      </c>
      <c r="G11" s="94">
        <v>2000000</v>
      </c>
      <c r="H11" s="93">
        <v>723000</v>
      </c>
      <c r="I11" s="94">
        <v>457433</v>
      </c>
      <c r="J11" s="93"/>
      <c r="K11" s="94">
        <v>960429</v>
      </c>
      <c r="L11" s="93"/>
      <c r="M11" s="94"/>
      <c r="N11" s="93"/>
      <c r="O11" s="94"/>
      <c r="P11" s="93">
        <f t="shared" si="1"/>
        <v>723000</v>
      </c>
      <c r="Q11" s="94">
        <f t="shared" si="2"/>
        <v>1417862</v>
      </c>
      <c r="R11" s="48">
        <f t="shared" si="3"/>
        <v>-100</v>
      </c>
      <c r="S11" s="49">
        <f t="shared" si="4"/>
        <v>109.96058439159395</v>
      </c>
      <c r="T11" s="48">
        <f t="shared" si="5"/>
        <v>20.657142857142858</v>
      </c>
      <c r="U11" s="50">
        <f t="shared" si="6"/>
        <v>40.510342857142859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5450000</v>
      </c>
      <c r="C16" s="95">
        <f>SUM(C9:C15)</f>
        <v>0</v>
      </c>
      <c r="D16" s="95"/>
      <c r="E16" s="95">
        <f t="shared" si="0"/>
        <v>5450000</v>
      </c>
      <c r="F16" s="96">
        <f t="shared" ref="F16:O16" si="7">SUM(F9:F15)</f>
        <v>5450000</v>
      </c>
      <c r="G16" s="97">
        <f t="shared" si="7"/>
        <v>3950000</v>
      </c>
      <c r="H16" s="96">
        <f t="shared" si="7"/>
        <v>932000</v>
      </c>
      <c r="I16" s="97">
        <f t="shared" si="7"/>
        <v>618697</v>
      </c>
      <c r="J16" s="96">
        <f t="shared" si="7"/>
        <v>258000</v>
      </c>
      <c r="K16" s="97">
        <f t="shared" si="7"/>
        <v>1291949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1190000</v>
      </c>
      <c r="Q16" s="97">
        <f t="shared" si="2"/>
        <v>1910646</v>
      </c>
      <c r="R16" s="52">
        <f t="shared" si="3"/>
        <v>-72.317596566523605</v>
      </c>
      <c r="S16" s="53">
        <f t="shared" si="4"/>
        <v>108.81772499300951</v>
      </c>
      <c r="T16" s="52">
        <f>IF((SUM($E9:$E13)+$E15)=0,0,(P16/(SUM($E9:$E13)+$E15)*100))</f>
        <v>21.834862385321102</v>
      </c>
      <c r="U16" s="54">
        <f>IF((SUM($E9:$E13)+$E15)=0,0,(Q16/(SUM($E9:$E13)+$E15)*100))</f>
        <v>35.057724770642203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/>
      <c r="M20" s="94"/>
      <c r="N20" s="93"/>
      <c r="O20" s="94"/>
      <c r="P20" s="93">
        <f t="shared" si="9"/>
        <v>10853000</v>
      </c>
      <c r="Q20" s="94">
        <f t="shared" si="10"/>
        <v>7974812</v>
      </c>
      <c r="R20" s="48">
        <f t="shared" si="11"/>
        <v>0</v>
      </c>
      <c r="S20" s="49">
        <f t="shared" si="12"/>
        <v>0</v>
      </c>
      <c r="T20" s="48">
        <f t="shared" si="13"/>
        <v>33.982528102201208</v>
      </c>
      <c r="U20" s="50">
        <f t="shared" si="14"/>
        <v>24.970448069637097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31937000</v>
      </c>
      <c r="C24" s="95">
        <f>SUM(C18:C23)</f>
        <v>0</v>
      </c>
      <c r="D24" s="95"/>
      <c r="E24" s="95">
        <f t="shared" si="8"/>
        <v>31937000</v>
      </c>
      <c r="F24" s="96">
        <f t="shared" ref="F24:O24" si="15">SUM(F18:F23)</f>
        <v>31937000</v>
      </c>
      <c r="G24" s="97">
        <f t="shared" si="15"/>
        <v>31937000</v>
      </c>
      <c r="H24" s="96">
        <f t="shared" si="15"/>
        <v>0</v>
      </c>
      <c r="I24" s="97">
        <f t="shared" si="15"/>
        <v>0</v>
      </c>
      <c r="J24" s="96">
        <f t="shared" si="15"/>
        <v>10853000</v>
      </c>
      <c r="K24" s="97">
        <f t="shared" si="15"/>
        <v>7974812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10853000</v>
      </c>
      <c r="Q24" s="97">
        <f t="shared" si="10"/>
        <v>7974812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33.982528102201208</v>
      </c>
      <c r="U24" s="54">
        <f>IF(($E24-$E19-$E23)   =0,0,($Q24   /($E24-$E19-$E23)   )*100)</f>
        <v>24.970448069637097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4143000</v>
      </c>
      <c r="C32" s="92">
        <v>0</v>
      </c>
      <c r="D32" s="92"/>
      <c r="E32" s="92">
        <f>$B32      +$C32      +$D32</f>
        <v>4143000</v>
      </c>
      <c r="F32" s="93">
        <v>4143000</v>
      </c>
      <c r="G32" s="94">
        <v>2900000</v>
      </c>
      <c r="H32" s="93">
        <v>781000</v>
      </c>
      <c r="I32" s="94">
        <v>1667536</v>
      </c>
      <c r="J32" s="93">
        <v>1173000</v>
      </c>
      <c r="K32" s="94">
        <v>1485559</v>
      </c>
      <c r="L32" s="93"/>
      <c r="M32" s="94"/>
      <c r="N32" s="93"/>
      <c r="O32" s="94"/>
      <c r="P32" s="93">
        <f>$H32      +$J32      +$L32      +$N32</f>
        <v>1954000</v>
      </c>
      <c r="Q32" s="94">
        <f>$I32      +$K32      +$M32      +$O32</f>
        <v>3153095</v>
      </c>
      <c r="R32" s="48">
        <f>IF(($H32      =0),0,((($J32      -$H32      )/$H32      )*100))</f>
        <v>50.192061459667094</v>
      </c>
      <c r="S32" s="49">
        <f>IF(($I32      =0),0,((($K32      -$I32      )/$I32      )*100))</f>
        <v>-10.912927816850731</v>
      </c>
      <c r="T32" s="48">
        <f>IF(($E32      =0),0,(($P32      /$E32      )*100))</f>
        <v>47.163890900313781</v>
      </c>
      <c r="U32" s="50">
        <f>IF(($E32      =0),0,(($Q32      /$E32      )*100))</f>
        <v>76.106565290852032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4143000</v>
      </c>
      <c r="C33" s="95">
        <f>C32</f>
        <v>0</v>
      </c>
      <c r="D33" s="95"/>
      <c r="E33" s="95">
        <f>$B33      +$C33      +$D33</f>
        <v>4143000</v>
      </c>
      <c r="F33" s="96">
        <f t="shared" ref="F33:O33" si="17">F32</f>
        <v>4143000</v>
      </c>
      <c r="G33" s="97">
        <f t="shared" si="17"/>
        <v>2900000</v>
      </c>
      <c r="H33" s="96">
        <f t="shared" si="17"/>
        <v>781000</v>
      </c>
      <c r="I33" s="97">
        <f t="shared" si="17"/>
        <v>1667536</v>
      </c>
      <c r="J33" s="96">
        <f t="shared" si="17"/>
        <v>1173000</v>
      </c>
      <c r="K33" s="97">
        <f t="shared" si="17"/>
        <v>1485559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1954000</v>
      </c>
      <c r="Q33" s="97">
        <f>$I33      +$K33      +$M33      +$O33</f>
        <v>3153095</v>
      </c>
      <c r="R33" s="52">
        <f>IF(($H33      =0),0,((($J33      -$H33      )/$H33      )*100))</f>
        <v>50.192061459667094</v>
      </c>
      <c r="S33" s="53">
        <f>IF(($I33      =0),0,((($K33      -$I33      )/$I33      )*100))</f>
        <v>-10.912927816850731</v>
      </c>
      <c r="T33" s="52">
        <f>IF($E33   =0,0,($P33   /$E33   )*100)</f>
        <v>47.163890900313781</v>
      </c>
      <c r="U33" s="54">
        <f>IF($E33   =0,0,($Q33   /$E33   )*100)</f>
        <v>76.106565290852032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17100000</v>
      </c>
      <c r="C35" s="92">
        <v>0</v>
      </c>
      <c r="D35" s="92"/>
      <c r="E35" s="92">
        <f t="shared" ref="E35:E40" si="18">$B35      +$C35      +$D35</f>
        <v>17100000</v>
      </c>
      <c r="F35" s="93">
        <v>17100000</v>
      </c>
      <c r="G35" s="94">
        <v>14000000</v>
      </c>
      <c r="H35" s="93"/>
      <c r="I35" s="94">
        <v>518509</v>
      </c>
      <c r="J35" s="93"/>
      <c r="K35" s="94">
        <v>3794629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4313138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631.83474153775535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25.223029239766081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21365000</v>
      </c>
      <c r="C36" s="92">
        <v>0</v>
      </c>
      <c r="D36" s="92"/>
      <c r="E36" s="92">
        <f t="shared" si="18"/>
        <v>21365000</v>
      </c>
      <c r="F36" s="93">
        <v>21365000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38465000</v>
      </c>
      <c r="C40" s="95">
        <f>SUM(C35:C39)</f>
        <v>0</v>
      </c>
      <c r="D40" s="95"/>
      <c r="E40" s="95">
        <f t="shared" si="18"/>
        <v>38465000</v>
      </c>
      <c r="F40" s="96">
        <f t="shared" ref="F40:O40" si="25">SUM(F35:F39)</f>
        <v>38465000</v>
      </c>
      <c r="G40" s="97">
        <f t="shared" si="25"/>
        <v>14000000</v>
      </c>
      <c r="H40" s="96">
        <f t="shared" si="25"/>
        <v>0</v>
      </c>
      <c r="I40" s="97">
        <f t="shared" si="25"/>
        <v>518509</v>
      </c>
      <c r="J40" s="96">
        <f t="shared" si="25"/>
        <v>0</v>
      </c>
      <c r="K40" s="97">
        <f t="shared" si="25"/>
        <v>3794629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4313138</v>
      </c>
      <c r="R40" s="52">
        <f t="shared" si="21"/>
        <v>0</v>
      </c>
      <c r="S40" s="53">
        <f t="shared" si="22"/>
        <v>631.83474153775535</v>
      </c>
      <c r="T40" s="52">
        <f>IF((+$E35+$E38) =0,0,(P40   /(+$E35+$E38) )*100)</f>
        <v>0</v>
      </c>
      <c r="U40" s="54">
        <f>IF((+$E35+$E38) =0,0,(Q40   /(+$E35+$E38) )*100)</f>
        <v>25.223029239766081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79995000</v>
      </c>
      <c r="C67" s="104">
        <f>SUM(C9:C15,C18:C23,C26:C29,C32,C35:C39,C42:C52,C55:C58,C61:C65)</f>
        <v>0</v>
      </c>
      <c r="D67" s="104"/>
      <c r="E67" s="104">
        <f t="shared" si="35"/>
        <v>79995000</v>
      </c>
      <c r="F67" s="105">
        <f t="shared" ref="F67:O67" si="43">SUM(F9:F15,F18:F23,F26:F29,F32,F35:F39,F42:F52,F55:F58,F61:F65)</f>
        <v>79995000</v>
      </c>
      <c r="G67" s="106">
        <f t="shared" si="43"/>
        <v>52787000</v>
      </c>
      <c r="H67" s="105">
        <f t="shared" si="43"/>
        <v>1713000</v>
      </c>
      <c r="I67" s="106">
        <f t="shared" si="43"/>
        <v>2804742</v>
      </c>
      <c r="J67" s="105">
        <f t="shared" si="43"/>
        <v>12284000</v>
      </c>
      <c r="K67" s="106">
        <f t="shared" si="43"/>
        <v>14546949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13997000</v>
      </c>
      <c r="Q67" s="106">
        <f t="shared" si="37"/>
        <v>17351691</v>
      </c>
      <c r="R67" s="61">
        <f t="shared" si="38"/>
        <v>617.10449503794507</v>
      </c>
      <c r="S67" s="62">
        <f t="shared" si="39"/>
        <v>418.65551269956381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23.873443629541192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29.595243049633289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65161000</v>
      </c>
      <c r="C69" s="92">
        <v>0</v>
      </c>
      <c r="D69" s="92"/>
      <c r="E69" s="92">
        <f>$B69      +$C69      +$D69</f>
        <v>65161000</v>
      </c>
      <c r="F69" s="93">
        <v>65161000</v>
      </c>
      <c r="G69" s="94">
        <v>52667000</v>
      </c>
      <c r="H69" s="93">
        <v>5352000</v>
      </c>
      <c r="I69" s="94">
        <v>1738669</v>
      </c>
      <c r="J69" s="93">
        <v>33895000</v>
      </c>
      <c r="K69" s="94">
        <v>28602623</v>
      </c>
      <c r="L69" s="93"/>
      <c r="M69" s="94"/>
      <c r="N69" s="93"/>
      <c r="O69" s="94"/>
      <c r="P69" s="93">
        <f>$H69      +$J69      +$L69      +$N69</f>
        <v>39247000</v>
      </c>
      <c r="Q69" s="94">
        <f>$I69      +$K69      +$M69      +$O69</f>
        <v>30341292</v>
      </c>
      <c r="R69" s="48">
        <f>IF(($H69      =0),0,((($J69      -$H69      )/$H69      )*100))</f>
        <v>533.31464872944684</v>
      </c>
      <c r="S69" s="49">
        <f>IF(($I69      =0),0,((($K69      -$I69      )/$I69      )*100))</f>
        <v>1545.0873052892757</v>
      </c>
      <c r="T69" s="48">
        <f>IF(($E69      =0),0,(($P69      /$E69      )*100))</f>
        <v>60.230812909562474</v>
      </c>
      <c r="U69" s="50">
        <f>IF(($E69      =0),0,(($Q69      /$E69      )*100))</f>
        <v>46.563576372369972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65161000</v>
      </c>
      <c r="C70" s="101">
        <f>C69</f>
        <v>0</v>
      </c>
      <c r="D70" s="101"/>
      <c r="E70" s="101">
        <f>$B70      +$C70      +$D70</f>
        <v>65161000</v>
      </c>
      <c r="F70" s="102">
        <f t="shared" ref="F70:O70" si="44">F69</f>
        <v>65161000</v>
      </c>
      <c r="G70" s="103">
        <f t="shared" si="44"/>
        <v>52667000</v>
      </c>
      <c r="H70" s="102">
        <f t="shared" si="44"/>
        <v>5352000</v>
      </c>
      <c r="I70" s="103">
        <f t="shared" si="44"/>
        <v>1738669</v>
      </c>
      <c r="J70" s="102">
        <f t="shared" si="44"/>
        <v>33895000</v>
      </c>
      <c r="K70" s="103">
        <f t="shared" si="44"/>
        <v>28602623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39247000</v>
      </c>
      <c r="Q70" s="103">
        <f>$I70      +$K70      +$M70      +$O70</f>
        <v>30341292</v>
      </c>
      <c r="R70" s="57">
        <f>IF(($H70      =0),0,((($J70      -$H70      )/$H70      )*100))</f>
        <v>533.31464872944684</v>
      </c>
      <c r="S70" s="58">
        <f>IF(($I70      =0),0,((($K70      -$I70      )/$I70      )*100))</f>
        <v>1545.0873052892757</v>
      </c>
      <c r="T70" s="57">
        <f>IF($E70   =0,0,($P70   /$E70   )*100)</f>
        <v>60.230812909562474</v>
      </c>
      <c r="U70" s="59">
        <f>IF($E70   =0,0,($Q70   /$E70 )*100)</f>
        <v>46.563576372369972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65161000</v>
      </c>
      <c r="C71" s="104">
        <f>C69</f>
        <v>0</v>
      </c>
      <c r="D71" s="104"/>
      <c r="E71" s="104">
        <f>$B71      +$C71      +$D71</f>
        <v>65161000</v>
      </c>
      <c r="F71" s="105">
        <f t="shared" ref="F71:O71" si="45">F69</f>
        <v>65161000</v>
      </c>
      <c r="G71" s="106">
        <f t="shared" si="45"/>
        <v>52667000</v>
      </c>
      <c r="H71" s="105">
        <f t="shared" si="45"/>
        <v>5352000</v>
      </c>
      <c r="I71" s="106">
        <f t="shared" si="45"/>
        <v>1738669</v>
      </c>
      <c r="J71" s="105">
        <f t="shared" si="45"/>
        <v>33895000</v>
      </c>
      <c r="K71" s="106">
        <f t="shared" si="45"/>
        <v>28602623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39247000</v>
      </c>
      <c r="Q71" s="106">
        <f>$I71      +$K71      +$M71      +$O71</f>
        <v>30341292</v>
      </c>
      <c r="R71" s="61">
        <f>IF(($H71      =0),0,((($J71      -$H71      )/$H71      )*100))</f>
        <v>533.31464872944684</v>
      </c>
      <c r="S71" s="62">
        <f>IF(($I71      =0),0,((($K71      -$I71      )/$I71      )*100))</f>
        <v>1545.0873052892757</v>
      </c>
      <c r="T71" s="61">
        <f>IF($E71   =0,0,($P71   /$E71   )*100)</f>
        <v>60.230812909562474</v>
      </c>
      <c r="U71" s="65">
        <f>IF($E71   =0,0,($Q71   /$E71   )*100)</f>
        <v>46.563576372369972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145156000</v>
      </c>
      <c r="C72" s="104">
        <f>SUM(C9:C15,C18:C23,C26:C29,C32,C35:C39,C42:C52,C55:C58,C61:C65,C69)</f>
        <v>0</v>
      </c>
      <c r="D72" s="104"/>
      <c r="E72" s="104">
        <f>$B72      +$C72      +$D72</f>
        <v>145156000</v>
      </c>
      <c r="F72" s="105">
        <f t="shared" ref="F72:O72" si="46">SUM(F9:F15,F18:F23,F26:F29,F32,F35:F39,F42:F52,F55:F58,F61:F65,F69)</f>
        <v>145156000</v>
      </c>
      <c r="G72" s="106">
        <f t="shared" si="46"/>
        <v>105454000</v>
      </c>
      <c r="H72" s="105">
        <f t="shared" si="46"/>
        <v>7065000</v>
      </c>
      <c r="I72" s="106">
        <f t="shared" si="46"/>
        <v>4543411</v>
      </c>
      <c r="J72" s="105">
        <f t="shared" si="46"/>
        <v>46179000</v>
      </c>
      <c r="K72" s="106">
        <f t="shared" si="46"/>
        <v>43149572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53244000</v>
      </c>
      <c r="Q72" s="106">
        <f>$I72      +$K72      +$M72      +$O72</f>
        <v>47692983</v>
      </c>
      <c r="R72" s="61">
        <f>IF(($H72      =0),0,((($J72      -$H72      )/$H72      )*100))</f>
        <v>553.6305732484077</v>
      </c>
      <c r="S72" s="62">
        <f>IF(($I72      =0),0,((($K72      -$I72      )/$I72      )*100))</f>
        <v>849.7175580197345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43.011204368653615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38.527019734875715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zbRkr+dyGG1o9Q70jTGukuHkAaKSB9Njm5kSH9vAjAQx56eSWVK+GcRHAzka+/U6+xqWO48Gz5lUfvo6CfIsw==" saltValue="u1832IjqugXz5fb9QAqo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161000</v>
      </c>
      <c r="I10" s="94"/>
      <c r="J10" s="93">
        <v>275000</v>
      </c>
      <c r="K10" s="94"/>
      <c r="L10" s="93"/>
      <c r="M10" s="94"/>
      <c r="N10" s="93"/>
      <c r="O10" s="94"/>
      <c r="P10" s="93">
        <f t="shared" ref="P10:P16" si="1">$H10      +$J10      +$L10      +$N10</f>
        <v>436000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70.807453416149073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20.761904761904763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161000</v>
      </c>
      <c r="I16" s="97">
        <f t="shared" si="7"/>
        <v>0</v>
      </c>
      <c r="J16" s="96">
        <f t="shared" si="7"/>
        <v>275000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436000</v>
      </c>
      <c r="Q16" s="97">
        <f t="shared" si="2"/>
        <v>0</v>
      </c>
      <c r="R16" s="52">
        <f t="shared" si="3"/>
        <v>70.807453416149073</v>
      </c>
      <c r="S16" s="53">
        <f t="shared" si="4"/>
        <v>0</v>
      </c>
      <c r="T16" s="52">
        <f>IF((SUM($E9:$E13)+$E15)=0,0,(P16/(SUM($E9:$E13)+$E15)*100))</f>
        <v>20.761904761904763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1589000</v>
      </c>
      <c r="C32" s="92">
        <v>0</v>
      </c>
      <c r="D32" s="92"/>
      <c r="E32" s="92">
        <f>$B32      +$C32      +$D32</f>
        <v>1589000</v>
      </c>
      <c r="F32" s="93">
        <v>1589000</v>
      </c>
      <c r="G32" s="94">
        <v>1113000</v>
      </c>
      <c r="H32" s="93">
        <v>348000</v>
      </c>
      <c r="I32" s="94"/>
      <c r="J32" s="93">
        <v>419000</v>
      </c>
      <c r="K32" s="94"/>
      <c r="L32" s="93"/>
      <c r="M32" s="94"/>
      <c r="N32" s="93"/>
      <c r="O32" s="94"/>
      <c r="P32" s="93">
        <f>$H32      +$J32      +$L32      +$N32</f>
        <v>767000</v>
      </c>
      <c r="Q32" s="94">
        <f>$I32      +$K32      +$M32      +$O32</f>
        <v>0</v>
      </c>
      <c r="R32" s="48">
        <f>IF(($H32      =0),0,((($J32      -$H32      )/$H32      )*100))</f>
        <v>20.402298850574713</v>
      </c>
      <c r="S32" s="49">
        <f>IF(($I32      =0),0,((($K32      -$I32      )/$I32      )*100))</f>
        <v>0</v>
      </c>
      <c r="T32" s="48">
        <f>IF(($E32      =0),0,(($P32      /$E32      )*100))</f>
        <v>48.269351793580867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1589000</v>
      </c>
      <c r="C33" s="95">
        <f>C32</f>
        <v>0</v>
      </c>
      <c r="D33" s="95"/>
      <c r="E33" s="95">
        <f>$B33      +$C33      +$D33</f>
        <v>1589000</v>
      </c>
      <c r="F33" s="96">
        <f t="shared" ref="F33:O33" si="17">F32</f>
        <v>1589000</v>
      </c>
      <c r="G33" s="97">
        <f t="shared" si="17"/>
        <v>1113000</v>
      </c>
      <c r="H33" s="96">
        <f t="shared" si="17"/>
        <v>348000</v>
      </c>
      <c r="I33" s="97">
        <f t="shared" si="17"/>
        <v>0</v>
      </c>
      <c r="J33" s="96">
        <f t="shared" si="17"/>
        <v>419000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767000</v>
      </c>
      <c r="Q33" s="97">
        <f>$I33      +$K33      +$M33      +$O33</f>
        <v>0</v>
      </c>
      <c r="R33" s="52">
        <f>IF(($H33      =0),0,((($J33      -$H33      )/$H33      )*100))</f>
        <v>20.402298850574713</v>
      </c>
      <c r="S33" s="53">
        <f>IF(($I33      =0),0,((($K33      -$I33      )/$I33      )*100))</f>
        <v>0</v>
      </c>
      <c r="T33" s="52">
        <f>IF($E33   =0,0,($P33   /$E33   )*100)</f>
        <v>48.269351793580867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14111000</v>
      </c>
      <c r="C35" s="92">
        <v>0</v>
      </c>
      <c r="D35" s="92"/>
      <c r="E35" s="92">
        <f t="shared" ref="E35:E40" si="18">$B35      +$C35      +$D35</f>
        <v>14111000</v>
      </c>
      <c r="F35" s="93">
        <v>14111000</v>
      </c>
      <c r="G35" s="94">
        <v>14111000</v>
      </c>
      <c r="H35" s="93"/>
      <c r="I35" s="94"/>
      <c r="J35" s="93">
        <v>5189000</v>
      </c>
      <c r="K35" s="94"/>
      <c r="L35" s="93"/>
      <c r="M35" s="94"/>
      <c r="N35" s="93"/>
      <c r="O35" s="94"/>
      <c r="P35" s="93">
        <f t="shared" ref="P35:P40" si="19">$H35      +$J35      +$L35      +$N35</f>
        <v>5189000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36.772730493940898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6466000</v>
      </c>
      <c r="C36" s="92">
        <v>0</v>
      </c>
      <c r="D36" s="92"/>
      <c r="E36" s="92">
        <f t="shared" si="18"/>
        <v>6466000</v>
      </c>
      <c r="F36" s="93">
        <v>6466000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20577000</v>
      </c>
      <c r="C40" s="95">
        <f>SUM(C35:C39)</f>
        <v>0</v>
      </c>
      <c r="D40" s="95"/>
      <c r="E40" s="95">
        <f t="shared" si="18"/>
        <v>20577000</v>
      </c>
      <c r="F40" s="96">
        <f t="shared" ref="F40:O40" si="25">SUM(F35:F39)</f>
        <v>20577000</v>
      </c>
      <c r="G40" s="97">
        <f t="shared" si="25"/>
        <v>14111000</v>
      </c>
      <c r="H40" s="96">
        <f t="shared" si="25"/>
        <v>0</v>
      </c>
      <c r="I40" s="97">
        <f t="shared" si="25"/>
        <v>0</v>
      </c>
      <c r="J40" s="96">
        <f t="shared" si="25"/>
        <v>5189000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5189000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36.772730493940898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24266000</v>
      </c>
      <c r="C67" s="104">
        <f>SUM(C9:C15,C18:C23,C26:C29,C32,C35:C39,C42:C52,C55:C58,C61:C65)</f>
        <v>0</v>
      </c>
      <c r="D67" s="104"/>
      <c r="E67" s="104">
        <f t="shared" si="35"/>
        <v>24266000</v>
      </c>
      <c r="F67" s="105">
        <f t="shared" ref="F67:O67" si="43">SUM(F9:F15,F18:F23,F26:F29,F32,F35:F39,F42:F52,F55:F58,F61:F65)</f>
        <v>24266000</v>
      </c>
      <c r="G67" s="106">
        <f t="shared" si="43"/>
        <v>17324000</v>
      </c>
      <c r="H67" s="105">
        <f t="shared" si="43"/>
        <v>509000</v>
      </c>
      <c r="I67" s="106">
        <f t="shared" si="43"/>
        <v>0</v>
      </c>
      <c r="J67" s="105">
        <f t="shared" si="43"/>
        <v>5883000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6392000</v>
      </c>
      <c r="Q67" s="106">
        <f t="shared" si="37"/>
        <v>0</v>
      </c>
      <c r="R67" s="61">
        <f t="shared" si="38"/>
        <v>1055.7956777996071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35.91011235955056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15836000</v>
      </c>
      <c r="C69" s="92">
        <v>0</v>
      </c>
      <c r="D69" s="92"/>
      <c r="E69" s="92">
        <f>$B69      +$C69      +$D69</f>
        <v>15836000</v>
      </c>
      <c r="F69" s="93">
        <v>15836000</v>
      </c>
      <c r="G69" s="94">
        <v>11600000</v>
      </c>
      <c r="H69" s="93">
        <v>4124000</v>
      </c>
      <c r="I69" s="94"/>
      <c r="J69" s="93">
        <v>3905000</v>
      </c>
      <c r="K69" s="94"/>
      <c r="L69" s="93"/>
      <c r="M69" s="94"/>
      <c r="N69" s="93"/>
      <c r="O69" s="94"/>
      <c r="P69" s="93">
        <f>$H69      +$J69      +$L69      +$N69</f>
        <v>8029000</v>
      </c>
      <c r="Q69" s="94">
        <f>$I69      +$K69      +$M69      +$O69</f>
        <v>0</v>
      </c>
      <c r="R69" s="48">
        <f>IF(($H69      =0),0,((($J69      -$H69      )/$H69      )*100))</f>
        <v>-5.3103782735208531</v>
      </c>
      <c r="S69" s="49">
        <f>IF(($I69      =0),0,((($K69      -$I69      )/$I69      )*100))</f>
        <v>0</v>
      </c>
      <c r="T69" s="48">
        <f>IF(($E69      =0),0,(($P69      /$E69      )*100))</f>
        <v>50.700934579439249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15836000</v>
      </c>
      <c r="C70" s="101">
        <f>C69</f>
        <v>0</v>
      </c>
      <c r="D70" s="101"/>
      <c r="E70" s="101">
        <f>$B70      +$C70      +$D70</f>
        <v>15836000</v>
      </c>
      <c r="F70" s="102">
        <f t="shared" ref="F70:O70" si="44">F69</f>
        <v>15836000</v>
      </c>
      <c r="G70" s="103">
        <f t="shared" si="44"/>
        <v>11600000</v>
      </c>
      <c r="H70" s="102">
        <f t="shared" si="44"/>
        <v>4124000</v>
      </c>
      <c r="I70" s="103">
        <f t="shared" si="44"/>
        <v>0</v>
      </c>
      <c r="J70" s="102">
        <f t="shared" si="44"/>
        <v>3905000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8029000</v>
      </c>
      <c r="Q70" s="103">
        <f>$I70      +$K70      +$M70      +$O70</f>
        <v>0</v>
      </c>
      <c r="R70" s="57">
        <f>IF(($H70      =0),0,((($J70      -$H70      )/$H70      )*100))</f>
        <v>-5.3103782735208531</v>
      </c>
      <c r="S70" s="58">
        <f>IF(($I70      =0),0,((($K70      -$I70      )/$I70      )*100))</f>
        <v>0</v>
      </c>
      <c r="T70" s="57">
        <f>IF($E70   =0,0,($P70   /$E70   )*100)</f>
        <v>50.700934579439249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15836000</v>
      </c>
      <c r="C71" s="104">
        <f>C69</f>
        <v>0</v>
      </c>
      <c r="D71" s="104"/>
      <c r="E71" s="104">
        <f>$B71      +$C71      +$D71</f>
        <v>15836000</v>
      </c>
      <c r="F71" s="105">
        <f t="shared" ref="F71:O71" si="45">F69</f>
        <v>15836000</v>
      </c>
      <c r="G71" s="106">
        <f t="shared" si="45"/>
        <v>11600000</v>
      </c>
      <c r="H71" s="105">
        <f t="shared" si="45"/>
        <v>4124000</v>
      </c>
      <c r="I71" s="106">
        <f t="shared" si="45"/>
        <v>0</v>
      </c>
      <c r="J71" s="105">
        <f t="shared" si="45"/>
        <v>3905000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8029000</v>
      </c>
      <c r="Q71" s="106">
        <f>$I71      +$K71      +$M71      +$O71</f>
        <v>0</v>
      </c>
      <c r="R71" s="61">
        <f>IF(($H71      =0),0,((($J71      -$H71      )/$H71      )*100))</f>
        <v>-5.3103782735208531</v>
      </c>
      <c r="S71" s="62">
        <f>IF(($I71      =0),0,((($K71      -$I71      )/$I71      )*100))</f>
        <v>0</v>
      </c>
      <c r="T71" s="61">
        <f>IF($E71   =0,0,($P71   /$E71   )*100)</f>
        <v>50.700934579439249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40102000</v>
      </c>
      <c r="C72" s="104">
        <f>SUM(C9:C15,C18:C23,C26:C29,C32,C35:C39,C42:C52,C55:C58,C61:C65,C69)</f>
        <v>0</v>
      </c>
      <c r="D72" s="104"/>
      <c r="E72" s="104">
        <f>$B72      +$C72      +$D72</f>
        <v>40102000</v>
      </c>
      <c r="F72" s="105">
        <f t="shared" ref="F72:O72" si="46">SUM(F9:F15,F18:F23,F26:F29,F32,F35:F39,F42:F52,F55:F58,F61:F65,F69)</f>
        <v>40102000</v>
      </c>
      <c r="G72" s="106">
        <f t="shared" si="46"/>
        <v>28924000</v>
      </c>
      <c r="H72" s="105">
        <f t="shared" si="46"/>
        <v>4633000</v>
      </c>
      <c r="I72" s="106">
        <f t="shared" si="46"/>
        <v>0</v>
      </c>
      <c r="J72" s="105">
        <f t="shared" si="46"/>
        <v>9788000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14421000</v>
      </c>
      <c r="Q72" s="106">
        <f>$I72      +$K72      +$M72      +$O72</f>
        <v>0</v>
      </c>
      <c r="R72" s="61">
        <f>IF(($H72      =0),0,((($J72      -$H72      )/$H72      )*100))</f>
        <v>111.26699762572846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42.873706742775596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iF+XpH8j2wvm82YJpwKr/HAPnSK1Os1nfK5RY5QxhaXBUWsgOwi5HhDpcEUFVxgV3eaZy3LnD81jBQ0ntuH8g==" saltValue="pu6i0l5JofU5bqHyrtuiz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94000</v>
      </c>
      <c r="I10" s="94">
        <v>46174</v>
      </c>
      <c r="J10" s="93">
        <v>288000</v>
      </c>
      <c r="K10" s="94"/>
      <c r="L10" s="93"/>
      <c r="M10" s="94"/>
      <c r="N10" s="93"/>
      <c r="O10" s="94"/>
      <c r="P10" s="93">
        <f t="shared" ref="P10:P16" si="1">$H10      +$J10      +$L10      +$N10</f>
        <v>382000</v>
      </c>
      <c r="Q10" s="94">
        <f t="shared" ref="Q10:Q16" si="2">$I10      +$K10      +$M10      +$O10</f>
        <v>46174</v>
      </c>
      <c r="R10" s="48">
        <f t="shared" ref="R10:R16" si="3">IF(($H10      =0),0,((($J10      -$H10      )/$H10      )*100))</f>
        <v>206.38297872340425</v>
      </c>
      <c r="S10" s="49">
        <f t="shared" ref="S10:S16" si="4">IF(($I10      =0),0,((($K10      -$I10      )/$I10      )*100))</f>
        <v>-100</v>
      </c>
      <c r="T10" s="48">
        <f t="shared" ref="T10:T15" si="5">IF(($E10      =0),0,(($P10      /$E10      )*100))</f>
        <v>20.648648648648649</v>
      </c>
      <c r="U10" s="50">
        <f t="shared" ref="U10:U15" si="6">IF(($E10      =0),0,(($Q10      /$E10      )*100))</f>
        <v>2.4958918918918922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94000</v>
      </c>
      <c r="I16" s="97">
        <f t="shared" si="7"/>
        <v>46174</v>
      </c>
      <c r="J16" s="96">
        <f t="shared" si="7"/>
        <v>288000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382000</v>
      </c>
      <c r="Q16" s="97">
        <f t="shared" si="2"/>
        <v>46174</v>
      </c>
      <c r="R16" s="52">
        <f t="shared" si="3"/>
        <v>206.38297872340425</v>
      </c>
      <c r="S16" s="53">
        <f t="shared" si="4"/>
        <v>-100</v>
      </c>
      <c r="T16" s="52">
        <f>IF((SUM($E9:$E13)+$E15)=0,0,(P16/(SUM($E9:$E13)+$E15)*100))</f>
        <v>20.648648648648649</v>
      </c>
      <c r="U16" s="54">
        <f>IF((SUM($E9:$E13)+$E15)=0,0,(Q16/(SUM($E9:$E13)+$E15)*100))</f>
        <v>2.4958918918918922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1260000</v>
      </c>
      <c r="C32" s="92">
        <v>0</v>
      </c>
      <c r="D32" s="92"/>
      <c r="E32" s="92">
        <f>$B32      +$C32      +$D32</f>
        <v>1260000</v>
      </c>
      <c r="F32" s="93">
        <v>1260000</v>
      </c>
      <c r="G32" s="94">
        <v>882000</v>
      </c>
      <c r="H32" s="93">
        <v>428000</v>
      </c>
      <c r="I32" s="94"/>
      <c r="J32" s="93">
        <v>636000</v>
      </c>
      <c r="K32" s="94"/>
      <c r="L32" s="93"/>
      <c r="M32" s="94"/>
      <c r="N32" s="93"/>
      <c r="O32" s="94"/>
      <c r="P32" s="93">
        <f>$H32      +$J32      +$L32      +$N32</f>
        <v>1064000</v>
      </c>
      <c r="Q32" s="94">
        <f>$I32      +$K32      +$M32      +$O32</f>
        <v>0</v>
      </c>
      <c r="R32" s="48">
        <f>IF(($H32      =0),0,((($J32      -$H32      )/$H32      )*100))</f>
        <v>48.598130841121495</v>
      </c>
      <c r="S32" s="49">
        <f>IF(($I32      =0),0,((($K32      -$I32      )/$I32      )*100))</f>
        <v>0</v>
      </c>
      <c r="T32" s="48">
        <f>IF(($E32      =0),0,(($P32      /$E32      )*100))</f>
        <v>84.444444444444443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1260000</v>
      </c>
      <c r="C33" s="95">
        <f>C32</f>
        <v>0</v>
      </c>
      <c r="D33" s="95"/>
      <c r="E33" s="95">
        <f>$B33      +$C33      +$D33</f>
        <v>1260000</v>
      </c>
      <c r="F33" s="96">
        <f t="shared" ref="F33:O33" si="17">F32</f>
        <v>1260000</v>
      </c>
      <c r="G33" s="97">
        <f t="shared" si="17"/>
        <v>882000</v>
      </c>
      <c r="H33" s="96">
        <f t="shared" si="17"/>
        <v>428000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1064000</v>
      </c>
      <c r="Q33" s="97">
        <f>$I33      +$K33      +$M33      +$O33</f>
        <v>0</v>
      </c>
      <c r="R33" s="52">
        <f>IF(($H33      =0),0,((($J33      -$H33      )/$H33      )*100))</f>
        <v>48.598130841121495</v>
      </c>
      <c r="S33" s="53">
        <f>IF(($I33      =0),0,((($K33      -$I33      )/$I33      )*100))</f>
        <v>0</v>
      </c>
      <c r="T33" s="52">
        <f>IF($E33   =0,0,($P33   /$E33   )*100)</f>
        <v>84.444444444444443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4500000</v>
      </c>
      <c r="H35" s="93"/>
      <c r="I35" s="94">
        <v>3826852</v>
      </c>
      <c r="J35" s="93">
        <v>2954000</v>
      </c>
      <c r="K35" s="94">
        <v>6015429</v>
      </c>
      <c r="L35" s="93"/>
      <c r="M35" s="94"/>
      <c r="N35" s="93"/>
      <c r="O35" s="94"/>
      <c r="P35" s="93">
        <f t="shared" ref="P35:P40" si="19">$H35      +$J35      +$L35      +$N35</f>
        <v>2954000</v>
      </c>
      <c r="Q35" s="94">
        <f t="shared" ref="Q35:Q40" si="20">$I35      +$K35      +$M35      +$O35</f>
        <v>9842281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57.190008915944489</v>
      </c>
      <c r="T35" s="48">
        <f t="shared" ref="T35:T39" si="23">IF(($E35      =0),0,(($P35      /$E35      )*100))</f>
        <v>29.54</v>
      </c>
      <c r="U35" s="50">
        <f t="shared" ref="U35:U39" si="24">IF(($E35      =0),0,(($Q35      /$E35      )*100))</f>
        <v>98.422809999999998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25498000</v>
      </c>
      <c r="C36" s="92">
        <v>0</v>
      </c>
      <c r="D36" s="92"/>
      <c r="E36" s="92">
        <f t="shared" si="18"/>
        <v>25498000</v>
      </c>
      <c r="F36" s="93">
        <v>25498000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1500000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37498000</v>
      </c>
      <c r="C40" s="95">
        <f>SUM(C35:C39)</f>
        <v>0</v>
      </c>
      <c r="D40" s="95"/>
      <c r="E40" s="95">
        <f t="shared" si="18"/>
        <v>37498000</v>
      </c>
      <c r="F40" s="96">
        <f t="shared" ref="F40:O40" si="25">SUM(F35:F39)</f>
        <v>37498000</v>
      </c>
      <c r="G40" s="97">
        <f t="shared" si="25"/>
        <v>6000000</v>
      </c>
      <c r="H40" s="96">
        <f t="shared" si="25"/>
        <v>0</v>
      </c>
      <c r="I40" s="97">
        <f t="shared" si="25"/>
        <v>3826852</v>
      </c>
      <c r="J40" s="96">
        <f t="shared" si="25"/>
        <v>2954000</v>
      </c>
      <c r="K40" s="97">
        <f t="shared" si="25"/>
        <v>6015429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2954000</v>
      </c>
      <c r="Q40" s="97">
        <f t="shared" si="20"/>
        <v>9842281</v>
      </c>
      <c r="R40" s="52">
        <f t="shared" si="21"/>
        <v>0</v>
      </c>
      <c r="S40" s="53">
        <f t="shared" si="22"/>
        <v>57.190008915944489</v>
      </c>
      <c r="T40" s="52">
        <f>IF((+$E35+$E38) =0,0,(P40   /(+$E35+$E38) )*100)</f>
        <v>24.616666666666667</v>
      </c>
      <c r="U40" s="54">
        <f>IF((+$E35+$E38) =0,0,(Q40   /(+$E35+$E38) )*100)</f>
        <v>82.019008333333332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40608000</v>
      </c>
      <c r="C67" s="104">
        <f>SUM(C9:C15,C18:C23,C26:C29,C32,C35:C39,C42:C52,C55:C58,C61:C65)</f>
        <v>0</v>
      </c>
      <c r="D67" s="104"/>
      <c r="E67" s="104">
        <f t="shared" si="35"/>
        <v>40608000</v>
      </c>
      <c r="F67" s="105">
        <f t="shared" ref="F67:O67" si="43">SUM(F9:F15,F18:F23,F26:F29,F32,F35:F39,F42:F52,F55:F58,F61:F65)</f>
        <v>40608000</v>
      </c>
      <c r="G67" s="106">
        <f t="shared" si="43"/>
        <v>8732000</v>
      </c>
      <c r="H67" s="105">
        <f t="shared" si="43"/>
        <v>522000</v>
      </c>
      <c r="I67" s="106">
        <f t="shared" si="43"/>
        <v>3873026</v>
      </c>
      <c r="J67" s="105">
        <f t="shared" si="43"/>
        <v>3878000</v>
      </c>
      <c r="K67" s="106">
        <f t="shared" si="43"/>
        <v>6015429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4400000</v>
      </c>
      <c r="Q67" s="106">
        <f t="shared" si="37"/>
        <v>9888455</v>
      </c>
      <c r="R67" s="61">
        <f t="shared" si="38"/>
        <v>642.91187739463601</v>
      </c>
      <c r="S67" s="62">
        <f t="shared" si="39"/>
        <v>55.315998395053377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29.119788219722036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65.443117140966251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32806000</v>
      </c>
      <c r="C69" s="92">
        <v>0</v>
      </c>
      <c r="D69" s="92"/>
      <c r="E69" s="92">
        <f>$B69      +$C69      +$D69</f>
        <v>32806000</v>
      </c>
      <c r="F69" s="93">
        <v>32806000</v>
      </c>
      <c r="G69" s="94">
        <v>28000000</v>
      </c>
      <c r="H69" s="93">
        <v>3046000</v>
      </c>
      <c r="I69" s="94">
        <v>4073674</v>
      </c>
      <c r="J69" s="93">
        <v>20460000</v>
      </c>
      <c r="K69" s="94">
        <v>9719656</v>
      </c>
      <c r="L69" s="93"/>
      <c r="M69" s="94"/>
      <c r="N69" s="93"/>
      <c r="O69" s="94"/>
      <c r="P69" s="93">
        <f>$H69      +$J69      +$L69      +$N69</f>
        <v>23506000</v>
      </c>
      <c r="Q69" s="94">
        <f>$I69      +$K69      +$M69      +$O69</f>
        <v>13793330</v>
      </c>
      <c r="R69" s="48">
        <f>IF(($H69      =0),0,((($J69      -$H69      )/$H69      )*100))</f>
        <v>571.70059093893633</v>
      </c>
      <c r="S69" s="49">
        <f>IF(($I69      =0),0,((($K69      -$I69      )/$I69      )*100))</f>
        <v>138.59680475168116</v>
      </c>
      <c r="T69" s="48">
        <f>IF(($E69      =0),0,(($P69      /$E69      )*100))</f>
        <v>71.651527159665918</v>
      </c>
      <c r="U69" s="50">
        <f>IF(($E69      =0),0,(($Q69      /$E69      )*100))</f>
        <v>42.045144180942515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32806000</v>
      </c>
      <c r="C70" s="101">
        <f>C69</f>
        <v>0</v>
      </c>
      <c r="D70" s="101"/>
      <c r="E70" s="101">
        <f>$B70      +$C70      +$D70</f>
        <v>32806000</v>
      </c>
      <c r="F70" s="102">
        <f t="shared" ref="F70:O70" si="44">F69</f>
        <v>32806000</v>
      </c>
      <c r="G70" s="103">
        <f t="shared" si="44"/>
        <v>28000000</v>
      </c>
      <c r="H70" s="102">
        <f t="shared" si="44"/>
        <v>3046000</v>
      </c>
      <c r="I70" s="103">
        <f t="shared" si="44"/>
        <v>4073674</v>
      </c>
      <c r="J70" s="102">
        <f t="shared" si="44"/>
        <v>20460000</v>
      </c>
      <c r="K70" s="103">
        <f t="shared" si="44"/>
        <v>9719656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23506000</v>
      </c>
      <c r="Q70" s="103">
        <f>$I70      +$K70      +$M70      +$O70</f>
        <v>13793330</v>
      </c>
      <c r="R70" s="57">
        <f>IF(($H70      =0),0,((($J70      -$H70      )/$H70      )*100))</f>
        <v>571.70059093893633</v>
      </c>
      <c r="S70" s="58">
        <f>IF(($I70      =0),0,((($K70      -$I70      )/$I70      )*100))</f>
        <v>138.59680475168116</v>
      </c>
      <c r="T70" s="57">
        <f>IF($E70   =0,0,($P70   /$E70   )*100)</f>
        <v>71.651527159665918</v>
      </c>
      <c r="U70" s="59">
        <f>IF($E70   =0,0,($Q70   /$E70 )*100)</f>
        <v>42.045144180942515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32806000</v>
      </c>
      <c r="C71" s="104">
        <f>C69</f>
        <v>0</v>
      </c>
      <c r="D71" s="104"/>
      <c r="E71" s="104">
        <f>$B71      +$C71      +$D71</f>
        <v>32806000</v>
      </c>
      <c r="F71" s="105">
        <f t="shared" ref="F71:O71" si="45">F69</f>
        <v>32806000</v>
      </c>
      <c r="G71" s="106">
        <f t="shared" si="45"/>
        <v>28000000</v>
      </c>
      <c r="H71" s="105">
        <f t="shared" si="45"/>
        <v>3046000</v>
      </c>
      <c r="I71" s="106">
        <f t="shared" si="45"/>
        <v>4073674</v>
      </c>
      <c r="J71" s="105">
        <f t="shared" si="45"/>
        <v>20460000</v>
      </c>
      <c r="K71" s="106">
        <f t="shared" si="45"/>
        <v>9719656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23506000</v>
      </c>
      <c r="Q71" s="106">
        <f>$I71      +$K71      +$M71      +$O71</f>
        <v>13793330</v>
      </c>
      <c r="R71" s="61">
        <f>IF(($H71      =0),0,((($J71      -$H71      )/$H71      )*100))</f>
        <v>571.70059093893633</v>
      </c>
      <c r="S71" s="62">
        <f>IF(($I71      =0),0,((($K71      -$I71      )/$I71      )*100))</f>
        <v>138.59680475168116</v>
      </c>
      <c r="T71" s="61">
        <f>IF($E71   =0,0,($P71   /$E71   )*100)</f>
        <v>71.651527159665918</v>
      </c>
      <c r="U71" s="65">
        <f>IF($E71   =0,0,($Q71   /$E71   )*100)</f>
        <v>42.045144180942515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73414000</v>
      </c>
      <c r="C72" s="104">
        <f>SUM(C9:C15,C18:C23,C26:C29,C32,C35:C39,C42:C52,C55:C58,C61:C65,C69)</f>
        <v>0</v>
      </c>
      <c r="D72" s="104"/>
      <c r="E72" s="104">
        <f>$B72      +$C72      +$D72</f>
        <v>73414000</v>
      </c>
      <c r="F72" s="105">
        <f t="shared" ref="F72:O72" si="46">SUM(F9:F15,F18:F23,F26:F29,F32,F35:F39,F42:F52,F55:F58,F61:F65,F69)</f>
        <v>73414000</v>
      </c>
      <c r="G72" s="106">
        <f t="shared" si="46"/>
        <v>36732000</v>
      </c>
      <c r="H72" s="105">
        <f t="shared" si="46"/>
        <v>3568000</v>
      </c>
      <c r="I72" s="106">
        <f t="shared" si="46"/>
        <v>7946700</v>
      </c>
      <c r="J72" s="105">
        <f t="shared" si="46"/>
        <v>24338000</v>
      </c>
      <c r="K72" s="106">
        <f t="shared" si="46"/>
        <v>15735085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27906000</v>
      </c>
      <c r="Q72" s="106">
        <f>$I72      +$K72      +$M72      +$O72</f>
        <v>23681785</v>
      </c>
      <c r="R72" s="61">
        <f>IF(($H72      =0),0,((($J72      -$H72      )/$H72      )*100))</f>
        <v>582.11883408071742</v>
      </c>
      <c r="S72" s="62">
        <f>IF(($I72      =0),0,((($K72      -$I72      )/$I72      )*100))</f>
        <v>98.007789396856566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58.239418983220638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49.423543284080473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5LikBBBKny1IEhE3haa6P/pt4MFoYpto3HksJ1cn73Hvw/+wmtRTPVhlyhJAhmbi0vCV7NK3K0t+hK7m52Rvw==" saltValue="vE37p4nCZZwJg9Cm55IW3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1018000</v>
      </c>
      <c r="I10" s="94"/>
      <c r="J10" s="93">
        <v>84000</v>
      </c>
      <c r="K10" s="94">
        <v>41667</v>
      </c>
      <c r="L10" s="93"/>
      <c r="M10" s="94"/>
      <c r="N10" s="93"/>
      <c r="O10" s="94"/>
      <c r="P10" s="93">
        <f t="shared" ref="P10:P16" si="1">$H10      +$J10      +$L10      +$N10</f>
        <v>1102000</v>
      </c>
      <c r="Q10" s="94">
        <f t="shared" ref="Q10:Q16" si="2">$I10      +$K10      +$M10      +$O10</f>
        <v>41667</v>
      </c>
      <c r="R10" s="48">
        <f t="shared" ref="R10:R16" si="3">IF(($H10      =0),0,((($J10      -$H10      )/$H10      )*100))</f>
        <v>-91.748526522593323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59.567567567567572</v>
      </c>
      <c r="U10" s="50">
        <f t="shared" ref="U10:U15" si="6">IF(($E10      =0),0,(($Q10      /$E10      )*100))</f>
        <v>2.2522702702702704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1018000</v>
      </c>
      <c r="I16" s="97">
        <f t="shared" si="7"/>
        <v>0</v>
      </c>
      <c r="J16" s="96">
        <f t="shared" si="7"/>
        <v>84000</v>
      </c>
      <c r="K16" s="97">
        <f t="shared" si="7"/>
        <v>41667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1102000</v>
      </c>
      <c r="Q16" s="97">
        <f t="shared" si="2"/>
        <v>41667</v>
      </c>
      <c r="R16" s="52">
        <f t="shared" si="3"/>
        <v>-91.748526522593323</v>
      </c>
      <c r="S16" s="53">
        <f t="shared" si="4"/>
        <v>0</v>
      </c>
      <c r="T16" s="52">
        <f>IF((SUM($E9:$E13)+$E15)=0,0,(P16/(SUM($E9:$E13)+$E15)*100))</f>
        <v>59.567567567567572</v>
      </c>
      <c r="U16" s="54">
        <f>IF((SUM($E9:$E13)+$E15)=0,0,(Q16/(SUM($E9:$E13)+$E15)*100))</f>
        <v>2.2522702702702704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3989000</v>
      </c>
      <c r="C32" s="92">
        <v>0</v>
      </c>
      <c r="D32" s="92"/>
      <c r="E32" s="92">
        <f>$B32      +$C32      +$D32</f>
        <v>3989000</v>
      </c>
      <c r="F32" s="93">
        <v>3989000</v>
      </c>
      <c r="G32" s="94">
        <v>2793000</v>
      </c>
      <c r="H32" s="93">
        <v>3502000</v>
      </c>
      <c r="I32" s="94"/>
      <c r="J32" s="93"/>
      <c r="K32" s="94">
        <v>-455875</v>
      </c>
      <c r="L32" s="93"/>
      <c r="M32" s="94"/>
      <c r="N32" s="93"/>
      <c r="O32" s="94"/>
      <c r="P32" s="93">
        <f>$H32      +$J32      +$L32      +$N32</f>
        <v>3502000</v>
      </c>
      <c r="Q32" s="94">
        <f>$I32      +$K32      +$M32      +$O32</f>
        <v>-455875</v>
      </c>
      <c r="R32" s="48">
        <f>IF(($H32      =0),0,((($J32      -$H32      )/$H32      )*100))</f>
        <v>-100</v>
      </c>
      <c r="S32" s="49">
        <f>IF(($I32      =0),0,((($K32      -$I32      )/$I32      )*100))</f>
        <v>0</v>
      </c>
      <c r="T32" s="48">
        <f>IF(($E32      =0),0,(($P32      /$E32      )*100))</f>
        <v>87.791426422662326</v>
      </c>
      <c r="U32" s="50">
        <f>IF(($E32      =0),0,(($Q32      /$E32      )*100))</f>
        <v>-11.428302832790173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3989000</v>
      </c>
      <c r="C33" s="95">
        <f>C32</f>
        <v>0</v>
      </c>
      <c r="D33" s="95"/>
      <c r="E33" s="95">
        <f>$B33      +$C33      +$D33</f>
        <v>3989000</v>
      </c>
      <c r="F33" s="96">
        <f t="shared" ref="F33:O33" si="17">F32</f>
        <v>3989000</v>
      </c>
      <c r="G33" s="97">
        <f t="shared" si="17"/>
        <v>2793000</v>
      </c>
      <c r="H33" s="96">
        <f t="shared" si="17"/>
        <v>3502000</v>
      </c>
      <c r="I33" s="97">
        <f t="shared" si="17"/>
        <v>0</v>
      </c>
      <c r="J33" s="96">
        <f t="shared" si="17"/>
        <v>0</v>
      </c>
      <c r="K33" s="97">
        <f t="shared" si="17"/>
        <v>-455875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3502000</v>
      </c>
      <c r="Q33" s="97">
        <f>$I33      +$K33      +$M33      +$O33</f>
        <v>-455875</v>
      </c>
      <c r="R33" s="52">
        <f>IF(($H33      =0),0,((($J33      -$H33      )/$H33      )*100))</f>
        <v>-100</v>
      </c>
      <c r="S33" s="53">
        <f>IF(($I33      =0),0,((($K33      -$I33      )/$I33      )*100))</f>
        <v>0</v>
      </c>
      <c r="T33" s="52">
        <f>IF($E33   =0,0,($P33   /$E33   )*100)</f>
        <v>87.791426422662326</v>
      </c>
      <c r="U33" s="54">
        <f>IF($E33   =0,0,($Q33   /$E33   )*100)</f>
        <v>-11.428302832790173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4420000</v>
      </c>
      <c r="C35" s="92">
        <v>0</v>
      </c>
      <c r="D35" s="92"/>
      <c r="E35" s="92">
        <f t="shared" ref="E35:E40" si="18">$B35      +$C35      +$D35</f>
        <v>4420000</v>
      </c>
      <c r="F35" s="93">
        <v>4420000</v>
      </c>
      <c r="G35" s="94">
        <v>2000000</v>
      </c>
      <c r="H35" s="93"/>
      <c r="I35" s="94"/>
      <c r="J35" s="93">
        <v>216000</v>
      </c>
      <c r="K35" s="94">
        <v>2083870</v>
      </c>
      <c r="L35" s="93"/>
      <c r="M35" s="94"/>
      <c r="N35" s="93"/>
      <c r="O35" s="94"/>
      <c r="P35" s="93">
        <f t="shared" ref="P35:P40" si="19">$H35      +$J35      +$L35      +$N35</f>
        <v>216000</v>
      </c>
      <c r="Q35" s="94">
        <f t="shared" ref="Q35:Q40" si="20">$I35      +$K35      +$M35      +$O35</f>
        <v>2083870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4.886877828054299</v>
      </c>
      <c r="U35" s="50">
        <f t="shared" ref="U35:U39" si="24">IF(($E35      =0),0,(($Q35      /$E35      )*100))</f>
        <v>47.146380090497736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10369000</v>
      </c>
      <c r="C36" s="92">
        <v>0</v>
      </c>
      <c r="D36" s="92"/>
      <c r="E36" s="92">
        <f t="shared" si="18"/>
        <v>10369000</v>
      </c>
      <c r="F36" s="93">
        <v>10369000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14789000</v>
      </c>
      <c r="C40" s="95">
        <f>SUM(C35:C39)</f>
        <v>0</v>
      </c>
      <c r="D40" s="95"/>
      <c r="E40" s="95">
        <f t="shared" si="18"/>
        <v>14789000</v>
      </c>
      <c r="F40" s="96">
        <f t="shared" ref="F40:O40" si="25">SUM(F35:F39)</f>
        <v>14789000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216000</v>
      </c>
      <c r="K40" s="97">
        <f t="shared" si="25"/>
        <v>2083870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216000</v>
      </c>
      <c r="Q40" s="97">
        <f t="shared" si="20"/>
        <v>2083870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4.886877828054299</v>
      </c>
      <c r="U40" s="54">
        <f>IF((+$E35+$E38) =0,0,(Q40   /(+$E35+$E38) )*100)</f>
        <v>47.146380090497736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20628000</v>
      </c>
      <c r="C67" s="104">
        <f>SUM(C9:C15,C18:C23,C26:C29,C32,C35:C39,C42:C52,C55:C58,C61:C65)</f>
        <v>0</v>
      </c>
      <c r="D67" s="104"/>
      <c r="E67" s="104">
        <f t="shared" si="35"/>
        <v>20628000</v>
      </c>
      <c r="F67" s="105">
        <f t="shared" ref="F67:O67" si="43">SUM(F9:F15,F18:F23,F26:F29,F32,F35:F39,F42:F52,F55:F58,F61:F65)</f>
        <v>20628000</v>
      </c>
      <c r="G67" s="106">
        <f t="shared" si="43"/>
        <v>6643000</v>
      </c>
      <c r="H67" s="105">
        <f t="shared" si="43"/>
        <v>4520000</v>
      </c>
      <c r="I67" s="106">
        <f t="shared" si="43"/>
        <v>0</v>
      </c>
      <c r="J67" s="105">
        <f t="shared" si="43"/>
        <v>300000</v>
      </c>
      <c r="K67" s="106">
        <f t="shared" si="43"/>
        <v>1669662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4820000</v>
      </c>
      <c r="Q67" s="106">
        <f t="shared" si="37"/>
        <v>1669662</v>
      </c>
      <c r="R67" s="61">
        <f t="shared" si="38"/>
        <v>-93.362831858407077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46.983136757968616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16.27509503850278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39412000</v>
      </c>
      <c r="C69" s="92">
        <v>0</v>
      </c>
      <c r="D69" s="92"/>
      <c r="E69" s="92">
        <f>$B69      +$C69      +$D69</f>
        <v>39412000</v>
      </c>
      <c r="F69" s="93">
        <v>39412000</v>
      </c>
      <c r="G69" s="94">
        <v>33453000</v>
      </c>
      <c r="H69" s="93">
        <v>13274000</v>
      </c>
      <c r="I69" s="94">
        <v>5352289</v>
      </c>
      <c r="J69" s="93">
        <v>14318000</v>
      </c>
      <c r="K69" s="94">
        <v>8833254</v>
      </c>
      <c r="L69" s="93"/>
      <c r="M69" s="94"/>
      <c r="N69" s="93"/>
      <c r="O69" s="94"/>
      <c r="P69" s="93">
        <f>$H69      +$J69      +$L69      +$N69</f>
        <v>27592000</v>
      </c>
      <c r="Q69" s="94">
        <f>$I69      +$K69      +$M69      +$O69</f>
        <v>14185543</v>
      </c>
      <c r="R69" s="48">
        <f>IF(($H69      =0),0,((($J69      -$H69      )/$H69      )*100))</f>
        <v>7.8649992466475815</v>
      </c>
      <c r="S69" s="49">
        <f>IF(($I69      =0),0,((($K69      -$I69      )/$I69      )*100))</f>
        <v>65.036940269854639</v>
      </c>
      <c r="T69" s="48">
        <f>IF(($E69      =0),0,(($P69      /$E69      )*100))</f>
        <v>70.009134273825239</v>
      </c>
      <c r="U69" s="50">
        <f>IF(($E69      =0),0,(($Q69      /$E69      )*100))</f>
        <v>35.992953922663148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39412000</v>
      </c>
      <c r="C70" s="101">
        <f>C69</f>
        <v>0</v>
      </c>
      <c r="D70" s="101"/>
      <c r="E70" s="101">
        <f>$B70      +$C70      +$D70</f>
        <v>39412000</v>
      </c>
      <c r="F70" s="102">
        <f t="shared" ref="F70:O70" si="44">F69</f>
        <v>39412000</v>
      </c>
      <c r="G70" s="103">
        <f t="shared" si="44"/>
        <v>33453000</v>
      </c>
      <c r="H70" s="102">
        <f t="shared" si="44"/>
        <v>13274000</v>
      </c>
      <c r="I70" s="103">
        <f t="shared" si="44"/>
        <v>5352289</v>
      </c>
      <c r="J70" s="102">
        <f t="shared" si="44"/>
        <v>14318000</v>
      </c>
      <c r="K70" s="103">
        <f t="shared" si="44"/>
        <v>8833254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27592000</v>
      </c>
      <c r="Q70" s="103">
        <f>$I70      +$K70      +$M70      +$O70</f>
        <v>14185543</v>
      </c>
      <c r="R70" s="57">
        <f>IF(($H70      =0),0,((($J70      -$H70      )/$H70      )*100))</f>
        <v>7.8649992466475815</v>
      </c>
      <c r="S70" s="58">
        <f>IF(($I70      =0),0,((($K70      -$I70      )/$I70      )*100))</f>
        <v>65.036940269854639</v>
      </c>
      <c r="T70" s="57">
        <f>IF($E70   =0,0,($P70   /$E70   )*100)</f>
        <v>70.009134273825239</v>
      </c>
      <c r="U70" s="59">
        <f>IF($E70   =0,0,($Q70   /$E70 )*100)</f>
        <v>35.992953922663148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39412000</v>
      </c>
      <c r="C71" s="104">
        <f>C69</f>
        <v>0</v>
      </c>
      <c r="D71" s="104"/>
      <c r="E71" s="104">
        <f>$B71      +$C71      +$D71</f>
        <v>39412000</v>
      </c>
      <c r="F71" s="105">
        <f t="shared" ref="F71:O71" si="45">F69</f>
        <v>39412000</v>
      </c>
      <c r="G71" s="106">
        <f t="shared" si="45"/>
        <v>33453000</v>
      </c>
      <c r="H71" s="105">
        <f t="shared" si="45"/>
        <v>13274000</v>
      </c>
      <c r="I71" s="106">
        <f t="shared" si="45"/>
        <v>5352289</v>
      </c>
      <c r="J71" s="105">
        <f t="shared" si="45"/>
        <v>14318000</v>
      </c>
      <c r="K71" s="106">
        <f t="shared" si="45"/>
        <v>8833254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27592000</v>
      </c>
      <c r="Q71" s="106">
        <f>$I71      +$K71      +$M71      +$O71</f>
        <v>14185543</v>
      </c>
      <c r="R71" s="61">
        <f>IF(($H71      =0),0,((($J71      -$H71      )/$H71      )*100))</f>
        <v>7.8649992466475815</v>
      </c>
      <c r="S71" s="62">
        <f>IF(($I71      =0),0,((($K71      -$I71      )/$I71      )*100))</f>
        <v>65.036940269854639</v>
      </c>
      <c r="T71" s="61">
        <f>IF($E71   =0,0,($P71   /$E71   )*100)</f>
        <v>70.009134273825239</v>
      </c>
      <c r="U71" s="65">
        <f>IF($E71   =0,0,($Q71   /$E71   )*100)</f>
        <v>35.992953922663148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60040000</v>
      </c>
      <c r="C72" s="104">
        <f>SUM(C9:C15,C18:C23,C26:C29,C32,C35:C39,C42:C52,C55:C58,C61:C65,C69)</f>
        <v>0</v>
      </c>
      <c r="D72" s="104"/>
      <c r="E72" s="104">
        <f>$B72      +$C72      +$D72</f>
        <v>60040000</v>
      </c>
      <c r="F72" s="105">
        <f t="shared" ref="F72:O72" si="46">SUM(F9:F15,F18:F23,F26:F29,F32,F35:F39,F42:F52,F55:F58,F61:F65,F69)</f>
        <v>60040000</v>
      </c>
      <c r="G72" s="106">
        <f t="shared" si="46"/>
        <v>40096000</v>
      </c>
      <c r="H72" s="105">
        <f t="shared" si="46"/>
        <v>17794000</v>
      </c>
      <c r="I72" s="106">
        <f t="shared" si="46"/>
        <v>5352289</v>
      </c>
      <c r="J72" s="105">
        <f t="shared" si="46"/>
        <v>14618000</v>
      </c>
      <c r="K72" s="106">
        <f t="shared" si="46"/>
        <v>10502916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32412000</v>
      </c>
      <c r="Q72" s="106">
        <f>$I72      +$K72      +$M72      +$O72</f>
        <v>15855205</v>
      </c>
      <c r="R72" s="61">
        <f>IF(($H72      =0),0,((($J72      -$H72      )/$H72      )*100))</f>
        <v>-17.848713049342475</v>
      </c>
      <c r="S72" s="62">
        <f>IF(($I72      =0),0,((($K72      -$I72      )/$I72      )*100))</f>
        <v>96.232228865070624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65.253367155885726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31.920446538221498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1F8lorHWlp68FqVfq5GTq5UwAnO1+grT1YMKQWLHvxBRnlcPkuZAvZoNoLVu0rkl8X0rM5QqDYuzngPMFEN+Q==" saltValue="4uEmNxfjpMqieTSLlatS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200000</v>
      </c>
      <c r="I10" s="94"/>
      <c r="J10" s="93">
        <v>268000</v>
      </c>
      <c r="K10" s="94"/>
      <c r="L10" s="93"/>
      <c r="M10" s="94"/>
      <c r="N10" s="93"/>
      <c r="O10" s="94"/>
      <c r="P10" s="93">
        <f t="shared" ref="P10:P16" si="1">$H10      +$J10      +$L10      +$N10</f>
        <v>468000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34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46.800000000000004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200000</v>
      </c>
      <c r="I16" s="97">
        <f t="shared" si="7"/>
        <v>0</v>
      </c>
      <c r="J16" s="96">
        <f t="shared" si="7"/>
        <v>268000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468000</v>
      </c>
      <c r="Q16" s="97">
        <f t="shared" si="2"/>
        <v>0</v>
      </c>
      <c r="R16" s="52">
        <f t="shared" si="3"/>
        <v>34</v>
      </c>
      <c r="S16" s="53">
        <f t="shared" si="4"/>
        <v>0</v>
      </c>
      <c r="T16" s="52">
        <f>IF((SUM($E9:$E13)+$E15)=0,0,(P16/(SUM($E9:$E13)+$E15)*100))</f>
        <v>46.800000000000004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3500000</v>
      </c>
      <c r="C19" s="92">
        <v>0</v>
      </c>
      <c r="D19" s="92"/>
      <c r="E19" s="92">
        <f t="shared" si="8"/>
        <v>3500000</v>
      </c>
      <c r="F19" s="93">
        <v>3500000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3500000</v>
      </c>
      <c r="C24" s="95">
        <f>SUM(C18:C23)</f>
        <v>0</v>
      </c>
      <c r="D24" s="95"/>
      <c r="E24" s="95">
        <f t="shared" si="8"/>
        <v>3500000</v>
      </c>
      <c r="F24" s="96">
        <f t="shared" ref="F24:O24" si="15">SUM(F18:F23)</f>
        <v>3500000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2586000</v>
      </c>
      <c r="C29" s="92">
        <v>0</v>
      </c>
      <c r="D29" s="92"/>
      <c r="E29" s="92">
        <f>$B29      +$C29      +$D29</f>
        <v>2586000</v>
      </c>
      <c r="F29" s="93">
        <v>2586000</v>
      </c>
      <c r="G29" s="94">
        <v>1810000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2586000</v>
      </c>
      <c r="C30" s="95">
        <f>SUM(C26:C29)</f>
        <v>0</v>
      </c>
      <c r="D30" s="95"/>
      <c r="E30" s="95">
        <f>$B30      +$C30      +$D30</f>
        <v>2586000</v>
      </c>
      <c r="F30" s="96">
        <f t="shared" ref="F30:O30" si="16">SUM(F26:F29)</f>
        <v>2586000</v>
      </c>
      <c r="G30" s="97">
        <f t="shared" si="16"/>
        <v>1810000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2299000</v>
      </c>
      <c r="C32" s="92">
        <v>0</v>
      </c>
      <c r="D32" s="92"/>
      <c r="E32" s="92">
        <f>$B32      +$C32      +$D32</f>
        <v>2299000</v>
      </c>
      <c r="F32" s="93">
        <v>2299000</v>
      </c>
      <c r="G32" s="94">
        <v>1609000</v>
      </c>
      <c r="H32" s="93">
        <v>139000</v>
      </c>
      <c r="I32" s="94"/>
      <c r="J32" s="93">
        <v>939000</v>
      </c>
      <c r="K32" s="94"/>
      <c r="L32" s="93"/>
      <c r="M32" s="94"/>
      <c r="N32" s="93"/>
      <c r="O32" s="94"/>
      <c r="P32" s="93">
        <f>$H32      +$J32      +$L32      +$N32</f>
        <v>1078000</v>
      </c>
      <c r="Q32" s="94">
        <f>$I32      +$K32      +$M32      +$O32</f>
        <v>0</v>
      </c>
      <c r="R32" s="48">
        <f>IF(($H32      =0),0,((($J32      -$H32      )/$H32      )*100))</f>
        <v>575.53956834532369</v>
      </c>
      <c r="S32" s="49">
        <f>IF(($I32      =0),0,((($K32      -$I32      )/$I32      )*100))</f>
        <v>0</v>
      </c>
      <c r="T32" s="48">
        <f>IF(($E32      =0),0,(($P32      /$E32      )*100))</f>
        <v>46.889952153110045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2299000</v>
      </c>
      <c r="C33" s="95">
        <f>C32</f>
        <v>0</v>
      </c>
      <c r="D33" s="95"/>
      <c r="E33" s="95">
        <f>$B33      +$C33      +$D33</f>
        <v>2299000</v>
      </c>
      <c r="F33" s="96">
        <f t="shared" ref="F33:O33" si="17">F32</f>
        <v>2299000</v>
      </c>
      <c r="G33" s="97">
        <f t="shared" si="17"/>
        <v>1609000</v>
      </c>
      <c r="H33" s="96">
        <f t="shared" si="17"/>
        <v>139000</v>
      </c>
      <c r="I33" s="97">
        <f t="shared" si="17"/>
        <v>0</v>
      </c>
      <c r="J33" s="96">
        <f t="shared" si="17"/>
        <v>939000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1078000</v>
      </c>
      <c r="Q33" s="97">
        <f>$I33      +$K33      +$M33      +$O33</f>
        <v>0</v>
      </c>
      <c r="R33" s="52">
        <f>IF(($H33      =0),0,((($J33      -$H33      )/$H33      )*100))</f>
        <v>575.53956834532369</v>
      </c>
      <c r="S33" s="53">
        <f>IF(($I33      =0),0,((($K33      -$I33      )/$I33      )*100))</f>
        <v>0</v>
      </c>
      <c r="T33" s="52">
        <f>IF($E33   =0,0,($P33   /$E33   )*100)</f>
        <v>46.889952153110045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85000000</v>
      </c>
      <c r="C51" s="92">
        <v>0</v>
      </c>
      <c r="D51" s="92"/>
      <c r="E51" s="92">
        <f t="shared" si="26"/>
        <v>85000000</v>
      </c>
      <c r="F51" s="93">
        <v>85000000</v>
      </c>
      <c r="G51" s="94">
        <v>65000000</v>
      </c>
      <c r="H51" s="93">
        <v>22708000</v>
      </c>
      <c r="I51" s="94"/>
      <c r="J51" s="93">
        <v>23599000</v>
      </c>
      <c r="K51" s="94"/>
      <c r="L51" s="93"/>
      <c r="M51" s="94"/>
      <c r="N51" s="93"/>
      <c r="O51" s="94"/>
      <c r="P51" s="93">
        <f t="shared" si="27"/>
        <v>46307000</v>
      </c>
      <c r="Q51" s="94">
        <f t="shared" si="28"/>
        <v>0</v>
      </c>
      <c r="R51" s="48">
        <f t="shared" si="29"/>
        <v>3.9237273207680112</v>
      </c>
      <c r="S51" s="49">
        <f t="shared" si="30"/>
        <v>0</v>
      </c>
      <c r="T51" s="48">
        <f t="shared" si="31"/>
        <v>54.47882352941177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65000000</v>
      </c>
      <c r="H53" s="96">
        <f t="shared" si="33"/>
        <v>22708000</v>
      </c>
      <c r="I53" s="97">
        <f t="shared" si="33"/>
        <v>0</v>
      </c>
      <c r="J53" s="96">
        <f t="shared" si="33"/>
        <v>23599000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46307000</v>
      </c>
      <c r="Q53" s="97">
        <f t="shared" si="28"/>
        <v>0</v>
      </c>
      <c r="R53" s="52">
        <f t="shared" si="29"/>
        <v>3.9237273207680112</v>
      </c>
      <c r="S53" s="53">
        <f t="shared" si="30"/>
        <v>0</v>
      </c>
      <c r="T53" s="52">
        <f>IF((+$E43+$E45+$E47+$E48+$E51) =0,0,(P53   /(+$E43+$E45+$E47+$E48+$E51) )*100)</f>
        <v>54.47882352941177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94385000</v>
      </c>
      <c r="C67" s="104">
        <f>SUM(C9:C15,C18:C23,C26:C29,C32,C35:C39,C42:C52,C55:C58,C61:C65)</f>
        <v>0</v>
      </c>
      <c r="D67" s="104"/>
      <c r="E67" s="104">
        <f t="shared" si="35"/>
        <v>94385000</v>
      </c>
      <c r="F67" s="105">
        <f t="shared" ref="F67:O67" si="43">SUM(F9:F15,F18:F23,F26:F29,F32,F35:F39,F42:F52,F55:F58,F61:F65)</f>
        <v>94385000</v>
      </c>
      <c r="G67" s="106">
        <f t="shared" si="43"/>
        <v>69419000</v>
      </c>
      <c r="H67" s="105">
        <f t="shared" si="43"/>
        <v>23047000</v>
      </c>
      <c r="I67" s="106">
        <f t="shared" si="43"/>
        <v>0</v>
      </c>
      <c r="J67" s="105">
        <f t="shared" si="43"/>
        <v>24806000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47853000</v>
      </c>
      <c r="Q67" s="106">
        <f t="shared" si="37"/>
        <v>0</v>
      </c>
      <c r="R67" s="61">
        <f t="shared" si="38"/>
        <v>7.6322297912960471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52.652252847004455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107893000</v>
      </c>
      <c r="C69" s="92">
        <v>0</v>
      </c>
      <c r="D69" s="92"/>
      <c r="E69" s="92">
        <f>$B69      +$C69      +$D69</f>
        <v>107893000</v>
      </c>
      <c r="F69" s="93">
        <v>107893000</v>
      </c>
      <c r="G69" s="94">
        <v>92551000</v>
      </c>
      <c r="H69" s="93">
        <v>41590000</v>
      </c>
      <c r="I69" s="94">
        <v>-55071160</v>
      </c>
      <c r="J69" s="93">
        <v>37712000</v>
      </c>
      <c r="K69" s="94">
        <v>55071160</v>
      </c>
      <c r="L69" s="93"/>
      <c r="M69" s="94"/>
      <c r="N69" s="93"/>
      <c r="O69" s="94"/>
      <c r="P69" s="93">
        <f>$H69      +$J69      +$L69      +$N69</f>
        <v>79302000</v>
      </c>
      <c r="Q69" s="94">
        <f>$I69      +$K69      +$M69      +$O69</f>
        <v>0</v>
      </c>
      <c r="R69" s="48">
        <f>IF(($H69      =0),0,((($J69      -$H69      )/$H69      )*100))</f>
        <v>-9.3243568165424389</v>
      </c>
      <c r="S69" s="49">
        <f>IF(($I69      =0),0,((($K69      -$I69      )/$I69      )*100))</f>
        <v>-200</v>
      </c>
      <c r="T69" s="48">
        <f>IF(($E69      =0),0,(($P69      /$E69      )*100))</f>
        <v>73.500597814501404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107893000</v>
      </c>
      <c r="C70" s="101">
        <f>C69</f>
        <v>0</v>
      </c>
      <c r="D70" s="101"/>
      <c r="E70" s="101">
        <f>$B70      +$C70      +$D70</f>
        <v>107893000</v>
      </c>
      <c r="F70" s="102">
        <f t="shared" ref="F70:O70" si="44">F69</f>
        <v>107893000</v>
      </c>
      <c r="G70" s="103">
        <f t="shared" si="44"/>
        <v>92551000</v>
      </c>
      <c r="H70" s="102">
        <f t="shared" si="44"/>
        <v>41590000</v>
      </c>
      <c r="I70" s="103">
        <f t="shared" si="44"/>
        <v>-55071160</v>
      </c>
      <c r="J70" s="102">
        <f t="shared" si="44"/>
        <v>37712000</v>
      </c>
      <c r="K70" s="103">
        <f t="shared" si="44"/>
        <v>55071160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79302000</v>
      </c>
      <c r="Q70" s="103">
        <f>$I70      +$K70      +$M70      +$O70</f>
        <v>0</v>
      </c>
      <c r="R70" s="57">
        <f>IF(($H70      =0),0,((($J70      -$H70      )/$H70      )*100))</f>
        <v>-9.3243568165424389</v>
      </c>
      <c r="S70" s="58">
        <f>IF(($I70      =0),0,((($K70      -$I70      )/$I70      )*100))</f>
        <v>-200</v>
      </c>
      <c r="T70" s="57">
        <f>IF($E70   =0,0,($P70   /$E70   )*100)</f>
        <v>73.500597814501404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107893000</v>
      </c>
      <c r="C71" s="104">
        <f>C69</f>
        <v>0</v>
      </c>
      <c r="D71" s="104"/>
      <c r="E71" s="104">
        <f>$B71      +$C71      +$D71</f>
        <v>107893000</v>
      </c>
      <c r="F71" s="105">
        <f t="shared" ref="F71:O71" si="45">F69</f>
        <v>107893000</v>
      </c>
      <c r="G71" s="106">
        <f t="shared" si="45"/>
        <v>92551000</v>
      </c>
      <c r="H71" s="105">
        <f t="shared" si="45"/>
        <v>41590000</v>
      </c>
      <c r="I71" s="106">
        <f t="shared" si="45"/>
        <v>-55071160</v>
      </c>
      <c r="J71" s="105">
        <f t="shared" si="45"/>
        <v>37712000</v>
      </c>
      <c r="K71" s="106">
        <f t="shared" si="45"/>
        <v>55071160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79302000</v>
      </c>
      <c r="Q71" s="106">
        <f>$I71      +$K71      +$M71      +$O71</f>
        <v>0</v>
      </c>
      <c r="R71" s="61">
        <f>IF(($H71      =0),0,((($J71      -$H71      )/$H71      )*100))</f>
        <v>-9.3243568165424389</v>
      </c>
      <c r="S71" s="62">
        <f>IF(($I71      =0),0,((($K71      -$I71      )/$I71      )*100))</f>
        <v>-200</v>
      </c>
      <c r="T71" s="61">
        <f>IF($E71   =0,0,($P71   /$E71   )*100)</f>
        <v>73.500597814501404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202278000</v>
      </c>
      <c r="C72" s="104">
        <f>SUM(C9:C15,C18:C23,C26:C29,C32,C35:C39,C42:C52,C55:C58,C61:C65,C69)</f>
        <v>0</v>
      </c>
      <c r="D72" s="104"/>
      <c r="E72" s="104">
        <f>$B72      +$C72      +$D72</f>
        <v>202278000</v>
      </c>
      <c r="F72" s="105">
        <f t="shared" ref="F72:O72" si="46">SUM(F9:F15,F18:F23,F26:F29,F32,F35:F39,F42:F52,F55:F58,F61:F65,F69)</f>
        <v>202278000</v>
      </c>
      <c r="G72" s="106">
        <f t="shared" si="46"/>
        <v>161970000</v>
      </c>
      <c r="H72" s="105">
        <f t="shared" si="46"/>
        <v>64637000</v>
      </c>
      <c r="I72" s="106">
        <f t="shared" si="46"/>
        <v>-55071160</v>
      </c>
      <c r="J72" s="105">
        <f t="shared" si="46"/>
        <v>62518000</v>
      </c>
      <c r="K72" s="106">
        <f t="shared" si="46"/>
        <v>55071160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127155000</v>
      </c>
      <c r="Q72" s="106">
        <f>$I72      +$K72      +$M72      +$O72</f>
        <v>0</v>
      </c>
      <c r="R72" s="61">
        <f>IF(($H72      =0),0,((($J72      -$H72      )/$H72      )*100))</f>
        <v>-3.2783080897937715</v>
      </c>
      <c r="S72" s="62">
        <f>IF(($I72      =0),0,((($K72      -$I72      )/$I72      )*100))</f>
        <v>-200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63.968346597712021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NRrxBfrGpzwXAtC1J0OFbdQyKo5h7+PSvFxpNSCMKhAiqMKCQb/UpcA1oH1I3i9qrX2uNwVstdTKAks9hjwtg==" saltValue="LgVV388x6Wu+stO/YgHP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286000</v>
      </c>
      <c r="I10" s="94"/>
      <c r="J10" s="93">
        <v>570000</v>
      </c>
      <c r="K10" s="94"/>
      <c r="L10" s="93"/>
      <c r="M10" s="94"/>
      <c r="N10" s="93"/>
      <c r="O10" s="94"/>
      <c r="P10" s="93">
        <f t="shared" ref="P10:P16" si="1">$H10      +$J10      +$L10      +$N10</f>
        <v>856000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99.300699300699307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33.568627450980394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286000</v>
      </c>
      <c r="I16" s="97">
        <f t="shared" si="7"/>
        <v>0</v>
      </c>
      <c r="J16" s="96">
        <f t="shared" si="7"/>
        <v>570000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856000</v>
      </c>
      <c r="Q16" s="97">
        <f t="shared" si="2"/>
        <v>0</v>
      </c>
      <c r="R16" s="52">
        <f t="shared" si="3"/>
        <v>99.300699300699307</v>
      </c>
      <c r="S16" s="53">
        <f t="shared" si="4"/>
        <v>0</v>
      </c>
      <c r="T16" s="52">
        <f>IF((SUM($E9:$E13)+$E15)=0,0,(P16/(SUM($E9:$E13)+$E15)*100))</f>
        <v>33.568627450980394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=0),0,((($J32      -$H32      )/$H32      )*100))</f>
        <v>0</v>
      </c>
      <c r="S32" s="49">
        <f>IF(($I32      =0),0,((($K32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=0),0,((($J33      -$H33      )/$H33      )*100))</f>
        <v>0</v>
      </c>
      <c r="S33" s="53">
        <f>IF(($I33      =0),0,((($K33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17237000</v>
      </c>
      <c r="C35" s="92">
        <v>0</v>
      </c>
      <c r="D35" s="92"/>
      <c r="E35" s="92">
        <f t="shared" ref="E35:E40" si="18">$B35      +$C35      +$D35</f>
        <v>17237000</v>
      </c>
      <c r="F35" s="93">
        <v>17237000</v>
      </c>
      <c r="G35" s="94">
        <v>17237000</v>
      </c>
      <c r="H35" s="93">
        <v>1127000</v>
      </c>
      <c r="I35" s="94"/>
      <c r="J35" s="93">
        <v>9765000</v>
      </c>
      <c r="K35" s="94"/>
      <c r="L35" s="93"/>
      <c r="M35" s="94"/>
      <c r="N35" s="93"/>
      <c r="O35" s="94"/>
      <c r="P35" s="93">
        <f t="shared" ref="P35:P40" si="19">$H35      +$J35      +$L35      +$N35</f>
        <v>10892000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766.45962732919259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63.189650171143477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6923000</v>
      </c>
      <c r="C36" s="92">
        <v>0</v>
      </c>
      <c r="D36" s="92"/>
      <c r="E36" s="92">
        <f t="shared" si="18"/>
        <v>6923000</v>
      </c>
      <c r="F36" s="93">
        <v>6923000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1500000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26160000</v>
      </c>
      <c r="C40" s="95">
        <f>SUM(C35:C39)</f>
        <v>0</v>
      </c>
      <c r="D40" s="95"/>
      <c r="E40" s="95">
        <f t="shared" si="18"/>
        <v>26160000</v>
      </c>
      <c r="F40" s="96">
        <f t="shared" ref="F40:O40" si="25">SUM(F35:F39)</f>
        <v>26160000</v>
      </c>
      <c r="G40" s="97">
        <f t="shared" si="25"/>
        <v>18737000</v>
      </c>
      <c r="H40" s="96">
        <f t="shared" si="25"/>
        <v>1127000</v>
      </c>
      <c r="I40" s="97">
        <f t="shared" si="25"/>
        <v>0</v>
      </c>
      <c r="J40" s="96">
        <f t="shared" si="25"/>
        <v>9765000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10892000</v>
      </c>
      <c r="Q40" s="97">
        <f t="shared" si="20"/>
        <v>0</v>
      </c>
      <c r="R40" s="52">
        <f t="shared" si="21"/>
        <v>766.45962732919259</v>
      </c>
      <c r="S40" s="53">
        <f t="shared" si="22"/>
        <v>0</v>
      </c>
      <c r="T40" s="52">
        <f>IF((+$E35+$E38) =0,0,(P40   /(+$E35+$E38) )*100)</f>
        <v>56.620055102146907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28710000</v>
      </c>
      <c r="C67" s="104">
        <f>SUM(C9:C15,C18:C23,C26:C29,C32,C35:C39,C42:C52,C55:C58,C61:C65)</f>
        <v>0</v>
      </c>
      <c r="D67" s="104"/>
      <c r="E67" s="104">
        <f t="shared" si="35"/>
        <v>28710000</v>
      </c>
      <c r="F67" s="105">
        <f t="shared" ref="F67:O67" si="43">SUM(F9:F15,F18:F23,F26:F29,F32,F35:F39,F42:F52,F55:F58,F61:F65)</f>
        <v>28710000</v>
      </c>
      <c r="G67" s="106">
        <f t="shared" si="43"/>
        <v>21287000</v>
      </c>
      <c r="H67" s="105">
        <f t="shared" si="43"/>
        <v>1413000</v>
      </c>
      <c r="I67" s="106">
        <f t="shared" si="43"/>
        <v>0</v>
      </c>
      <c r="J67" s="105">
        <f t="shared" si="43"/>
        <v>10335000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11748000</v>
      </c>
      <c r="Q67" s="106">
        <f t="shared" si="37"/>
        <v>0</v>
      </c>
      <c r="R67" s="61">
        <f t="shared" si="38"/>
        <v>631.42250530785566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53.92206361591775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41323000</v>
      </c>
      <c r="C69" s="92">
        <v>0</v>
      </c>
      <c r="D69" s="92"/>
      <c r="E69" s="92">
        <f>$B69      +$C69      +$D69</f>
        <v>41323000</v>
      </c>
      <c r="F69" s="93">
        <v>41323000</v>
      </c>
      <c r="G69" s="94">
        <v>23900000</v>
      </c>
      <c r="H69" s="93">
        <v>6133000</v>
      </c>
      <c r="I69" s="94"/>
      <c r="J69" s="93">
        <v>10679000</v>
      </c>
      <c r="K69" s="94"/>
      <c r="L69" s="93"/>
      <c r="M69" s="94"/>
      <c r="N69" s="93"/>
      <c r="O69" s="94"/>
      <c r="P69" s="93">
        <f>$H69      +$J69      +$L69      +$N69</f>
        <v>16812000</v>
      </c>
      <c r="Q69" s="94">
        <f>$I69      +$K69      +$M69      +$O69</f>
        <v>0</v>
      </c>
      <c r="R69" s="48">
        <f>IF(($H69      =0),0,((($J69      -$H69      )/$H69      )*100))</f>
        <v>74.123593673569204</v>
      </c>
      <c r="S69" s="49">
        <f>IF(($I69      =0),0,((($K69      -$I69      )/$I69      )*100))</f>
        <v>0</v>
      </c>
      <c r="T69" s="48">
        <f>IF(($E69      =0),0,(($P69      /$E69      )*100))</f>
        <v>40.684364639546985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41323000</v>
      </c>
      <c r="C70" s="101">
        <f>C69</f>
        <v>0</v>
      </c>
      <c r="D70" s="101"/>
      <c r="E70" s="101">
        <f>$B70      +$C70      +$D70</f>
        <v>41323000</v>
      </c>
      <c r="F70" s="102">
        <f t="shared" ref="F70:O70" si="44">F69</f>
        <v>41323000</v>
      </c>
      <c r="G70" s="103">
        <f t="shared" si="44"/>
        <v>23900000</v>
      </c>
      <c r="H70" s="102">
        <f t="shared" si="44"/>
        <v>6133000</v>
      </c>
      <c r="I70" s="103">
        <f t="shared" si="44"/>
        <v>0</v>
      </c>
      <c r="J70" s="102">
        <f t="shared" si="44"/>
        <v>10679000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16812000</v>
      </c>
      <c r="Q70" s="103">
        <f>$I70      +$K70      +$M70      +$O70</f>
        <v>0</v>
      </c>
      <c r="R70" s="57">
        <f>IF(($H70      =0),0,((($J70      -$H70      )/$H70      )*100))</f>
        <v>74.123593673569204</v>
      </c>
      <c r="S70" s="58">
        <f>IF(($I70      =0),0,((($K70      -$I70      )/$I70      )*100))</f>
        <v>0</v>
      </c>
      <c r="T70" s="57">
        <f>IF($E70   =0,0,($P70   /$E70   )*100)</f>
        <v>40.684364639546985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41323000</v>
      </c>
      <c r="C71" s="104">
        <f>C69</f>
        <v>0</v>
      </c>
      <c r="D71" s="104"/>
      <c r="E71" s="104">
        <f>$B71      +$C71      +$D71</f>
        <v>41323000</v>
      </c>
      <c r="F71" s="105">
        <f t="shared" ref="F71:O71" si="45">F69</f>
        <v>41323000</v>
      </c>
      <c r="G71" s="106">
        <f t="shared" si="45"/>
        <v>23900000</v>
      </c>
      <c r="H71" s="105">
        <f t="shared" si="45"/>
        <v>6133000</v>
      </c>
      <c r="I71" s="106">
        <f t="shared" si="45"/>
        <v>0</v>
      </c>
      <c r="J71" s="105">
        <f t="shared" si="45"/>
        <v>10679000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16812000</v>
      </c>
      <c r="Q71" s="106">
        <f>$I71      +$K71      +$M71      +$O71</f>
        <v>0</v>
      </c>
      <c r="R71" s="61">
        <f>IF(($H71      =0),0,((($J71      -$H71      )/$H71      )*100))</f>
        <v>74.123593673569204</v>
      </c>
      <c r="S71" s="62">
        <f>IF(($I71      =0),0,((($K71      -$I71      )/$I71      )*100))</f>
        <v>0</v>
      </c>
      <c r="T71" s="61">
        <f>IF($E71   =0,0,($P71   /$E71   )*100)</f>
        <v>40.684364639546985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70033000</v>
      </c>
      <c r="C72" s="104">
        <f>SUM(C9:C15,C18:C23,C26:C29,C32,C35:C39,C42:C52,C55:C58,C61:C65,C69)</f>
        <v>0</v>
      </c>
      <c r="D72" s="104"/>
      <c r="E72" s="104">
        <f>$B72      +$C72      +$D72</f>
        <v>70033000</v>
      </c>
      <c r="F72" s="105">
        <f t="shared" ref="F72:O72" si="46">SUM(F9:F15,F18:F23,F26:F29,F32,F35:F39,F42:F52,F55:F58,F61:F65,F69)</f>
        <v>70033000</v>
      </c>
      <c r="G72" s="106">
        <f t="shared" si="46"/>
        <v>45187000</v>
      </c>
      <c r="H72" s="105">
        <f t="shared" si="46"/>
        <v>7546000</v>
      </c>
      <c r="I72" s="106">
        <f t="shared" si="46"/>
        <v>0</v>
      </c>
      <c r="J72" s="105">
        <f t="shared" si="46"/>
        <v>21014000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28560000</v>
      </c>
      <c r="Q72" s="106">
        <f>$I72      +$K72      +$M72      +$O72</f>
        <v>0</v>
      </c>
      <c r="R72" s="61">
        <f>IF(($H72      =0),0,((($J72      -$H72      )/$H72      )*100))</f>
        <v>178.47866419294991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45.254317857708763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bNPFUSY/JmgMOZI6yCvHyDjeZVoWMNgS8UjKX9mAX1lDOdS5Gg7bdSOHPqAKmBQYIcftuLLtNj5bbo9GuDVfg==" saltValue="zKqMfpBNNhhrE0JhYZz4h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1650000</v>
      </c>
      <c r="C10" s="92">
        <v>0</v>
      </c>
      <c r="D10" s="92"/>
      <c r="E10" s="92">
        <f t="shared" ref="E10:E16" si="0">$B10      +$C10      +$D10</f>
        <v>1650000</v>
      </c>
      <c r="F10" s="93">
        <v>1650000</v>
      </c>
      <c r="G10" s="94">
        <v>1650000</v>
      </c>
      <c r="H10" s="93">
        <v>90000</v>
      </c>
      <c r="I10" s="94"/>
      <c r="J10" s="93">
        <v>120000</v>
      </c>
      <c r="K10" s="94"/>
      <c r="L10" s="93"/>
      <c r="M10" s="94"/>
      <c r="N10" s="93"/>
      <c r="O10" s="94"/>
      <c r="P10" s="93">
        <f t="shared" ref="P10:P16" si="1">$H10      +$J10      +$L10      +$N10</f>
        <v>210000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33.333333333333329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12.727272727272727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15000000</v>
      </c>
      <c r="C13" s="92">
        <v>0</v>
      </c>
      <c r="D13" s="92"/>
      <c r="E13" s="92">
        <f t="shared" si="0"/>
        <v>15000000</v>
      </c>
      <c r="F13" s="93">
        <v>15000000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</v>
      </c>
      <c r="C14" s="92">
        <v>0</v>
      </c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16750000</v>
      </c>
      <c r="C16" s="95">
        <f>SUM(C9:C15)</f>
        <v>0</v>
      </c>
      <c r="D16" s="95"/>
      <c r="E16" s="95">
        <f t="shared" si="0"/>
        <v>16750000</v>
      </c>
      <c r="F16" s="96">
        <f t="shared" ref="F16:O16" si="7">SUM(F9:F15)</f>
        <v>16750000</v>
      </c>
      <c r="G16" s="97">
        <f t="shared" si="7"/>
        <v>1650000</v>
      </c>
      <c r="H16" s="96">
        <f t="shared" si="7"/>
        <v>90000</v>
      </c>
      <c r="I16" s="97">
        <f t="shared" si="7"/>
        <v>0</v>
      </c>
      <c r="J16" s="96">
        <f t="shared" si="7"/>
        <v>120000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210000</v>
      </c>
      <c r="Q16" s="97">
        <f t="shared" si="2"/>
        <v>0</v>
      </c>
      <c r="R16" s="52">
        <f t="shared" si="3"/>
        <v>33.333333333333329</v>
      </c>
      <c r="S16" s="53">
        <f t="shared" si="4"/>
        <v>0</v>
      </c>
      <c r="T16" s="52">
        <f>IF((SUM($E9:$E13)+$E15)=0,0,(P16/(SUM($E9:$E13)+$E15)*100))</f>
        <v>1.2612612612612613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2948000</v>
      </c>
      <c r="C32" s="92">
        <v>0</v>
      </c>
      <c r="D32" s="92"/>
      <c r="E32" s="92">
        <f>$B32      +$C32      +$D32</f>
        <v>2948000</v>
      </c>
      <c r="F32" s="93">
        <v>2948000</v>
      </c>
      <c r="G32" s="94">
        <v>2063000</v>
      </c>
      <c r="H32" s="93">
        <v>824000</v>
      </c>
      <c r="I32" s="94"/>
      <c r="J32" s="93">
        <v>896000</v>
      </c>
      <c r="K32" s="94"/>
      <c r="L32" s="93"/>
      <c r="M32" s="94"/>
      <c r="N32" s="93"/>
      <c r="O32" s="94"/>
      <c r="P32" s="93">
        <f>$H32      +$J32      +$L32      +$N32</f>
        <v>1720000</v>
      </c>
      <c r="Q32" s="94">
        <f>$I32      +$K32      +$M32      +$O32</f>
        <v>0</v>
      </c>
      <c r="R32" s="48">
        <f>IF(($H32      =0),0,((($J32      -$H32      )/$H32      )*100))</f>
        <v>8.7378640776699026</v>
      </c>
      <c r="S32" s="49">
        <f>IF(($I32      =0),0,((($K32      -$I32      )/$I32      )*100))</f>
        <v>0</v>
      </c>
      <c r="T32" s="48">
        <f>IF(($E32      =0),0,(($P32      /$E32      )*100))</f>
        <v>58.344640434192677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2948000</v>
      </c>
      <c r="C33" s="95">
        <f>C32</f>
        <v>0</v>
      </c>
      <c r="D33" s="95"/>
      <c r="E33" s="95">
        <f>$B33      +$C33      +$D33</f>
        <v>2948000</v>
      </c>
      <c r="F33" s="96">
        <f t="shared" ref="F33:O33" si="17">F32</f>
        <v>2948000</v>
      </c>
      <c r="G33" s="97">
        <f t="shared" si="17"/>
        <v>2063000</v>
      </c>
      <c r="H33" s="96">
        <f t="shared" si="17"/>
        <v>824000</v>
      </c>
      <c r="I33" s="97">
        <f t="shared" si="17"/>
        <v>0</v>
      </c>
      <c r="J33" s="96">
        <f t="shared" si="17"/>
        <v>896000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1720000</v>
      </c>
      <c r="Q33" s="97">
        <f>$I33      +$K33      +$M33      +$O33</f>
        <v>0</v>
      </c>
      <c r="R33" s="52">
        <f>IF(($H33      =0),0,((($J33      -$H33      )/$H33      )*100))</f>
        <v>8.7378640776699026</v>
      </c>
      <c r="S33" s="53">
        <f>IF(($I33      =0),0,((($K33      -$I33      )/$I33      )*100))</f>
        <v>0</v>
      </c>
      <c r="T33" s="52">
        <f>IF($E33   =0,0,($P33   /$E33   )*100)</f>
        <v>58.344640434192677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13500000</v>
      </c>
      <c r="C35" s="92">
        <v>0</v>
      </c>
      <c r="D35" s="92"/>
      <c r="E35" s="92">
        <f t="shared" ref="E35:E40" si="18">$B35      +$C35      +$D35</f>
        <v>13500000</v>
      </c>
      <c r="F35" s="93">
        <v>13500000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13985000</v>
      </c>
      <c r="C36" s="92">
        <v>0</v>
      </c>
      <c r="D36" s="92"/>
      <c r="E36" s="92">
        <f t="shared" si="18"/>
        <v>13985000</v>
      </c>
      <c r="F36" s="93">
        <v>13985000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/>
      <c r="J38" s="93">
        <v>273000</v>
      </c>
      <c r="K38" s="94"/>
      <c r="L38" s="93"/>
      <c r="M38" s="94"/>
      <c r="N38" s="93"/>
      <c r="O38" s="94"/>
      <c r="P38" s="93">
        <f t="shared" si="19"/>
        <v>273000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6.8250000000000002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31485000</v>
      </c>
      <c r="C40" s="95">
        <f>SUM(C35:C39)</f>
        <v>0</v>
      </c>
      <c r="D40" s="95"/>
      <c r="E40" s="95">
        <f t="shared" si="18"/>
        <v>31485000</v>
      </c>
      <c r="F40" s="96">
        <f t="shared" ref="F40:O40" si="25">SUM(F35:F39)</f>
        <v>31485000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273000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273000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1.5599999999999998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10000000</v>
      </c>
      <c r="H51" s="93">
        <v>5000000</v>
      </c>
      <c r="I51" s="94"/>
      <c r="J51" s="93">
        <v>5000000</v>
      </c>
      <c r="K51" s="94"/>
      <c r="L51" s="93"/>
      <c r="M51" s="94"/>
      <c r="N51" s="93"/>
      <c r="O51" s="94"/>
      <c r="P51" s="93">
        <f t="shared" si="27"/>
        <v>10000000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25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10000000</v>
      </c>
      <c r="H53" s="96">
        <f t="shared" si="33"/>
        <v>5000000</v>
      </c>
      <c r="I53" s="97">
        <f t="shared" si="33"/>
        <v>0</v>
      </c>
      <c r="J53" s="96">
        <f t="shared" si="33"/>
        <v>5000000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10000000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25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91183000</v>
      </c>
      <c r="C67" s="104">
        <f>SUM(C9:C15,C18:C23,C26:C29,C32,C35:C39,C42:C52,C55:C58,C61:C65)</f>
        <v>0</v>
      </c>
      <c r="D67" s="104"/>
      <c r="E67" s="104">
        <f t="shared" si="35"/>
        <v>91183000</v>
      </c>
      <c r="F67" s="105">
        <f t="shared" ref="F67:O67" si="43">SUM(F9:F15,F18:F23,F26:F29,F32,F35:F39,F42:F52,F55:F58,F61:F65)</f>
        <v>91183000</v>
      </c>
      <c r="G67" s="106">
        <f t="shared" si="43"/>
        <v>14713000</v>
      </c>
      <c r="H67" s="105">
        <f t="shared" si="43"/>
        <v>5914000</v>
      </c>
      <c r="I67" s="106">
        <f t="shared" si="43"/>
        <v>0</v>
      </c>
      <c r="J67" s="105">
        <f t="shared" si="43"/>
        <v>6289000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12203000</v>
      </c>
      <c r="Q67" s="106">
        <f t="shared" si="37"/>
        <v>0</v>
      </c>
      <c r="R67" s="61">
        <f t="shared" si="38"/>
        <v>6.3408860331416976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15.827907338711769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119182000</v>
      </c>
      <c r="C69" s="92">
        <v>0</v>
      </c>
      <c r="D69" s="92"/>
      <c r="E69" s="92">
        <f>$B69      +$C69      +$D69</f>
        <v>119182000</v>
      </c>
      <c r="F69" s="93">
        <v>119182000</v>
      </c>
      <c r="G69" s="94">
        <v>92169000</v>
      </c>
      <c r="H69" s="93">
        <v>22517000</v>
      </c>
      <c r="I69" s="94"/>
      <c r="J69" s="93">
        <v>33730000</v>
      </c>
      <c r="K69" s="94"/>
      <c r="L69" s="93"/>
      <c r="M69" s="94"/>
      <c r="N69" s="93"/>
      <c r="O69" s="94"/>
      <c r="P69" s="93">
        <f>$H69      +$J69      +$L69      +$N69</f>
        <v>56247000</v>
      </c>
      <c r="Q69" s="94">
        <f>$I69      +$K69      +$M69      +$O69</f>
        <v>0</v>
      </c>
      <c r="R69" s="48">
        <f>IF(($H69      =0),0,((($J69      -$H69      )/$H69      )*100))</f>
        <v>49.797930452546964</v>
      </c>
      <c r="S69" s="49">
        <f>IF(($I69      =0),0,((($K69      -$I69      )/$I69      )*100))</f>
        <v>0</v>
      </c>
      <c r="T69" s="48">
        <f>IF(($E69      =0),0,(($P69      /$E69      )*100))</f>
        <v>47.194207178936416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119182000</v>
      </c>
      <c r="C70" s="101">
        <f>C69</f>
        <v>0</v>
      </c>
      <c r="D70" s="101"/>
      <c r="E70" s="101">
        <f>$B70      +$C70      +$D70</f>
        <v>119182000</v>
      </c>
      <c r="F70" s="102">
        <f t="shared" ref="F70:O70" si="44">F69</f>
        <v>119182000</v>
      </c>
      <c r="G70" s="103">
        <f t="shared" si="44"/>
        <v>92169000</v>
      </c>
      <c r="H70" s="102">
        <f t="shared" si="44"/>
        <v>22517000</v>
      </c>
      <c r="I70" s="103">
        <f t="shared" si="44"/>
        <v>0</v>
      </c>
      <c r="J70" s="102">
        <f t="shared" si="44"/>
        <v>33730000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56247000</v>
      </c>
      <c r="Q70" s="103">
        <f>$I70      +$K70      +$M70      +$O70</f>
        <v>0</v>
      </c>
      <c r="R70" s="57">
        <f>IF(($H70      =0),0,((($J70      -$H70      )/$H70      )*100))</f>
        <v>49.797930452546964</v>
      </c>
      <c r="S70" s="58">
        <f>IF(($I70      =0),0,((($K70      -$I70      )/$I70      )*100))</f>
        <v>0</v>
      </c>
      <c r="T70" s="57">
        <f>IF($E70   =0,0,($P70   /$E70   )*100)</f>
        <v>47.194207178936416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119182000</v>
      </c>
      <c r="C71" s="104">
        <f>C69</f>
        <v>0</v>
      </c>
      <c r="D71" s="104"/>
      <c r="E71" s="104">
        <f>$B71      +$C71      +$D71</f>
        <v>119182000</v>
      </c>
      <c r="F71" s="105">
        <f t="shared" ref="F71:O71" si="45">F69</f>
        <v>119182000</v>
      </c>
      <c r="G71" s="106">
        <f t="shared" si="45"/>
        <v>92169000</v>
      </c>
      <c r="H71" s="105">
        <f t="shared" si="45"/>
        <v>22517000</v>
      </c>
      <c r="I71" s="106">
        <f t="shared" si="45"/>
        <v>0</v>
      </c>
      <c r="J71" s="105">
        <f t="shared" si="45"/>
        <v>33730000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56247000</v>
      </c>
      <c r="Q71" s="106">
        <f>$I71      +$K71      +$M71      +$O71</f>
        <v>0</v>
      </c>
      <c r="R71" s="61">
        <f>IF(($H71      =0),0,((($J71      -$H71      )/$H71      )*100))</f>
        <v>49.797930452546964</v>
      </c>
      <c r="S71" s="62">
        <f>IF(($I71      =0),0,((($K71      -$I71      )/$I71      )*100))</f>
        <v>0</v>
      </c>
      <c r="T71" s="61">
        <f>IF($E71   =0,0,($P71   /$E71   )*100)</f>
        <v>47.194207178936416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210365000</v>
      </c>
      <c r="C72" s="104">
        <f>SUM(C9:C15,C18:C23,C26:C29,C32,C35:C39,C42:C52,C55:C58,C61:C65,C69)</f>
        <v>0</v>
      </c>
      <c r="D72" s="104"/>
      <c r="E72" s="104">
        <f>$B72      +$C72      +$D72</f>
        <v>210365000</v>
      </c>
      <c r="F72" s="105">
        <f t="shared" ref="F72:O72" si="46">SUM(F9:F15,F18:F23,F26:F29,F32,F35:F39,F42:F52,F55:F58,F61:F65,F69)</f>
        <v>210365000</v>
      </c>
      <c r="G72" s="106">
        <f t="shared" si="46"/>
        <v>106882000</v>
      </c>
      <c r="H72" s="105">
        <f t="shared" si="46"/>
        <v>28431000</v>
      </c>
      <c r="I72" s="106">
        <f t="shared" si="46"/>
        <v>0</v>
      </c>
      <c r="J72" s="105">
        <f t="shared" si="46"/>
        <v>40019000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68450000</v>
      </c>
      <c r="Q72" s="106">
        <f>$I72      +$K72      +$M72      +$O72</f>
        <v>0</v>
      </c>
      <c r="R72" s="61">
        <f>IF(($H72      =0),0,((($J72      -$H72      )/$H72      )*100))</f>
        <v>40.758327178080265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34.873649887915228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ZoKJGhN1FCwmexi5VgIJXHlu37xml+Cba9aQUfJFdP8+IJeW8JfcdgsuW+7lDqnzo2V966BxqwNFTOi+QBpqw==" saltValue="5TBdTUhtHiiAVLhU03XGo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/>
      <c r="I10" s="94"/>
      <c r="J10" s="93">
        <v>760000</v>
      </c>
      <c r="K10" s="94"/>
      <c r="L10" s="93"/>
      <c r="M10" s="94"/>
      <c r="N10" s="93"/>
      <c r="O10" s="94"/>
      <c r="P10" s="93">
        <f t="shared" ref="P10:P16" si="1">$H10      +$J10      +$L10      +$N10</f>
        <v>760000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26.666666666666668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0</v>
      </c>
      <c r="I16" s="97">
        <f t="shared" si="7"/>
        <v>0</v>
      </c>
      <c r="J16" s="96">
        <f t="shared" si="7"/>
        <v>760000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760000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26.666666666666668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=0),0,((($J32      -$H32      )/$H32      )*100))</f>
        <v>0</v>
      </c>
      <c r="S32" s="49">
        <f>IF(($I32      =0),0,((($K32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=0),0,((($J33      -$H33      )/$H33      )*100))</f>
        <v>0</v>
      </c>
      <c r="S33" s="53">
        <f>IF(($I33      =0),0,((($K33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8075000</v>
      </c>
      <c r="C35" s="92">
        <v>0</v>
      </c>
      <c r="D35" s="92"/>
      <c r="E35" s="92">
        <f t="shared" ref="E35:E40" si="18">$B35      +$C35      +$D35</f>
        <v>8075000</v>
      </c>
      <c r="F35" s="93">
        <v>8075000</v>
      </c>
      <c r="G35" s="94">
        <v>8075000</v>
      </c>
      <c r="H35" s="93"/>
      <c r="I35" s="94"/>
      <c r="J35" s="93">
        <v>3425000</v>
      </c>
      <c r="K35" s="94"/>
      <c r="L35" s="93"/>
      <c r="M35" s="94"/>
      <c r="N35" s="93"/>
      <c r="O35" s="94"/>
      <c r="P35" s="93">
        <f t="shared" ref="P35:P40" si="19">$H35      +$J35      +$L35      +$N35</f>
        <v>3425000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42.414860681114554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4317000</v>
      </c>
      <c r="C36" s="92">
        <v>0</v>
      </c>
      <c r="D36" s="92"/>
      <c r="E36" s="92">
        <f t="shared" si="18"/>
        <v>4317000</v>
      </c>
      <c r="F36" s="93">
        <v>4317000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12392000</v>
      </c>
      <c r="C40" s="95">
        <f>SUM(C35:C39)</f>
        <v>0</v>
      </c>
      <c r="D40" s="95"/>
      <c r="E40" s="95">
        <f t="shared" si="18"/>
        <v>12392000</v>
      </c>
      <c r="F40" s="96">
        <f t="shared" ref="F40:O40" si="25">SUM(F35:F39)</f>
        <v>12392000</v>
      </c>
      <c r="G40" s="97">
        <f t="shared" si="25"/>
        <v>8075000</v>
      </c>
      <c r="H40" s="96">
        <f t="shared" si="25"/>
        <v>0</v>
      </c>
      <c r="I40" s="97">
        <f t="shared" si="25"/>
        <v>0</v>
      </c>
      <c r="J40" s="96">
        <f t="shared" si="25"/>
        <v>3425000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3425000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42.414860681114554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15242000</v>
      </c>
      <c r="C67" s="104">
        <f>SUM(C9:C15,C18:C23,C26:C29,C32,C35:C39,C42:C52,C55:C58,C61:C65)</f>
        <v>0</v>
      </c>
      <c r="D67" s="104"/>
      <c r="E67" s="104">
        <f t="shared" si="35"/>
        <v>15242000</v>
      </c>
      <c r="F67" s="105">
        <f t="shared" ref="F67:O67" si="43">SUM(F9:F15,F18:F23,F26:F29,F32,F35:F39,F42:F52,F55:F58,F61:F65)</f>
        <v>15242000</v>
      </c>
      <c r="G67" s="106">
        <f t="shared" si="43"/>
        <v>10925000</v>
      </c>
      <c r="H67" s="105">
        <f t="shared" si="43"/>
        <v>0</v>
      </c>
      <c r="I67" s="106">
        <f t="shared" si="43"/>
        <v>0</v>
      </c>
      <c r="J67" s="105">
        <f t="shared" si="43"/>
        <v>4185000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4185000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38.306636155606405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9607000</v>
      </c>
      <c r="C69" s="92">
        <v>0</v>
      </c>
      <c r="D69" s="92"/>
      <c r="E69" s="92">
        <f>$B69      +$C69      +$D69</f>
        <v>9607000</v>
      </c>
      <c r="F69" s="93">
        <v>9607000</v>
      </c>
      <c r="G69" s="94">
        <v>4800000</v>
      </c>
      <c r="H69" s="93">
        <v>718000</v>
      </c>
      <c r="I69" s="94"/>
      <c r="J69" s="93">
        <v>1092000</v>
      </c>
      <c r="K69" s="94"/>
      <c r="L69" s="93"/>
      <c r="M69" s="94"/>
      <c r="N69" s="93"/>
      <c r="O69" s="94"/>
      <c r="P69" s="93">
        <f>$H69      +$J69      +$L69      +$N69</f>
        <v>1810000</v>
      </c>
      <c r="Q69" s="94">
        <f>$I69      +$K69      +$M69      +$O69</f>
        <v>0</v>
      </c>
      <c r="R69" s="48">
        <f>IF(($H69      =0),0,((($J69      -$H69      )/$H69      )*100))</f>
        <v>52.089136490250695</v>
      </c>
      <c r="S69" s="49">
        <f>IF(($I69      =0),0,((($K69      -$I69      )/$I69      )*100))</f>
        <v>0</v>
      </c>
      <c r="T69" s="48">
        <f>IF(($E69      =0),0,(($P69      /$E69      )*100))</f>
        <v>18.840428853960653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9607000</v>
      </c>
      <c r="C70" s="101">
        <f>C69</f>
        <v>0</v>
      </c>
      <c r="D70" s="101"/>
      <c r="E70" s="101">
        <f>$B70      +$C70      +$D70</f>
        <v>9607000</v>
      </c>
      <c r="F70" s="102">
        <f t="shared" ref="F70:O70" si="44">F69</f>
        <v>9607000</v>
      </c>
      <c r="G70" s="103">
        <f t="shared" si="44"/>
        <v>4800000</v>
      </c>
      <c r="H70" s="102">
        <f t="shared" si="44"/>
        <v>718000</v>
      </c>
      <c r="I70" s="103">
        <f t="shared" si="44"/>
        <v>0</v>
      </c>
      <c r="J70" s="102">
        <f t="shared" si="44"/>
        <v>1092000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1810000</v>
      </c>
      <c r="Q70" s="103">
        <f>$I70      +$K70      +$M70      +$O70</f>
        <v>0</v>
      </c>
      <c r="R70" s="57">
        <f>IF(($H70      =0),0,((($J70      -$H70      )/$H70      )*100))</f>
        <v>52.089136490250695</v>
      </c>
      <c r="S70" s="58">
        <f>IF(($I70      =0),0,((($K70      -$I70      )/$I70      )*100))</f>
        <v>0</v>
      </c>
      <c r="T70" s="57">
        <f>IF($E70   =0,0,($P70   /$E70   )*100)</f>
        <v>18.840428853960653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9607000</v>
      </c>
      <c r="C71" s="104">
        <f>C69</f>
        <v>0</v>
      </c>
      <c r="D71" s="104"/>
      <c r="E71" s="104">
        <f>$B71      +$C71      +$D71</f>
        <v>9607000</v>
      </c>
      <c r="F71" s="105">
        <f t="shared" ref="F71:O71" si="45">F69</f>
        <v>9607000</v>
      </c>
      <c r="G71" s="106">
        <f t="shared" si="45"/>
        <v>4800000</v>
      </c>
      <c r="H71" s="105">
        <f t="shared" si="45"/>
        <v>718000</v>
      </c>
      <c r="I71" s="106">
        <f t="shared" si="45"/>
        <v>0</v>
      </c>
      <c r="J71" s="105">
        <f t="shared" si="45"/>
        <v>1092000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1810000</v>
      </c>
      <c r="Q71" s="106">
        <f>$I71      +$K71      +$M71      +$O71</f>
        <v>0</v>
      </c>
      <c r="R71" s="61">
        <f>IF(($H71      =0),0,((($J71      -$H71      )/$H71      )*100))</f>
        <v>52.089136490250695</v>
      </c>
      <c r="S71" s="62">
        <f>IF(($I71      =0),0,((($K71      -$I71      )/$I71      )*100))</f>
        <v>0</v>
      </c>
      <c r="T71" s="61">
        <f>IF($E71   =0,0,($P71   /$E71   )*100)</f>
        <v>18.840428853960653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24849000</v>
      </c>
      <c r="C72" s="104">
        <f>SUM(C9:C15,C18:C23,C26:C29,C32,C35:C39,C42:C52,C55:C58,C61:C65,C69)</f>
        <v>0</v>
      </c>
      <c r="D72" s="104"/>
      <c r="E72" s="104">
        <f>$B72      +$C72      +$D72</f>
        <v>24849000</v>
      </c>
      <c r="F72" s="105">
        <f t="shared" ref="F72:O72" si="46">SUM(F9:F15,F18:F23,F26:F29,F32,F35:F39,F42:F52,F55:F58,F61:F65,F69)</f>
        <v>24849000</v>
      </c>
      <c r="G72" s="106">
        <f t="shared" si="46"/>
        <v>15725000</v>
      </c>
      <c r="H72" s="105">
        <f t="shared" si="46"/>
        <v>718000</v>
      </c>
      <c r="I72" s="106">
        <f t="shared" si="46"/>
        <v>0</v>
      </c>
      <c r="J72" s="105">
        <f t="shared" si="46"/>
        <v>5277000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5995000</v>
      </c>
      <c r="Q72" s="106">
        <f>$I72      +$K72      +$M72      +$O72</f>
        <v>0</v>
      </c>
      <c r="R72" s="61">
        <f>IF(($H72      =0),0,((($J72      -$H72      )/$H72      )*100))</f>
        <v>634.95821727019495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29.198324566530292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wgbw+eSJ6a/6cugK3Bhzndb/x+zvAQInWLv2/797Pd2YUn0KtIyZ8jBOiR+NR0CCsvLW8f7/f6mJkxLwGTOPQ==" saltValue="hwqVn9P7OXgRI8PkllOE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1196000</v>
      </c>
      <c r="I10" s="94"/>
      <c r="J10" s="93">
        <v>158000</v>
      </c>
      <c r="K10" s="94"/>
      <c r="L10" s="93"/>
      <c r="M10" s="94"/>
      <c r="N10" s="93"/>
      <c r="O10" s="94"/>
      <c r="P10" s="93">
        <f t="shared" ref="P10:P16" si="1">$H10      +$J10      +$L10      +$N10</f>
        <v>1354000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-86.789297658862878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73.189189189189179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1196000</v>
      </c>
      <c r="I16" s="97">
        <f t="shared" si="7"/>
        <v>0</v>
      </c>
      <c r="J16" s="96">
        <f t="shared" si="7"/>
        <v>158000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1354000</v>
      </c>
      <c r="Q16" s="97">
        <f t="shared" si="2"/>
        <v>0</v>
      </c>
      <c r="R16" s="52">
        <f t="shared" si="3"/>
        <v>-86.789297658862878</v>
      </c>
      <c r="S16" s="53">
        <f t="shared" si="4"/>
        <v>0</v>
      </c>
      <c r="T16" s="52">
        <f>IF((SUM($E9:$E13)+$E15)=0,0,(P16/(SUM($E9:$E13)+$E15)*100))</f>
        <v>73.189189189189179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=0),0,((($J32      -$H32      )/$H32      )*100))</f>
        <v>0</v>
      </c>
      <c r="S32" s="49">
        <f>IF(($I32      =0),0,((($K32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=0),0,((($J33      -$H33      )/$H33      )*100))</f>
        <v>0</v>
      </c>
      <c r="S33" s="53">
        <f>IF(($I33      =0),0,((($K33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11420000</v>
      </c>
      <c r="C36" s="92">
        <v>0</v>
      </c>
      <c r="D36" s="92"/>
      <c r="E36" s="92">
        <f t="shared" si="18"/>
        <v>11420000</v>
      </c>
      <c r="F36" s="93">
        <v>11420000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11420000</v>
      </c>
      <c r="C40" s="95">
        <f>SUM(C35:C39)</f>
        <v>0</v>
      </c>
      <c r="D40" s="95"/>
      <c r="E40" s="95">
        <f t="shared" si="18"/>
        <v>11420000</v>
      </c>
      <c r="F40" s="96">
        <f t="shared" ref="F40:O40" si="25">SUM(F35:F39)</f>
        <v>11420000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13270000</v>
      </c>
      <c r="C67" s="104">
        <f>SUM(C9:C15,C18:C23,C26:C29,C32,C35:C39,C42:C52,C55:C58,C61:C65)</f>
        <v>0</v>
      </c>
      <c r="D67" s="104"/>
      <c r="E67" s="104">
        <f t="shared" si="35"/>
        <v>13270000</v>
      </c>
      <c r="F67" s="105">
        <f t="shared" ref="F67:O67" si="43">SUM(F9:F15,F18:F23,F26:F29,F32,F35:F39,F42:F52,F55:F58,F61:F65)</f>
        <v>13270000</v>
      </c>
      <c r="G67" s="106">
        <f t="shared" si="43"/>
        <v>1850000</v>
      </c>
      <c r="H67" s="105">
        <f t="shared" si="43"/>
        <v>1196000</v>
      </c>
      <c r="I67" s="106">
        <f t="shared" si="43"/>
        <v>0</v>
      </c>
      <c r="J67" s="105">
        <f t="shared" si="43"/>
        <v>158000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1354000</v>
      </c>
      <c r="Q67" s="106">
        <f t="shared" si="37"/>
        <v>0</v>
      </c>
      <c r="R67" s="61">
        <f t="shared" si="38"/>
        <v>-86.789297658862878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73.189189189189179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30794000</v>
      </c>
      <c r="C69" s="92">
        <v>0</v>
      </c>
      <c r="D69" s="92"/>
      <c r="E69" s="92">
        <f>$B69      +$C69      +$D69</f>
        <v>30794000</v>
      </c>
      <c r="F69" s="93">
        <v>30794000</v>
      </c>
      <c r="G69" s="94">
        <v>23000000</v>
      </c>
      <c r="H69" s="93">
        <v>10933000</v>
      </c>
      <c r="I69" s="94"/>
      <c r="J69" s="93">
        <v>8274000</v>
      </c>
      <c r="K69" s="94"/>
      <c r="L69" s="93"/>
      <c r="M69" s="94"/>
      <c r="N69" s="93"/>
      <c r="O69" s="94"/>
      <c r="P69" s="93">
        <f>$H69      +$J69      +$L69      +$N69</f>
        <v>19207000</v>
      </c>
      <c r="Q69" s="94">
        <f>$I69      +$K69      +$M69      +$O69</f>
        <v>0</v>
      </c>
      <c r="R69" s="48">
        <f>IF(($H69      =0),0,((($J69      -$H69      )/$H69      )*100))</f>
        <v>-24.320863440958565</v>
      </c>
      <c r="S69" s="49">
        <f>IF(($I69      =0),0,((($K69      -$I69      )/$I69      )*100))</f>
        <v>0</v>
      </c>
      <c r="T69" s="48">
        <f>IF(($E69      =0),0,(($P69      /$E69      )*100))</f>
        <v>62.3725401052153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30794000</v>
      </c>
      <c r="C70" s="101">
        <f>C69</f>
        <v>0</v>
      </c>
      <c r="D70" s="101"/>
      <c r="E70" s="101">
        <f>$B70      +$C70      +$D70</f>
        <v>30794000</v>
      </c>
      <c r="F70" s="102">
        <f t="shared" ref="F70:O70" si="44">F69</f>
        <v>30794000</v>
      </c>
      <c r="G70" s="103">
        <f t="shared" si="44"/>
        <v>23000000</v>
      </c>
      <c r="H70" s="102">
        <f t="shared" si="44"/>
        <v>10933000</v>
      </c>
      <c r="I70" s="103">
        <f t="shared" si="44"/>
        <v>0</v>
      </c>
      <c r="J70" s="102">
        <f t="shared" si="44"/>
        <v>8274000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19207000</v>
      </c>
      <c r="Q70" s="103">
        <f>$I70      +$K70      +$M70      +$O70</f>
        <v>0</v>
      </c>
      <c r="R70" s="57">
        <f>IF(($H70      =0),0,((($J70      -$H70      )/$H70      )*100))</f>
        <v>-24.320863440958565</v>
      </c>
      <c r="S70" s="58">
        <f>IF(($I70      =0),0,((($K70      -$I70      )/$I70      )*100))</f>
        <v>0</v>
      </c>
      <c r="T70" s="57">
        <f>IF($E70   =0,0,($P70   /$E70   )*100)</f>
        <v>62.3725401052153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30794000</v>
      </c>
      <c r="C71" s="104">
        <f>C69</f>
        <v>0</v>
      </c>
      <c r="D71" s="104"/>
      <c r="E71" s="104">
        <f>$B71      +$C71      +$D71</f>
        <v>30794000</v>
      </c>
      <c r="F71" s="105">
        <f t="shared" ref="F71:O71" si="45">F69</f>
        <v>30794000</v>
      </c>
      <c r="G71" s="106">
        <f t="shared" si="45"/>
        <v>23000000</v>
      </c>
      <c r="H71" s="105">
        <f t="shared" si="45"/>
        <v>10933000</v>
      </c>
      <c r="I71" s="106">
        <f t="shared" si="45"/>
        <v>0</v>
      </c>
      <c r="J71" s="105">
        <f t="shared" si="45"/>
        <v>8274000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19207000</v>
      </c>
      <c r="Q71" s="106">
        <f>$I71      +$K71      +$M71      +$O71</f>
        <v>0</v>
      </c>
      <c r="R71" s="61">
        <f>IF(($H71      =0),0,((($J71      -$H71      )/$H71      )*100))</f>
        <v>-24.320863440958565</v>
      </c>
      <c r="S71" s="62">
        <f>IF(($I71      =0),0,((($K71      -$I71      )/$I71      )*100))</f>
        <v>0</v>
      </c>
      <c r="T71" s="61">
        <f>IF($E71   =0,0,($P71   /$E71   )*100)</f>
        <v>62.3725401052153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44064000</v>
      </c>
      <c r="C72" s="104">
        <f>SUM(C9:C15,C18:C23,C26:C29,C32,C35:C39,C42:C52,C55:C58,C61:C65,C69)</f>
        <v>0</v>
      </c>
      <c r="D72" s="104"/>
      <c r="E72" s="104">
        <f>$B72      +$C72      +$D72</f>
        <v>44064000</v>
      </c>
      <c r="F72" s="105">
        <f t="shared" ref="F72:O72" si="46">SUM(F9:F15,F18:F23,F26:F29,F32,F35:F39,F42:F52,F55:F58,F61:F65,F69)</f>
        <v>44064000</v>
      </c>
      <c r="G72" s="106">
        <f t="shared" si="46"/>
        <v>24850000</v>
      </c>
      <c r="H72" s="105">
        <f t="shared" si="46"/>
        <v>12129000</v>
      </c>
      <c r="I72" s="106">
        <f t="shared" si="46"/>
        <v>0</v>
      </c>
      <c r="J72" s="105">
        <f t="shared" si="46"/>
        <v>8432000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20561000</v>
      </c>
      <c r="Q72" s="106">
        <f>$I72      +$K72      +$M72      +$O72</f>
        <v>0</v>
      </c>
      <c r="R72" s="61">
        <f>IF(($H72      =0),0,((($J72      -$H72      )/$H72      )*100))</f>
        <v>-30.480666171984499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62.98554098762407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Yt7pnZqBIy7tHGJUdXpmphKPTmfpfzNeGPvSBt7PcWqGeLE0nt38SR0gBZbdODkzVY3FfEjOl0sw/78gRnVQA==" saltValue="FTShRg8q3ffSsJrbc2DK4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65000</v>
      </c>
      <c r="I10" s="94">
        <v>1477415</v>
      </c>
      <c r="J10" s="93">
        <v>1780000</v>
      </c>
      <c r="K10" s="94">
        <v>702979</v>
      </c>
      <c r="L10" s="93"/>
      <c r="M10" s="94"/>
      <c r="N10" s="93"/>
      <c r="O10" s="94"/>
      <c r="P10" s="93">
        <f t="shared" ref="P10:P16" si="1">$H10      +$J10      +$L10      +$N10</f>
        <v>1845000</v>
      </c>
      <c r="Q10" s="94">
        <f t="shared" ref="Q10:Q16" si="2">$I10      +$K10      +$M10      +$O10</f>
        <v>2180394</v>
      </c>
      <c r="R10" s="48">
        <f t="shared" ref="R10:R16" si="3">IF(($H10      =0),0,((($J10      -$H10      )/$H10      )*100))</f>
        <v>2638.4615384615381</v>
      </c>
      <c r="S10" s="49">
        <f t="shared" ref="S10:S16" si="4">IF(($I10      =0),0,((($K10      -$I10      )/$I10      )*100))</f>
        <v>-52.418311713364218</v>
      </c>
      <c r="T10" s="48">
        <f t="shared" ref="T10:T15" si="5">IF(($E10      =0),0,(($P10      /$E10      )*100))</f>
        <v>63.620689655172413</v>
      </c>
      <c r="U10" s="50">
        <f t="shared" ref="U10:U15" si="6">IF(($E10      =0),0,(($Q10      /$E10      )*100))</f>
        <v>75.185999999999993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65000</v>
      </c>
      <c r="I16" s="97">
        <f t="shared" si="7"/>
        <v>1477415</v>
      </c>
      <c r="J16" s="96">
        <f t="shared" si="7"/>
        <v>1780000</v>
      </c>
      <c r="K16" s="97">
        <f t="shared" si="7"/>
        <v>702979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1845000</v>
      </c>
      <c r="Q16" s="97">
        <f t="shared" si="2"/>
        <v>2180394</v>
      </c>
      <c r="R16" s="52">
        <f t="shared" si="3"/>
        <v>2638.4615384615381</v>
      </c>
      <c r="S16" s="53">
        <f t="shared" si="4"/>
        <v>-52.418311713364218</v>
      </c>
      <c r="T16" s="52">
        <f>IF((SUM($E9:$E13)+$E15)=0,0,(P16/(SUM($E9:$E13)+$E15)*100))</f>
        <v>63.620689655172413</v>
      </c>
      <c r="U16" s="54">
        <f>IF((SUM($E9:$E13)+$E15)=0,0,(Q16/(SUM($E9:$E13)+$E15)*100))</f>
        <v>75.185999999999993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1231000</v>
      </c>
      <c r="C32" s="92">
        <v>0</v>
      </c>
      <c r="D32" s="92"/>
      <c r="E32" s="92">
        <f>$B32      +$C32      +$D32</f>
        <v>1231000</v>
      </c>
      <c r="F32" s="93">
        <v>1231000</v>
      </c>
      <c r="G32" s="94">
        <v>861000</v>
      </c>
      <c r="H32" s="93">
        <v>439000</v>
      </c>
      <c r="I32" s="94">
        <v>1463237</v>
      </c>
      <c r="J32" s="93">
        <v>435000</v>
      </c>
      <c r="K32" s="94">
        <v>1498140</v>
      </c>
      <c r="L32" s="93"/>
      <c r="M32" s="94"/>
      <c r="N32" s="93"/>
      <c r="O32" s="94"/>
      <c r="P32" s="93">
        <f>$H32      +$J32      +$L32      +$N32</f>
        <v>874000</v>
      </c>
      <c r="Q32" s="94">
        <f>$I32      +$K32      +$M32      +$O32</f>
        <v>2961377</v>
      </c>
      <c r="R32" s="48">
        <f>IF(($H32      =0),0,((($J32      -$H32      )/$H32      )*100))</f>
        <v>-0.91116173120728927</v>
      </c>
      <c r="S32" s="49">
        <f>IF(($I32      =0),0,((($K32      -$I32      )/$I32      )*100))</f>
        <v>2.3853278723815761</v>
      </c>
      <c r="T32" s="48">
        <f>IF(($E32      =0),0,(($P32      /$E32      )*100))</f>
        <v>70.999187652315186</v>
      </c>
      <c r="U32" s="50">
        <f>IF(($E32      =0),0,(($Q32      /$E32      )*100))</f>
        <v>240.56677497969133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1231000</v>
      </c>
      <c r="C33" s="95">
        <f>C32</f>
        <v>0</v>
      </c>
      <c r="D33" s="95"/>
      <c r="E33" s="95">
        <f>$B33      +$C33      +$D33</f>
        <v>1231000</v>
      </c>
      <c r="F33" s="96">
        <f t="shared" ref="F33:O33" si="17">F32</f>
        <v>1231000</v>
      </c>
      <c r="G33" s="97">
        <f t="shared" si="17"/>
        <v>861000</v>
      </c>
      <c r="H33" s="96">
        <f t="shared" si="17"/>
        <v>439000</v>
      </c>
      <c r="I33" s="97">
        <f t="shared" si="17"/>
        <v>1463237</v>
      </c>
      <c r="J33" s="96">
        <f t="shared" si="17"/>
        <v>435000</v>
      </c>
      <c r="K33" s="97">
        <f t="shared" si="17"/>
        <v>1498140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874000</v>
      </c>
      <c r="Q33" s="97">
        <f>$I33      +$K33      +$M33      +$O33</f>
        <v>2961377</v>
      </c>
      <c r="R33" s="52">
        <f>IF(($H33      =0),0,((($J33      -$H33      )/$H33      )*100))</f>
        <v>-0.91116173120728927</v>
      </c>
      <c r="S33" s="53">
        <f>IF(($I33      =0),0,((($K33      -$I33      )/$I33      )*100))</f>
        <v>2.3853278723815761</v>
      </c>
      <c r="T33" s="52">
        <f>IF($E33   =0,0,($P33   /$E33   )*100)</f>
        <v>70.999187652315186</v>
      </c>
      <c r="U33" s="54">
        <f>IF($E33   =0,0,($Q33   /$E33   )*100)</f>
        <v>240.56677497969133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21500000</v>
      </c>
      <c r="H35" s="93">
        <v>4048000</v>
      </c>
      <c r="I35" s="94">
        <v>8190507</v>
      </c>
      <c r="J35" s="93"/>
      <c r="K35" s="94">
        <v>8779831</v>
      </c>
      <c r="L35" s="93"/>
      <c r="M35" s="94"/>
      <c r="N35" s="93"/>
      <c r="O35" s="94"/>
      <c r="P35" s="93">
        <f t="shared" ref="P35:P40" si="19">$H35      +$J35      +$L35      +$N35</f>
        <v>4048000</v>
      </c>
      <c r="Q35" s="94">
        <f t="shared" ref="Q35:Q40" si="20">$I35      +$K35      +$M35      +$O35</f>
        <v>16970338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7.1952078180264056</v>
      </c>
      <c r="T35" s="48">
        <f t="shared" ref="T35:T39" si="23">IF(($E35      =0),0,(($P35      /$E35      )*100))</f>
        <v>15.275471698113208</v>
      </c>
      <c r="U35" s="50">
        <f t="shared" ref="U35:U39" si="24">IF(($E35      =0),0,(($Q35      /$E35      )*100))</f>
        <v>64.03901132075471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12617000</v>
      </c>
      <c r="C36" s="92">
        <v>0</v>
      </c>
      <c r="D36" s="92"/>
      <c r="E36" s="92">
        <f t="shared" si="18"/>
        <v>12617000</v>
      </c>
      <c r="F36" s="93">
        <v>12617000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41117000</v>
      </c>
      <c r="C40" s="95">
        <f>SUM(C35:C39)</f>
        <v>0</v>
      </c>
      <c r="D40" s="95"/>
      <c r="E40" s="95">
        <f t="shared" si="18"/>
        <v>41117000</v>
      </c>
      <c r="F40" s="96">
        <f t="shared" ref="F40:O40" si="25">SUM(F35:F39)</f>
        <v>41117000</v>
      </c>
      <c r="G40" s="97">
        <f t="shared" si="25"/>
        <v>22500000</v>
      </c>
      <c r="H40" s="96">
        <f t="shared" si="25"/>
        <v>4048000</v>
      </c>
      <c r="I40" s="97">
        <f t="shared" si="25"/>
        <v>8190507</v>
      </c>
      <c r="J40" s="96">
        <f t="shared" si="25"/>
        <v>0</v>
      </c>
      <c r="K40" s="97">
        <f t="shared" si="25"/>
        <v>8779831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4048000</v>
      </c>
      <c r="Q40" s="97">
        <f t="shared" si="20"/>
        <v>16970338</v>
      </c>
      <c r="R40" s="52">
        <f t="shared" si="21"/>
        <v>-100</v>
      </c>
      <c r="S40" s="53">
        <f t="shared" si="22"/>
        <v>7.1952078180264056</v>
      </c>
      <c r="T40" s="52">
        <f>IF((+$E35+$E38) =0,0,(P40   /(+$E35+$E38) )*100)</f>
        <v>14.203508771929824</v>
      </c>
      <c r="U40" s="54">
        <f>IF((+$E35+$E38) =0,0,(Q40   /(+$E35+$E38) )*100)</f>
        <v>59.545045614035089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45248000</v>
      </c>
      <c r="C67" s="104">
        <f>SUM(C9:C15,C18:C23,C26:C29,C32,C35:C39,C42:C52,C55:C58,C61:C65)</f>
        <v>0</v>
      </c>
      <c r="D67" s="104"/>
      <c r="E67" s="104">
        <f t="shared" si="35"/>
        <v>45248000</v>
      </c>
      <c r="F67" s="105">
        <f t="shared" ref="F67:O67" si="43">SUM(F9:F15,F18:F23,F26:F29,F32,F35:F39,F42:F52,F55:F58,F61:F65)</f>
        <v>45248000</v>
      </c>
      <c r="G67" s="106">
        <f t="shared" si="43"/>
        <v>26261000</v>
      </c>
      <c r="H67" s="105">
        <f t="shared" si="43"/>
        <v>4552000</v>
      </c>
      <c r="I67" s="106">
        <f t="shared" si="43"/>
        <v>11131159</v>
      </c>
      <c r="J67" s="105">
        <f t="shared" si="43"/>
        <v>2215000</v>
      </c>
      <c r="K67" s="106">
        <f t="shared" si="43"/>
        <v>10980950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6767000</v>
      </c>
      <c r="Q67" s="106">
        <f t="shared" si="37"/>
        <v>22112109</v>
      </c>
      <c r="R67" s="61">
        <f t="shared" si="38"/>
        <v>-51.340070298769767</v>
      </c>
      <c r="S67" s="62">
        <f t="shared" si="39"/>
        <v>-1.3494461807615901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20.737948576507005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67.764116944010297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18847000</v>
      </c>
      <c r="C69" s="92">
        <v>0</v>
      </c>
      <c r="D69" s="92"/>
      <c r="E69" s="92">
        <f>$B69      +$C69      +$D69</f>
        <v>18847000</v>
      </c>
      <c r="F69" s="93">
        <v>18847000</v>
      </c>
      <c r="G69" s="94">
        <v>16500000</v>
      </c>
      <c r="H69" s="93">
        <v>4253000</v>
      </c>
      <c r="I69" s="94">
        <v>4383730</v>
      </c>
      <c r="J69" s="93">
        <v>11284000</v>
      </c>
      <c r="K69" s="94">
        <v>9398849</v>
      </c>
      <c r="L69" s="93"/>
      <c r="M69" s="94"/>
      <c r="N69" s="93"/>
      <c r="O69" s="94"/>
      <c r="P69" s="93">
        <f>$H69      +$J69      +$L69      +$N69</f>
        <v>15537000</v>
      </c>
      <c r="Q69" s="94">
        <f>$I69      +$K69      +$M69      +$O69</f>
        <v>13782579</v>
      </c>
      <c r="R69" s="48">
        <f>IF(($H69      =0),0,((($J69      -$H69      )/$H69      )*100))</f>
        <v>165.31859863625675</v>
      </c>
      <c r="S69" s="49">
        <f>IF(($I69      =0),0,((($K69      -$I69      )/$I69      )*100))</f>
        <v>114.40300839695877</v>
      </c>
      <c r="T69" s="48">
        <f>IF(($E69      =0),0,(($P69      /$E69      )*100))</f>
        <v>82.437523213243495</v>
      </c>
      <c r="U69" s="50">
        <f>IF(($E69      =0),0,(($Q69      /$E69      )*100))</f>
        <v>73.128768504271235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18847000</v>
      </c>
      <c r="C70" s="101">
        <f>C69</f>
        <v>0</v>
      </c>
      <c r="D70" s="101"/>
      <c r="E70" s="101">
        <f>$B70      +$C70      +$D70</f>
        <v>18847000</v>
      </c>
      <c r="F70" s="102">
        <f t="shared" ref="F70:O70" si="44">F69</f>
        <v>18847000</v>
      </c>
      <c r="G70" s="103">
        <f t="shared" si="44"/>
        <v>16500000</v>
      </c>
      <c r="H70" s="102">
        <f t="shared" si="44"/>
        <v>4253000</v>
      </c>
      <c r="I70" s="103">
        <f t="shared" si="44"/>
        <v>4383730</v>
      </c>
      <c r="J70" s="102">
        <f t="shared" si="44"/>
        <v>11284000</v>
      </c>
      <c r="K70" s="103">
        <f t="shared" si="44"/>
        <v>9398849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15537000</v>
      </c>
      <c r="Q70" s="103">
        <f>$I70      +$K70      +$M70      +$O70</f>
        <v>13782579</v>
      </c>
      <c r="R70" s="57">
        <f>IF(($H70      =0),0,((($J70      -$H70      )/$H70      )*100))</f>
        <v>165.31859863625675</v>
      </c>
      <c r="S70" s="58">
        <f>IF(($I70      =0),0,((($K70      -$I70      )/$I70      )*100))</f>
        <v>114.40300839695877</v>
      </c>
      <c r="T70" s="57">
        <f>IF($E70   =0,0,($P70   /$E70   )*100)</f>
        <v>82.437523213243495</v>
      </c>
      <c r="U70" s="59">
        <f>IF($E70   =0,0,($Q70   /$E70 )*100)</f>
        <v>73.128768504271235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18847000</v>
      </c>
      <c r="C71" s="104">
        <f>C69</f>
        <v>0</v>
      </c>
      <c r="D71" s="104"/>
      <c r="E71" s="104">
        <f>$B71      +$C71      +$D71</f>
        <v>18847000</v>
      </c>
      <c r="F71" s="105">
        <f t="shared" ref="F71:O71" si="45">F69</f>
        <v>18847000</v>
      </c>
      <c r="G71" s="106">
        <f t="shared" si="45"/>
        <v>16500000</v>
      </c>
      <c r="H71" s="105">
        <f t="shared" si="45"/>
        <v>4253000</v>
      </c>
      <c r="I71" s="106">
        <f t="shared" si="45"/>
        <v>4383730</v>
      </c>
      <c r="J71" s="105">
        <f t="shared" si="45"/>
        <v>11284000</v>
      </c>
      <c r="K71" s="106">
        <f t="shared" si="45"/>
        <v>9398849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15537000</v>
      </c>
      <c r="Q71" s="106">
        <f>$I71      +$K71      +$M71      +$O71</f>
        <v>13782579</v>
      </c>
      <c r="R71" s="61">
        <f>IF(($H71      =0),0,((($J71      -$H71      )/$H71      )*100))</f>
        <v>165.31859863625675</v>
      </c>
      <c r="S71" s="62">
        <f>IF(($I71      =0),0,((($K71      -$I71      )/$I71      )*100))</f>
        <v>114.40300839695877</v>
      </c>
      <c r="T71" s="61">
        <f>IF($E71   =0,0,($P71   /$E71   )*100)</f>
        <v>82.437523213243495</v>
      </c>
      <c r="U71" s="65">
        <f>IF($E71   =0,0,($Q71   /$E71   )*100)</f>
        <v>73.128768504271235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64095000</v>
      </c>
      <c r="C72" s="104">
        <f>SUM(C9:C15,C18:C23,C26:C29,C32,C35:C39,C42:C52,C55:C58,C61:C65,C69)</f>
        <v>0</v>
      </c>
      <c r="D72" s="104"/>
      <c r="E72" s="104">
        <f>$B72      +$C72      +$D72</f>
        <v>64095000</v>
      </c>
      <c r="F72" s="105">
        <f t="shared" ref="F72:O72" si="46">SUM(F9:F15,F18:F23,F26:F29,F32,F35:F39,F42:F52,F55:F58,F61:F65,F69)</f>
        <v>64095000</v>
      </c>
      <c r="G72" s="106">
        <f t="shared" si="46"/>
        <v>42761000</v>
      </c>
      <c r="H72" s="105">
        <f t="shared" si="46"/>
        <v>8805000</v>
      </c>
      <c r="I72" s="106">
        <f t="shared" si="46"/>
        <v>15514889</v>
      </c>
      <c r="J72" s="105">
        <f t="shared" si="46"/>
        <v>13499000</v>
      </c>
      <c r="K72" s="106">
        <f t="shared" si="46"/>
        <v>20379799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22304000</v>
      </c>
      <c r="Q72" s="106">
        <f>$I72      +$K72      +$M72      +$O72</f>
        <v>35894688</v>
      </c>
      <c r="R72" s="61">
        <f>IF(($H72      =0),0,((($J72      -$H72      )/$H72      )*100))</f>
        <v>53.310618966496307</v>
      </c>
      <c r="S72" s="62">
        <f>IF(($I72      =0),0,((($K72      -$I72      )/$I72      )*100))</f>
        <v>31.356395782141917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43.327246590776639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69.728210109172849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OkhD/vPe6pssAYAdB97PBloUL+3YtMQ1wWyB+YsoAvCfXciSeUxIBfdhokF6xkEjNwFu3tFTP4cZWdRhV4PUQ==" saltValue="QUoWvZPDp9CNG7Zg2jY0j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1288000</v>
      </c>
      <c r="I10" s="94">
        <v>1288332</v>
      </c>
      <c r="J10" s="93">
        <v>285000</v>
      </c>
      <c r="K10" s="94">
        <v>283887</v>
      </c>
      <c r="L10" s="93"/>
      <c r="M10" s="94"/>
      <c r="N10" s="93"/>
      <c r="O10" s="94"/>
      <c r="P10" s="93">
        <f t="shared" ref="P10:P16" si="1">$H10      +$J10      +$L10      +$N10</f>
        <v>1573000</v>
      </c>
      <c r="Q10" s="94">
        <f t="shared" ref="Q10:Q16" si="2">$I10      +$K10      +$M10      +$O10</f>
        <v>1572219</v>
      </c>
      <c r="R10" s="48">
        <f t="shared" ref="R10:R16" si="3">IF(($H10      =0),0,((($J10      -$H10      )/$H10      )*100))</f>
        <v>-77.872670807453417</v>
      </c>
      <c r="S10" s="49">
        <f t="shared" ref="S10:S16" si="4">IF(($I10      =0),0,((($K10      -$I10      )/$I10      )*100))</f>
        <v>-77.964763741023276</v>
      </c>
      <c r="T10" s="48">
        <f t="shared" ref="T10:T15" si="5">IF(($E10      =0),0,(($P10      /$E10      )*100))</f>
        <v>54.241379310344826</v>
      </c>
      <c r="U10" s="50">
        <f t="shared" ref="U10:U15" si="6">IF(($E10      =0),0,(($Q10      /$E10      )*100))</f>
        <v>54.214448275862068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1288000</v>
      </c>
      <c r="I16" s="97">
        <f t="shared" si="7"/>
        <v>1288332</v>
      </c>
      <c r="J16" s="96">
        <f t="shared" si="7"/>
        <v>285000</v>
      </c>
      <c r="K16" s="97">
        <f t="shared" si="7"/>
        <v>283887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1573000</v>
      </c>
      <c r="Q16" s="97">
        <f t="shared" si="2"/>
        <v>1572219</v>
      </c>
      <c r="R16" s="52">
        <f t="shared" si="3"/>
        <v>-77.872670807453417</v>
      </c>
      <c r="S16" s="53">
        <f t="shared" si="4"/>
        <v>-77.964763741023276</v>
      </c>
      <c r="T16" s="52">
        <f>IF((SUM($E9:$E13)+$E15)=0,0,(P16/(SUM($E9:$E13)+$E15)*100))</f>
        <v>54.241379310344826</v>
      </c>
      <c r="U16" s="54">
        <f>IF((SUM($E9:$E13)+$E15)=0,0,(Q16/(SUM($E9:$E13)+$E15)*100))</f>
        <v>54.214448275862068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2504000</v>
      </c>
      <c r="C32" s="92">
        <v>0</v>
      </c>
      <c r="D32" s="92"/>
      <c r="E32" s="92">
        <f>$B32      +$C32      +$D32</f>
        <v>2504000</v>
      </c>
      <c r="F32" s="93">
        <v>2504000</v>
      </c>
      <c r="G32" s="94">
        <v>1752000</v>
      </c>
      <c r="H32" s="93">
        <v>438000</v>
      </c>
      <c r="I32" s="94">
        <v>775422</v>
      </c>
      <c r="J32" s="93">
        <v>999000</v>
      </c>
      <c r="K32" s="94">
        <v>661898</v>
      </c>
      <c r="L32" s="93"/>
      <c r="M32" s="94"/>
      <c r="N32" s="93"/>
      <c r="O32" s="94"/>
      <c r="P32" s="93">
        <f>$H32      +$J32      +$L32      +$N32</f>
        <v>1437000</v>
      </c>
      <c r="Q32" s="94">
        <f>$I32      +$K32      +$M32      +$O32</f>
        <v>1437320</v>
      </c>
      <c r="R32" s="48">
        <f>IF(($H32      =0),0,((($J32      -$H32      )/$H32      )*100))</f>
        <v>128.08219178082192</v>
      </c>
      <c r="S32" s="49">
        <f>IF(($I32      =0),0,((($K32      -$I32      )/$I32      )*100))</f>
        <v>-14.640286192550636</v>
      </c>
      <c r="T32" s="48">
        <f>IF(($E32      =0),0,(($P32      /$E32      )*100))</f>
        <v>57.388178913738017</v>
      </c>
      <c r="U32" s="50">
        <f>IF(($E32      =0),0,(($Q32      /$E32      )*100))</f>
        <v>57.40095846645368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2504000</v>
      </c>
      <c r="C33" s="95">
        <f>C32</f>
        <v>0</v>
      </c>
      <c r="D33" s="95"/>
      <c r="E33" s="95">
        <f>$B33      +$C33      +$D33</f>
        <v>2504000</v>
      </c>
      <c r="F33" s="96">
        <f t="shared" ref="F33:O33" si="17">F32</f>
        <v>2504000</v>
      </c>
      <c r="G33" s="97">
        <f t="shared" si="17"/>
        <v>1752000</v>
      </c>
      <c r="H33" s="96">
        <f t="shared" si="17"/>
        <v>438000</v>
      </c>
      <c r="I33" s="97">
        <f t="shared" si="17"/>
        <v>775422</v>
      </c>
      <c r="J33" s="96">
        <f t="shared" si="17"/>
        <v>999000</v>
      </c>
      <c r="K33" s="97">
        <f t="shared" si="17"/>
        <v>661898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1437000</v>
      </c>
      <c r="Q33" s="97">
        <f>$I33      +$K33      +$M33      +$O33</f>
        <v>1437320</v>
      </c>
      <c r="R33" s="52">
        <f>IF(($H33      =0),0,((($J33      -$H33      )/$H33      )*100))</f>
        <v>128.08219178082192</v>
      </c>
      <c r="S33" s="53">
        <f>IF(($I33      =0),0,((($K33      -$I33      )/$I33      )*100))</f>
        <v>-14.640286192550636</v>
      </c>
      <c r="T33" s="52">
        <f>IF($E33   =0,0,($P33   /$E33   )*100)</f>
        <v>57.388178913738017</v>
      </c>
      <c r="U33" s="54">
        <f>IF($E33   =0,0,($Q33   /$E33   )*100)</f>
        <v>57.40095846645368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>
        <v>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/>
      <c r="I35" s="94">
        <v>5859869</v>
      </c>
      <c r="J35" s="93">
        <v>3396000</v>
      </c>
      <c r="K35" s="94">
        <v>9015902</v>
      </c>
      <c r="L35" s="93"/>
      <c r="M35" s="94"/>
      <c r="N35" s="93"/>
      <c r="O35" s="94"/>
      <c r="P35" s="93">
        <f t="shared" ref="P35:P40" si="19">$H35      +$J35      +$L35      +$N35</f>
        <v>3396000</v>
      </c>
      <c r="Q35" s="94">
        <f t="shared" ref="Q35:Q40" si="20">$I35      +$K35      +$M35      +$O35</f>
        <v>14875771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53.858422432310348</v>
      </c>
      <c r="T35" s="48">
        <f t="shared" ref="T35:T39" si="23">IF(($E35      =0),0,(($P35      /$E35      )*100))</f>
        <v>22.64</v>
      </c>
      <c r="U35" s="50">
        <f t="shared" ref="U35:U39" si="24">IF(($E35      =0),0,(($Q35      /$E35      )*100))</f>
        <v>99.171806666666669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3987000</v>
      </c>
      <c r="C36" s="92">
        <v>0</v>
      </c>
      <c r="D36" s="92"/>
      <c r="E36" s="92">
        <f t="shared" si="18"/>
        <v>3987000</v>
      </c>
      <c r="F36" s="93">
        <v>3987000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>
        <v>394000</v>
      </c>
      <c r="I38" s="94"/>
      <c r="J38" s="93"/>
      <c r="K38" s="94"/>
      <c r="L38" s="93"/>
      <c r="M38" s="94"/>
      <c r="N38" s="93"/>
      <c r="O38" s="94"/>
      <c r="P38" s="93">
        <f t="shared" si="19"/>
        <v>394000</v>
      </c>
      <c r="Q38" s="94">
        <f t="shared" si="20"/>
        <v>0</v>
      </c>
      <c r="R38" s="48">
        <f t="shared" si="21"/>
        <v>-100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18987000</v>
      </c>
      <c r="C40" s="95">
        <f>SUM(C35:C39)</f>
        <v>0</v>
      </c>
      <c r="D40" s="95"/>
      <c r="E40" s="95">
        <f t="shared" si="18"/>
        <v>18987000</v>
      </c>
      <c r="F40" s="96">
        <f t="shared" ref="F40:O40" si="25">SUM(F35:F39)</f>
        <v>18987000</v>
      </c>
      <c r="G40" s="97">
        <f t="shared" si="25"/>
        <v>15000000</v>
      </c>
      <c r="H40" s="96">
        <f t="shared" si="25"/>
        <v>394000</v>
      </c>
      <c r="I40" s="97">
        <f t="shared" si="25"/>
        <v>5859869</v>
      </c>
      <c r="J40" s="96">
        <f t="shared" si="25"/>
        <v>3396000</v>
      </c>
      <c r="K40" s="97">
        <f t="shared" si="25"/>
        <v>9015902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3790000</v>
      </c>
      <c r="Q40" s="97">
        <f t="shared" si="20"/>
        <v>14875771</v>
      </c>
      <c r="R40" s="52">
        <f t="shared" si="21"/>
        <v>761.92893401015226</v>
      </c>
      <c r="S40" s="53">
        <f t="shared" si="22"/>
        <v>53.858422432310348</v>
      </c>
      <c r="T40" s="52">
        <f>IF((+$E35+$E38) =0,0,(P40   /(+$E35+$E38) )*100)</f>
        <v>25.266666666666666</v>
      </c>
      <c r="U40" s="54">
        <f>IF((+$E35+$E38) =0,0,(Q40   /(+$E35+$E38) )*100)</f>
        <v>99.171806666666669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30997000</v>
      </c>
      <c r="C66" s="95">
        <f>SUM(C61:C65)</f>
        <v>0</v>
      </c>
      <c r="D66" s="95"/>
      <c r="E66" s="95">
        <f t="shared" si="35"/>
        <v>30997000</v>
      </c>
      <c r="F66" s="96">
        <f t="shared" ref="F66:O66" si="42">SUM(F61:F65)</f>
        <v>30997000</v>
      </c>
      <c r="G66" s="97">
        <f t="shared" si="42"/>
        <v>0</v>
      </c>
      <c r="H66" s="96">
        <f t="shared" si="42"/>
        <v>481000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481000</v>
      </c>
      <c r="Q66" s="97">
        <f t="shared" si="37"/>
        <v>0</v>
      </c>
      <c r="R66" s="52">
        <f t="shared" si="38"/>
        <v>-100</v>
      </c>
      <c r="S66" s="53">
        <f t="shared" si="39"/>
        <v>0</v>
      </c>
      <c r="T66" s="52">
        <f>IF((+$E61+$E63+$E64++$E65) =0,0,(P66   /(+$E61+$E63+$E64+$E65) )*100)</f>
        <v>1.5517630738458561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55388000</v>
      </c>
      <c r="C67" s="104">
        <f>SUM(C9:C15,C18:C23,C26:C29,C32,C35:C39,C42:C52,C55:C58,C61:C65)</f>
        <v>0</v>
      </c>
      <c r="D67" s="104"/>
      <c r="E67" s="104">
        <f t="shared" si="35"/>
        <v>55388000</v>
      </c>
      <c r="F67" s="105">
        <f t="shared" ref="F67:O67" si="43">SUM(F9:F15,F18:F23,F26:F29,F32,F35:F39,F42:F52,F55:F58,F61:F65)</f>
        <v>55388000</v>
      </c>
      <c r="G67" s="106">
        <f t="shared" si="43"/>
        <v>19652000</v>
      </c>
      <c r="H67" s="105">
        <f t="shared" si="43"/>
        <v>2601000</v>
      </c>
      <c r="I67" s="106">
        <f t="shared" si="43"/>
        <v>7923623</v>
      </c>
      <c r="J67" s="105">
        <f t="shared" si="43"/>
        <v>4680000</v>
      </c>
      <c r="K67" s="106">
        <f t="shared" si="43"/>
        <v>9961687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7281000</v>
      </c>
      <c r="Q67" s="106">
        <f t="shared" si="37"/>
        <v>17885310</v>
      </c>
      <c r="R67" s="61">
        <f t="shared" si="38"/>
        <v>79.930795847750872</v>
      </c>
      <c r="S67" s="62">
        <f t="shared" si="39"/>
        <v>25.721365087662551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14.165094064317815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34.795645999105076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29732000</v>
      </c>
      <c r="C69" s="92">
        <v>0</v>
      </c>
      <c r="D69" s="92"/>
      <c r="E69" s="92">
        <f>$B69      +$C69      +$D69</f>
        <v>29732000</v>
      </c>
      <c r="F69" s="93">
        <v>29732000</v>
      </c>
      <c r="G69" s="94">
        <v>24100000</v>
      </c>
      <c r="H69" s="93">
        <v>7820000</v>
      </c>
      <c r="I69" s="94">
        <v>7905621</v>
      </c>
      <c r="J69" s="93">
        <v>14026000</v>
      </c>
      <c r="K69" s="94">
        <v>13942859</v>
      </c>
      <c r="L69" s="93"/>
      <c r="M69" s="94"/>
      <c r="N69" s="93"/>
      <c r="O69" s="94"/>
      <c r="P69" s="93">
        <f>$H69      +$J69      +$L69      +$N69</f>
        <v>21846000</v>
      </c>
      <c r="Q69" s="94">
        <f>$I69      +$K69      +$M69      +$O69</f>
        <v>21848480</v>
      </c>
      <c r="R69" s="48">
        <f>IF(($H69      =0),0,((($J69      -$H69      )/$H69      )*100))</f>
        <v>79.360613810741683</v>
      </c>
      <c r="S69" s="49">
        <f>IF(($I69      =0),0,((($K69      -$I69      )/$I69      )*100))</f>
        <v>76.366398035018378</v>
      </c>
      <c r="T69" s="48">
        <f>IF(($E69      =0),0,(($P69      /$E69      )*100))</f>
        <v>73.476389075743313</v>
      </c>
      <c r="U69" s="50">
        <f>IF(($E69      =0),0,(($Q69      /$E69      )*100))</f>
        <v>73.484730256962195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29732000</v>
      </c>
      <c r="C70" s="101">
        <f>C69</f>
        <v>0</v>
      </c>
      <c r="D70" s="101"/>
      <c r="E70" s="101">
        <f>$B70      +$C70      +$D70</f>
        <v>29732000</v>
      </c>
      <c r="F70" s="102">
        <f t="shared" ref="F70:O70" si="44">F69</f>
        <v>29732000</v>
      </c>
      <c r="G70" s="103">
        <f t="shared" si="44"/>
        <v>24100000</v>
      </c>
      <c r="H70" s="102">
        <f t="shared" si="44"/>
        <v>7820000</v>
      </c>
      <c r="I70" s="103">
        <f t="shared" si="44"/>
        <v>7905621</v>
      </c>
      <c r="J70" s="102">
        <f t="shared" si="44"/>
        <v>14026000</v>
      </c>
      <c r="K70" s="103">
        <f t="shared" si="44"/>
        <v>13942859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21846000</v>
      </c>
      <c r="Q70" s="103">
        <f>$I70      +$K70      +$M70      +$O70</f>
        <v>21848480</v>
      </c>
      <c r="R70" s="57">
        <f>IF(($H70      =0),0,((($J70      -$H70      )/$H70      )*100))</f>
        <v>79.360613810741683</v>
      </c>
      <c r="S70" s="58">
        <f>IF(($I70      =0),0,((($K70      -$I70      )/$I70      )*100))</f>
        <v>76.366398035018378</v>
      </c>
      <c r="T70" s="57">
        <f>IF($E70   =0,0,($P70   /$E70   )*100)</f>
        <v>73.476389075743313</v>
      </c>
      <c r="U70" s="59">
        <f>IF($E70   =0,0,($Q70   /$E70 )*100)</f>
        <v>73.484730256962195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29732000</v>
      </c>
      <c r="C71" s="104">
        <f>C69</f>
        <v>0</v>
      </c>
      <c r="D71" s="104"/>
      <c r="E71" s="104">
        <f>$B71      +$C71      +$D71</f>
        <v>29732000</v>
      </c>
      <c r="F71" s="105">
        <f t="shared" ref="F71:O71" si="45">F69</f>
        <v>29732000</v>
      </c>
      <c r="G71" s="106">
        <f t="shared" si="45"/>
        <v>24100000</v>
      </c>
      <c r="H71" s="105">
        <f t="shared" si="45"/>
        <v>7820000</v>
      </c>
      <c r="I71" s="106">
        <f t="shared" si="45"/>
        <v>7905621</v>
      </c>
      <c r="J71" s="105">
        <f t="shared" si="45"/>
        <v>14026000</v>
      </c>
      <c r="K71" s="106">
        <f t="shared" si="45"/>
        <v>13942859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21846000</v>
      </c>
      <c r="Q71" s="106">
        <f>$I71      +$K71      +$M71      +$O71</f>
        <v>21848480</v>
      </c>
      <c r="R71" s="61">
        <f>IF(($H71      =0),0,((($J71      -$H71      )/$H71      )*100))</f>
        <v>79.360613810741683</v>
      </c>
      <c r="S71" s="62">
        <f>IF(($I71      =0),0,((($K71      -$I71      )/$I71      )*100))</f>
        <v>76.366398035018378</v>
      </c>
      <c r="T71" s="61">
        <f>IF($E71   =0,0,($P71   /$E71   )*100)</f>
        <v>73.476389075743313</v>
      </c>
      <c r="U71" s="65">
        <f>IF($E71   =0,0,($Q71   /$E71   )*100)</f>
        <v>73.484730256962195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85120000</v>
      </c>
      <c r="C72" s="104">
        <f>SUM(C9:C15,C18:C23,C26:C29,C32,C35:C39,C42:C52,C55:C58,C61:C65,C69)</f>
        <v>0</v>
      </c>
      <c r="D72" s="104"/>
      <c r="E72" s="104">
        <f>$B72      +$C72      +$D72</f>
        <v>85120000</v>
      </c>
      <c r="F72" s="105">
        <f t="shared" ref="F72:O72" si="46">SUM(F9:F15,F18:F23,F26:F29,F32,F35:F39,F42:F52,F55:F58,F61:F65,F69)</f>
        <v>85120000</v>
      </c>
      <c r="G72" s="106">
        <f t="shared" si="46"/>
        <v>43752000</v>
      </c>
      <c r="H72" s="105">
        <f t="shared" si="46"/>
        <v>10421000</v>
      </c>
      <c r="I72" s="106">
        <f t="shared" si="46"/>
        <v>15829244</v>
      </c>
      <c r="J72" s="105">
        <f t="shared" si="46"/>
        <v>18706000</v>
      </c>
      <c r="K72" s="106">
        <f t="shared" si="46"/>
        <v>23904546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29127000</v>
      </c>
      <c r="Q72" s="106">
        <f>$I72      +$K72      +$M72      +$O72</f>
        <v>39733790</v>
      </c>
      <c r="R72" s="61">
        <f>IF(($H72      =0),0,((($J72      -$H72      )/$H72      )*100))</f>
        <v>79.502926782458488</v>
      </c>
      <c r="S72" s="62">
        <f>IF(($I72      =0),0,((($K72      -$I72      )/$I72      )*100))</f>
        <v>51.015083221915077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35.900311833655849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79.252014520504233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wuafVQmIyAGNaSzcn3e8EHqbD2z7hVIucVc479pQrUHHzN7RqX54uU/lgCz/snsMy1IwZD7yQKj5WwURSSvNmg==" saltValue="gDGHMFYm5ZmzIp7nxEKoj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1429000</v>
      </c>
      <c r="K10" s="94">
        <v>29900</v>
      </c>
      <c r="L10" s="93"/>
      <c r="M10" s="94"/>
      <c r="N10" s="93"/>
      <c r="O10" s="94"/>
      <c r="P10" s="93">
        <f t="shared" ref="P10:P16" si="1">$H10      +$J10      +$L10      +$N10</f>
        <v>1506000</v>
      </c>
      <c r="Q10" s="94">
        <f t="shared" ref="Q10:Q16" si="2">$I10      +$K10      +$M10      +$O10</f>
        <v>29900</v>
      </c>
      <c r="R10" s="48">
        <f t="shared" ref="R10:R16" si="3">IF(($H10      =0),0,((($J10      -$H10      )/$H10      )*100))</f>
        <v>1755.8441558441559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56.830188679245289</v>
      </c>
      <c r="U10" s="50">
        <f t="shared" ref="U10:U15" si="6">IF(($E10      =0),0,(($Q10      /$E10      )*100))</f>
        <v>1.1283018867924528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1429000</v>
      </c>
      <c r="K16" s="97">
        <f t="shared" si="7"/>
        <v>29900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1506000</v>
      </c>
      <c r="Q16" s="97">
        <f t="shared" si="2"/>
        <v>29900</v>
      </c>
      <c r="R16" s="52">
        <f t="shared" si="3"/>
        <v>1755.8441558441559</v>
      </c>
      <c r="S16" s="53">
        <f t="shared" si="4"/>
        <v>0</v>
      </c>
      <c r="T16" s="52">
        <f>IF((SUM($E9:$E13)+$E15)=0,0,(P16/(SUM($E9:$E13)+$E15)*100))</f>
        <v>56.830188679245289</v>
      </c>
      <c r="U16" s="54">
        <f>IF((SUM($E9:$E13)+$E15)=0,0,(Q16/(SUM($E9:$E13)+$E15)*100))</f>
        <v>1.1283018867924528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2515000</v>
      </c>
      <c r="C32" s="92">
        <v>0</v>
      </c>
      <c r="D32" s="92"/>
      <c r="E32" s="92">
        <f>$B32      +$C32      +$D32</f>
        <v>2515000</v>
      </c>
      <c r="F32" s="93">
        <v>2515000</v>
      </c>
      <c r="G32" s="94">
        <v>1760000</v>
      </c>
      <c r="H32" s="93">
        <v>693000</v>
      </c>
      <c r="I32" s="94">
        <v>741718</v>
      </c>
      <c r="J32" s="93">
        <v>1326000</v>
      </c>
      <c r="K32" s="94"/>
      <c r="L32" s="93"/>
      <c r="M32" s="94"/>
      <c r="N32" s="93"/>
      <c r="O32" s="94"/>
      <c r="P32" s="93">
        <f>$H32      +$J32      +$L32      +$N32</f>
        <v>2019000</v>
      </c>
      <c r="Q32" s="94">
        <f>$I32      +$K32      +$M32      +$O32</f>
        <v>741718</v>
      </c>
      <c r="R32" s="48">
        <f>IF(($H32      =0),0,((($J32      -$H32      )/$H32      )*100))</f>
        <v>91.341991341991346</v>
      </c>
      <c r="S32" s="49">
        <f>IF(($I32      =0),0,((($K32      -$I32      )/$I32      )*100))</f>
        <v>-100</v>
      </c>
      <c r="T32" s="48">
        <f>IF(($E32      =0),0,(($P32      /$E32      )*100))</f>
        <v>80.278330019880713</v>
      </c>
      <c r="U32" s="50">
        <f>IF(($E32      =0),0,(($Q32      /$E32      )*100))</f>
        <v>29.491769383697815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2515000</v>
      </c>
      <c r="C33" s="95">
        <f>C32</f>
        <v>0</v>
      </c>
      <c r="D33" s="95"/>
      <c r="E33" s="95">
        <f>$B33      +$C33      +$D33</f>
        <v>2515000</v>
      </c>
      <c r="F33" s="96">
        <f t="shared" ref="F33:O33" si="17">F32</f>
        <v>2515000</v>
      </c>
      <c r="G33" s="97">
        <f t="shared" si="17"/>
        <v>1760000</v>
      </c>
      <c r="H33" s="96">
        <f t="shared" si="17"/>
        <v>693000</v>
      </c>
      <c r="I33" s="97">
        <f t="shared" si="17"/>
        <v>741718</v>
      </c>
      <c r="J33" s="96">
        <f t="shared" si="17"/>
        <v>1326000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2019000</v>
      </c>
      <c r="Q33" s="97">
        <f>$I33      +$K33      +$M33      +$O33</f>
        <v>741718</v>
      </c>
      <c r="R33" s="52">
        <f>IF(($H33      =0),0,((($J33      -$H33      )/$H33      )*100))</f>
        <v>91.341991341991346</v>
      </c>
      <c r="S33" s="53">
        <f>IF(($I33      =0),0,((($K33      -$I33      )/$I33      )*100))</f>
        <v>-100</v>
      </c>
      <c r="T33" s="52">
        <f>IF($E33   =0,0,($P33   /$E33   )*100)</f>
        <v>80.278330019880713</v>
      </c>
      <c r="U33" s="54">
        <f>IF($E33   =0,0,($Q33   /$E33   )*100)</f>
        <v>29.491769383697815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3396000</v>
      </c>
      <c r="C35" s="92">
        <v>0</v>
      </c>
      <c r="D35" s="92"/>
      <c r="E35" s="92">
        <f t="shared" ref="E35:E40" si="18">$B35      +$C35      +$D35</f>
        <v>3396000</v>
      </c>
      <c r="F35" s="93">
        <v>3396000</v>
      </c>
      <c r="G35" s="94">
        <v>3396000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27433000</v>
      </c>
      <c r="C36" s="92">
        <v>0</v>
      </c>
      <c r="D36" s="92"/>
      <c r="E36" s="92">
        <f t="shared" si="18"/>
        <v>27433000</v>
      </c>
      <c r="F36" s="93">
        <v>27433000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30829000</v>
      </c>
      <c r="C40" s="95">
        <f>SUM(C35:C39)</f>
        <v>0</v>
      </c>
      <c r="D40" s="95"/>
      <c r="E40" s="95">
        <f t="shared" si="18"/>
        <v>30829000</v>
      </c>
      <c r="F40" s="96">
        <f t="shared" ref="F40:O40" si="25">SUM(F35:F39)</f>
        <v>30829000</v>
      </c>
      <c r="G40" s="97">
        <f t="shared" si="25"/>
        <v>3396000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35994000</v>
      </c>
      <c r="C67" s="104">
        <f>SUM(C9:C15,C18:C23,C26:C29,C32,C35:C39,C42:C52,C55:C58,C61:C65)</f>
        <v>0</v>
      </c>
      <c r="D67" s="104"/>
      <c r="E67" s="104">
        <f t="shared" si="35"/>
        <v>35994000</v>
      </c>
      <c r="F67" s="105">
        <f t="shared" ref="F67:O67" si="43">SUM(F9:F15,F18:F23,F26:F29,F32,F35:F39,F42:F52,F55:F58,F61:F65)</f>
        <v>35994000</v>
      </c>
      <c r="G67" s="106">
        <f t="shared" si="43"/>
        <v>7806000</v>
      </c>
      <c r="H67" s="105">
        <f t="shared" si="43"/>
        <v>770000</v>
      </c>
      <c r="I67" s="106">
        <f t="shared" si="43"/>
        <v>741718</v>
      </c>
      <c r="J67" s="105">
        <f t="shared" si="43"/>
        <v>2755000</v>
      </c>
      <c r="K67" s="106">
        <f t="shared" si="43"/>
        <v>29900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3525000</v>
      </c>
      <c r="Q67" s="106">
        <f t="shared" si="37"/>
        <v>771618</v>
      </c>
      <c r="R67" s="61">
        <f t="shared" si="38"/>
        <v>257.79220779220776</v>
      </c>
      <c r="S67" s="62">
        <f t="shared" si="39"/>
        <v>-95.968818337966724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41.175096367246816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9.0131760308375188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39107000</v>
      </c>
      <c r="C69" s="92">
        <v>0</v>
      </c>
      <c r="D69" s="92"/>
      <c r="E69" s="92">
        <f>$B69      +$C69      +$D69</f>
        <v>39107000</v>
      </c>
      <c r="F69" s="93">
        <v>39107000</v>
      </c>
      <c r="G69" s="94">
        <v>31000000</v>
      </c>
      <c r="H69" s="93">
        <v>11109000</v>
      </c>
      <c r="I69" s="94">
        <v>7973670</v>
      </c>
      <c r="J69" s="93">
        <v>7459000</v>
      </c>
      <c r="K69" s="94"/>
      <c r="L69" s="93"/>
      <c r="M69" s="94"/>
      <c r="N69" s="93"/>
      <c r="O69" s="94"/>
      <c r="P69" s="93">
        <f>$H69      +$J69      +$L69      +$N69</f>
        <v>18568000</v>
      </c>
      <c r="Q69" s="94">
        <f>$I69      +$K69      +$M69      +$O69</f>
        <v>7973670</v>
      </c>
      <c r="R69" s="48">
        <f>IF(($H69      =0),0,((($J69      -$H69      )/$H69      )*100))</f>
        <v>-32.856242686110363</v>
      </c>
      <c r="S69" s="49">
        <f>IF(($I69      =0),0,((($K69      -$I69      )/$I69      )*100))</f>
        <v>-100</v>
      </c>
      <c r="T69" s="48">
        <f>IF(($E69      =0),0,(($P69      /$E69      )*100))</f>
        <v>47.479990794486923</v>
      </c>
      <c r="U69" s="50">
        <f>IF(($E69      =0),0,(($Q69      /$E69      )*100))</f>
        <v>20.389367632393178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39107000</v>
      </c>
      <c r="C70" s="101">
        <f>C69</f>
        <v>0</v>
      </c>
      <c r="D70" s="101"/>
      <c r="E70" s="101">
        <f>$B70      +$C70      +$D70</f>
        <v>39107000</v>
      </c>
      <c r="F70" s="102">
        <f t="shared" ref="F70:O70" si="44">F69</f>
        <v>39107000</v>
      </c>
      <c r="G70" s="103">
        <f t="shared" si="44"/>
        <v>31000000</v>
      </c>
      <c r="H70" s="102">
        <f t="shared" si="44"/>
        <v>11109000</v>
      </c>
      <c r="I70" s="103">
        <f t="shared" si="44"/>
        <v>7973670</v>
      </c>
      <c r="J70" s="102">
        <f t="shared" si="44"/>
        <v>7459000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18568000</v>
      </c>
      <c r="Q70" s="103">
        <f>$I70      +$K70      +$M70      +$O70</f>
        <v>7973670</v>
      </c>
      <c r="R70" s="57">
        <f>IF(($H70      =0),0,((($J70      -$H70      )/$H70      )*100))</f>
        <v>-32.856242686110363</v>
      </c>
      <c r="S70" s="58">
        <f>IF(($I70      =0),0,((($K70      -$I70      )/$I70      )*100))</f>
        <v>-100</v>
      </c>
      <c r="T70" s="57">
        <f>IF($E70   =0,0,($P70   /$E70   )*100)</f>
        <v>47.479990794486923</v>
      </c>
      <c r="U70" s="59">
        <f>IF($E70   =0,0,($Q70   /$E70 )*100)</f>
        <v>20.389367632393178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39107000</v>
      </c>
      <c r="C71" s="104">
        <f>C69</f>
        <v>0</v>
      </c>
      <c r="D71" s="104"/>
      <c r="E71" s="104">
        <f>$B71      +$C71      +$D71</f>
        <v>39107000</v>
      </c>
      <c r="F71" s="105">
        <f t="shared" ref="F71:O71" si="45">F69</f>
        <v>39107000</v>
      </c>
      <c r="G71" s="106">
        <f t="shared" si="45"/>
        <v>31000000</v>
      </c>
      <c r="H71" s="105">
        <f t="shared" si="45"/>
        <v>11109000</v>
      </c>
      <c r="I71" s="106">
        <f t="shared" si="45"/>
        <v>7973670</v>
      </c>
      <c r="J71" s="105">
        <f t="shared" si="45"/>
        <v>7459000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18568000</v>
      </c>
      <c r="Q71" s="106">
        <f>$I71      +$K71      +$M71      +$O71</f>
        <v>7973670</v>
      </c>
      <c r="R71" s="61">
        <f>IF(($H71      =0),0,((($J71      -$H71      )/$H71      )*100))</f>
        <v>-32.856242686110363</v>
      </c>
      <c r="S71" s="62">
        <f>IF(($I71      =0),0,((($K71      -$I71      )/$I71      )*100))</f>
        <v>-100</v>
      </c>
      <c r="T71" s="61">
        <f>IF($E71   =0,0,($P71   /$E71   )*100)</f>
        <v>47.479990794486923</v>
      </c>
      <c r="U71" s="65">
        <f>IF($E71   =0,0,($Q71   /$E71   )*100)</f>
        <v>20.389367632393178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75101000</v>
      </c>
      <c r="C72" s="104">
        <f>SUM(C9:C15,C18:C23,C26:C29,C32,C35:C39,C42:C52,C55:C58,C61:C65,C69)</f>
        <v>0</v>
      </c>
      <c r="D72" s="104"/>
      <c r="E72" s="104">
        <f>$B72      +$C72      +$D72</f>
        <v>75101000</v>
      </c>
      <c r="F72" s="105">
        <f t="shared" ref="F72:O72" si="46">SUM(F9:F15,F18:F23,F26:F29,F32,F35:F39,F42:F52,F55:F58,F61:F65,F69)</f>
        <v>75101000</v>
      </c>
      <c r="G72" s="106">
        <f t="shared" si="46"/>
        <v>38806000</v>
      </c>
      <c r="H72" s="105">
        <f t="shared" si="46"/>
        <v>11879000</v>
      </c>
      <c r="I72" s="106">
        <f t="shared" si="46"/>
        <v>8715388</v>
      </c>
      <c r="J72" s="105">
        <f t="shared" si="46"/>
        <v>10214000</v>
      </c>
      <c r="K72" s="106">
        <f t="shared" si="46"/>
        <v>29900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22093000</v>
      </c>
      <c r="Q72" s="106">
        <f>$I72      +$K72      +$M72      +$O72</f>
        <v>8745288</v>
      </c>
      <c r="R72" s="61">
        <f>IF(($H72      =0),0,((($J72      -$H72      )/$H72      )*100))</f>
        <v>-14.016331341021971</v>
      </c>
      <c r="S72" s="62">
        <f>IF(($I72      =0),0,((($K72      -$I72      )/$I72      )*100))</f>
        <v>-99.656928641616418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46.347654611059831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18.34624486028363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YbCFsd0S1jB0FOcQ7UiIh5FCls59GsN6hpCtuS6DiT5sE/MvbGQGqOxUGscprbrboZ4DfHdAF+YmD+6FYDwWw==" saltValue="QN6DbiIpQ6PA+Cz1jZ+Kx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785000</v>
      </c>
      <c r="I10" s="94"/>
      <c r="J10" s="93">
        <v>437000</v>
      </c>
      <c r="K10" s="94">
        <v>1220447</v>
      </c>
      <c r="L10" s="93"/>
      <c r="M10" s="94"/>
      <c r="N10" s="93"/>
      <c r="O10" s="94"/>
      <c r="P10" s="93">
        <f t="shared" ref="P10:P16" si="1">$H10      +$J10      +$L10      +$N10</f>
        <v>1222000</v>
      </c>
      <c r="Q10" s="94">
        <f t="shared" ref="Q10:Q16" si="2">$I10      +$K10      +$M10      +$O10</f>
        <v>1220447</v>
      </c>
      <c r="R10" s="48">
        <f t="shared" ref="R10:R16" si="3">IF(($H10      =0),0,((($J10      -$H10      )/$H10      )*100))</f>
        <v>-44.331210191082803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63.645833333333336</v>
      </c>
      <c r="U10" s="50">
        <f t="shared" ref="U10:U15" si="6">IF(($E10      =0),0,(($Q10      /$E10      )*100))</f>
        <v>63.564947916666668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785000</v>
      </c>
      <c r="I16" s="97">
        <f t="shared" si="7"/>
        <v>0</v>
      </c>
      <c r="J16" s="96">
        <f t="shared" si="7"/>
        <v>437000</v>
      </c>
      <c r="K16" s="97">
        <f t="shared" si="7"/>
        <v>1220447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1222000</v>
      </c>
      <c r="Q16" s="97">
        <f t="shared" si="2"/>
        <v>1220447</v>
      </c>
      <c r="R16" s="52">
        <f t="shared" si="3"/>
        <v>-44.331210191082803</v>
      </c>
      <c r="S16" s="53">
        <f t="shared" si="4"/>
        <v>0</v>
      </c>
      <c r="T16" s="52">
        <f>IF((SUM($E9:$E13)+$E15)=0,0,(P16/(SUM($E9:$E13)+$E15)*100))</f>
        <v>63.645833333333336</v>
      </c>
      <c r="U16" s="54">
        <f>IF((SUM($E9:$E13)+$E15)=0,0,(Q16/(SUM($E9:$E13)+$E15)*100))</f>
        <v>63.564947916666668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1868000</v>
      </c>
      <c r="C32" s="92">
        <v>0</v>
      </c>
      <c r="D32" s="92"/>
      <c r="E32" s="92">
        <f>$B32      +$C32      +$D32</f>
        <v>1868000</v>
      </c>
      <c r="F32" s="93">
        <v>1868000</v>
      </c>
      <c r="G32" s="94">
        <v>1307000</v>
      </c>
      <c r="H32" s="93">
        <v>813000</v>
      </c>
      <c r="I32" s="94"/>
      <c r="J32" s="93">
        <v>841000</v>
      </c>
      <c r="K32" s="94">
        <v>1654972</v>
      </c>
      <c r="L32" s="93"/>
      <c r="M32" s="94"/>
      <c r="N32" s="93"/>
      <c r="O32" s="94"/>
      <c r="P32" s="93">
        <f>$H32      +$J32      +$L32      +$N32</f>
        <v>1654000</v>
      </c>
      <c r="Q32" s="94">
        <f>$I32      +$K32      +$M32      +$O32</f>
        <v>1654972</v>
      </c>
      <c r="R32" s="48">
        <f>IF(($H32      =0),0,((($J32      -$H32      )/$H32      )*100))</f>
        <v>3.4440344403444034</v>
      </c>
      <c r="S32" s="49">
        <f>IF(($I32      =0),0,((($K32      -$I32      )/$I32      )*100))</f>
        <v>0</v>
      </c>
      <c r="T32" s="48">
        <f>IF(($E32      =0),0,(($P32      /$E32      )*100))</f>
        <v>88.54389721627409</v>
      </c>
      <c r="U32" s="50">
        <f>IF(($E32      =0),0,(($Q32      /$E32      )*100))</f>
        <v>88.595931477516061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1868000</v>
      </c>
      <c r="C33" s="95">
        <f>C32</f>
        <v>0</v>
      </c>
      <c r="D33" s="95"/>
      <c r="E33" s="95">
        <f>$B33      +$C33      +$D33</f>
        <v>1868000</v>
      </c>
      <c r="F33" s="96">
        <f t="shared" ref="F33:O33" si="17">F32</f>
        <v>1868000</v>
      </c>
      <c r="G33" s="97">
        <f t="shared" si="17"/>
        <v>1307000</v>
      </c>
      <c r="H33" s="96">
        <f t="shared" si="17"/>
        <v>813000</v>
      </c>
      <c r="I33" s="97">
        <f t="shared" si="17"/>
        <v>0</v>
      </c>
      <c r="J33" s="96">
        <f t="shared" si="17"/>
        <v>841000</v>
      </c>
      <c r="K33" s="97">
        <f t="shared" si="17"/>
        <v>1654972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1654000</v>
      </c>
      <c r="Q33" s="97">
        <f>$I33      +$K33      +$M33      +$O33</f>
        <v>1654972</v>
      </c>
      <c r="R33" s="52">
        <f>IF(($H33      =0),0,((($J33      -$H33      )/$H33      )*100))</f>
        <v>3.4440344403444034</v>
      </c>
      <c r="S33" s="53">
        <f>IF(($I33      =0),0,((($K33      -$I33      )/$I33      )*100))</f>
        <v>0</v>
      </c>
      <c r="T33" s="52">
        <f>IF($E33   =0,0,($P33   /$E33   )*100)</f>
        <v>88.54389721627409</v>
      </c>
      <c r="U33" s="54">
        <f>IF($E33   =0,0,($Q33   /$E33   )*100)</f>
        <v>88.595931477516061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17082000</v>
      </c>
      <c r="C35" s="92">
        <v>0</v>
      </c>
      <c r="D35" s="92"/>
      <c r="E35" s="92">
        <f t="shared" ref="E35:E40" si="18">$B35      +$C35      +$D35</f>
        <v>17082000</v>
      </c>
      <c r="F35" s="93">
        <v>17082000</v>
      </c>
      <c r="G35" s="94">
        <v>10082000</v>
      </c>
      <c r="H35" s="93"/>
      <c r="I35" s="94"/>
      <c r="J35" s="93"/>
      <c r="K35" s="94">
        <v>4950363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4950363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28.979996487530734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17632000</v>
      </c>
      <c r="C40" s="95">
        <f>SUM(C35:C39)</f>
        <v>0</v>
      </c>
      <c r="D40" s="95"/>
      <c r="E40" s="95">
        <f t="shared" si="18"/>
        <v>17632000</v>
      </c>
      <c r="F40" s="96">
        <f t="shared" ref="F40:O40" si="25">SUM(F35:F39)</f>
        <v>17632000</v>
      </c>
      <c r="G40" s="97">
        <f t="shared" si="25"/>
        <v>10082000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4950363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4950363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28.979996487530734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21420000</v>
      </c>
      <c r="C67" s="104">
        <f>SUM(C9:C15,C18:C23,C26:C29,C32,C35:C39,C42:C52,C55:C58,C61:C65)</f>
        <v>0</v>
      </c>
      <c r="D67" s="104"/>
      <c r="E67" s="104">
        <f t="shared" si="35"/>
        <v>21420000</v>
      </c>
      <c r="F67" s="105">
        <f t="shared" ref="F67:O67" si="43">SUM(F9:F15,F18:F23,F26:F29,F32,F35:F39,F42:F52,F55:F58,F61:F65)</f>
        <v>21420000</v>
      </c>
      <c r="G67" s="106">
        <f t="shared" si="43"/>
        <v>13309000</v>
      </c>
      <c r="H67" s="105">
        <f t="shared" si="43"/>
        <v>1598000</v>
      </c>
      <c r="I67" s="106">
        <f t="shared" si="43"/>
        <v>0</v>
      </c>
      <c r="J67" s="105">
        <f t="shared" si="43"/>
        <v>1278000</v>
      </c>
      <c r="K67" s="106">
        <f t="shared" si="43"/>
        <v>7825782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2876000</v>
      </c>
      <c r="Q67" s="106">
        <f t="shared" si="37"/>
        <v>7825782</v>
      </c>
      <c r="R67" s="61">
        <f t="shared" si="38"/>
        <v>-20.025031289111389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13.780546238620028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37.497757546717772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33521000</v>
      </c>
      <c r="C69" s="92">
        <v>0</v>
      </c>
      <c r="D69" s="92"/>
      <c r="E69" s="92">
        <f>$B69      +$C69      +$D69</f>
        <v>33521000</v>
      </c>
      <c r="F69" s="93">
        <v>33521000</v>
      </c>
      <c r="G69" s="94">
        <v>28000000</v>
      </c>
      <c r="H69" s="93">
        <v>8534000</v>
      </c>
      <c r="I69" s="94"/>
      <c r="J69" s="93">
        <v>11153000</v>
      </c>
      <c r="K69" s="94">
        <v>15682779</v>
      </c>
      <c r="L69" s="93"/>
      <c r="M69" s="94"/>
      <c r="N69" s="93"/>
      <c r="O69" s="94"/>
      <c r="P69" s="93">
        <f>$H69      +$J69      +$L69      +$N69</f>
        <v>19687000</v>
      </c>
      <c r="Q69" s="94">
        <f>$I69      +$K69      +$M69      +$O69</f>
        <v>15682779</v>
      </c>
      <c r="R69" s="48">
        <f>IF(($H69      =0),0,((($J69      -$H69      )/$H69      )*100))</f>
        <v>30.689008671197566</v>
      </c>
      <c r="S69" s="49">
        <f>IF(($I69      =0),0,((($K69      -$I69      )/$I69      )*100))</f>
        <v>0</v>
      </c>
      <c r="T69" s="48">
        <f>IF(($E69      =0),0,(($P69      /$E69      )*100))</f>
        <v>58.730348139971952</v>
      </c>
      <c r="U69" s="50">
        <f>IF(($E69      =0),0,(($Q69      /$E69      )*100))</f>
        <v>46.784937800184963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33521000</v>
      </c>
      <c r="C70" s="101">
        <f>C69</f>
        <v>0</v>
      </c>
      <c r="D70" s="101"/>
      <c r="E70" s="101">
        <f>$B70      +$C70      +$D70</f>
        <v>33521000</v>
      </c>
      <c r="F70" s="102">
        <f t="shared" ref="F70:O70" si="44">F69</f>
        <v>33521000</v>
      </c>
      <c r="G70" s="103">
        <f t="shared" si="44"/>
        <v>28000000</v>
      </c>
      <c r="H70" s="102">
        <f t="shared" si="44"/>
        <v>8534000</v>
      </c>
      <c r="I70" s="103">
        <f t="shared" si="44"/>
        <v>0</v>
      </c>
      <c r="J70" s="102">
        <f t="shared" si="44"/>
        <v>11153000</v>
      </c>
      <c r="K70" s="103">
        <f t="shared" si="44"/>
        <v>15682779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19687000</v>
      </c>
      <c r="Q70" s="103">
        <f>$I70      +$K70      +$M70      +$O70</f>
        <v>15682779</v>
      </c>
      <c r="R70" s="57">
        <f>IF(($H70      =0),0,((($J70      -$H70      )/$H70      )*100))</f>
        <v>30.689008671197566</v>
      </c>
      <c r="S70" s="58">
        <f>IF(($I70      =0),0,((($K70      -$I70      )/$I70      )*100))</f>
        <v>0</v>
      </c>
      <c r="T70" s="57">
        <f>IF($E70   =0,0,($P70   /$E70   )*100)</f>
        <v>58.730348139971952</v>
      </c>
      <c r="U70" s="59">
        <f>IF($E70   =0,0,($Q70   /$E70 )*100)</f>
        <v>46.784937800184963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33521000</v>
      </c>
      <c r="C71" s="104">
        <f>C69</f>
        <v>0</v>
      </c>
      <c r="D71" s="104"/>
      <c r="E71" s="104">
        <f>$B71      +$C71      +$D71</f>
        <v>33521000</v>
      </c>
      <c r="F71" s="105">
        <f t="shared" ref="F71:O71" si="45">F69</f>
        <v>33521000</v>
      </c>
      <c r="G71" s="106">
        <f t="shared" si="45"/>
        <v>28000000</v>
      </c>
      <c r="H71" s="105">
        <f t="shared" si="45"/>
        <v>8534000</v>
      </c>
      <c r="I71" s="106">
        <f t="shared" si="45"/>
        <v>0</v>
      </c>
      <c r="J71" s="105">
        <f t="shared" si="45"/>
        <v>11153000</v>
      </c>
      <c r="K71" s="106">
        <f t="shared" si="45"/>
        <v>15682779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19687000</v>
      </c>
      <c r="Q71" s="106">
        <f>$I71      +$K71      +$M71      +$O71</f>
        <v>15682779</v>
      </c>
      <c r="R71" s="61">
        <f>IF(($H71      =0),0,((($J71      -$H71      )/$H71      )*100))</f>
        <v>30.689008671197566</v>
      </c>
      <c r="S71" s="62">
        <f>IF(($I71      =0),0,((($K71      -$I71      )/$I71      )*100))</f>
        <v>0</v>
      </c>
      <c r="T71" s="61">
        <f>IF($E71   =0,0,($P71   /$E71   )*100)</f>
        <v>58.730348139971952</v>
      </c>
      <c r="U71" s="65">
        <f>IF($E71   =0,0,($Q71   /$E71   )*100)</f>
        <v>46.784937800184963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54941000</v>
      </c>
      <c r="C72" s="104">
        <f>SUM(C9:C15,C18:C23,C26:C29,C32,C35:C39,C42:C52,C55:C58,C61:C65,C69)</f>
        <v>0</v>
      </c>
      <c r="D72" s="104"/>
      <c r="E72" s="104">
        <f>$B72      +$C72      +$D72</f>
        <v>54941000</v>
      </c>
      <c r="F72" s="105">
        <f t="shared" ref="F72:O72" si="46">SUM(F9:F15,F18:F23,F26:F29,F32,F35:F39,F42:F52,F55:F58,F61:F65,F69)</f>
        <v>54941000</v>
      </c>
      <c r="G72" s="106">
        <f t="shared" si="46"/>
        <v>41309000</v>
      </c>
      <c r="H72" s="105">
        <f t="shared" si="46"/>
        <v>10132000</v>
      </c>
      <c r="I72" s="106">
        <f t="shared" si="46"/>
        <v>0</v>
      </c>
      <c r="J72" s="105">
        <f t="shared" si="46"/>
        <v>12431000</v>
      </c>
      <c r="K72" s="106">
        <f t="shared" si="46"/>
        <v>23508561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22563000</v>
      </c>
      <c r="Q72" s="106">
        <f>$I72      +$K72      +$M72      +$O72</f>
        <v>23508561</v>
      </c>
      <c r="R72" s="61">
        <f>IF(($H72      =0),0,((($J72      -$H72      )/$H72      )*100))</f>
        <v>22.690485590209239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41.482965931863731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43.221417146219046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zCCslqQb570lBrIAQB8S9EXwMW4ZKezXMNdeu8haX7HPDnNMotsk2cQ69nNlcs9cniVKqhPn9tfvdOzyCNysw==" saltValue="4DAumVdbATsLyxMi7BJ7g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141000</v>
      </c>
      <c r="I10" s="94"/>
      <c r="J10" s="93">
        <v>866000</v>
      </c>
      <c r="K10" s="94">
        <v>1624965</v>
      </c>
      <c r="L10" s="93"/>
      <c r="M10" s="94"/>
      <c r="N10" s="93"/>
      <c r="O10" s="94"/>
      <c r="P10" s="93">
        <f t="shared" ref="P10:P16" si="1">$H10      +$J10      +$L10      +$N10</f>
        <v>1007000</v>
      </c>
      <c r="Q10" s="94">
        <f t="shared" ref="Q10:Q16" si="2">$I10      +$K10      +$M10      +$O10</f>
        <v>1624965</v>
      </c>
      <c r="R10" s="48">
        <f t="shared" ref="R10:R16" si="3">IF(($H10      =0),0,((($J10      -$H10      )/$H10      )*100))</f>
        <v>514.18439716312059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51.641025641025642</v>
      </c>
      <c r="U10" s="50">
        <f t="shared" ref="U10:U15" si="6">IF(($E10      =0),0,(($Q10      /$E10      )*100))</f>
        <v>83.331538461538457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141000</v>
      </c>
      <c r="I16" s="97">
        <f t="shared" si="7"/>
        <v>0</v>
      </c>
      <c r="J16" s="96">
        <f t="shared" si="7"/>
        <v>866000</v>
      </c>
      <c r="K16" s="97">
        <f t="shared" si="7"/>
        <v>1624965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1007000</v>
      </c>
      <c r="Q16" s="97">
        <f t="shared" si="2"/>
        <v>1624965</v>
      </c>
      <c r="R16" s="52">
        <f t="shared" si="3"/>
        <v>514.18439716312059</v>
      </c>
      <c r="S16" s="53">
        <f t="shared" si="4"/>
        <v>0</v>
      </c>
      <c r="T16" s="52">
        <f>IF((SUM($E9:$E13)+$E15)=0,0,(P16/(SUM($E9:$E13)+$E15)*100))</f>
        <v>51.641025641025642</v>
      </c>
      <c r="U16" s="54">
        <f>IF((SUM($E9:$E13)+$E15)=0,0,(Q16/(SUM($E9:$E13)+$E15)*100))</f>
        <v>83.331538461538457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3660000</v>
      </c>
      <c r="C32" s="92">
        <v>0</v>
      </c>
      <c r="D32" s="92"/>
      <c r="E32" s="92">
        <f>$B32      +$C32      +$D32</f>
        <v>3660000</v>
      </c>
      <c r="F32" s="93">
        <v>3660000</v>
      </c>
      <c r="G32" s="94">
        <v>2562000</v>
      </c>
      <c r="H32" s="93">
        <v>1560000</v>
      </c>
      <c r="I32" s="94"/>
      <c r="J32" s="93">
        <v>1686000</v>
      </c>
      <c r="K32" s="94">
        <v>2093630</v>
      </c>
      <c r="L32" s="93"/>
      <c r="M32" s="94"/>
      <c r="N32" s="93"/>
      <c r="O32" s="94"/>
      <c r="P32" s="93">
        <f>$H32      +$J32      +$L32      +$N32</f>
        <v>3246000</v>
      </c>
      <c r="Q32" s="94">
        <f>$I32      +$K32      +$M32      +$O32</f>
        <v>2093630</v>
      </c>
      <c r="R32" s="48">
        <f>IF(($H32      =0),0,((($J32      -$H32      )/$H32      )*100))</f>
        <v>8.0769230769230766</v>
      </c>
      <c r="S32" s="49">
        <f>IF(($I32      =0),0,((($K32      -$I32      )/$I32      )*100))</f>
        <v>0</v>
      </c>
      <c r="T32" s="48">
        <f>IF(($E32      =0),0,(($P32      /$E32      )*100))</f>
        <v>88.688524590163937</v>
      </c>
      <c r="U32" s="50">
        <f>IF(($E32      =0),0,(($Q32      /$E32      )*100))</f>
        <v>57.203005464480874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3660000</v>
      </c>
      <c r="C33" s="95">
        <f>C32</f>
        <v>0</v>
      </c>
      <c r="D33" s="95"/>
      <c r="E33" s="95">
        <f>$B33      +$C33      +$D33</f>
        <v>3660000</v>
      </c>
      <c r="F33" s="96">
        <f t="shared" ref="F33:O33" si="17">F32</f>
        <v>3660000</v>
      </c>
      <c r="G33" s="97">
        <f t="shared" si="17"/>
        <v>2562000</v>
      </c>
      <c r="H33" s="96">
        <f t="shared" si="17"/>
        <v>1560000</v>
      </c>
      <c r="I33" s="97">
        <f t="shared" si="17"/>
        <v>0</v>
      </c>
      <c r="J33" s="96">
        <f t="shared" si="17"/>
        <v>1686000</v>
      </c>
      <c r="K33" s="97">
        <f t="shared" si="17"/>
        <v>2093630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3246000</v>
      </c>
      <c r="Q33" s="97">
        <f>$I33      +$K33      +$M33      +$O33</f>
        <v>2093630</v>
      </c>
      <c r="R33" s="52">
        <f>IF(($H33      =0),0,((($J33      -$H33      )/$H33      )*100))</f>
        <v>8.0769230769230766</v>
      </c>
      <c r="S33" s="53">
        <f>IF(($I33      =0),0,((($K33      -$I33      )/$I33      )*100))</f>
        <v>0</v>
      </c>
      <c r="T33" s="52">
        <f>IF($E33   =0,0,($P33   /$E33   )*100)</f>
        <v>88.688524590163937</v>
      </c>
      <c r="U33" s="54">
        <f>IF($E33   =0,0,($Q33   /$E33   )*100)</f>
        <v>57.203005464480874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5005000</v>
      </c>
      <c r="C35" s="92">
        <v>0</v>
      </c>
      <c r="D35" s="92"/>
      <c r="E35" s="92">
        <f t="shared" ref="E35:E40" si="18">$B35      +$C35      +$D35</f>
        <v>5005000</v>
      </c>
      <c r="F35" s="93">
        <v>5005000</v>
      </c>
      <c r="G35" s="94">
        <v>5005000</v>
      </c>
      <c r="H35" s="93"/>
      <c r="I35" s="94"/>
      <c r="J35" s="93">
        <v>1848000</v>
      </c>
      <c r="K35" s="94">
        <v>4992114</v>
      </c>
      <c r="L35" s="93"/>
      <c r="M35" s="94"/>
      <c r="N35" s="93"/>
      <c r="O35" s="94"/>
      <c r="P35" s="93">
        <f t="shared" ref="P35:P40" si="19">$H35      +$J35      +$L35      +$N35</f>
        <v>1848000</v>
      </c>
      <c r="Q35" s="94">
        <f t="shared" ref="Q35:Q40" si="20">$I35      +$K35      +$M35      +$O35</f>
        <v>4992114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36.923076923076927</v>
      </c>
      <c r="U35" s="50">
        <f t="shared" ref="U35:U39" si="24">IF(($E35      =0),0,(($Q35      /$E35      )*100))</f>
        <v>99.742537462537456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19921000</v>
      </c>
      <c r="C36" s="92">
        <v>0</v>
      </c>
      <c r="D36" s="92"/>
      <c r="E36" s="92">
        <f t="shared" si="18"/>
        <v>19921000</v>
      </c>
      <c r="F36" s="93">
        <v>19921000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24926000</v>
      </c>
      <c r="C40" s="95">
        <f>SUM(C35:C39)</f>
        <v>0</v>
      </c>
      <c r="D40" s="95"/>
      <c r="E40" s="95">
        <f t="shared" si="18"/>
        <v>24926000</v>
      </c>
      <c r="F40" s="96">
        <f t="shared" ref="F40:O40" si="25">SUM(F35:F39)</f>
        <v>24926000</v>
      </c>
      <c r="G40" s="97">
        <f t="shared" si="25"/>
        <v>5005000</v>
      </c>
      <c r="H40" s="96">
        <f t="shared" si="25"/>
        <v>0</v>
      </c>
      <c r="I40" s="97">
        <f t="shared" si="25"/>
        <v>0</v>
      </c>
      <c r="J40" s="96">
        <f t="shared" si="25"/>
        <v>1848000</v>
      </c>
      <c r="K40" s="97">
        <f t="shared" si="25"/>
        <v>4992114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1848000</v>
      </c>
      <c r="Q40" s="97">
        <f t="shared" si="20"/>
        <v>4992114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36.923076923076927</v>
      </c>
      <c r="U40" s="54">
        <f>IF((+$E35+$E38) =0,0,(Q40   /(+$E35+$E38) )*100)</f>
        <v>99.742537462537456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30536000</v>
      </c>
      <c r="C67" s="104">
        <f>SUM(C9:C15,C18:C23,C26:C29,C32,C35:C39,C42:C52,C55:C58,C61:C65)</f>
        <v>0</v>
      </c>
      <c r="D67" s="104"/>
      <c r="E67" s="104">
        <f t="shared" si="35"/>
        <v>30536000</v>
      </c>
      <c r="F67" s="105">
        <f t="shared" ref="F67:O67" si="43">SUM(F9:F15,F18:F23,F26:F29,F32,F35:F39,F42:F52,F55:F58,F61:F65)</f>
        <v>30536000</v>
      </c>
      <c r="G67" s="106">
        <f t="shared" si="43"/>
        <v>9517000</v>
      </c>
      <c r="H67" s="105">
        <f t="shared" si="43"/>
        <v>1701000</v>
      </c>
      <c r="I67" s="106">
        <f t="shared" si="43"/>
        <v>0</v>
      </c>
      <c r="J67" s="105">
        <f t="shared" si="43"/>
        <v>4400000</v>
      </c>
      <c r="K67" s="106">
        <f t="shared" si="43"/>
        <v>8710709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6101000</v>
      </c>
      <c r="Q67" s="106">
        <f t="shared" si="37"/>
        <v>8710709</v>
      </c>
      <c r="R67" s="61">
        <f t="shared" si="38"/>
        <v>158.67136978248089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57.47527084314649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82.060376825247289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32489000</v>
      </c>
      <c r="C69" s="92">
        <v>0</v>
      </c>
      <c r="D69" s="92"/>
      <c r="E69" s="92">
        <f>$B69      +$C69      +$D69</f>
        <v>32489000</v>
      </c>
      <c r="F69" s="93">
        <v>32489000</v>
      </c>
      <c r="G69" s="94">
        <v>29000000</v>
      </c>
      <c r="H69" s="93">
        <v>17204000</v>
      </c>
      <c r="I69" s="94"/>
      <c r="J69" s="93">
        <v>14764000</v>
      </c>
      <c r="K69" s="94">
        <v>22323372</v>
      </c>
      <c r="L69" s="93"/>
      <c r="M69" s="94"/>
      <c r="N69" s="93"/>
      <c r="O69" s="94"/>
      <c r="P69" s="93">
        <f>$H69      +$J69      +$L69      +$N69</f>
        <v>31968000</v>
      </c>
      <c r="Q69" s="94">
        <f>$I69      +$K69      +$M69      +$O69</f>
        <v>22323372</v>
      </c>
      <c r="R69" s="48">
        <f>IF(($H69      =0),0,((($J69      -$H69      )/$H69      )*100))</f>
        <v>-14.182748198093467</v>
      </c>
      <c r="S69" s="49">
        <f>IF(($I69      =0),0,((($K69      -$I69      )/$I69      )*100))</f>
        <v>0</v>
      </c>
      <c r="T69" s="48">
        <f>IF(($E69      =0),0,(($P69      /$E69      )*100))</f>
        <v>98.39638031333682</v>
      </c>
      <c r="U69" s="50">
        <f>IF(($E69      =0),0,(($Q69      /$E69      )*100))</f>
        <v>68.710554341469418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32489000</v>
      </c>
      <c r="C70" s="101">
        <f>C69</f>
        <v>0</v>
      </c>
      <c r="D70" s="101"/>
      <c r="E70" s="101">
        <f>$B70      +$C70      +$D70</f>
        <v>32489000</v>
      </c>
      <c r="F70" s="102">
        <f t="shared" ref="F70:O70" si="44">F69</f>
        <v>32489000</v>
      </c>
      <c r="G70" s="103">
        <f t="shared" si="44"/>
        <v>29000000</v>
      </c>
      <c r="H70" s="102">
        <f t="shared" si="44"/>
        <v>17204000</v>
      </c>
      <c r="I70" s="103">
        <f t="shared" si="44"/>
        <v>0</v>
      </c>
      <c r="J70" s="102">
        <f t="shared" si="44"/>
        <v>14764000</v>
      </c>
      <c r="K70" s="103">
        <f t="shared" si="44"/>
        <v>22323372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31968000</v>
      </c>
      <c r="Q70" s="103">
        <f>$I70      +$K70      +$M70      +$O70</f>
        <v>22323372</v>
      </c>
      <c r="R70" s="57">
        <f>IF(($H70      =0),0,((($J70      -$H70      )/$H70      )*100))</f>
        <v>-14.182748198093467</v>
      </c>
      <c r="S70" s="58">
        <f>IF(($I70      =0),0,((($K70      -$I70      )/$I70      )*100))</f>
        <v>0</v>
      </c>
      <c r="T70" s="57">
        <f>IF($E70   =0,0,($P70   /$E70   )*100)</f>
        <v>98.39638031333682</v>
      </c>
      <c r="U70" s="59">
        <f>IF($E70   =0,0,($Q70   /$E70 )*100)</f>
        <v>68.710554341469418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32489000</v>
      </c>
      <c r="C71" s="104">
        <f>C69</f>
        <v>0</v>
      </c>
      <c r="D71" s="104"/>
      <c r="E71" s="104">
        <f>$B71      +$C71      +$D71</f>
        <v>32489000</v>
      </c>
      <c r="F71" s="105">
        <f t="shared" ref="F71:O71" si="45">F69</f>
        <v>32489000</v>
      </c>
      <c r="G71" s="106">
        <f t="shared" si="45"/>
        <v>29000000</v>
      </c>
      <c r="H71" s="105">
        <f t="shared" si="45"/>
        <v>17204000</v>
      </c>
      <c r="I71" s="106">
        <f t="shared" si="45"/>
        <v>0</v>
      </c>
      <c r="J71" s="105">
        <f t="shared" si="45"/>
        <v>14764000</v>
      </c>
      <c r="K71" s="106">
        <f t="shared" si="45"/>
        <v>22323372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31968000</v>
      </c>
      <c r="Q71" s="106">
        <f>$I71      +$K71      +$M71      +$O71</f>
        <v>22323372</v>
      </c>
      <c r="R71" s="61">
        <f>IF(($H71      =0),0,((($J71      -$H71      )/$H71      )*100))</f>
        <v>-14.182748198093467</v>
      </c>
      <c r="S71" s="62">
        <f>IF(($I71      =0),0,((($K71      -$I71      )/$I71      )*100))</f>
        <v>0</v>
      </c>
      <c r="T71" s="61">
        <f>IF($E71   =0,0,($P71   /$E71   )*100)</f>
        <v>98.39638031333682</v>
      </c>
      <c r="U71" s="65">
        <f>IF($E71   =0,0,($Q71   /$E71   )*100)</f>
        <v>68.710554341469418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63025000</v>
      </c>
      <c r="C72" s="104">
        <f>SUM(C9:C15,C18:C23,C26:C29,C32,C35:C39,C42:C52,C55:C58,C61:C65,C69)</f>
        <v>0</v>
      </c>
      <c r="D72" s="104"/>
      <c r="E72" s="104">
        <f>$B72      +$C72      +$D72</f>
        <v>63025000</v>
      </c>
      <c r="F72" s="105">
        <f t="shared" ref="F72:O72" si="46">SUM(F9:F15,F18:F23,F26:F29,F32,F35:F39,F42:F52,F55:F58,F61:F65,F69)</f>
        <v>63025000</v>
      </c>
      <c r="G72" s="106">
        <f t="shared" si="46"/>
        <v>38517000</v>
      </c>
      <c r="H72" s="105">
        <f t="shared" si="46"/>
        <v>18905000</v>
      </c>
      <c r="I72" s="106">
        <f t="shared" si="46"/>
        <v>0</v>
      </c>
      <c r="J72" s="105">
        <f t="shared" si="46"/>
        <v>19164000</v>
      </c>
      <c r="K72" s="106">
        <f t="shared" si="46"/>
        <v>31034081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38069000</v>
      </c>
      <c r="Q72" s="106">
        <f>$I72      +$K72      +$M72      +$O72</f>
        <v>31034081</v>
      </c>
      <c r="R72" s="61">
        <f>IF(($H72      =0),0,((($J72      -$H72      )/$H72      )*100))</f>
        <v>1.3700079344088865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88.318949517446171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71.998146343726802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a1c9IwAUtGP0nZH6rb7F2iOVwSaxwRQnZ0PFobbKUo77cHLPkEkzD11zpIktpg5omEzYOx0dgavOqoUGItQsg==" saltValue="MajuOrFUJp8XpZPzgJwEe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102000</v>
      </c>
      <c r="I10" s="94">
        <v>-1607852</v>
      </c>
      <c r="J10" s="93">
        <v>648000</v>
      </c>
      <c r="K10" s="94">
        <v>458357</v>
      </c>
      <c r="L10" s="93"/>
      <c r="M10" s="94"/>
      <c r="N10" s="93"/>
      <c r="O10" s="94"/>
      <c r="P10" s="93">
        <f t="shared" ref="P10:P16" si="1">$H10      +$J10      +$L10      +$N10</f>
        <v>750000</v>
      </c>
      <c r="Q10" s="94">
        <f t="shared" ref="Q10:Q16" si="2">$I10      +$K10      +$M10      +$O10</f>
        <v>-1149495</v>
      </c>
      <c r="R10" s="48">
        <f t="shared" ref="R10:R16" si="3">IF(($H10      =0),0,((($J10      -$H10      )/$H10      )*100))</f>
        <v>535.29411764705878</v>
      </c>
      <c r="S10" s="49">
        <f t="shared" ref="S10:S16" si="4">IF(($I10      =0),0,((($K10      -$I10      )/$I10      )*100))</f>
        <v>-128.50741237377571</v>
      </c>
      <c r="T10" s="48">
        <f t="shared" ref="T10:T15" si="5">IF(($E10      =0),0,(($P10      /$E10      )*100))</f>
        <v>40.54054054054054</v>
      </c>
      <c r="U10" s="50">
        <f t="shared" ref="U10:U15" si="6">IF(($E10      =0),0,(($Q10      /$E10      )*100))</f>
        <v>-62.134864864864866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102000</v>
      </c>
      <c r="I16" s="97">
        <f t="shared" si="7"/>
        <v>-1607852</v>
      </c>
      <c r="J16" s="96">
        <f t="shared" si="7"/>
        <v>648000</v>
      </c>
      <c r="K16" s="97">
        <f t="shared" si="7"/>
        <v>458357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750000</v>
      </c>
      <c r="Q16" s="97">
        <f t="shared" si="2"/>
        <v>-1149495</v>
      </c>
      <c r="R16" s="52">
        <f t="shared" si="3"/>
        <v>535.29411764705878</v>
      </c>
      <c r="S16" s="53">
        <f t="shared" si="4"/>
        <v>-128.50741237377571</v>
      </c>
      <c r="T16" s="52">
        <f>IF((SUM($E9:$E13)+$E15)=0,0,(P16/(SUM($E9:$E13)+$E15)*100))</f>
        <v>40.54054054054054</v>
      </c>
      <c r="U16" s="54">
        <f>IF((SUM($E9:$E13)+$E15)=0,0,(Q16/(SUM($E9:$E13)+$E15)*100))</f>
        <v>-62.134864864864866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1759000</v>
      </c>
      <c r="C32" s="92">
        <v>0</v>
      </c>
      <c r="D32" s="92"/>
      <c r="E32" s="92">
        <f>$B32      +$C32      +$D32</f>
        <v>1759000</v>
      </c>
      <c r="F32" s="93">
        <v>1759000</v>
      </c>
      <c r="G32" s="94">
        <v>1231000</v>
      </c>
      <c r="H32" s="93">
        <v>649000</v>
      </c>
      <c r="I32" s="94">
        <v>-1667563</v>
      </c>
      <c r="J32" s="93">
        <v>640000</v>
      </c>
      <c r="K32" s="94">
        <v>474562</v>
      </c>
      <c r="L32" s="93"/>
      <c r="M32" s="94"/>
      <c r="N32" s="93"/>
      <c r="O32" s="94"/>
      <c r="P32" s="93">
        <f>$H32      +$J32      +$L32      +$N32</f>
        <v>1289000</v>
      </c>
      <c r="Q32" s="94">
        <f>$I32      +$K32      +$M32      +$O32</f>
        <v>-1193001</v>
      </c>
      <c r="R32" s="48">
        <f>IF(($H32      =0),0,((($J32      -$H32      )/$H32      )*100))</f>
        <v>-1.386748844375963</v>
      </c>
      <c r="S32" s="49">
        <f>IF(($I32      =0),0,((($K32      -$I32      )/$I32      )*100))</f>
        <v>-128.45841506437839</v>
      </c>
      <c r="T32" s="48">
        <f>IF(($E32      =0),0,(($P32      /$E32      )*100))</f>
        <v>73.280272882319494</v>
      </c>
      <c r="U32" s="50">
        <f>IF(($E32      =0),0,(($Q32      /$E32      )*100))</f>
        <v>-67.822683342808403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1759000</v>
      </c>
      <c r="C33" s="95">
        <f>C32</f>
        <v>0</v>
      </c>
      <c r="D33" s="95"/>
      <c r="E33" s="95">
        <f>$B33      +$C33      +$D33</f>
        <v>1759000</v>
      </c>
      <c r="F33" s="96">
        <f t="shared" ref="F33:O33" si="17">F32</f>
        <v>1759000</v>
      </c>
      <c r="G33" s="97">
        <f t="shared" si="17"/>
        <v>1231000</v>
      </c>
      <c r="H33" s="96">
        <f t="shared" si="17"/>
        <v>649000</v>
      </c>
      <c r="I33" s="97">
        <f t="shared" si="17"/>
        <v>-1667563</v>
      </c>
      <c r="J33" s="96">
        <f t="shared" si="17"/>
        <v>640000</v>
      </c>
      <c r="K33" s="97">
        <f t="shared" si="17"/>
        <v>474562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1289000</v>
      </c>
      <c r="Q33" s="97">
        <f>$I33      +$K33      +$M33      +$O33</f>
        <v>-1193001</v>
      </c>
      <c r="R33" s="52">
        <f>IF(($H33      =0),0,((($J33      -$H33      )/$H33      )*100))</f>
        <v>-1.386748844375963</v>
      </c>
      <c r="S33" s="53">
        <f>IF(($I33      =0),0,((($K33      -$I33      )/$I33      )*100))</f>
        <v>-128.45841506437839</v>
      </c>
      <c r="T33" s="52">
        <f>IF($E33   =0,0,($P33   /$E33   )*100)</f>
        <v>73.280272882319494</v>
      </c>
      <c r="U33" s="54">
        <f>IF($E33   =0,0,($Q33   /$E33   )*100)</f>
        <v>-67.822683342808403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12500000</v>
      </c>
      <c r="C35" s="92">
        <v>0</v>
      </c>
      <c r="D35" s="92"/>
      <c r="E35" s="92">
        <f t="shared" ref="E35:E40" si="18">$B35      +$C35      +$D35</f>
        <v>12500000</v>
      </c>
      <c r="F35" s="93">
        <v>12500000</v>
      </c>
      <c r="G35" s="94">
        <v>10600000</v>
      </c>
      <c r="H35" s="93">
        <v>2000000</v>
      </c>
      <c r="I35" s="94">
        <v>-8500000</v>
      </c>
      <c r="J35" s="93">
        <v>2478000</v>
      </c>
      <c r="K35" s="94">
        <v>3477837</v>
      </c>
      <c r="L35" s="93"/>
      <c r="M35" s="94"/>
      <c r="N35" s="93"/>
      <c r="O35" s="94"/>
      <c r="P35" s="93">
        <f t="shared" ref="P35:P40" si="19">$H35      +$J35      +$L35      +$N35</f>
        <v>4478000</v>
      </c>
      <c r="Q35" s="94">
        <f t="shared" ref="Q35:Q40" si="20">$I35      +$K35      +$M35      +$O35</f>
        <v>-5022163</v>
      </c>
      <c r="R35" s="48">
        <f t="shared" ref="R35:R40" si="21">IF(($H35      =0),0,((($J35      -$H35      )/$H35      )*100))</f>
        <v>23.9</v>
      </c>
      <c r="S35" s="49">
        <f t="shared" ref="S35:S40" si="22">IF(($I35      =0),0,((($K35      -$I35      )/$I35      )*100))</f>
        <v>-140.91572941176472</v>
      </c>
      <c r="T35" s="48">
        <f t="shared" ref="T35:T39" si="23">IF(($E35      =0),0,(($P35      /$E35      )*100))</f>
        <v>35.823999999999998</v>
      </c>
      <c r="U35" s="50">
        <f t="shared" ref="U35:U39" si="24">IF(($E35      =0),0,(($Q35      /$E35      )*100))</f>
        <v>-40.177303999999999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152173000</v>
      </c>
      <c r="C36" s="92">
        <v>0</v>
      </c>
      <c r="D36" s="92"/>
      <c r="E36" s="92">
        <f t="shared" si="18"/>
        <v>152173000</v>
      </c>
      <c r="F36" s="93">
        <v>152173000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164673000</v>
      </c>
      <c r="C40" s="95">
        <f>SUM(C35:C39)</f>
        <v>0</v>
      </c>
      <c r="D40" s="95"/>
      <c r="E40" s="95">
        <f t="shared" si="18"/>
        <v>164673000</v>
      </c>
      <c r="F40" s="96">
        <f t="shared" ref="F40:O40" si="25">SUM(F35:F39)</f>
        <v>164673000</v>
      </c>
      <c r="G40" s="97">
        <f t="shared" si="25"/>
        <v>10600000</v>
      </c>
      <c r="H40" s="96">
        <f t="shared" si="25"/>
        <v>2000000</v>
      </c>
      <c r="I40" s="97">
        <f t="shared" si="25"/>
        <v>-8500000</v>
      </c>
      <c r="J40" s="96">
        <f t="shared" si="25"/>
        <v>2478000</v>
      </c>
      <c r="K40" s="97">
        <f t="shared" si="25"/>
        <v>3477837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4478000</v>
      </c>
      <c r="Q40" s="97">
        <f t="shared" si="20"/>
        <v>-5022163</v>
      </c>
      <c r="R40" s="52">
        <f t="shared" si="21"/>
        <v>23.9</v>
      </c>
      <c r="S40" s="53">
        <f t="shared" si="22"/>
        <v>-140.91572941176472</v>
      </c>
      <c r="T40" s="52">
        <f>IF((+$E35+$E38) =0,0,(P40   /(+$E35+$E38) )*100)</f>
        <v>35.823999999999998</v>
      </c>
      <c r="U40" s="54">
        <f>IF((+$E35+$E38) =0,0,(Q40   /(+$E35+$E38) )*100)</f>
        <v>-40.177303999999999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168282000</v>
      </c>
      <c r="C67" s="104">
        <f>SUM(C9:C15,C18:C23,C26:C29,C32,C35:C39,C42:C52,C55:C58,C61:C65)</f>
        <v>0</v>
      </c>
      <c r="D67" s="104"/>
      <c r="E67" s="104">
        <f t="shared" si="35"/>
        <v>168282000</v>
      </c>
      <c r="F67" s="105">
        <f t="shared" ref="F67:O67" si="43">SUM(F9:F15,F18:F23,F26:F29,F32,F35:F39,F42:F52,F55:F58,F61:F65)</f>
        <v>168282000</v>
      </c>
      <c r="G67" s="106">
        <f t="shared" si="43"/>
        <v>13681000</v>
      </c>
      <c r="H67" s="105">
        <f t="shared" si="43"/>
        <v>2751000</v>
      </c>
      <c r="I67" s="106">
        <f t="shared" si="43"/>
        <v>-11775415</v>
      </c>
      <c r="J67" s="105">
        <f t="shared" si="43"/>
        <v>3766000</v>
      </c>
      <c r="K67" s="106">
        <f t="shared" si="43"/>
        <v>4410756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6517000</v>
      </c>
      <c r="Q67" s="106">
        <f t="shared" si="37"/>
        <v>-7364659</v>
      </c>
      <c r="R67" s="61">
        <f t="shared" si="38"/>
        <v>36.895674300254456</v>
      </c>
      <c r="S67" s="62">
        <f t="shared" si="39"/>
        <v>-137.45732952936265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40.455645912222984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-45.717667142591104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36754000</v>
      </c>
      <c r="C69" s="92">
        <v>0</v>
      </c>
      <c r="D69" s="92"/>
      <c r="E69" s="92">
        <f>$B69      +$C69      +$D69</f>
        <v>36754000</v>
      </c>
      <c r="F69" s="93">
        <v>36754000</v>
      </c>
      <c r="G69" s="94">
        <v>31000000</v>
      </c>
      <c r="H69" s="93">
        <v>8695000</v>
      </c>
      <c r="I69" s="94">
        <v>-39238552</v>
      </c>
      <c r="J69" s="93">
        <v>11756000</v>
      </c>
      <c r="K69" s="94">
        <v>12578207</v>
      </c>
      <c r="L69" s="93"/>
      <c r="M69" s="94"/>
      <c r="N69" s="93"/>
      <c r="O69" s="94"/>
      <c r="P69" s="93">
        <f>$H69      +$J69      +$L69      +$N69</f>
        <v>20451000</v>
      </c>
      <c r="Q69" s="94">
        <f>$I69      +$K69      +$M69      +$O69</f>
        <v>-26660345</v>
      </c>
      <c r="R69" s="48">
        <f>IF(($H69      =0),0,((($J69      -$H69      )/$H69      )*100))</f>
        <v>35.204140310523293</v>
      </c>
      <c r="S69" s="49">
        <f>IF(($I69      =0),0,((($K69      -$I69      )/$I69      )*100))</f>
        <v>-132.05573691914014</v>
      </c>
      <c r="T69" s="48">
        <f>IF(($E69      =0),0,(($P69      /$E69      )*100))</f>
        <v>55.642923219241446</v>
      </c>
      <c r="U69" s="50">
        <f>IF(($E69      =0),0,(($Q69      /$E69      )*100))</f>
        <v>-72.537261250476135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36754000</v>
      </c>
      <c r="C70" s="101">
        <f>C69</f>
        <v>0</v>
      </c>
      <c r="D70" s="101"/>
      <c r="E70" s="101">
        <f>$B70      +$C70      +$D70</f>
        <v>36754000</v>
      </c>
      <c r="F70" s="102">
        <f t="shared" ref="F70:O70" si="44">F69</f>
        <v>36754000</v>
      </c>
      <c r="G70" s="103">
        <f t="shared" si="44"/>
        <v>31000000</v>
      </c>
      <c r="H70" s="102">
        <f t="shared" si="44"/>
        <v>8695000</v>
      </c>
      <c r="I70" s="103">
        <f t="shared" si="44"/>
        <v>-39238552</v>
      </c>
      <c r="J70" s="102">
        <f t="shared" si="44"/>
        <v>11756000</v>
      </c>
      <c r="K70" s="103">
        <f t="shared" si="44"/>
        <v>12578207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20451000</v>
      </c>
      <c r="Q70" s="103">
        <f>$I70      +$K70      +$M70      +$O70</f>
        <v>-26660345</v>
      </c>
      <c r="R70" s="57">
        <f>IF(($H70      =0),0,((($J70      -$H70      )/$H70      )*100))</f>
        <v>35.204140310523293</v>
      </c>
      <c r="S70" s="58">
        <f>IF(($I70      =0),0,((($K70      -$I70      )/$I70      )*100))</f>
        <v>-132.05573691914014</v>
      </c>
      <c r="T70" s="57">
        <f>IF($E70   =0,0,($P70   /$E70   )*100)</f>
        <v>55.642923219241446</v>
      </c>
      <c r="U70" s="59">
        <f>IF($E70   =0,0,($Q70   /$E70 )*100)</f>
        <v>-72.537261250476135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36754000</v>
      </c>
      <c r="C71" s="104">
        <f>C69</f>
        <v>0</v>
      </c>
      <c r="D71" s="104"/>
      <c r="E71" s="104">
        <f>$B71      +$C71      +$D71</f>
        <v>36754000</v>
      </c>
      <c r="F71" s="105">
        <f t="shared" ref="F71:O71" si="45">F69</f>
        <v>36754000</v>
      </c>
      <c r="G71" s="106">
        <f t="shared" si="45"/>
        <v>31000000</v>
      </c>
      <c r="H71" s="105">
        <f t="shared" si="45"/>
        <v>8695000</v>
      </c>
      <c r="I71" s="106">
        <f t="shared" si="45"/>
        <v>-39238552</v>
      </c>
      <c r="J71" s="105">
        <f t="shared" si="45"/>
        <v>11756000</v>
      </c>
      <c r="K71" s="106">
        <f t="shared" si="45"/>
        <v>12578207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20451000</v>
      </c>
      <c r="Q71" s="106">
        <f>$I71      +$K71      +$M71      +$O71</f>
        <v>-26660345</v>
      </c>
      <c r="R71" s="61">
        <f>IF(($H71      =0),0,((($J71      -$H71      )/$H71      )*100))</f>
        <v>35.204140310523293</v>
      </c>
      <c r="S71" s="62">
        <f>IF(($I71      =0),0,((($K71      -$I71      )/$I71      )*100))</f>
        <v>-132.05573691914014</v>
      </c>
      <c r="T71" s="61">
        <f>IF($E71   =0,0,($P71   /$E71   )*100)</f>
        <v>55.642923219241446</v>
      </c>
      <c r="U71" s="65">
        <f>IF($E71   =0,0,($Q71   /$E71   )*100)</f>
        <v>-72.537261250476135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205036000</v>
      </c>
      <c r="C72" s="104">
        <f>SUM(C9:C15,C18:C23,C26:C29,C32,C35:C39,C42:C52,C55:C58,C61:C65,C69)</f>
        <v>0</v>
      </c>
      <c r="D72" s="104"/>
      <c r="E72" s="104">
        <f>$B72      +$C72      +$D72</f>
        <v>205036000</v>
      </c>
      <c r="F72" s="105">
        <f t="shared" ref="F72:O72" si="46">SUM(F9:F15,F18:F23,F26:F29,F32,F35:F39,F42:F52,F55:F58,F61:F65,F69)</f>
        <v>205036000</v>
      </c>
      <c r="G72" s="106">
        <f t="shared" si="46"/>
        <v>44681000</v>
      </c>
      <c r="H72" s="105">
        <f t="shared" si="46"/>
        <v>11446000</v>
      </c>
      <c r="I72" s="106">
        <f t="shared" si="46"/>
        <v>-51013967</v>
      </c>
      <c r="J72" s="105">
        <f t="shared" si="46"/>
        <v>15522000</v>
      </c>
      <c r="K72" s="106">
        <f t="shared" si="46"/>
        <v>16988963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26968000</v>
      </c>
      <c r="Q72" s="106">
        <f>$I72      +$K72      +$M72      +$O72</f>
        <v>-34025004</v>
      </c>
      <c r="R72" s="61">
        <f>IF(($H72      =0),0,((($J72      -$H72      )/$H72      )*100))</f>
        <v>35.610693692119519</v>
      </c>
      <c r="S72" s="62">
        <f>IF(($I72      =0),0,((($K72      -$I72      )/$I72      )*100))</f>
        <v>-133.30257182312442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51.014887539488861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-64.364496907099493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dUUT9JFqzj3MR/PTZZ+4mr5CCrVjyR5DpSAIyUpsdUeBOk9iJo3vMo4BQI2L9g3PxLifVIz+yO3g/Iwlvfw9g==" saltValue="9innm9g0hKtLfW2Tqg8AQ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172000</v>
      </c>
      <c r="I10" s="94"/>
      <c r="J10" s="93">
        <v>282000</v>
      </c>
      <c r="K10" s="94"/>
      <c r="L10" s="93"/>
      <c r="M10" s="94"/>
      <c r="N10" s="93"/>
      <c r="O10" s="94"/>
      <c r="P10" s="93">
        <f t="shared" ref="P10:P16" si="1">$H10      +$J10      +$L10      +$N10</f>
        <v>454000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63.953488372093027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23.282051282051285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172000</v>
      </c>
      <c r="I16" s="97">
        <f t="shared" si="7"/>
        <v>0</v>
      </c>
      <c r="J16" s="96">
        <f t="shared" si="7"/>
        <v>282000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454000</v>
      </c>
      <c r="Q16" s="97">
        <f t="shared" si="2"/>
        <v>0</v>
      </c>
      <c r="R16" s="52">
        <f t="shared" si="3"/>
        <v>63.953488372093027</v>
      </c>
      <c r="S16" s="53">
        <f t="shared" si="4"/>
        <v>0</v>
      </c>
      <c r="T16" s="52">
        <f>IF((SUM($E9:$E13)+$E15)=0,0,(P16/(SUM($E9:$E13)+$E15)*100))</f>
        <v>23.282051282051285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2543000</v>
      </c>
      <c r="C29" s="92">
        <v>0</v>
      </c>
      <c r="D29" s="92"/>
      <c r="E29" s="92">
        <f>$B29      +$C29      +$D29</f>
        <v>2543000</v>
      </c>
      <c r="F29" s="93">
        <v>2543000</v>
      </c>
      <c r="G29" s="94">
        <v>1780000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2543000</v>
      </c>
      <c r="C30" s="95">
        <f>SUM(C26:C29)</f>
        <v>0</v>
      </c>
      <c r="D30" s="95"/>
      <c r="E30" s="95">
        <f>$B30      +$C30      +$D30</f>
        <v>2543000</v>
      </c>
      <c r="F30" s="96">
        <f t="shared" ref="F30:O30" si="16">SUM(F26:F29)</f>
        <v>2543000</v>
      </c>
      <c r="G30" s="97">
        <f t="shared" si="16"/>
        <v>1780000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2461000</v>
      </c>
      <c r="H32" s="93">
        <v>484000</v>
      </c>
      <c r="I32" s="94"/>
      <c r="J32" s="93">
        <v>636000</v>
      </c>
      <c r="K32" s="94"/>
      <c r="L32" s="93"/>
      <c r="M32" s="94"/>
      <c r="N32" s="93"/>
      <c r="O32" s="94"/>
      <c r="P32" s="93">
        <f>$H32      +$J32      +$L32      +$N32</f>
        <v>1120000</v>
      </c>
      <c r="Q32" s="94">
        <f>$I32      +$K32      +$M32      +$O32</f>
        <v>0</v>
      </c>
      <c r="R32" s="48">
        <f>IF(($H32      =0),0,((($J32      -$H32      )/$H32      )*100))</f>
        <v>31.404958677685951</v>
      </c>
      <c r="S32" s="49">
        <f>IF(($I32      =0),0,((($K32      -$I32      )/$I32      )*100))</f>
        <v>0</v>
      </c>
      <c r="T32" s="48">
        <f>IF(($E32      =0),0,(($P32      /$E32      )*100))</f>
        <v>31.854379977246872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2461000</v>
      </c>
      <c r="H33" s="96">
        <f t="shared" si="17"/>
        <v>484000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1120000</v>
      </c>
      <c r="Q33" s="97">
        <f>$I33      +$K33      +$M33      +$O33</f>
        <v>0</v>
      </c>
      <c r="R33" s="52">
        <f>IF(($H33      =0),0,((($J33      -$H33      )/$H33      )*100))</f>
        <v>31.404958677685951</v>
      </c>
      <c r="S33" s="53">
        <f>IF(($I33      =0),0,((($K33      -$I33      )/$I33      )*100))</f>
        <v>0</v>
      </c>
      <c r="T33" s="52">
        <f>IF($E33   =0,0,($P33   /$E33   )*100)</f>
        <v>31.854379977246872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6090000</v>
      </c>
      <c r="C43" s="92">
        <v>0</v>
      </c>
      <c r="D43" s="92"/>
      <c r="E43" s="92">
        <f t="shared" si="26"/>
        <v>6090000</v>
      </c>
      <c r="F43" s="93">
        <v>6090000</v>
      </c>
      <c r="G43" s="94">
        <v>0</v>
      </c>
      <c r="H43" s="93"/>
      <c r="I43" s="94"/>
      <c r="J43" s="93"/>
      <c r="K43" s="94">
        <v>2448419</v>
      </c>
      <c r="L43" s="93"/>
      <c r="M43" s="94"/>
      <c r="N43" s="93"/>
      <c r="O43" s="94"/>
      <c r="P43" s="93">
        <f t="shared" si="27"/>
        <v>0</v>
      </c>
      <c r="Q43" s="94">
        <f t="shared" si="28"/>
        <v>2448419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40.203924466338258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80000000</v>
      </c>
      <c r="C51" s="92">
        <v>0</v>
      </c>
      <c r="D51" s="92"/>
      <c r="E51" s="92">
        <f t="shared" si="26"/>
        <v>80000000</v>
      </c>
      <c r="F51" s="93">
        <v>80000000</v>
      </c>
      <c r="G51" s="94">
        <v>55000000</v>
      </c>
      <c r="H51" s="93">
        <v>22327000</v>
      </c>
      <c r="I51" s="94"/>
      <c r="J51" s="93">
        <v>13768000</v>
      </c>
      <c r="K51" s="94"/>
      <c r="L51" s="93"/>
      <c r="M51" s="94"/>
      <c r="N51" s="93"/>
      <c r="O51" s="94"/>
      <c r="P51" s="93">
        <f t="shared" si="27"/>
        <v>36095000</v>
      </c>
      <c r="Q51" s="94">
        <f t="shared" si="28"/>
        <v>0</v>
      </c>
      <c r="R51" s="48">
        <f t="shared" si="29"/>
        <v>-38.334751645989165</v>
      </c>
      <c r="S51" s="49">
        <f t="shared" si="30"/>
        <v>0</v>
      </c>
      <c r="T51" s="48">
        <f t="shared" si="31"/>
        <v>45.118749999999999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86090000</v>
      </c>
      <c r="C53" s="95">
        <f>SUM(C42:C52)</f>
        <v>0</v>
      </c>
      <c r="D53" s="95"/>
      <c r="E53" s="95">
        <f t="shared" si="26"/>
        <v>86090000</v>
      </c>
      <c r="F53" s="96">
        <f t="shared" ref="F53:O53" si="33">SUM(F42:F52)</f>
        <v>86090000</v>
      </c>
      <c r="G53" s="97">
        <f t="shared" si="33"/>
        <v>55000000</v>
      </c>
      <c r="H53" s="96">
        <f t="shared" si="33"/>
        <v>22327000</v>
      </c>
      <c r="I53" s="97">
        <f t="shared" si="33"/>
        <v>0</v>
      </c>
      <c r="J53" s="96">
        <f t="shared" si="33"/>
        <v>13768000</v>
      </c>
      <c r="K53" s="97">
        <f t="shared" si="33"/>
        <v>2448419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36095000</v>
      </c>
      <c r="Q53" s="97">
        <f t="shared" si="28"/>
        <v>2448419</v>
      </c>
      <c r="R53" s="52">
        <f t="shared" si="29"/>
        <v>-38.334751645989165</v>
      </c>
      <c r="S53" s="53">
        <f t="shared" si="30"/>
        <v>0</v>
      </c>
      <c r="T53" s="52">
        <f>IF((+$E43+$E45+$E47+$E48+$E51) =0,0,(P53   /(+$E43+$E45+$E47+$E48+$E51) )*100)</f>
        <v>41.927053083981882</v>
      </c>
      <c r="U53" s="54">
        <f>IF((+$E43+$E45+$E47+$E48+$E51) =0,0,(Q53   /(+$E43+$E45+$E47+$E48+$E51) )*100)</f>
        <v>2.844022534556859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97130000</v>
      </c>
      <c r="C67" s="104">
        <f>SUM(C9:C15,C18:C23,C26:C29,C32,C35:C39,C42:C52,C55:C58,C61:C65)</f>
        <v>0</v>
      </c>
      <c r="D67" s="104"/>
      <c r="E67" s="104">
        <f t="shared" si="35"/>
        <v>97130000</v>
      </c>
      <c r="F67" s="105">
        <f t="shared" ref="F67:O67" si="43">SUM(F9:F15,F18:F23,F26:F29,F32,F35:F39,F42:F52,F55:F58,F61:F65)</f>
        <v>97130000</v>
      </c>
      <c r="G67" s="106">
        <f t="shared" si="43"/>
        <v>61191000</v>
      </c>
      <c r="H67" s="105">
        <f t="shared" si="43"/>
        <v>22983000</v>
      </c>
      <c r="I67" s="106">
        <f t="shared" si="43"/>
        <v>0</v>
      </c>
      <c r="J67" s="105">
        <f t="shared" si="43"/>
        <v>14686000</v>
      </c>
      <c r="K67" s="106">
        <f t="shared" si="43"/>
        <v>2448419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37669000</v>
      </c>
      <c r="Q67" s="106">
        <f t="shared" si="37"/>
        <v>2448419</v>
      </c>
      <c r="R67" s="61">
        <f t="shared" si="38"/>
        <v>-36.100596092764214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40.03124369015611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2.6019607009638781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194919000</v>
      </c>
      <c r="C69" s="92">
        <v>0</v>
      </c>
      <c r="D69" s="92"/>
      <c r="E69" s="92">
        <f>$B69      +$C69      +$D69</f>
        <v>194919000</v>
      </c>
      <c r="F69" s="93">
        <v>194919000</v>
      </c>
      <c r="G69" s="94">
        <v>153153000</v>
      </c>
      <c r="H69" s="93">
        <v>36207000</v>
      </c>
      <c r="I69" s="94"/>
      <c r="J69" s="93">
        <v>68465000</v>
      </c>
      <c r="K69" s="94"/>
      <c r="L69" s="93"/>
      <c r="M69" s="94"/>
      <c r="N69" s="93"/>
      <c r="O69" s="94"/>
      <c r="P69" s="93">
        <f>$H69      +$J69      +$L69      +$N69</f>
        <v>104672000</v>
      </c>
      <c r="Q69" s="94">
        <f>$I69      +$K69      +$M69      +$O69</f>
        <v>0</v>
      </c>
      <c r="R69" s="48">
        <f>IF(($H69      =0),0,((($J69      -$H69      )/$H69      )*100))</f>
        <v>89.093269257325929</v>
      </c>
      <c r="S69" s="49">
        <f>IF(($I69      =0),0,((($K69      -$I69      )/$I69      )*100))</f>
        <v>0</v>
      </c>
      <c r="T69" s="48">
        <f>IF(($E69      =0),0,(($P69      /$E69      )*100))</f>
        <v>53.700254977708695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194919000</v>
      </c>
      <c r="C70" s="101">
        <f>C69</f>
        <v>0</v>
      </c>
      <c r="D70" s="101"/>
      <c r="E70" s="101">
        <f>$B70      +$C70      +$D70</f>
        <v>194919000</v>
      </c>
      <c r="F70" s="102">
        <f t="shared" ref="F70:O70" si="44">F69</f>
        <v>194919000</v>
      </c>
      <c r="G70" s="103">
        <f t="shared" si="44"/>
        <v>153153000</v>
      </c>
      <c r="H70" s="102">
        <f t="shared" si="44"/>
        <v>36207000</v>
      </c>
      <c r="I70" s="103">
        <f t="shared" si="44"/>
        <v>0</v>
      </c>
      <c r="J70" s="102">
        <f t="shared" si="44"/>
        <v>68465000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104672000</v>
      </c>
      <c r="Q70" s="103">
        <f>$I70      +$K70      +$M70      +$O70</f>
        <v>0</v>
      </c>
      <c r="R70" s="57">
        <f>IF(($H70      =0),0,((($J70      -$H70      )/$H70      )*100))</f>
        <v>89.093269257325929</v>
      </c>
      <c r="S70" s="58">
        <f>IF(($I70      =0),0,((($K70      -$I70      )/$I70      )*100))</f>
        <v>0</v>
      </c>
      <c r="T70" s="57">
        <f>IF($E70   =0,0,($P70   /$E70   )*100)</f>
        <v>53.700254977708695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194919000</v>
      </c>
      <c r="C71" s="104">
        <f>C69</f>
        <v>0</v>
      </c>
      <c r="D71" s="104"/>
      <c r="E71" s="104">
        <f>$B71      +$C71      +$D71</f>
        <v>194919000</v>
      </c>
      <c r="F71" s="105">
        <f t="shared" ref="F71:O71" si="45">F69</f>
        <v>194919000</v>
      </c>
      <c r="G71" s="106">
        <f t="shared" si="45"/>
        <v>153153000</v>
      </c>
      <c r="H71" s="105">
        <f t="shared" si="45"/>
        <v>36207000</v>
      </c>
      <c r="I71" s="106">
        <f t="shared" si="45"/>
        <v>0</v>
      </c>
      <c r="J71" s="105">
        <f t="shared" si="45"/>
        <v>68465000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104672000</v>
      </c>
      <c r="Q71" s="106">
        <f>$I71      +$K71      +$M71      +$O71</f>
        <v>0</v>
      </c>
      <c r="R71" s="61">
        <f>IF(($H71      =0),0,((($J71      -$H71      )/$H71      )*100))</f>
        <v>89.093269257325929</v>
      </c>
      <c r="S71" s="62">
        <f>IF(($I71      =0),0,((($K71      -$I71      )/$I71      )*100))</f>
        <v>0</v>
      </c>
      <c r="T71" s="61">
        <f>IF($E71   =0,0,($P71   /$E71   )*100)</f>
        <v>53.700254977708695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292049000</v>
      </c>
      <c r="C72" s="104">
        <f>SUM(C9:C15,C18:C23,C26:C29,C32,C35:C39,C42:C52,C55:C58,C61:C65,C69)</f>
        <v>0</v>
      </c>
      <c r="D72" s="104"/>
      <c r="E72" s="104">
        <f>$B72      +$C72      +$D72</f>
        <v>292049000</v>
      </c>
      <c r="F72" s="105">
        <f t="shared" ref="F72:O72" si="46">SUM(F9:F15,F18:F23,F26:F29,F32,F35:F39,F42:F52,F55:F58,F61:F65,F69)</f>
        <v>292049000</v>
      </c>
      <c r="G72" s="106">
        <f t="shared" si="46"/>
        <v>214344000</v>
      </c>
      <c r="H72" s="105">
        <f t="shared" si="46"/>
        <v>59190000</v>
      </c>
      <c r="I72" s="106">
        <f t="shared" si="46"/>
        <v>0</v>
      </c>
      <c r="J72" s="105">
        <f t="shared" si="46"/>
        <v>83151000</v>
      </c>
      <c r="K72" s="106">
        <f t="shared" si="46"/>
        <v>2448419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142341000</v>
      </c>
      <c r="Q72" s="106">
        <f>$I72      +$K72      +$M72      +$O72</f>
        <v>2448419</v>
      </c>
      <c r="R72" s="61">
        <f>IF(($H72      =0),0,((($J72      -$H72      )/$H72      )*100))</f>
        <v>40.481500253421189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49.249873710287936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0.84715104249562312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vC9VABKvjBHuaTIl0ac8Ewg2DA/9fJAt2zrnLbNU48hb/zhRLI828tN8zneNuwNatm3Wyme9iyClnE6GC7YgGQ==" saltValue="xdmCXx3IrtO3qWDk2AfO+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258000</v>
      </c>
      <c r="I10" s="94"/>
      <c r="J10" s="93">
        <v>731000</v>
      </c>
      <c r="K10" s="94">
        <v>1803359</v>
      </c>
      <c r="L10" s="93"/>
      <c r="M10" s="94"/>
      <c r="N10" s="93"/>
      <c r="O10" s="94"/>
      <c r="P10" s="93">
        <f t="shared" ref="P10:P16" si="1">$H10      +$J10      +$L10      +$N10</f>
        <v>989000</v>
      </c>
      <c r="Q10" s="94">
        <f t="shared" ref="Q10:Q16" si="2">$I10      +$K10      +$M10      +$O10</f>
        <v>1803359</v>
      </c>
      <c r="R10" s="48">
        <f t="shared" ref="R10:R16" si="3">IF(($H10      =0),0,((($J10      -$H10      )/$H10      )*100))</f>
        <v>183.33333333333331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34.701754385964911</v>
      </c>
      <c r="U10" s="50">
        <f t="shared" ref="U10:U15" si="6">IF(($E10      =0),0,(($Q10      /$E10      )*100))</f>
        <v>63.275754385964909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258000</v>
      </c>
      <c r="I16" s="97">
        <f t="shared" si="7"/>
        <v>0</v>
      </c>
      <c r="J16" s="96">
        <f t="shared" si="7"/>
        <v>731000</v>
      </c>
      <c r="K16" s="97">
        <f t="shared" si="7"/>
        <v>1803359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989000</v>
      </c>
      <c r="Q16" s="97">
        <f t="shared" si="2"/>
        <v>1803359</v>
      </c>
      <c r="R16" s="52">
        <f t="shared" si="3"/>
        <v>183.33333333333331</v>
      </c>
      <c r="S16" s="53">
        <f t="shared" si="4"/>
        <v>0</v>
      </c>
      <c r="T16" s="52">
        <f>IF((SUM($E9:$E13)+$E15)=0,0,(P16/(SUM($E9:$E13)+$E15)*100))</f>
        <v>34.701754385964911</v>
      </c>
      <c r="U16" s="54">
        <f>IF((SUM($E9:$E13)+$E15)=0,0,(Q16/(SUM($E9:$E13)+$E15)*100))</f>
        <v>63.275754385964909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3296000</v>
      </c>
      <c r="C32" s="92">
        <v>0</v>
      </c>
      <c r="D32" s="92"/>
      <c r="E32" s="92">
        <f>$B32      +$C32      +$D32</f>
        <v>3296000</v>
      </c>
      <c r="F32" s="93">
        <v>3296000</v>
      </c>
      <c r="G32" s="94">
        <v>2307000</v>
      </c>
      <c r="H32" s="93">
        <v>930000</v>
      </c>
      <c r="I32" s="94"/>
      <c r="J32" s="93">
        <v>2367000</v>
      </c>
      <c r="K32" s="94">
        <v>3296000</v>
      </c>
      <c r="L32" s="93"/>
      <c r="M32" s="94"/>
      <c r="N32" s="93"/>
      <c r="O32" s="94"/>
      <c r="P32" s="93">
        <f>$H32      +$J32      +$L32      +$N32</f>
        <v>3297000</v>
      </c>
      <c r="Q32" s="94">
        <f>$I32      +$K32      +$M32      +$O32</f>
        <v>3296000</v>
      </c>
      <c r="R32" s="48">
        <f>IF(($H32      =0),0,((($J32      -$H32      )/$H32      )*100))</f>
        <v>154.51612903225808</v>
      </c>
      <c r="S32" s="49">
        <f>IF(($I32      =0),0,((($K32      -$I32      )/$I32      )*100))</f>
        <v>0</v>
      </c>
      <c r="T32" s="48">
        <f>IF(($E32      =0),0,(($P32      /$E32      )*100))</f>
        <v>100.03033980582525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3296000</v>
      </c>
      <c r="C33" s="95">
        <f>C32</f>
        <v>0</v>
      </c>
      <c r="D33" s="95"/>
      <c r="E33" s="95">
        <f>$B33      +$C33      +$D33</f>
        <v>3296000</v>
      </c>
      <c r="F33" s="96">
        <f t="shared" ref="F33:O33" si="17">F32</f>
        <v>3296000</v>
      </c>
      <c r="G33" s="97">
        <f t="shared" si="17"/>
        <v>2307000</v>
      </c>
      <c r="H33" s="96">
        <f t="shared" si="17"/>
        <v>930000</v>
      </c>
      <c r="I33" s="97">
        <f t="shared" si="17"/>
        <v>0</v>
      </c>
      <c r="J33" s="96">
        <f t="shared" si="17"/>
        <v>2367000</v>
      </c>
      <c r="K33" s="97">
        <f t="shared" si="17"/>
        <v>3296000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3297000</v>
      </c>
      <c r="Q33" s="97">
        <f>$I33      +$K33      +$M33      +$O33</f>
        <v>3296000</v>
      </c>
      <c r="R33" s="52">
        <f>IF(($H33      =0),0,((($J33      -$H33      )/$H33      )*100))</f>
        <v>154.51612903225808</v>
      </c>
      <c r="S33" s="53">
        <f>IF(($I33      =0),0,((($K33      -$I33      )/$I33      )*100))</f>
        <v>0</v>
      </c>
      <c r="T33" s="52">
        <f>IF($E33   =0,0,($P33   /$E33   )*100)</f>
        <v>100.03033980582525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8980000</v>
      </c>
      <c r="C35" s="92">
        <v>0</v>
      </c>
      <c r="D35" s="92"/>
      <c r="E35" s="92">
        <f t="shared" ref="E35:E40" si="18">$B35      +$C35      +$D35</f>
        <v>8980000</v>
      </c>
      <c r="F35" s="93">
        <v>8980000</v>
      </c>
      <c r="G35" s="94">
        <v>5000000</v>
      </c>
      <c r="H35" s="93"/>
      <c r="I35" s="94"/>
      <c r="J35" s="93">
        <v>4617000</v>
      </c>
      <c r="K35" s="94"/>
      <c r="L35" s="93"/>
      <c r="M35" s="94"/>
      <c r="N35" s="93"/>
      <c r="O35" s="94"/>
      <c r="P35" s="93">
        <f t="shared" ref="P35:P40" si="19">$H35      +$J35      +$L35      +$N35</f>
        <v>4617000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51.414253897550111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76178000</v>
      </c>
      <c r="C36" s="92">
        <v>0</v>
      </c>
      <c r="D36" s="92"/>
      <c r="E36" s="92">
        <f t="shared" si="18"/>
        <v>76178000</v>
      </c>
      <c r="F36" s="93">
        <v>76178000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85158000</v>
      </c>
      <c r="C40" s="95">
        <f>SUM(C35:C39)</f>
        <v>0</v>
      </c>
      <c r="D40" s="95"/>
      <c r="E40" s="95">
        <f t="shared" si="18"/>
        <v>85158000</v>
      </c>
      <c r="F40" s="96">
        <f t="shared" ref="F40:O40" si="25">SUM(F35:F39)</f>
        <v>85158000</v>
      </c>
      <c r="G40" s="97">
        <f t="shared" si="25"/>
        <v>5000000</v>
      </c>
      <c r="H40" s="96">
        <f t="shared" si="25"/>
        <v>0</v>
      </c>
      <c r="I40" s="97">
        <f t="shared" si="25"/>
        <v>0</v>
      </c>
      <c r="J40" s="96">
        <f t="shared" si="25"/>
        <v>4617000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4617000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51.414253897550111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91304000</v>
      </c>
      <c r="C67" s="104">
        <f>SUM(C9:C15,C18:C23,C26:C29,C32,C35:C39,C42:C52,C55:C58,C61:C65)</f>
        <v>0</v>
      </c>
      <c r="D67" s="104"/>
      <c r="E67" s="104">
        <f t="shared" si="35"/>
        <v>91304000</v>
      </c>
      <c r="F67" s="105">
        <f t="shared" ref="F67:O67" si="43">SUM(F9:F15,F18:F23,F26:F29,F32,F35:F39,F42:F52,F55:F58,F61:F65)</f>
        <v>91304000</v>
      </c>
      <c r="G67" s="106">
        <f t="shared" si="43"/>
        <v>10157000</v>
      </c>
      <c r="H67" s="105">
        <f t="shared" si="43"/>
        <v>1188000</v>
      </c>
      <c r="I67" s="106">
        <f t="shared" si="43"/>
        <v>0</v>
      </c>
      <c r="J67" s="105">
        <f t="shared" si="43"/>
        <v>7715000</v>
      </c>
      <c r="K67" s="106">
        <f t="shared" si="43"/>
        <v>5099359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8903000</v>
      </c>
      <c r="Q67" s="106">
        <f t="shared" si="37"/>
        <v>5099359</v>
      </c>
      <c r="R67" s="61">
        <f t="shared" si="38"/>
        <v>549.41077441077437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58.858918418616945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33.712541319582179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39381000</v>
      </c>
      <c r="C69" s="92">
        <v>0</v>
      </c>
      <c r="D69" s="92"/>
      <c r="E69" s="92">
        <f>$B69      +$C69      +$D69</f>
        <v>39381000</v>
      </c>
      <c r="F69" s="93">
        <v>39381000</v>
      </c>
      <c r="G69" s="94">
        <v>32500000</v>
      </c>
      <c r="H69" s="93">
        <v>23645000</v>
      </c>
      <c r="I69" s="94"/>
      <c r="J69" s="93">
        <v>15736000</v>
      </c>
      <c r="K69" s="94">
        <v>39381000</v>
      </c>
      <c r="L69" s="93"/>
      <c r="M69" s="94"/>
      <c r="N69" s="93"/>
      <c r="O69" s="94"/>
      <c r="P69" s="93">
        <f>$H69      +$J69      +$L69      +$N69</f>
        <v>39381000</v>
      </c>
      <c r="Q69" s="94">
        <f>$I69      +$K69      +$M69      +$O69</f>
        <v>39381000</v>
      </c>
      <c r="R69" s="48">
        <f>IF(($H69      =0),0,((($J69      -$H69      )/$H69      )*100))</f>
        <v>-33.448932120955803</v>
      </c>
      <c r="S69" s="49">
        <f>IF(($I69      =0),0,((($K69      -$I69      )/$I69      )*100))</f>
        <v>0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39381000</v>
      </c>
      <c r="C70" s="101">
        <f>C69</f>
        <v>0</v>
      </c>
      <c r="D70" s="101"/>
      <c r="E70" s="101">
        <f>$B70      +$C70      +$D70</f>
        <v>39381000</v>
      </c>
      <c r="F70" s="102">
        <f t="shared" ref="F70:O70" si="44">F69</f>
        <v>39381000</v>
      </c>
      <c r="G70" s="103">
        <f t="shared" si="44"/>
        <v>32500000</v>
      </c>
      <c r="H70" s="102">
        <f t="shared" si="44"/>
        <v>23645000</v>
      </c>
      <c r="I70" s="103">
        <f t="shared" si="44"/>
        <v>0</v>
      </c>
      <c r="J70" s="102">
        <f t="shared" si="44"/>
        <v>15736000</v>
      </c>
      <c r="K70" s="103">
        <f t="shared" si="44"/>
        <v>39381000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39381000</v>
      </c>
      <c r="Q70" s="103">
        <f>$I70      +$K70      +$M70      +$O70</f>
        <v>39381000</v>
      </c>
      <c r="R70" s="57">
        <f>IF(($H70      =0),0,((($J70      -$H70      )/$H70      )*100))</f>
        <v>-33.448932120955803</v>
      </c>
      <c r="S70" s="58">
        <f>IF(($I70      =0),0,((($K70      -$I70      )/$I70      )*100))</f>
        <v>0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39381000</v>
      </c>
      <c r="C71" s="104">
        <f>C69</f>
        <v>0</v>
      </c>
      <c r="D71" s="104"/>
      <c r="E71" s="104">
        <f>$B71      +$C71      +$D71</f>
        <v>39381000</v>
      </c>
      <c r="F71" s="105">
        <f t="shared" ref="F71:O71" si="45">F69</f>
        <v>39381000</v>
      </c>
      <c r="G71" s="106">
        <f t="shared" si="45"/>
        <v>32500000</v>
      </c>
      <c r="H71" s="105">
        <f t="shared" si="45"/>
        <v>23645000</v>
      </c>
      <c r="I71" s="106">
        <f t="shared" si="45"/>
        <v>0</v>
      </c>
      <c r="J71" s="105">
        <f t="shared" si="45"/>
        <v>15736000</v>
      </c>
      <c r="K71" s="106">
        <f t="shared" si="45"/>
        <v>39381000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39381000</v>
      </c>
      <c r="Q71" s="106">
        <f>$I71      +$K71      +$M71      +$O71</f>
        <v>39381000</v>
      </c>
      <c r="R71" s="61">
        <f>IF(($H71      =0),0,((($J71      -$H71      )/$H71      )*100))</f>
        <v>-33.448932120955803</v>
      </c>
      <c r="S71" s="62">
        <f>IF(($I71      =0),0,((($K71      -$I71      )/$I71      )*100))</f>
        <v>0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130685000</v>
      </c>
      <c r="C72" s="104">
        <f>SUM(C9:C15,C18:C23,C26:C29,C32,C35:C39,C42:C52,C55:C58,C61:C65,C69)</f>
        <v>0</v>
      </c>
      <c r="D72" s="104"/>
      <c r="E72" s="104">
        <f>$B72      +$C72      +$D72</f>
        <v>130685000</v>
      </c>
      <c r="F72" s="105">
        <f t="shared" ref="F72:O72" si="46">SUM(F9:F15,F18:F23,F26:F29,F32,F35:F39,F42:F52,F55:F58,F61:F65,F69)</f>
        <v>130685000</v>
      </c>
      <c r="G72" s="106">
        <f t="shared" si="46"/>
        <v>42657000</v>
      </c>
      <c r="H72" s="105">
        <f t="shared" si="46"/>
        <v>24833000</v>
      </c>
      <c r="I72" s="106">
        <f t="shared" si="46"/>
        <v>0</v>
      </c>
      <c r="J72" s="105">
        <f t="shared" si="46"/>
        <v>23451000</v>
      </c>
      <c r="K72" s="106">
        <f t="shared" si="46"/>
        <v>44480359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48284000</v>
      </c>
      <c r="Q72" s="106">
        <f>$I72      +$K72      +$M72      +$O72</f>
        <v>44480359</v>
      </c>
      <c r="R72" s="61">
        <f>IF(($H72      =0),0,((($J72      -$H72      )/$H72      )*100))</f>
        <v>-5.5651753714814962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88.583117764690783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81.604856256994523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waur4VU9he4vRo/lkSLKlpHQxHRLMyvmWxpOot7Zi1D6uWW5JoeJoIPJLnq4HR+VDNBxY4YFONLvi012CWC/jQ==" saltValue="HXKktipH/kDNt+b/DK+S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177000</v>
      </c>
      <c r="I10" s="94"/>
      <c r="J10" s="93">
        <v>116000</v>
      </c>
      <c r="K10" s="94"/>
      <c r="L10" s="93"/>
      <c r="M10" s="94"/>
      <c r="N10" s="93"/>
      <c r="O10" s="94"/>
      <c r="P10" s="93">
        <f t="shared" ref="P10:P16" si="1">$H10      +$J10      +$L10      +$N10</f>
        <v>293000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-34.463276836158194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15.260416666666668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177000</v>
      </c>
      <c r="I16" s="97">
        <f t="shared" si="7"/>
        <v>0</v>
      </c>
      <c r="J16" s="96">
        <f t="shared" si="7"/>
        <v>116000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293000</v>
      </c>
      <c r="Q16" s="97">
        <f t="shared" si="2"/>
        <v>0</v>
      </c>
      <c r="R16" s="52">
        <f t="shared" si="3"/>
        <v>-34.463276836158194</v>
      </c>
      <c r="S16" s="53">
        <f t="shared" si="4"/>
        <v>0</v>
      </c>
      <c r="T16" s="52">
        <f>IF((SUM($E9:$E13)+$E15)=0,0,(P16/(SUM($E9:$E13)+$E15)*100))</f>
        <v>15.260416666666668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1028000</v>
      </c>
      <c r="C32" s="92">
        <v>0</v>
      </c>
      <c r="D32" s="92"/>
      <c r="E32" s="92">
        <f>$B32      +$C32      +$D32</f>
        <v>1028000</v>
      </c>
      <c r="F32" s="93">
        <v>1028000</v>
      </c>
      <c r="G32" s="94">
        <v>719000</v>
      </c>
      <c r="H32" s="93">
        <v>530000</v>
      </c>
      <c r="I32" s="94">
        <v>272135</v>
      </c>
      <c r="J32" s="93">
        <v>326000</v>
      </c>
      <c r="K32" s="94">
        <v>-138960</v>
      </c>
      <c r="L32" s="93"/>
      <c r="M32" s="94"/>
      <c r="N32" s="93"/>
      <c r="O32" s="94"/>
      <c r="P32" s="93">
        <f>$H32      +$J32      +$L32      +$N32</f>
        <v>856000</v>
      </c>
      <c r="Q32" s="94">
        <f>$I32      +$K32      +$M32      +$O32</f>
        <v>133175</v>
      </c>
      <c r="R32" s="48">
        <f>IF(($H32      =0),0,((($J32      -$H32      )/$H32      )*100))</f>
        <v>-38.490566037735853</v>
      </c>
      <c r="S32" s="49">
        <f>IF(($I32      =0),0,((($K32      -$I32      )/$I32      )*100))</f>
        <v>-151.06289157954691</v>
      </c>
      <c r="T32" s="48">
        <f>IF(($E32      =0),0,(($P32      /$E32      )*100))</f>
        <v>83.268482490272376</v>
      </c>
      <c r="U32" s="50">
        <f>IF(($E32      =0),0,(($Q32      /$E32      )*100))</f>
        <v>12.954766536964982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1028000</v>
      </c>
      <c r="C33" s="95">
        <f>C32</f>
        <v>0</v>
      </c>
      <c r="D33" s="95"/>
      <c r="E33" s="95">
        <f>$B33      +$C33      +$D33</f>
        <v>1028000</v>
      </c>
      <c r="F33" s="96">
        <f t="shared" ref="F33:O33" si="17">F32</f>
        <v>1028000</v>
      </c>
      <c r="G33" s="97">
        <f t="shared" si="17"/>
        <v>719000</v>
      </c>
      <c r="H33" s="96">
        <f t="shared" si="17"/>
        <v>530000</v>
      </c>
      <c r="I33" s="97">
        <f t="shared" si="17"/>
        <v>272135</v>
      </c>
      <c r="J33" s="96">
        <f t="shared" si="17"/>
        <v>326000</v>
      </c>
      <c r="K33" s="97">
        <f t="shared" si="17"/>
        <v>-138960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856000</v>
      </c>
      <c r="Q33" s="97">
        <f>$I33      +$K33      +$M33      +$O33</f>
        <v>133175</v>
      </c>
      <c r="R33" s="52">
        <f>IF(($H33      =0),0,((($J33      -$H33      )/$H33      )*100))</f>
        <v>-38.490566037735853</v>
      </c>
      <c r="S33" s="53">
        <f>IF(($I33      =0),0,((($K33      -$I33      )/$I33      )*100))</f>
        <v>-151.06289157954691</v>
      </c>
      <c r="T33" s="52">
        <f>IF($E33   =0,0,($P33   /$E33   )*100)</f>
        <v>83.268482490272376</v>
      </c>
      <c r="U33" s="54">
        <f>IF($E33   =0,0,($Q33   /$E33   )*100)</f>
        <v>12.954766536964982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5940000</v>
      </c>
      <c r="C35" s="92">
        <v>0</v>
      </c>
      <c r="D35" s="92"/>
      <c r="E35" s="92">
        <f t="shared" ref="E35:E40" si="18">$B35      +$C35      +$D35</f>
        <v>5940000</v>
      </c>
      <c r="F35" s="93">
        <v>5940000</v>
      </c>
      <c r="G35" s="94">
        <v>3000000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46400000</v>
      </c>
      <c r="C36" s="92">
        <v>0</v>
      </c>
      <c r="D36" s="92"/>
      <c r="E36" s="92">
        <f t="shared" si="18"/>
        <v>46400000</v>
      </c>
      <c r="F36" s="93">
        <v>46400000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52340000</v>
      </c>
      <c r="C40" s="95">
        <f>SUM(C35:C39)</f>
        <v>0</v>
      </c>
      <c r="D40" s="95"/>
      <c r="E40" s="95">
        <f t="shared" si="18"/>
        <v>52340000</v>
      </c>
      <c r="F40" s="96">
        <f t="shared" ref="F40:O40" si="25">SUM(F35:F39)</f>
        <v>52340000</v>
      </c>
      <c r="G40" s="97">
        <f t="shared" si="25"/>
        <v>3000000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55288000</v>
      </c>
      <c r="C67" s="104">
        <f>SUM(C9:C15,C18:C23,C26:C29,C32,C35:C39,C42:C52,C55:C58,C61:C65)</f>
        <v>0</v>
      </c>
      <c r="D67" s="104"/>
      <c r="E67" s="104">
        <f t="shared" si="35"/>
        <v>55288000</v>
      </c>
      <c r="F67" s="105">
        <f t="shared" ref="F67:O67" si="43">SUM(F9:F15,F18:F23,F26:F29,F32,F35:F39,F42:F52,F55:F58,F61:F65)</f>
        <v>55288000</v>
      </c>
      <c r="G67" s="106">
        <f t="shared" si="43"/>
        <v>5639000</v>
      </c>
      <c r="H67" s="105">
        <f t="shared" si="43"/>
        <v>707000</v>
      </c>
      <c r="I67" s="106">
        <f t="shared" si="43"/>
        <v>272135</v>
      </c>
      <c r="J67" s="105">
        <f t="shared" si="43"/>
        <v>442000</v>
      </c>
      <c r="K67" s="106">
        <f t="shared" si="43"/>
        <v>-138960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1149000</v>
      </c>
      <c r="Q67" s="106">
        <f t="shared" si="37"/>
        <v>133175</v>
      </c>
      <c r="R67" s="61">
        <f t="shared" si="38"/>
        <v>-37.482319660537485</v>
      </c>
      <c r="S67" s="62">
        <f t="shared" si="39"/>
        <v>-151.06289157954691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12.927542754275429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1.4983685868586858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33391000</v>
      </c>
      <c r="C69" s="92">
        <v>0</v>
      </c>
      <c r="D69" s="92"/>
      <c r="E69" s="92">
        <f>$B69      +$C69      +$D69</f>
        <v>33391000</v>
      </c>
      <c r="F69" s="93">
        <v>33391000</v>
      </c>
      <c r="G69" s="94">
        <v>29000000</v>
      </c>
      <c r="H69" s="93">
        <v>9931000</v>
      </c>
      <c r="I69" s="94">
        <v>-13339272</v>
      </c>
      <c r="J69" s="93">
        <v>4817000</v>
      </c>
      <c r="K69" s="94">
        <v>4764520</v>
      </c>
      <c r="L69" s="93"/>
      <c r="M69" s="94"/>
      <c r="N69" s="93"/>
      <c r="O69" s="94"/>
      <c r="P69" s="93">
        <f>$H69      +$J69      +$L69      +$N69</f>
        <v>14748000</v>
      </c>
      <c r="Q69" s="94">
        <f>$I69      +$K69      +$M69      +$O69</f>
        <v>-8574752</v>
      </c>
      <c r="R69" s="48">
        <f>IF(($H69      =0),0,((($J69      -$H69      )/$H69      )*100))</f>
        <v>-51.495317692075318</v>
      </c>
      <c r="S69" s="49">
        <f>IF(($I69      =0),0,((($K69      -$I69      )/$I69      )*100))</f>
        <v>-135.71799120671653</v>
      </c>
      <c r="T69" s="48">
        <f>IF(($E69      =0),0,(($P69      /$E69      )*100))</f>
        <v>44.167590069180321</v>
      </c>
      <c r="U69" s="50">
        <f>IF(($E69      =0),0,(($Q69      /$E69      )*100))</f>
        <v>-25.679829894282889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33391000</v>
      </c>
      <c r="C70" s="101">
        <f>C69</f>
        <v>0</v>
      </c>
      <c r="D70" s="101"/>
      <c r="E70" s="101">
        <f>$B70      +$C70      +$D70</f>
        <v>33391000</v>
      </c>
      <c r="F70" s="102">
        <f t="shared" ref="F70:O70" si="44">F69</f>
        <v>33391000</v>
      </c>
      <c r="G70" s="103">
        <f t="shared" si="44"/>
        <v>29000000</v>
      </c>
      <c r="H70" s="102">
        <f t="shared" si="44"/>
        <v>9931000</v>
      </c>
      <c r="I70" s="103">
        <f t="shared" si="44"/>
        <v>-13339272</v>
      </c>
      <c r="J70" s="102">
        <f t="shared" si="44"/>
        <v>4817000</v>
      </c>
      <c r="K70" s="103">
        <f t="shared" si="44"/>
        <v>4764520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14748000</v>
      </c>
      <c r="Q70" s="103">
        <f>$I70      +$K70      +$M70      +$O70</f>
        <v>-8574752</v>
      </c>
      <c r="R70" s="57">
        <f>IF(($H70      =0),0,((($J70      -$H70      )/$H70      )*100))</f>
        <v>-51.495317692075318</v>
      </c>
      <c r="S70" s="58">
        <f>IF(($I70      =0),0,((($K70      -$I70      )/$I70      )*100))</f>
        <v>-135.71799120671653</v>
      </c>
      <c r="T70" s="57">
        <f>IF($E70   =0,0,($P70   /$E70   )*100)</f>
        <v>44.167590069180321</v>
      </c>
      <c r="U70" s="59">
        <f>IF($E70   =0,0,($Q70   /$E70 )*100)</f>
        <v>-25.679829894282889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33391000</v>
      </c>
      <c r="C71" s="104">
        <f>C69</f>
        <v>0</v>
      </c>
      <c r="D71" s="104"/>
      <c r="E71" s="104">
        <f>$B71      +$C71      +$D71</f>
        <v>33391000</v>
      </c>
      <c r="F71" s="105">
        <f t="shared" ref="F71:O71" si="45">F69</f>
        <v>33391000</v>
      </c>
      <c r="G71" s="106">
        <f t="shared" si="45"/>
        <v>29000000</v>
      </c>
      <c r="H71" s="105">
        <f t="shared" si="45"/>
        <v>9931000</v>
      </c>
      <c r="I71" s="106">
        <f t="shared" si="45"/>
        <v>-13339272</v>
      </c>
      <c r="J71" s="105">
        <f t="shared" si="45"/>
        <v>4817000</v>
      </c>
      <c r="K71" s="106">
        <f t="shared" si="45"/>
        <v>4764520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14748000</v>
      </c>
      <c r="Q71" s="106">
        <f>$I71      +$K71      +$M71      +$O71</f>
        <v>-8574752</v>
      </c>
      <c r="R71" s="61">
        <f>IF(($H71      =0),0,((($J71      -$H71      )/$H71      )*100))</f>
        <v>-51.495317692075318</v>
      </c>
      <c r="S71" s="62">
        <f>IF(($I71      =0),0,((($K71      -$I71      )/$I71      )*100))</f>
        <v>-135.71799120671653</v>
      </c>
      <c r="T71" s="61">
        <f>IF($E71   =0,0,($P71   /$E71   )*100)</f>
        <v>44.167590069180321</v>
      </c>
      <c r="U71" s="65">
        <f>IF($E71   =0,0,($Q71   /$E71   )*100)</f>
        <v>-25.679829894282889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88679000</v>
      </c>
      <c r="C72" s="104">
        <f>SUM(C9:C15,C18:C23,C26:C29,C32,C35:C39,C42:C52,C55:C58,C61:C65,C69)</f>
        <v>0</v>
      </c>
      <c r="D72" s="104"/>
      <c r="E72" s="104">
        <f>$B72      +$C72      +$D72</f>
        <v>88679000</v>
      </c>
      <c r="F72" s="105">
        <f t="shared" ref="F72:O72" si="46">SUM(F9:F15,F18:F23,F26:F29,F32,F35:F39,F42:F52,F55:F58,F61:F65,F69)</f>
        <v>88679000</v>
      </c>
      <c r="G72" s="106">
        <f t="shared" si="46"/>
        <v>34639000</v>
      </c>
      <c r="H72" s="105">
        <f t="shared" si="46"/>
        <v>10638000</v>
      </c>
      <c r="I72" s="106">
        <f t="shared" si="46"/>
        <v>-13067137</v>
      </c>
      <c r="J72" s="105">
        <f t="shared" si="46"/>
        <v>5259000</v>
      </c>
      <c r="K72" s="106">
        <f t="shared" si="46"/>
        <v>4625560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15897000</v>
      </c>
      <c r="Q72" s="106">
        <f>$I72      +$K72      +$M72      +$O72</f>
        <v>-8441577</v>
      </c>
      <c r="R72" s="61">
        <f>IF(($H72      =0),0,((($J72      -$H72      )/$H72      )*100))</f>
        <v>-50.564015792442184</v>
      </c>
      <c r="S72" s="62">
        <f>IF(($I72      =0),0,((($K72      -$I72      )/$I72      )*100))</f>
        <v>-135.39841971504546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37.600227063080958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-19.966359185411196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rvieEErpPVH+ggKwiNxySgJBT6o3/uNtKaWI9hSRVtiA63/klPasynabAq0cH0v+eIHr8ytlMwHLl7ylU68aw==" saltValue="TO+RttwD2kSUBtd9Cg2+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511000</v>
      </c>
      <c r="I10" s="94">
        <v>-1978679</v>
      </c>
      <c r="J10" s="93">
        <v>159000</v>
      </c>
      <c r="K10" s="94">
        <v>159169</v>
      </c>
      <c r="L10" s="93"/>
      <c r="M10" s="94"/>
      <c r="N10" s="93"/>
      <c r="O10" s="94"/>
      <c r="P10" s="93">
        <f t="shared" ref="P10:P16" si="1">$H10      +$J10      +$L10      +$N10</f>
        <v>670000</v>
      </c>
      <c r="Q10" s="94">
        <f t="shared" ref="Q10:Q16" si="2">$I10      +$K10      +$M10      +$O10</f>
        <v>-1819510</v>
      </c>
      <c r="R10" s="48">
        <f t="shared" ref="R10:R16" si="3">IF(($H10      =0),0,((($J10      -$H10      )/$H10      )*100))</f>
        <v>-68.884540117416833</v>
      </c>
      <c r="S10" s="49">
        <f t="shared" ref="S10:S16" si="4">IF(($I10      =0),0,((($K10      -$I10      )/$I10      )*100))</f>
        <v>-108.04420525006834</v>
      </c>
      <c r="T10" s="48">
        <f t="shared" ref="T10:T15" si="5">IF(($E10      =0),0,(($P10      /$E10      )*100))</f>
        <v>26.274509803921571</v>
      </c>
      <c r="U10" s="50">
        <f t="shared" ref="U10:U15" si="6">IF(($E10      =0),0,(($Q10      /$E10      )*100))</f>
        <v>-71.353333333333339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511000</v>
      </c>
      <c r="I16" s="97">
        <f t="shared" si="7"/>
        <v>-1978679</v>
      </c>
      <c r="J16" s="96">
        <f t="shared" si="7"/>
        <v>159000</v>
      </c>
      <c r="K16" s="97">
        <f t="shared" si="7"/>
        <v>159169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670000</v>
      </c>
      <c r="Q16" s="97">
        <f t="shared" si="2"/>
        <v>-1819510</v>
      </c>
      <c r="R16" s="52">
        <f t="shared" si="3"/>
        <v>-68.884540117416833</v>
      </c>
      <c r="S16" s="53">
        <f t="shared" si="4"/>
        <v>-108.04420525006834</v>
      </c>
      <c r="T16" s="52">
        <f>IF((SUM($E9:$E13)+$E15)=0,0,(P16/(SUM($E9:$E13)+$E15)*100))</f>
        <v>26.274509803921571</v>
      </c>
      <c r="U16" s="54">
        <f>IF((SUM($E9:$E13)+$E15)=0,0,(Q16/(SUM($E9:$E13)+$E15)*100))</f>
        <v>-71.353333333333339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1545000</v>
      </c>
      <c r="C32" s="92">
        <v>0</v>
      </c>
      <c r="D32" s="92"/>
      <c r="E32" s="92">
        <f>$B32      +$C32      +$D32</f>
        <v>1545000</v>
      </c>
      <c r="F32" s="93">
        <v>1545000</v>
      </c>
      <c r="G32" s="94">
        <v>1082000</v>
      </c>
      <c r="H32" s="93">
        <v>756000</v>
      </c>
      <c r="I32" s="94">
        <v>371197</v>
      </c>
      <c r="J32" s="93">
        <v>523000</v>
      </c>
      <c r="K32" s="94">
        <v>104099</v>
      </c>
      <c r="L32" s="93"/>
      <c r="M32" s="94"/>
      <c r="N32" s="93"/>
      <c r="O32" s="94"/>
      <c r="P32" s="93">
        <f>$H32      +$J32      +$L32      +$N32</f>
        <v>1279000</v>
      </c>
      <c r="Q32" s="94">
        <f>$I32      +$K32      +$M32      +$O32</f>
        <v>475296</v>
      </c>
      <c r="R32" s="48">
        <f>IF(($H32      =0),0,((($J32      -$H32      )/$H32      )*100))</f>
        <v>-30.82010582010582</v>
      </c>
      <c r="S32" s="49">
        <f>IF(($I32      =0),0,((($K32      -$I32      )/$I32      )*100))</f>
        <v>-71.955861712244442</v>
      </c>
      <c r="T32" s="48">
        <f>IF(($E32      =0),0,(($P32      /$E32      )*100))</f>
        <v>82.783171521035598</v>
      </c>
      <c r="U32" s="50">
        <f>IF(($E32      =0),0,(($Q32      /$E32      )*100))</f>
        <v>30.763495145631069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1545000</v>
      </c>
      <c r="C33" s="95">
        <f>C32</f>
        <v>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1082000</v>
      </c>
      <c r="H33" s="96">
        <f t="shared" si="17"/>
        <v>756000</v>
      </c>
      <c r="I33" s="97">
        <f t="shared" si="17"/>
        <v>371197</v>
      </c>
      <c r="J33" s="96">
        <f t="shared" si="17"/>
        <v>523000</v>
      </c>
      <c r="K33" s="97">
        <f t="shared" si="17"/>
        <v>104099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1279000</v>
      </c>
      <c r="Q33" s="97">
        <f>$I33      +$K33      +$M33      +$O33</f>
        <v>475296</v>
      </c>
      <c r="R33" s="52">
        <f>IF(($H33      =0),0,((($J33      -$H33      )/$H33      )*100))</f>
        <v>-30.82010582010582</v>
      </c>
      <c r="S33" s="53">
        <f>IF(($I33      =0),0,((($K33      -$I33      )/$I33      )*100))</f>
        <v>-71.955861712244442</v>
      </c>
      <c r="T33" s="52">
        <f>IF($E33   =0,0,($P33   /$E33   )*100)</f>
        <v>82.783171521035598</v>
      </c>
      <c r="U33" s="54">
        <f>IF($E33   =0,0,($Q33   /$E33   )*100)</f>
        <v>30.763495145631069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5500000</v>
      </c>
      <c r="C35" s="92">
        <v>0</v>
      </c>
      <c r="D35" s="92"/>
      <c r="E35" s="92">
        <f t="shared" ref="E35:E40" si="18">$B35      +$C35      +$D35</f>
        <v>5500000</v>
      </c>
      <c r="F35" s="93">
        <v>5500000</v>
      </c>
      <c r="G35" s="94">
        <v>2000000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10583000</v>
      </c>
      <c r="C36" s="92">
        <v>0</v>
      </c>
      <c r="D36" s="92"/>
      <c r="E36" s="92">
        <f t="shared" si="18"/>
        <v>10583000</v>
      </c>
      <c r="F36" s="93">
        <v>10583000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16083000</v>
      </c>
      <c r="C40" s="95">
        <f>SUM(C35:C39)</f>
        <v>0</v>
      </c>
      <c r="D40" s="95"/>
      <c r="E40" s="95">
        <f t="shared" si="18"/>
        <v>16083000</v>
      </c>
      <c r="F40" s="96">
        <f t="shared" ref="F40:O40" si="25">SUM(F35:F39)</f>
        <v>16083000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20178000</v>
      </c>
      <c r="C67" s="104">
        <f>SUM(C9:C15,C18:C23,C26:C29,C32,C35:C39,C42:C52,C55:C58,C61:C65)</f>
        <v>0</v>
      </c>
      <c r="D67" s="104"/>
      <c r="E67" s="104">
        <f t="shared" si="35"/>
        <v>20178000</v>
      </c>
      <c r="F67" s="105">
        <f t="shared" ref="F67:O67" si="43">SUM(F9:F15,F18:F23,F26:F29,F32,F35:F39,F42:F52,F55:F58,F61:F65)</f>
        <v>20178000</v>
      </c>
      <c r="G67" s="106">
        <f t="shared" si="43"/>
        <v>5632000</v>
      </c>
      <c r="H67" s="105">
        <f t="shared" si="43"/>
        <v>1267000</v>
      </c>
      <c r="I67" s="106">
        <f t="shared" si="43"/>
        <v>-1607482</v>
      </c>
      <c r="J67" s="105">
        <f t="shared" si="43"/>
        <v>682000</v>
      </c>
      <c r="K67" s="106">
        <f t="shared" si="43"/>
        <v>263268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1949000</v>
      </c>
      <c r="Q67" s="106">
        <f t="shared" si="37"/>
        <v>-1344214</v>
      </c>
      <c r="R67" s="61">
        <f t="shared" si="38"/>
        <v>-46.172059984214684</v>
      </c>
      <c r="S67" s="62">
        <f t="shared" si="39"/>
        <v>-116.37766394895867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20.312662845231891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-14.009525794684732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22360000</v>
      </c>
      <c r="C69" s="92">
        <v>0</v>
      </c>
      <c r="D69" s="92"/>
      <c r="E69" s="92">
        <f>$B69      +$C69      +$D69</f>
        <v>22360000</v>
      </c>
      <c r="F69" s="93">
        <v>22360000</v>
      </c>
      <c r="G69" s="94">
        <v>17000000</v>
      </c>
      <c r="H69" s="93">
        <v>3945000</v>
      </c>
      <c r="I69" s="94">
        <v>812104</v>
      </c>
      <c r="J69" s="93">
        <v>5778000</v>
      </c>
      <c r="K69" s="94"/>
      <c r="L69" s="93"/>
      <c r="M69" s="94"/>
      <c r="N69" s="93"/>
      <c r="O69" s="94"/>
      <c r="P69" s="93">
        <f>$H69      +$J69      +$L69      +$N69</f>
        <v>9723000</v>
      </c>
      <c r="Q69" s="94">
        <f>$I69      +$K69      +$M69      +$O69</f>
        <v>812104</v>
      </c>
      <c r="R69" s="48">
        <f>IF(($H69      =0),0,((($J69      -$H69      )/$H69      )*100))</f>
        <v>46.463878326996202</v>
      </c>
      <c r="S69" s="49">
        <f>IF(($I69      =0),0,((($K69      -$I69      )/$I69      )*100))</f>
        <v>-100</v>
      </c>
      <c r="T69" s="48">
        <f>IF(($E69      =0),0,(($P69      /$E69      )*100))</f>
        <v>43.483899821109127</v>
      </c>
      <c r="U69" s="50">
        <f>IF(($E69      =0),0,(($Q69      /$E69      )*100))</f>
        <v>3.6319499105545621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22360000</v>
      </c>
      <c r="C70" s="101">
        <f>C69</f>
        <v>0</v>
      </c>
      <c r="D70" s="101"/>
      <c r="E70" s="101">
        <f>$B70      +$C70      +$D70</f>
        <v>22360000</v>
      </c>
      <c r="F70" s="102">
        <f t="shared" ref="F70:O70" si="44">F69</f>
        <v>22360000</v>
      </c>
      <c r="G70" s="103">
        <f t="shared" si="44"/>
        <v>17000000</v>
      </c>
      <c r="H70" s="102">
        <f t="shared" si="44"/>
        <v>3945000</v>
      </c>
      <c r="I70" s="103">
        <f t="shared" si="44"/>
        <v>812104</v>
      </c>
      <c r="J70" s="102">
        <f t="shared" si="44"/>
        <v>5778000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9723000</v>
      </c>
      <c r="Q70" s="103">
        <f>$I70      +$K70      +$M70      +$O70</f>
        <v>812104</v>
      </c>
      <c r="R70" s="57">
        <f>IF(($H70      =0),0,((($J70      -$H70      )/$H70      )*100))</f>
        <v>46.463878326996202</v>
      </c>
      <c r="S70" s="58">
        <f>IF(($I70      =0),0,((($K70      -$I70      )/$I70      )*100))</f>
        <v>-100</v>
      </c>
      <c r="T70" s="57">
        <f>IF($E70   =0,0,($P70   /$E70   )*100)</f>
        <v>43.483899821109127</v>
      </c>
      <c r="U70" s="59">
        <f>IF($E70   =0,0,($Q70   /$E70 )*100)</f>
        <v>3.6319499105545621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22360000</v>
      </c>
      <c r="C71" s="104">
        <f>C69</f>
        <v>0</v>
      </c>
      <c r="D71" s="104"/>
      <c r="E71" s="104">
        <f>$B71      +$C71      +$D71</f>
        <v>22360000</v>
      </c>
      <c r="F71" s="105">
        <f t="shared" ref="F71:O71" si="45">F69</f>
        <v>22360000</v>
      </c>
      <c r="G71" s="106">
        <f t="shared" si="45"/>
        <v>17000000</v>
      </c>
      <c r="H71" s="105">
        <f t="shared" si="45"/>
        <v>3945000</v>
      </c>
      <c r="I71" s="106">
        <f t="shared" si="45"/>
        <v>812104</v>
      </c>
      <c r="J71" s="105">
        <f t="shared" si="45"/>
        <v>5778000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9723000</v>
      </c>
      <c r="Q71" s="106">
        <f>$I71      +$K71      +$M71      +$O71</f>
        <v>812104</v>
      </c>
      <c r="R71" s="61">
        <f>IF(($H71      =0),0,((($J71      -$H71      )/$H71      )*100))</f>
        <v>46.463878326996202</v>
      </c>
      <c r="S71" s="62">
        <f>IF(($I71      =0),0,((($K71      -$I71      )/$I71      )*100))</f>
        <v>-100</v>
      </c>
      <c r="T71" s="61">
        <f>IF($E71   =0,0,($P71   /$E71   )*100)</f>
        <v>43.483899821109127</v>
      </c>
      <c r="U71" s="65">
        <f>IF($E71   =0,0,($Q71   /$E71   )*100)</f>
        <v>3.6319499105545621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42538000</v>
      </c>
      <c r="C72" s="104">
        <f>SUM(C9:C15,C18:C23,C26:C29,C32,C35:C39,C42:C52,C55:C58,C61:C65,C69)</f>
        <v>0</v>
      </c>
      <c r="D72" s="104"/>
      <c r="E72" s="104">
        <f>$B72      +$C72      +$D72</f>
        <v>42538000</v>
      </c>
      <c r="F72" s="105">
        <f t="shared" ref="F72:O72" si="46">SUM(F9:F15,F18:F23,F26:F29,F32,F35:F39,F42:F52,F55:F58,F61:F65,F69)</f>
        <v>42538000</v>
      </c>
      <c r="G72" s="106">
        <f t="shared" si="46"/>
        <v>22632000</v>
      </c>
      <c r="H72" s="105">
        <f t="shared" si="46"/>
        <v>5212000</v>
      </c>
      <c r="I72" s="106">
        <f t="shared" si="46"/>
        <v>-795378</v>
      </c>
      <c r="J72" s="105">
        <f t="shared" si="46"/>
        <v>6460000</v>
      </c>
      <c r="K72" s="106">
        <f t="shared" si="46"/>
        <v>263268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11672000</v>
      </c>
      <c r="Q72" s="106">
        <f>$I72      +$K72      +$M72      +$O72</f>
        <v>-532110</v>
      </c>
      <c r="R72" s="61">
        <f>IF(($H72      =0),0,((($J72      -$H72      )/$H72      )*100))</f>
        <v>23.944742900997699</v>
      </c>
      <c r="S72" s="62">
        <f>IF(($I72      =0),0,((($K72      -$I72      )/$I72      )*100))</f>
        <v>-133.0997337115183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36.526365201063996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-1.6651854169926459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6k+jHjWvR9yKNGii0jOwMuQ5VPf++Bko1m2Ai64UE/e9QuonWDVkMhbmN5npDfYp6HvF34wCfOmM0zkwvoA2qQ==" saltValue="fofxMIk8Yr57uKBuKr5zI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548000</v>
      </c>
      <c r="I10" s="94">
        <v>541830</v>
      </c>
      <c r="J10" s="93">
        <v>176000</v>
      </c>
      <c r="K10" s="94">
        <v>181810</v>
      </c>
      <c r="L10" s="93"/>
      <c r="M10" s="94"/>
      <c r="N10" s="93"/>
      <c r="O10" s="94"/>
      <c r="P10" s="93">
        <f t="shared" ref="P10:P16" si="1">$H10      +$J10      +$L10      +$N10</f>
        <v>724000</v>
      </c>
      <c r="Q10" s="94">
        <f t="shared" ref="Q10:Q16" si="2">$I10      +$K10      +$M10      +$O10</f>
        <v>723640</v>
      </c>
      <c r="R10" s="48">
        <f t="shared" ref="R10:R16" si="3">IF(($H10      =0),0,((($J10      -$H10      )/$H10      )*100))</f>
        <v>-67.883211678832112</v>
      </c>
      <c r="S10" s="49">
        <f t="shared" ref="S10:S16" si="4">IF(($I10      =0),0,((($K10      -$I10      )/$I10      )*100))</f>
        <v>-66.445194987357652</v>
      </c>
      <c r="T10" s="48">
        <f t="shared" ref="T10:T15" si="5">IF(($E10      =0),0,(($P10      /$E10      )*100))</f>
        <v>39.135135135135137</v>
      </c>
      <c r="U10" s="50">
        <f t="shared" ref="U10:U15" si="6">IF(($E10      =0),0,(($Q10      /$E10      )*100))</f>
        <v>39.115675675675675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548000</v>
      </c>
      <c r="I16" s="97">
        <f t="shared" si="7"/>
        <v>541830</v>
      </c>
      <c r="J16" s="96">
        <f t="shared" si="7"/>
        <v>176000</v>
      </c>
      <c r="K16" s="97">
        <f t="shared" si="7"/>
        <v>181810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724000</v>
      </c>
      <c r="Q16" s="97">
        <f t="shared" si="2"/>
        <v>723640</v>
      </c>
      <c r="R16" s="52">
        <f t="shared" si="3"/>
        <v>-67.883211678832112</v>
      </c>
      <c r="S16" s="53">
        <f t="shared" si="4"/>
        <v>-66.445194987357652</v>
      </c>
      <c r="T16" s="52">
        <f>IF((SUM($E9:$E13)+$E15)=0,0,(P16/(SUM($E9:$E13)+$E15)*100))</f>
        <v>39.135135135135137</v>
      </c>
      <c r="U16" s="54">
        <f>IF((SUM($E9:$E13)+$E15)=0,0,(Q16/(SUM($E9:$E13)+$E15)*100))</f>
        <v>39.115675675675675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1557000</v>
      </c>
      <c r="C32" s="92">
        <v>0</v>
      </c>
      <c r="D32" s="92"/>
      <c r="E32" s="92">
        <f>$B32      +$C32      +$D32</f>
        <v>1557000</v>
      </c>
      <c r="F32" s="93">
        <v>1557000</v>
      </c>
      <c r="G32" s="94">
        <v>1090000</v>
      </c>
      <c r="H32" s="93">
        <v>646000</v>
      </c>
      <c r="I32" s="94">
        <v>558818</v>
      </c>
      <c r="J32" s="93">
        <v>495000</v>
      </c>
      <c r="K32" s="94">
        <v>582408</v>
      </c>
      <c r="L32" s="93"/>
      <c r="M32" s="94"/>
      <c r="N32" s="93"/>
      <c r="O32" s="94"/>
      <c r="P32" s="93">
        <f>$H32      +$J32      +$L32      +$N32</f>
        <v>1141000</v>
      </c>
      <c r="Q32" s="94">
        <f>$I32      +$K32      +$M32      +$O32</f>
        <v>1141226</v>
      </c>
      <c r="R32" s="48">
        <f>IF(($H32      =0),0,((($J32      -$H32      )/$H32      )*100))</f>
        <v>-23.374613003095977</v>
      </c>
      <c r="S32" s="49">
        <f>IF(($I32      =0),0,((($K32      -$I32      )/$I32      )*100))</f>
        <v>4.2214101907955719</v>
      </c>
      <c r="T32" s="48">
        <f>IF(($E32      =0),0,(($P32      /$E32      )*100))</f>
        <v>73.281952472703921</v>
      </c>
      <c r="U32" s="50">
        <f>IF(($E32      =0),0,(($Q32      /$E32      )*100))</f>
        <v>73.296467565831719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1557000</v>
      </c>
      <c r="C33" s="95">
        <f>C32</f>
        <v>0</v>
      </c>
      <c r="D33" s="95"/>
      <c r="E33" s="95">
        <f>$B33      +$C33      +$D33</f>
        <v>1557000</v>
      </c>
      <c r="F33" s="96">
        <f t="shared" ref="F33:O33" si="17">F32</f>
        <v>1557000</v>
      </c>
      <c r="G33" s="97">
        <f t="shared" si="17"/>
        <v>1090000</v>
      </c>
      <c r="H33" s="96">
        <f t="shared" si="17"/>
        <v>646000</v>
      </c>
      <c r="I33" s="97">
        <f t="shared" si="17"/>
        <v>558818</v>
      </c>
      <c r="J33" s="96">
        <f t="shared" si="17"/>
        <v>495000</v>
      </c>
      <c r="K33" s="97">
        <f t="shared" si="17"/>
        <v>582408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1141000</v>
      </c>
      <c r="Q33" s="97">
        <f>$I33      +$K33      +$M33      +$O33</f>
        <v>1141226</v>
      </c>
      <c r="R33" s="52">
        <f>IF(($H33      =0),0,((($J33      -$H33      )/$H33      )*100))</f>
        <v>-23.374613003095977</v>
      </c>
      <c r="S33" s="53">
        <f>IF(($I33      =0),0,((($K33      -$I33      )/$I33      )*100))</f>
        <v>4.2214101907955719</v>
      </c>
      <c r="T33" s="52">
        <f>IF($E33   =0,0,($P33   /$E33   )*100)</f>
        <v>73.281952472703921</v>
      </c>
      <c r="U33" s="54">
        <f>IF($E33   =0,0,($Q33   /$E33   )*100)</f>
        <v>73.296467565831719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3407000</v>
      </c>
      <c r="C67" s="104">
        <f>SUM(C9:C15,C18:C23,C26:C29,C32,C35:C39,C42:C52,C55:C58,C61:C65)</f>
        <v>0</v>
      </c>
      <c r="D67" s="104"/>
      <c r="E67" s="104">
        <f t="shared" si="35"/>
        <v>3407000</v>
      </c>
      <c r="F67" s="105">
        <f t="shared" ref="F67:O67" si="43">SUM(F9:F15,F18:F23,F26:F29,F32,F35:F39,F42:F52,F55:F58,F61:F65)</f>
        <v>3407000</v>
      </c>
      <c r="G67" s="106">
        <f t="shared" si="43"/>
        <v>2940000</v>
      </c>
      <c r="H67" s="105">
        <f t="shared" si="43"/>
        <v>1194000</v>
      </c>
      <c r="I67" s="106">
        <f t="shared" si="43"/>
        <v>1100648</v>
      </c>
      <c r="J67" s="105">
        <f t="shared" si="43"/>
        <v>671000</v>
      </c>
      <c r="K67" s="106">
        <f t="shared" si="43"/>
        <v>764218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1865000</v>
      </c>
      <c r="Q67" s="106">
        <f t="shared" si="37"/>
        <v>1864866</v>
      </c>
      <c r="R67" s="61">
        <f t="shared" si="38"/>
        <v>-43.802345058626472</v>
      </c>
      <c r="S67" s="62">
        <f t="shared" si="39"/>
        <v>-30.566538984307428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54.740240680950983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54.73630760199589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27526000</v>
      </c>
      <c r="C69" s="92">
        <v>0</v>
      </c>
      <c r="D69" s="92"/>
      <c r="E69" s="92">
        <f>$B69      +$C69      +$D69</f>
        <v>27526000</v>
      </c>
      <c r="F69" s="93">
        <v>27526000</v>
      </c>
      <c r="G69" s="94">
        <v>23397000</v>
      </c>
      <c r="H69" s="93">
        <v>8397000</v>
      </c>
      <c r="I69" s="94">
        <v>138955</v>
      </c>
      <c r="J69" s="93">
        <v>13923000</v>
      </c>
      <c r="K69" s="94">
        <v>22181240</v>
      </c>
      <c r="L69" s="93"/>
      <c r="M69" s="94"/>
      <c r="N69" s="93"/>
      <c r="O69" s="94"/>
      <c r="P69" s="93">
        <f>$H69      +$J69      +$L69      +$N69</f>
        <v>22320000</v>
      </c>
      <c r="Q69" s="94">
        <f>$I69      +$K69      +$M69      +$O69</f>
        <v>22320195</v>
      </c>
      <c r="R69" s="48">
        <f>IF(($H69      =0),0,((($J69      -$H69      )/$H69      )*100))</f>
        <v>65.80921757770632</v>
      </c>
      <c r="S69" s="49">
        <f>IF(($I69      =0),0,((($K69      -$I69      )/$I69      )*100))</f>
        <v>15862.894462235978</v>
      </c>
      <c r="T69" s="48">
        <f>IF(($E69      =0),0,(($P69      /$E69      )*100))</f>
        <v>81.086972317082029</v>
      </c>
      <c r="U69" s="50">
        <f>IF(($E69      =0),0,(($Q69      /$E69      )*100))</f>
        <v>81.087680738211148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27526000</v>
      </c>
      <c r="C70" s="101">
        <f>C69</f>
        <v>0</v>
      </c>
      <c r="D70" s="101"/>
      <c r="E70" s="101">
        <f>$B70      +$C70      +$D70</f>
        <v>27526000</v>
      </c>
      <c r="F70" s="102">
        <f t="shared" ref="F70:O70" si="44">F69</f>
        <v>27526000</v>
      </c>
      <c r="G70" s="103">
        <f t="shared" si="44"/>
        <v>23397000</v>
      </c>
      <c r="H70" s="102">
        <f t="shared" si="44"/>
        <v>8397000</v>
      </c>
      <c r="I70" s="103">
        <f t="shared" si="44"/>
        <v>138955</v>
      </c>
      <c r="J70" s="102">
        <f t="shared" si="44"/>
        <v>13923000</v>
      </c>
      <c r="K70" s="103">
        <f t="shared" si="44"/>
        <v>22181240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22320000</v>
      </c>
      <c r="Q70" s="103">
        <f>$I70      +$K70      +$M70      +$O70</f>
        <v>22320195</v>
      </c>
      <c r="R70" s="57">
        <f>IF(($H70      =0),0,((($J70      -$H70      )/$H70      )*100))</f>
        <v>65.80921757770632</v>
      </c>
      <c r="S70" s="58">
        <f>IF(($I70      =0),0,((($K70      -$I70      )/$I70      )*100))</f>
        <v>15862.894462235978</v>
      </c>
      <c r="T70" s="57">
        <f>IF($E70   =0,0,($P70   /$E70   )*100)</f>
        <v>81.086972317082029</v>
      </c>
      <c r="U70" s="59">
        <f>IF($E70   =0,0,($Q70   /$E70 )*100)</f>
        <v>81.087680738211148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27526000</v>
      </c>
      <c r="C71" s="104">
        <f>C69</f>
        <v>0</v>
      </c>
      <c r="D71" s="104"/>
      <c r="E71" s="104">
        <f>$B71      +$C71      +$D71</f>
        <v>27526000</v>
      </c>
      <c r="F71" s="105">
        <f t="shared" ref="F71:O71" si="45">F69</f>
        <v>27526000</v>
      </c>
      <c r="G71" s="106">
        <f t="shared" si="45"/>
        <v>23397000</v>
      </c>
      <c r="H71" s="105">
        <f t="shared" si="45"/>
        <v>8397000</v>
      </c>
      <c r="I71" s="106">
        <f t="shared" si="45"/>
        <v>138955</v>
      </c>
      <c r="J71" s="105">
        <f t="shared" si="45"/>
        <v>13923000</v>
      </c>
      <c r="K71" s="106">
        <f t="shared" si="45"/>
        <v>22181240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22320000</v>
      </c>
      <c r="Q71" s="106">
        <f>$I71      +$K71      +$M71      +$O71</f>
        <v>22320195</v>
      </c>
      <c r="R71" s="61">
        <f>IF(($H71      =0),0,((($J71      -$H71      )/$H71      )*100))</f>
        <v>65.80921757770632</v>
      </c>
      <c r="S71" s="62">
        <f>IF(($I71      =0),0,((($K71      -$I71      )/$I71      )*100))</f>
        <v>15862.894462235978</v>
      </c>
      <c r="T71" s="61">
        <f>IF($E71   =0,0,($P71   /$E71   )*100)</f>
        <v>81.086972317082029</v>
      </c>
      <c r="U71" s="65">
        <f>IF($E71   =0,0,($Q71   /$E71   )*100)</f>
        <v>81.087680738211148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30933000</v>
      </c>
      <c r="C72" s="104">
        <f>SUM(C9:C15,C18:C23,C26:C29,C32,C35:C39,C42:C52,C55:C58,C61:C65,C69)</f>
        <v>0</v>
      </c>
      <c r="D72" s="104"/>
      <c r="E72" s="104">
        <f>$B72      +$C72      +$D72</f>
        <v>30933000</v>
      </c>
      <c r="F72" s="105">
        <f t="shared" ref="F72:O72" si="46">SUM(F9:F15,F18:F23,F26:F29,F32,F35:F39,F42:F52,F55:F58,F61:F65,F69)</f>
        <v>30933000</v>
      </c>
      <c r="G72" s="106">
        <f t="shared" si="46"/>
        <v>26337000</v>
      </c>
      <c r="H72" s="105">
        <f t="shared" si="46"/>
        <v>9591000</v>
      </c>
      <c r="I72" s="106">
        <f t="shared" si="46"/>
        <v>1239603</v>
      </c>
      <c r="J72" s="105">
        <f t="shared" si="46"/>
        <v>14594000</v>
      </c>
      <c r="K72" s="106">
        <f t="shared" si="46"/>
        <v>22945458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24185000</v>
      </c>
      <c r="Q72" s="106">
        <f>$I72      +$K72      +$M72      +$O72</f>
        <v>24185061</v>
      </c>
      <c r="R72" s="61">
        <f>IF(($H72      =0),0,((($J72      -$H72      )/$H72      )*100))</f>
        <v>52.163486602022736</v>
      </c>
      <c r="S72" s="62">
        <f>IF(($I72      =0),0,((($K72      -$I72      )/$I72      )*100))</f>
        <v>1751.0327903369064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78.185109753337855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78.185306953738717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4OenC3ISBnCqT7d0110czOBG+u8rOoX8hCGUGcOaEORqyc4XdITsF9CT0uWBjjdbe8Y+SsPwWTjwAPG7wjeAg==" saltValue="LxRgLR9eIT05SlBhobBBl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2450000</v>
      </c>
      <c r="C10" s="92">
        <v>0</v>
      </c>
      <c r="D10" s="92"/>
      <c r="E10" s="92">
        <f t="shared" ref="E10:E16" si="0">$B10      +$C10      +$D10</f>
        <v>2450000</v>
      </c>
      <c r="F10" s="93">
        <v>2450000</v>
      </c>
      <c r="G10" s="94">
        <v>2450000</v>
      </c>
      <c r="H10" s="93">
        <v>848000</v>
      </c>
      <c r="I10" s="94"/>
      <c r="J10" s="93">
        <v>911000</v>
      </c>
      <c r="K10" s="94"/>
      <c r="L10" s="93"/>
      <c r="M10" s="94"/>
      <c r="N10" s="93"/>
      <c r="O10" s="94"/>
      <c r="P10" s="93">
        <f t="shared" ref="P10:P16" si="1">$H10      +$J10      +$L10      +$N10</f>
        <v>1759000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7.4292452830188678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71.795918367346928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134750000</v>
      </c>
      <c r="C15" s="92">
        <v>0</v>
      </c>
      <c r="D15" s="92"/>
      <c r="E15" s="92">
        <f t="shared" si="0"/>
        <v>134750000</v>
      </c>
      <c r="F15" s="93">
        <v>134750000</v>
      </c>
      <c r="G15" s="94">
        <v>91062000</v>
      </c>
      <c r="H15" s="93">
        <v>20005000</v>
      </c>
      <c r="I15" s="94"/>
      <c r="J15" s="93">
        <v>37664000</v>
      </c>
      <c r="K15" s="94">
        <v>27244841</v>
      </c>
      <c r="L15" s="93"/>
      <c r="M15" s="94"/>
      <c r="N15" s="93"/>
      <c r="O15" s="94"/>
      <c r="P15" s="93">
        <f t="shared" si="1"/>
        <v>57669000</v>
      </c>
      <c r="Q15" s="94">
        <f t="shared" si="2"/>
        <v>27244841</v>
      </c>
      <c r="R15" s="48">
        <f t="shared" si="3"/>
        <v>88.272931767058239</v>
      </c>
      <c r="S15" s="49">
        <f t="shared" si="4"/>
        <v>0</v>
      </c>
      <c r="T15" s="48">
        <f t="shared" si="5"/>
        <v>42.797031539888678</v>
      </c>
      <c r="U15" s="50">
        <f t="shared" si="6"/>
        <v>20.218805936920223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137200000</v>
      </c>
      <c r="C16" s="95">
        <f>SUM(C9:C15)</f>
        <v>0</v>
      </c>
      <c r="D16" s="95"/>
      <c r="E16" s="95">
        <f t="shared" si="0"/>
        <v>137200000</v>
      </c>
      <c r="F16" s="96">
        <f t="shared" ref="F16:O16" si="7">SUM(F9:F15)</f>
        <v>137200000</v>
      </c>
      <c r="G16" s="97">
        <f t="shared" si="7"/>
        <v>93512000</v>
      </c>
      <c r="H16" s="96">
        <f t="shared" si="7"/>
        <v>20853000</v>
      </c>
      <c r="I16" s="97">
        <f t="shared" si="7"/>
        <v>0</v>
      </c>
      <c r="J16" s="96">
        <f t="shared" si="7"/>
        <v>38575000</v>
      </c>
      <c r="K16" s="97">
        <f t="shared" si="7"/>
        <v>27244841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59428000</v>
      </c>
      <c r="Q16" s="97">
        <f t="shared" si="2"/>
        <v>27244841</v>
      </c>
      <c r="R16" s="52">
        <f t="shared" si="3"/>
        <v>84.985373807126081</v>
      </c>
      <c r="S16" s="53">
        <f t="shared" si="4"/>
        <v>0</v>
      </c>
      <c r="T16" s="52">
        <f>IF((SUM($E9:$E13)+$E15)=0,0,(P16/(SUM($E9:$E13)+$E15)*100))</f>
        <v>43.314868804664727</v>
      </c>
      <c r="U16" s="54">
        <f>IF((SUM($E9:$E13)+$E15)=0,0,(Q16/(SUM($E9:$E13)+$E15)*100))</f>
        <v>19.857755830903791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3417000</v>
      </c>
      <c r="C32" s="92">
        <v>0</v>
      </c>
      <c r="D32" s="92"/>
      <c r="E32" s="92">
        <f>$B32      +$C32      +$D32</f>
        <v>3417000</v>
      </c>
      <c r="F32" s="93">
        <v>3417000</v>
      </c>
      <c r="G32" s="94">
        <v>2392000</v>
      </c>
      <c r="H32" s="93">
        <v>929000</v>
      </c>
      <c r="I32" s="94"/>
      <c r="J32" s="93">
        <v>664000</v>
      </c>
      <c r="K32" s="94">
        <v>500898</v>
      </c>
      <c r="L32" s="93"/>
      <c r="M32" s="94"/>
      <c r="N32" s="93"/>
      <c r="O32" s="94"/>
      <c r="P32" s="93">
        <f>$H32      +$J32      +$L32      +$N32</f>
        <v>1593000</v>
      </c>
      <c r="Q32" s="94">
        <f>$I32      +$K32      +$M32      +$O32</f>
        <v>500898</v>
      </c>
      <c r="R32" s="48">
        <f>IF(($H32      =0),0,((($J32      -$H32      )/$H32      )*100))</f>
        <v>-28.525296017222818</v>
      </c>
      <c r="S32" s="49">
        <f>IF(($I32      =0),0,((($K32      -$I32      )/$I32      )*100))</f>
        <v>0</v>
      </c>
      <c r="T32" s="48">
        <f>IF(($E32      =0),0,(($P32      /$E32      )*100))</f>
        <v>46.619841966637395</v>
      </c>
      <c r="U32" s="50">
        <f>IF(($E32      =0),0,(($Q32      /$E32      )*100))</f>
        <v>14.658999122036874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3417000</v>
      </c>
      <c r="C33" s="95">
        <f>C32</f>
        <v>0</v>
      </c>
      <c r="D33" s="95"/>
      <c r="E33" s="95">
        <f>$B33      +$C33      +$D33</f>
        <v>3417000</v>
      </c>
      <c r="F33" s="96">
        <f t="shared" ref="F33:O33" si="17">F32</f>
        <v>3417000</v>
      </c>
      <c r="G33" s="97">
        <f t="shared" si="17"/>
        <v>2392000</v>
      </c>
      <c r="H33" s="96">
        <f t="shared" si="17"/>
        <v>929000</v>
      </c>
      <c r="I33" s="97">
        <f t="shared" si="17"/>
        <v>0</v>
      </c>
      <c r="J33" s="96">
        <f t="shared" si="17"/>
        <v>664000</v>
      </c>
      <c r="K33" s="97">
        <f t="shared" si="17"/>
        <v>500898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1593000</v>
      </c>
      <c r="Q33" s="97">
        <f>$I33      +$K33      +$M33      +$O33</f>
        <v>500898</v>
      </c>
      <c r="R33" s="52">
        <f>IF(($H33      =0),0,((($J33      -$H33      )/$H33      )*100))</f>
        <v>-28.525296017222818</v>
      </c>
      <c r="S33" s="53">
        <f>IF(($I33      =0),0,((($K33      -$I33      )/$I33      )*100))</f>
        <v>0</v>
      </c>
      <c r="T33" s="52">
        <f>IF($E33   =0,0,($P33   /$E33   )*100)</f>
        <v>46.619841966637395</v>
      </c>
      <c r="U33" s="54">
        <f>IF($E33   =0,0,($Q33   /$E33   )*100)</f>
        <v>14.658999122036874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6811000</v>
      </c>
      <c r="C36" s="92">
        <v>0</v>
      </c>
      <c r="D36" s="92"/>
      <c r="E36" s="92">
        <f t="shared" si="18"/>
        <v>6811000</v>
      </c>
      <c r="F36" s="93">
        <v>6811000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3500000</v>
      </c>
      <c r="H38" s="93"/>
      <c r="I38" s="94"/>
      <c r="J38" s="93">
        <v>81000</v>
      </c>
      <c r="K38" s="94"/>
      <c r="L38" s="93"/>
      <c r="M38" s="94"/>
      <c r="N38" s="93"/>
      <c r="O38" s="94"/>
      <c r="P38" s="93">
        <f t="shared" si="19"/>
        <v>81000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2.0249999999999999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10811000</v>
      </c>
      <c r="C40" s="95">
        <f>SUM(C35:C39)</f>
        <v>0</v>
      </c>
      <c r="D40" s="95"/>
      <c r="E40" s="95">
        <f t="shared" si="18"/>
        <v>10811000</v>
      </c>
      <c r="F40" s="96">
        <f t="shared" ref="F40:O40" si="25">SUM(F35:F39)</f>
        <v>10811000</v>
      </c>
      <c r="G40" s="97">
        <f t="shared" si="25"/>
        <v>3500000</v>
      </c>
      <c r="H40" s="96">
        <f t="shared" si="25"/>
        <v>0</v>
      </c>
      <c r="I40" s="97">
        <f t="shared" si="25"/>
        <v>0</v>
      </c>
      <c r="J40" s="96">
        <f t="shared" si="25"/>
        <v>81000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81000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2.0249999999999999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30000000</v>
      </c>
      <c r="C51" s="92">
        <v>0</v>
      </c>
      <c r="D51" s="92"/>
      <c r="E51" s="92">
        <f t="shared" si="26"/>
        <v>30000000</v>
      </c>
      <c r="F51" s="93">
        <v>30000000</v>
      </c>
      <c r="G51" s="94">
        <v>30000000</v>
      </c>
      <c r="H51" s="93">
        <v>6573000</v>
      </c>
      <c r="I51" s="94"/>
      <c r="J51" s="93">
        <v>12072000</v>
      </c>
      <c r="K51" s="94"/>
      <c r="L51" s="93"/>
      <c r="M51" s="94"/>
      <c r="N51" s="93"/>
      <c r="O51" s="94"/>
      <c r="P51" s="93">
        <f t="shared" si="27"/>
        <v>18645000</v>
      </c>
      <c r="Q51" s="94">
        <f t="shared" si="28"/>
        <v>0</v>
      </c>
      <c r="R51" s="48">
        <f t="shared" si="29"/>
        <v>83.660429027841161</v>
      </c>
      <c r="S51" s="49">
        <f t="shared" si="30"/>
        <v>0</v>
      </c>
      <c r="T51" s="48">
        <f t="shared" si="31"/>
        <v>62.150000000000006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30000000</v>
      </c>
      <c r="C53" s="95">
        <f>SUM(C42:C52)</f>
        <v>0</v>
      </c>
      <c r="D53" s="95"/>
      <c r="E53" s="95">
        <f t="shared" si="26"/>
        <v>30000000</v>
      </c>
      <c r="F53" s="96">
        <f t="shared" ref="F53:O53" si="33">SUM(F42:F52)</f>
        <v>30000000</v>
      </c>
      <c r="G53" s="97">
        <f t="shared" si="33"/>
        <v>30000000</v>
      </c>
      <c r="H53" s="96">
        <f t="shared" si="33"/>
        <v>6573000</v>
      </c>
      <c r="I53" s="97">
        <f t="shared" si="33"/>
        <v>0</v>
      </c>
      <c r="J53" s="96">
        <f t="shared" si="33"/>
        <v>12072000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18645000</v>
      </c>
      <c r="Q53" s="97">
        <f t="shared" si="28"/>
        <v>0</v>
      </c>
      <c r="R53" s="52">
        <f t="shared" si="29"/>
        <v>83.660429027841161</v>
      </c>
      <c r="S53" s="53">
        <f t="shared" si="30"/>
        <v>0</v>
      </c>
      <c r="T53" s="52">
        <f>IF((+$E43+$E45+$E47+$E48+$E51) =0,0,(P53   /(+$E43+$E45+$E47+$E48+$E51) )*100)</f>
        <v>62.150000000000006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181428000</v>
      </c>
      <c r="C67" s="104">
        <f>SUM(C9:C15,C18:C23,C26:C29,C32,C35:C39,C42:C52,C55:C58,C61:C65)</f>
        <v>0</v>
      </c>
      <c r="D67" s="104"/>
      <c r="E67" s="104">
        <f t="shared" si="35"/>
        <v>181428000</v>
      </c>
      <c r="F67" s="105">
        <f t="shared" ref="F67:O67" si="43">SUM(F9:F15,F18:F23,F26:F29,F32,F35:F39,F42:F52,F55:F58,F61:F65)</f>
        <v>181428000</v>
      </c>
      <c r="G67" s="106">
        <f t="shared" si="43"/>
        <v>129404000</v>
      </c>
      <c r="H67" s="105">
        <f t="shared" si="43"/>
        <v>28355000</v>
      </c>
      <c r="I67" s="106">
        <f t="shared" si="43"/>
        <v>0</v>
      </c>
      <c r="J67" s="105">
        <f t="shared" si="43"/>
        <v>51392000</v>
      </c>
      <c r="K67" s="106">
        <f t="shared" si="43"/>
        <v>27745739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79747000</v>
      </c>
      <c r="Q67" s="106">
        <f t="shared" si="37"/>
        <v>27745739</v>
      </c>
      <c r="R67" s="61">
        <f t="shared" si="38"/>
        <v>81.244930347381413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45.669665611022978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15.889483269097509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181428000</v>
      </c>
      <c r="C72" s="104">
        <f>SUM(C9:C15,C18:C23,C26:C29,C32,C35:C39,C42:C52,C55:C58,C61:C65,C69)</f>
        <v>0</v>
      </c>
      <c r="D72" s="104"/>
      <c r="E72" s="104">
        <f>$B72      +$C72      +$D72</f>
        <v>181428000</v>
      </c>
      <c r="F72" s="105">
        <f t="shared" ref="F72:O72" si="46">SUM(F9:F15,F18:F23,F26:F29,F32,F35:F39,F42:F52,F55:F58,F61:F65,F69)</f>
        <v>181428000</v>
      </c>
      <c r="G72" s="106">
        <f t="shared" si="46"/>
        <v>129404000</v>
      </c>
      <c r="H72" s="105">
        <f t="shared" si="46"/>
        <v>28355000</v>
      </c>
      <c r="I72" s="106">
        <f t="shared" si="46"/>
        <v>0</v>
      </c>
      <c r="J72" s="105">
        <f t="shared" si="46"/>
        <v>51392000</v>
      </c>
      <c r="K72" s="106">
        <f t="shared" si="46"/>
        <v>27745739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79747000</v>
      </c>
      <c r="Q72" s="106">
        <f>$I72      +$K72      +$M72      +$O72</f>
        <v>27745739</v>
      </c>
      <c r="R72" s="61">
        <f>IF(($H72      =0),0,((($J72      -$H72      )/$H72      )*100))</f>
        <v>81.244930347381413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45.669665611022978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69.595753379988452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Yiu/DA1QUKZ6fPIYwZfCGCt340B4Dgk94GTpPi8NU7O+6gXWKTPzoCMkpkgo5e9h7LEKS/Jt+gNQkr8oRIagQ==" saltValue="TVMuvsHKWjja+F/KwZEM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1211000</v>
      </c>
      <c r="I10" s="94">
        <v>1211728</v>
      </c>
      <c r="J10" s="93">
        <v>126000</v>
      </c>
      <c r="K10" s="94">
        <v>126151</v>
      </c>
      <c r="L10" s="93"/>
      <c r="M10" s="94"/>
      <c r="N10" s="93"/>
      <c r="O10" s="94"/>
      <c r="P10" s="93">
        <f t="shared" ref="P10:P16" si="1">$H10      +$J10      +$L10      +$N10</f>
        <v>1337000</v>
      </c>
      <c r="Q10" s="94">
        <f t="shared" ref="Q10:Q16" si="2">$I10      +$K10      +$M10      +$O10</f>
        <v>1337879</v>
      </c>
      <c r="R10" s="48">
        <f t="shared" ref="R10:R16" si="3">IF(($H10      =0),0,((($J10      -$H10      )/$H10      )*100))</f>
        <v>-89.595375722543352</v>
      </c>
      <c r="S10" s="49">
        <f t="shared" ref="S10:S16" si="4">IF(($I10      =0),0,((($K10      -$I10      )/$I10      )*100))</f>
        <v>-89.589165225199054</v>
      </c>
      <c r="T10" s="48">
        <f t="shared" ref="T10:T15" si="5">IF(($E10      =0),0,(($P10      /$E10      )*100))</f>
        <v>77.732558139534873</v>
      </c>
      <c r="U10" s="50">
        <f t="shared" ref="U10:U15" si="6">IF(($E10      =0),0,(($Q10      /$E10      )*100))</f>
        <v>77.783662790697676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1211000</v>
      </c>
      <c r="I16" s="97">
        <f t="shared" si="7"/>
        <v>1211728</v>
      </c>
      <c r="J16" s="96">
        <f t="shared" si="7"/>
        <v>126000</v>
      </c>
      <c r="K16" s="97">
        <f t="shared" si="7"/>
        <v>126151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1337000</v>
      </c>
      <c r="Q16" s="97">
        <f t="shared" si="2"/>
        <v>1337879</v>
      </c>
      <c r="R16" s="52">
        <f t="shared" si="3"/>
        <v>-89.595375722543352</v>
      </c>
      <c r="S16" s="53">
        <f t="shared" si="4"/>
        <v>-89.589165225199054</v>
      </c>
      <c r="T16" s="52">
        <f>IF((SUM($E9:$E13)+$E15)=0,0,(P16/(SUM($E9:$E13)+$E15)*100))</f>
        <v>77.732558139534873</v>
      </c>
      <c r="U16" s="54">
        <f>IF((SUM($E9:$E13)+$E15)=0,0,(Q16/(SUM($E9:$E13)+$E15)*100))</f>
        <v>77.783662790697676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3416000</v>
      </c>
      <c r="C32" s="92">
        <v>0</v>
      </c>
      <c r="D32" s="92"/>
      <c r="E32" s="92">
        <f>$B32      +$C32      +$D32</f>
        <v>3416000</v>
      </c>
      <c r="F32" s="93">
        <v>3416000</v>
      </c>
      <c r="G32" s="94">
        <v>2391000</v>
      </c>
      <c r="H32" s="93">
        <v>225000</v>
      </c>
      <c r="I32" s="94">
        <v>954602</v>
      </c>
      <c r="J32" s="93"/>
      <c r="K32" s="94">
        <v>1095396</v>
      </c>
      <c r="L32" s="93"/>
      <c r="M32" s="94"/>
      <c r="N32" s="93"/>
      <c r="O32" s="94"/>
      <c r="P32" s="93">
        <f>$H32      +$J32      +$L32      +$N32</f>
        <v>225000</v>
      </c>
      <c r="Q32" s="94">
        <f>$I32      +$K32      +$M32      +$O32</f>
        <v>2049998</v>
      </c>
      <c r="R32" s="48">
        <f>IF(($H32      =0),0,((($J32      -$H32      )/$H32      )*100))</f>
        <v>-100</v>
      </c>
      <c r="S32" s="49">
        <f>IF(($I32      =0),0,((($K32      -$I32      )/$I32      )*100))</f>
        <v>14.748973917926007</v>
      </c>
      <c r="T32" s="48">
        <f>IF(($E32      =0),0,(($P32      /$E32      )*100))</f>
        <v>6.5866510538641689</v>
      </c>
      <c r="U32" s="50">
        <f>IF(($E32      =0),0,(($Q32      /$E32      )*100))</f>
        <v>60.011651053864171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3416000</v>
      </c>
      <c r="C33" s="95">
        <f>C32</f>
        <v>0</v>
      </c>
      <c r="D33" s="95"/>
      <c r="E33" s="95">
        <f>$B33      +$C33      +$D33</f>
        <v>3416000</v>
      </c>
      <c r="F33" s="96">
        <f t="shared" ref="F33:O33" si="17">F32</f>
        <v>3416000</v>
      </c>
      <c r="G33" s="97">
        <f t="shared" si="17"/>
        <v>2391000</v>
      </c>
      <c r="H33" s="96">
        <f t="shared" si="17"/>
        <v>225000</v>
      </c>
      <c r="I33" s="97">
        <f t="shared" si="17"/>
        <v>954602</v>
      </c>
      <c r="J33" s="96">
        <f t="shared" si="17"/>
        <v>0</v>
      </c>
      <c r="K33" s="97">
        <f t="shared" si="17"/>
        <v>1095396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225000</v>
      </c>
      <c r="Q33" s="97">
        <f>$I33      +$K33      +$M33      +$O33</f>
        <v>2049998</v>
      </c>
      <c r="R33" s="52">
        <f>IF(($H33      =0),0,((($J33      -$H33      )/$H33      )*100))</f>
        <v>-100</v>
      </c>
      <c r="S33" s="53">
        <f>IF(($I33      =0),0,((($K33      -$I33      )/$I33      )*100))</f>
        <v>14.748973917926007</v>
      </c>
      <c r="T33" s="52">
        <f>IF($E33   =0,0,($P33   /$E33   )*100)</f>
        <v>6.5866510538641689</v>
      </c>
      <c r="U33" s="54">
        <f>IF($E33   =0,0,($Q33   /$E33   )*100)</f>
        <v>60.011651053864171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5325000</v>
      </c>
      <c r="C35" s="92">
        <v>0</v>
      </c>
      <c r="D35" s="92"/>
      <c r="E35" s="92">
        <f t="shared" ref="E35:E40" si="18">$B35      +$C35      +$D35</f>
        <v>5325000</v>
      </c>
      <c r="F35" s="93">
        <v>5325000</v>
      </c>
      <c r="G35" s="94">
        <v>5325000</v>
      </c>
      <c r="H35" s="93"/>
      <c r="I35" s="94">
        <v>120929</v>
      </c>
      <c r="J35" s="93"/>
      <c r="K35" s="94">
        <v>110908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231837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-8.2866806142447214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4.3537464788732398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12439000</v>
      </c>
      <c r="C36" s="92">
        <v>0</v>
      </c>
      <c r="D36" s="92"/>
      <c r="E36" s="92">
        <f t="shared" si="18"/>
        <v>12439000</v>
      </c>
      <c r="F36" s="93">
        <v>12439000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17764000</v>
      </c>
      <c r="C40" s="95">
        <f>SUM(C35:C39)</f>
        <v>0</v>
      </c>
      <c r="D40" s="95"/>
      <c r="E40" s="95">
        <f t="shared" si="18"/>
        <v>17764000</v>
      </c>
      <c r="F40" s="96">
        <f t="shared" ref="F40:O40" si="25">SUM(F35:F39)</f>
        <v>17764000</v>
      </c>
      <c r="G40" s="97">
        <f t="shared" si="25"/>
        <v>5325000</v>
      </c>
      <c r="H40" s="96">
        <f t="shared" si="25"/>
        <v>0</v>
      </c>
      <c r="I40" s="97">
        <f t="shared" si="25"/>
        <v>120929</v>
      </c>
      <c r="J40" s="96">
        <f t="shared" si="25"/>
        <v>0</v>
      </c>
      <c r="K40" s="97">
        <f t="shared" si="25"/>
        <v>110908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231837</v>
      </c>
      <c r="R40" s="52">
        <f t="shared" si="21"/>
        <v>0</v>
      </c>
      <c r="S40" s="53">
        <f t="shared" si="22"/>
        <v>-8.2866806142447214</v>
      </c>
      <c r="T40" s="52">
        <f>IF((+$E35+$E38) =0,0,(P40   /(+$E35+$E38) )*100)</f>
        <v>0</v>
      </c>
      <c r="U40" s="54">
        <f>IF((+$E35+$E38) =0,0,(Q40   /(+$E35+$E38) )*100)</f>
        <v>4.3537464788732398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22900000</v>
      </c>
      <c r="C67" s="104">
        <f>SUM(C9:C15,C18:C23,C26:C29,C32,C35:C39,C42:C52,C55:C58,C61:C65)</f>
        <v>0</v>
      </c>
      <c r="D67" s="104"/>
      <c r="E67" s="104">
        <f t="shared" si="35"/>
        <v>22900000</v>
      </c>
      <c r="F67" s="105">
        <f t="shared" ref="F67:O67" si="43">SUM(F9:F15,F18:F23,F26:F29,F32,F35:F39,F42:F52,F55:F58,F61:F65)</f>
        <v>22900000</v>
      </c>
      <c r="G67" s="106">
        <f t="shared" si="43"/>
        <v>9436000</v>
      </c>
      <c r="H67" s="105">
        <f t="shared" si="43"/>
        <v>1436000</v>
      </c>
      <c r="I67" s="106">
        <f t="shared" si="43"/>
        <v>2287259</v>
      </c>
      <c r="J67" s="105">
        <f t="shared" si="43"/>
        <v>126000</v>
      </c>
      <c r="K67" s="106">
        <f t="shared" si="43"/>
        <v>1332455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1562000</v>
      </c>
      <c r="Q67" s="106">
        <f t="shared" si="37"/>
        <v>3619714</v>
      </c>
      <c r="R67" s="61">
        <f t="shared" si="38"/>
        <v>-91.225626740947078</v>
      </c>
      <c r="S67" s="62">
        <f t="shared" si="39"/>
        <v>-41.744463569713794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14.931650893796004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34.601988337635028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42551000</v>
      </c>
      <c r="C69" s="92">
        <v>0</v>
      </c>
      <c r="D69" s="92"/>
      <c r="E69" s="92">
        <f>$B69      +$C69      +$D69</f>
        <v>42551000</v>
      </c>
      <c r="F69" s="93">
        <v>42551000</v>
      </c>
      <c r="G69" s="94">
        <v>37104000</v>
      </c>
      <c r="H69" s="93">
        <v>14733000</v>
      </c>
      <c r="I69" s="94">
        <v>14431852</v>
      </c>
      <c r="J69" s="93">
        <v>7158000</v>
      </c>
      <c r="K69" s="94">
        <v>8190601</v>
      </c>
      <c r="L69" s="93"/>
      <c r="M69" s="94"/>
      <c r="N69" s="93"/>
      <c r="O69" s="94"/>
      <c r="P69" s="93">
        <f>$H69      +$J69      +$L69      +$N69</f>
        <v>21891000</v>
      </c>
      <c r="Q69" s="94">
        <f>$I69      +$K69      +$M69      +$O69</f>
        <v>22622453</v>
      </c>
      <c r="R69" s="48">
        <f>IF(($H69      =0),0,((($J69      -$H69      )/$H69      )*100))</f>
        <v>-51.415190388922824</v>
      </c>
      <c r="S69" s="49">
        <f>IF(($I69      =0),0,((($K69      -$I69      )/$I69      )*100))</f>
        <v>-43.246362282540034</v>
      </c>
      <c r="T69" s="48">
        <f>IF(($E69      =0),0,(($P69      /$E69      )*100))</f>
        <v>51.446499494723973</v>
      </c>
      <c r="U69" s="50">
        <f>IF(($E69      =0),0,(($Q69      /$E69      )*100))</f>
        <v>53.165502573382525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42551000</v>
      </c>
      <c r="C70" s="101">
        <f>C69</f>
        <v>0</v>
      </c>
      <c r="D70" s="101"/>
      <c r="E70" s="101">
        <f>$B70      +$C70      +$D70</f>
        <v>42551000</v>
      </c>
      <c r="F70" s="102">
        <f t="shared" ref="F70:O70" si="44">F69</f>
        <v>42551000</v>
      </c>
      <c r="G70" s="103">
        <f t="shared" si="44"/>
        <v>37104000</v>
      </c>
      <c r="H70" s="102">
        <f t="shared" si="44"/>
        <v>14733000</v>
      </c>
      <c r="I70" s="103">
        <f t="shared" si="44"/>
        <v>14431852</v>
      </c>
      <c r="J70" s="102">
        <f t="shared" si="44"/>
        <v>7158000</v>
      </c>
      <c r="K70" s="103">
        <f t="shared" si="44"/>
        <v>8190601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21891000</v>
      </c>
      <c r="Q70" s="103">
        <f>$I70      +$K70      +$M70      +$O70</f>
        <v>22622453</v>
      </c>
      <c r="R70" s="57">
        <f>IF(($H70      =0),0,((($J70      -$H70      )/$H70      )*100))</f>
        <v>-51.415190388922824</v>
      </c>
      <c r="S70" s="58">
        <f>IF(($I70      =0),0,((($K70      -$I70      )/$I70      )*100))</f>
        <v>-43.246362282540034</v>
      </c>
      <c r="T70" s="57">
        <f>IF($E70   =0,0,($P70   /$E70   )*100)</f>
        <v>51.446499494723973</v>
      </c>
      <c r="U70" s="59">
        <f>IF($E70   =0,0,($Q70   /$E70 )*100)</f>
        <v>53.165502573382525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42551000</v>
      </c>
      <c r="C71" s="104">
        <f>C69</f>
        <v>0</v>
      </c>
      <c r="D71" s="104"/>
      <c r="E71" s="104">
        <f>$B71      +$C71      +$D71</f>
        <v>42551000</v>
      </c>
      <c r="F71" s="105">
        <f t="shared" ref="F71:O71" si="45">F69</f>
        <v>42551000</v>
      </c>
      <c r="G71" s="106">
        <f t="shared" si="45"/>
        <v>37104000</v>
      </c>
      <c r="H71" s="105">
        <f t="shared" si="45"/>
        <v>14733000</v>
      </c>
      <c r="I71" s="106">
        <f t="shared" si="45"/>
        <v>14431852</v>
      </c>
      <c r="J71" s="105">
        <f t="shared" si="45"/>
        <v>7158000</v>
      </c>
      <c r="K71" s="106">
        <f t="shared" si="45"/>
        <v>8190601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21891000</v>
      </c>
      <c r="Q71" s="106">
        <f>$I71      +$K71      +$M71      +$O71</f>
        <v>22622453</v>
      </c>
      <c r="R71" s="61">
        <f>IF(($H71      =0),0,((($J71      -$H71      )/$H71      )*100))</f>
        <v>-51.415190388922824</v>
      </c>
      <c r="S71" s="62">
        <f>IF(($I71      =0),0,((($K71      -$I71      )/$I71      )*100))</f>
        <v>-43.246362282540034</v>
      </c>
      <c r="T71" s="61">
        <f>IF($E71   =0,0,($P71   /$E71   )*100)</f>
        <v>51.446499494723973</v>
      </c>
      <c r="U71" s="65">
        <f>IF($E71   =0,0,($Q71   /$E71   )*100)</f>
        <v>53.165502573382525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65451000</v>
      </c>
      <c r="C72" s="104">
        <f>SUM(C9:C15,C18:C23,C26:C29,C32,C35:C39,C42:C52,C55:C58,C61:C65,C69)</f>
        <v>0</v>
      </c>
      <c r="D72" s="104"/>
      <c r="E72" s="104">
        <f>$B72      +$C72      +$D72</f>
        <v>65451000</v>
      </c>
      <c r="F72" s="105">
        <f t="shared" ref="F72:O72" si="46">SUM(F9:F15,F18:F23,F26:F29,F32,F35:F39,F42:F52,F55:F58,F61:F65,F69)</f>
        <v>65451000</v>
      </c>
      <c r="G72" s="106">
        <f t="shared" si="46"/>
        <v>46540000</v>
      </c>
      <c r="H72" s="105">
        <f t="shared" si="46"/>
        <v>16169000</v>
      </c>
      <c r="I72" s="106">
        <f t="shared" si="46"/>
        <v>16719111</v>
      </c>
      <c r="J72" s="105">
        <f t="shared" si="46"/>
        <v>7284000</v>
      </c>
      <c r="K72" s="106">
        <f t="shared" si="46"/>
        <v>9523056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23453000</v>
      </c>
      <c r="Q72" s="106">
        <f>$I72      +$K72      +$M72      +$O72</f>
        <v>26242167</v>
      </c>
      <c r="R72" s="61">
        <f>IF(($H72      =0),0,((($J72      -$H72      )/$H72      )*100))</f>
        <v>-54.950831838703692</v>
      </c>
      <c r="S72" s="62">
        <f>IF(($I72      =0),0,((($K72      -$I72      )/$I72      )*100))</f>
        <v>-43.040894937535853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44.240926582660528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49.502314570285968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GP7Rdbf+18C5INT9QNHSBri2W7EIgefA3vSQoxt0CMLfX89DXWr70s+s2eeMIvJE4lu42S1LDia63RaqXMNzg==" saltValue="dPYJa/1GDjMrjm9dT5OFA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714000</v>
      </c>
      <c r="I10" s="94">
        <v>714547</v>
      </c>
      <c r="J10" s="93">
        <v>479000</v>
      </c>
      <c r="K10" s="94">
        <v>479124</v>
      </c>
      <c r="L10" s="93"/>
      <c r="M10" s="94"/>
      <c r="N10" s="93"/>
      <c r="O10" s="94"/>
      <c r="P10" s="93">
        <f t="shared" ref="P10:P16" si="1">$H10      +$J10      +$L10      +$N10</f>
        <v>1193000</v>
      </c>
      <c r="Q10" s="94">
        <f t="shared" ref="Q10:Q16" si="2">$I10      +$K10      +$M10      +$O10</f>
        <v>1193671</v>
      </c>
      <c r="R10" s="48">
        <f t="shared" ref="R10:R16" si="3">IF(($H10      =0),0,((($J10      -$H10      )/$H10      )*100))</f>
        <v>-32.913165266106439</v>
      </c>
      <c r="S10" s="49">
        <f t="shared" ref="S10:S16" si="4">IF(($I10      =0),0,((($K10      -$I10      )/$I10      )*100))</f>
        <v>-32.947167925972678</v>
      </c>
      <c r="T10" s="48">
        <f t="shared" ref="T10:T15" si="5">IF(($E10      =0),0,(($P10      /$E10      )*100))</f>
        <v>45.018867924528301</v>
      </c>
      <c r="U10" s="50">
        <f t="shared" ref="U10:U15" si="6">IF(($E10      =0),0,(($Q10      /$E10      )*100))</f>
        <v>45.044188679245281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714000</v>
      </c>
      <c r="I16" s="97">
        <f t="shared" si="7"/>
        <v>714547</v>
      </c>
      <c r="J16" s="96">
        <f t="shared" si="7"/>
        <v>479000</v>
      </c>
      <c r="K16" s="97">
        <f t="shared" si="7"/>
        <v>479124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1193000</v>
      </c>
      <c r="Q16" s="97">
        <f t="shared" si="2"/>
        <v>1193671</v>
      </c>
      <c r="R16" s="52">
        <f t="shared" si="3"/>
        <v>-32.913165266106439</v>
      </c>
      <c r="S16" s="53">
        <f t="shared" si="4"/>
        <v>-32.947167925972678</v>
      </c>
      <c r="T16" s="52">
        <f>IF((SUM($E9:$E13)+$E15)=0,0,(P16/(SUM($E9:$E13)+$E15)*100))</f>
        <v>45.018867924528301</v>
      </c>
      <c r="U16" s="54">
        <f>IF((SUM($E9:$E13)+$E15)=0,0,(Q16/(SUM($E9:$E13)+$E15)*100))</f>
        <v>45.044188679245281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1891000</v>
      </c>
      <c r="C32" s="92">
        <v>0</v>
      </c>
      <c r="D32" s="92"/>
      <c r="E32" s="92">
        <f>$B32      +$C32      +$D32</f>
        <v>1891000</v>
      </c>
      <c r="F32" s="93">
        <v>1891000</v>
      </c>
      <c r="G32" s="94">
        <v>1323000</v>
      </c>
      <c r="H32" s="93">
        <v>1009000</v>
      </c>
      <c r="I32" s="94">
        <v>854800</v>
      </c>
      <c r="J32" s="93">
        <v>883000</v>
      </c>
      <c r="K32" s="94">
        <v>673050</v>
      </c>
      <c r="L32" s="93"/>
      <c r="M32" s="94"/>
      <c r="N32" s="93"/>
      <c r="O32" s="94"/>
      <c r="P32" s="93">
        <f>$H32      +$J32      +$L32      +$N32</f>
        <v>1892000</v>
      </c>
      <c r="Q32" s="94">
        <f>$I32      +$K32      +$M32      +$O32</f>
        <v>1527850</v>
      </c>
      <c r="R32" s="48">
        <f>IF(($H32      =0),0,((($J32      -$H32      )/$H32      )*100))</f>
        <v>-12.487611496531219</v>
      </c>
      <c r="S32" s="49">
        <f>IF(($I32      =0),0,((($K32      -$I32      )/$I32      )*100))</f>
        <v>-21.262283575105286</v>
      </c>
      <c r="T32" s="48">
        <f>IF(($E32      =0),0,(($P32      /$E32      )*100))</f>
        <v>100.05288207297727</v>
      </c>
      <c r="U32" s="50">
        <f>IF(($E32      =0),0,(($Q32      /$E32      )*100))</f>
        <v>80.795875198307783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1891000</v>
      </c>
      <c r="C33" s="95">
        <f>C32</f>
        <v>0</v>
      </c>
      <c r="D33" s="95"/>
      <c r="E33" s="95">
        <f>$B33      +$C33      +$D33</f>
        <v>1891000</v>
      </c>
      <c r="F33" s="96">
        <f t="shared" ref="F33:O33" si="17">F32</f>
        <v>1891000</v>
      </c>
      <c r="G33" s="97">
        <f t="shared" si="17"/>
        <v>1323000</v>
      </c>
      <c r="H33" s="96">
        <f t="shared" si="17"/>
        <v>1009000</v>
      </c>
      <c r="I33" s="97">
        <f t="shared" si="17"/>
        <v>854800</v>
      </c>
      <c r="J33" s="96">
        <f t="shared" si="17"/>
        <v>883000</v>
      </c>
      <c r="K33" s="97">
        <f t="shared" si="17"/>
        <v>673050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1892000</v>
      </c>
      <c r="Q33" s="97">
        <f>$I33      +$K33      +$M33      +$O33</f>
        <v>1527850</v>
      </c>
      <c r="R33" s="52">
        <f>IF(($H33      =0),0,((($J33      -$H33      )/$H33      )*100))</f>
        <v>-12.487611496531219</v>
      </c>
      <c r="S33" s="53">
        <f>IF(($I33      =0),0,((($K33      -$I33      )/$I33      )*100))</f>
        <v>-21.262283575105286</v>
      </c>
      <c r="T33" s="52">
        <f>IF($E33   =0,0,($P33   /$E33   )*100)</f>
        <v>100.05288207297727</v>
      </c>
      <c r="U33" s="54">
        <f>IF($E33   =0,0,($Q33   /$E33   )*100)</f>
        <v>80.795875198307783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20805000</v>
      </c>
      <c r="C35" s="92">
        <v>0</v>
      </c>
      <c r="D35" s="92"/>
      <c r="E35" s="92">
        <f t="shared" ref="E35:E40" si="18">$B35      +$C35      +$D35</f>
        <v>20805000</v>
      </c>
      <c r="F35" s="93">
        <v>20805000</v>
      </c>
      <c r="G35" s="94">
        <v>20805000</v>
      </c>
      <c r="H35" s="93">
        <v>16873000</v>
      </c>
      <c r="I35" s="94">
        <v>1657842</v>
      </c>
      <c r="J35" s="93"/>
      <c r="K35" s="94">
        <v>5617173</v>
      </c>
      <c r="L35" s="93"/>
      <c r="M35" s="94"/>
      <c r="N35" s="93"/>
      <c r="O35" s="94"/>
      <c r="P35" s="93">
        <f t="shared" ref="P35:P40" si="19">$H35      +$J35      +$L35      +$N35</f>
        <v>16873000</v>
      </c>
      <c r="Q35" s="94">
        <f t="shared" ref="Q35:Q40" si="20">$I35      +$K35      +$M35      +$O35</f>
        <v>7275015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238.82438736622672</v>
      </c>
      <c r="T35" s="48">
        <f t="shared" ref="T35:T39" si="23">IF(($E35      =0),0,(($P35      /$E35      )*100))</f>
        <v>81.100696947849073</v>
      </c>
      <c r="U35" s="50">
        <f t="shared" ref="U35:U39" si="24">IF(($E35      =0),0,(($Q35      /$E35      )*100))</f>
        <v>34.967627974044703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5925000</v>
      </c>
      <c r="C36" s="92">
        <v>0</v>
      </c>
      <c r="D36" s="92"/>
      <c r="E36" s="92">
        <f t="shared" si="18"/>
        <v>5925000</v>
      </c>
      <c r="F36" s="93">
        <v>5925000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26730000</v>
      </c>
      <c r="C40" s="95">
        <f>SUM(C35:C39)</f>
        <v>0</v>
      </c>
      <c r="D40" s="95"/>
      <c r="E40" s="95">
        <f t="shared" si="18"/>
        <v>26730000</v>
      </c>
      <c r="F40" s="96">
        <f t="shared" ref="F40:O40" si="25">SUM(F35:F39)</f>
        <v>26730000</v>
      </c>
      <c r="G40" s="97">
        <f t="shared" si="25"/>
        <v>20805000</v>
      </c>
      <c r="H40" s="96">
        <f t="shared" si="25"/>
        <v>16873000</v>
      </c>
      <c r="I40" s="97">
        <f t="shared" si="25"/>
        <v>1657842</v>
      </c>
      <c r="J40" s="96">
        <f t="shared" si="25"/>
        <v>0</v>
      </c>
      <c r="K40" s="97">
        <f t="shared" si="25"/>
        <v>5617173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16873000</v>
      </c>
      <c r="Q40" s="97">
        <f t="shared" si="20"/>
        <v>7275015</v>
      </c>
      <c r="R40" s="52">
        <f t="shared" si="21"/>
        <v>-100</v>
      </c>
      <c r="S40" s="53">
        <f t="shared" si="22"/>
        <v>238.82438736622672</v>
      </c>
      <c r="T40" s="52">
        <f>IF((+$E35+$E38) =0,0,(P40   /(+$E35+$E38) )*100)</f>
        <v>81.100696947849073</v>
      </c>
      <c r="U40" s="54">
        <f>IF((+$E35+$E38) =0,0,(Q40   /(+$E35+$E38) )*100)</f>
        <v>34.967627974044703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31271000</v>
      </c>
      <c r="C67" s="104">
        <f>SUM(C9:C15,C18:C23,C26:C29,C32,C35:C39,C42:C52,C55:C58,C61:C65)</f>
        <v>0</v>
      </c>
      <c r="D67" s="104"/>
      <c r="E67" s="104">
        <f t="shared" si="35"/>
        <v>31271000</v>
      </c>
      <c r="F67" s="105">
        <f t="shared" ref="F67:O67" si="43">SUM(F9:F15,F18:F23,F26:F29,F32,F35:F39,F42:F52,F55:F58,F61:F65)</f>
        <v>31271000</v>
      </c>
      <c r="G67" s="106">
        <f t="shared" si="43"/>
        <v>24778000</v>
      </c>
      <c r="H67" s="105">
        <f t="shared" si="43"/>
        <v>18596000</v>
      </c>
      <c r="I67" s="106">
        <f t="shared" si="43"/>
        <v>3227189</v>
      </c>
      <c r="J67" s="105">
        <f t="shared" si="43"/>
        <v>1362000</v>
      </c>
      <c r="K67" s="106">
        <f t="shared" si="43"/>
        <v>6769347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19958000</v>
      </c>
      <c r="Q67" s="106">
        <f t="shared" si="37"/>
        <v>9996536</v>
      </c>
      <c r="R67" s="61">
        <f t="shared" si="38"/>
        <v>-92.675844267584424</v>
      </c>
      <c r="S67" s="62">
        <f t="shared" si="39"/>
        <v>109.75985602330698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78.742207843446693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39.440290381125223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18832000</v>
      </c>
      <c r="C69" s="92">
        <v>0</v>
      </c>
      <c r="D69" s="92"/>
      <c r="E69" s="92">
        <f>$B69      +$C69      +$D69</f>
        <v>18832000</v>
      </c>
      <c r="F69" s="93">
        <v>18832000</v>
      </c>
      <c r="G69" s="94">
        <v>18832000</v>
      </c>
      <c r="H69" s="93">
        <v>11784000</v>
      </c>
      <c r="I69" s="94">
        <v>4362243</v>
      </c>
      <c r="J69" s="93">
        <v>4724000</v>
      </c>
      <c r="K69" s="94">
        <v>5746975</v>
      </c>
      <c r="L69" s="93"/>
      <c r="M69" s="94"/>
      <c r="N69" s="93"/>
      <c r="O69" s="94"/>
      <c r="P69" s="93">
        <f>$H69      +$J69      +$L69      +$N69</f>
        <v>16508000</v>
      </c>
      <c r="Q69" s="94">
        <f>$I69      +$K69      +$M69      +$O69</f>
        <v>10109218</v>
      </c>
      <c r="R69" s="48">
        <f>IF(($H69      =0),0,((($J69      -$H69      )/$H69      )*100))</f>
        <v>-59.911744738628649</v>
      </c>
      <c r="S69" s="49">
        <f>IF(($I69      =0),0,((($K69      -$I69      )/$I69      )*100))</f>
        <v>31.743577787849048</v>
      </c>
      <c r="T69" s="48">
        <f>IF(($E69      =0),0,(($P69      /$E69      )*100))</f>
        <v>87.659303313508914</v>
      </c>
      <c r="U69" s="50">
        <f>IF(($E69      =0),0,(($Q69      /$E69      )*100))</f>
        <v>53.68106414613424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18832000</v>
      </c>
      <c r="C70" s="101">
        <f>C69</f>
        <v>0</v>
      </c>
      <c r="D70" s="101"/>
      <c r="E70" s="101">
        <f>$B70      +$C70      +$D70</f>
        <v>18832000</v>
      </c>
      <c r="F70" s="102">
        <f t="shared" ref="F70:O70" si="44">F69</f>
        <v>18832000</v>
      </c>
      <c r="G70" s="103">
        <f t="shared" si="44"/>
        <v>18832000</v>
      </c>
      <c r="H70" s="102">
        <f t="shared" si="44"/>
        <v>11784000</v>
      </c>
      <c r="I70" s="103">
        <f t="shared" si="44"/>
        <v>4362243</v>
      </c>
      <c r="J70" s="102">
        <f t="shared" si="44"/>
        <v>4724000</v>
      </c>
      <c r="K70" s="103">
        <f t="shared" si="44"/>
        <v>5746975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16508000</v>
      </c>
      <c r="Q70" s="103">
        <f>$I70      +$K70      +$M70      +$O70</f>
        <v>10109218</v>
      </c>
      <c r="R70" s="57">
        <f>IF(($H70      =0),0,((($J70      -$H70      )/$H70      )*100))</f>
        <v>-59.911744738628649</v>
      </c>
      <c r="S70" s="58">
        <f>IF(($I70      =0),0,((($K70      -$I70      )/$I70      )*100))</f>
        <v>31.743577787849048</v>
      </c>
      <c r="T70" s="57">
        <f>IF($E70   =0,0,($P70   /$E70   )*100)</f>
        <v>87.659303313508914</v>
      </c>
      <c r="U70" s="59">
        <f>IF($E70   =0,0,($Q70   /$E70 )*100)</f>
        <v>53.68106414613424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18832000</v>
      </c>
      <c r="C71" s="104">
        <f>C69</f>
        <v>0</v>
      </c>
      <c r="D71" s="104"/>
      <c r="E71" s="104">
        <f>$B71      +$C71      +$D71</f>
        <v>18832000</v>
      </c>
      <c r="F71" s="105">
        <f t="shared" ref="F71:O71" si="45">F69</f>
        <v>18832000</v>
      </c>
      <c r="G71" s="106">
        <f t="shared" si="45"/>
        <v>18832000</v>
      </c>
      <c r="H71" s="105">
        <f t="shared" si="45"/>
        <v>11784000</v>
      </c>
      <c r="I71" s="106">
        <f t="shared" si="45"/>
        <v>4362243</v>
      </c>
      <c r="J71" s="105">
        <f t="shared" si="45"/>
        <v>4724000</v>
      </c>
      <c r="K71" s="106">
        <f t="shared" si="45"/>
        <v>5746975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16508000</v>
      </c>
      <c r="Q71" s="106">
        <f>$I71      +$K71      +$M71      +$O71</f>
        <v>10109218</v>
      </c>
      <c r="R71" s="61">
        <f>IF(($H71      =0),0,((($J71      -$H71      )/$H71      )*100))</f>
        <v>-59.911744738628649</v>
      </c>
      <c r="S71" s="62">
        <f>IF(($I71      =0),0,((($K71      -$I71      )/$I71      )*100))</f>
        <v>31.743577787849048</v>
      </c>
      <c r="T71" s="61">
        <f>IF($E71   =0,0,($P71   /$E71   )*100)</f>
        <v>87.659303313508914</v>
      </c>
      <c r="U71" s="65">
        <f>IF($E71   =0,0,($Q71   /$E71   )*100)</f>
        <v>53.68106414613424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50103000</v>
      </c>
      <c r="C72" s="104">
        <f>SUM(C9:C15,C18:C23,C26:C29,C32,C35:C39,C42:C52,C55:C58,C61:C65,C69)</f>
        <v>0</v>
      </c>
      <c r="D72" s="104"/>
      <c r="E72" s="104">
        <f>$B72      +$C72      +$D72</f>
        <v>50103000</v>
      </c>
      <c r="F72" s="105">
        <f t="shared" ref="F72:O72" si="46">SUM(F9:F15,F18:F23,F26:F29,F32,F35:F39,F42:F52,F55:F58,F61:F65,F69)</f>
        <v>50103000</v>
      </c>
      <c r="G72" s="106">
        <f t="shared" si="46"/>
        <v>43610000</v>
      </c>
      <c r="H72" s="105">
        <f t="shared" si="46"/>
        <v>30380000</v>
      </c>
      <c r="I72" s="106">
        <f t="shared" si="46"/>
        <v>7589432</v>
      </c>
      <c r="J72" s="105">
        <f t="shared" si="46"/>
        <v>6086000</v>
      </c>
      <c r="K72" s="106">
        <f t="shared" si="46"/>
        <v>12516322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36466000</v>
      </c>
      <c r="Q72" s="106">
        <f>$I72      +$K72      +$M72      +$O72</f>
        <v>20105754</v>
      </c>
      <c r="R72" s="61">
        <f>IF(($H72      =0),0,((($J72      -$H72      )/$H72      )*100))</f>
        <v>-79.967083607636596</v>
      </c>
      <c r="S72" s="62">
        <f>IF(($I72      =0),0,((($K72      -$I72      )/$I72      )*100))</f>
        <v>64.917769867362935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82.543347367467973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45.510783647969575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yKJczp+89L+9kp5Na9SkvnmFItnjr5hDPINDVjUI6itkZvcMBZSS9kvrfud18VxstRNi36uimIOg+embgMvyA==" saltValue="3F+L8TQiNSWIhIlf8vrZJ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581000</v>
      </c>
      <c r="K10" s="94"/>
      <c r="L10" s="93"/>
      <c r="M10" s="94"/>
      <c r="N10" s="93"/>
      <c r="O10" s="94"/>
      <c r="P10" s="93">
        <f t="shared" ref="P10:P16" si="1">$H10      +$J10      +$L10      +$N10</f>
        <v>658000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654.54545454545462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24.830188679245282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581000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658000</v>
      </c>
      <c r="Q16" s="97">
        <f t="shared" si="2"/>
        <v>0</v>
      </c>
      <c r="R16" s="52">
        <f t="shared" si="3"/>
        <v>654.54545454545462</v>
      </c>
      <c r="S16" s="53">
        <f t="shared" si="4"/>
        <v>0</v>
      </c>
      <c r="T16" s="52">
        <f>IF((SUM($E9:$E13)+$E15)=0,0,(P16/(SUM($E9:$E13)+$E15)*100))</f>
        <v>24.830188679245282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3552000</v>
      </c>
      <c r="C32" s="92">
        <v>0</v>
      </c>
      <c r="D32" s="92"/>
      <c r="E32" s="92">
        <f>$B32      +$C32      +$D32</f>
        <v>3552000</v>
      </c>
      <c r="F32" s="93">
        <v>3552000</v>
      </c>
      <c r="G32" s="94">
        <v>2486000</v>
      </c>
      <c r="H32" s="93">
        <v>2934000</v>
      </c>
      <c r="I32" s="94"/>
      <c r="J32" s="93">
        <v>618000</v>
      </c>
      <c r="K32" s="94"/>
      <c r="L32" s="93"/>
      <c r="M32" s="94"/>
      <c r="N32" s="93"/>
      <c r="O32" s="94"/>
      <c r="P32" s="93">
        <f>$H32      +$J32      +$L32      +$N32</f>
        <v>3552000</v>
      </c>
      <c r="Q32" s="94">
        <f>$I32      +$K32      +$M32      +$O32</f>
        <v>0</v>
      </c>
      <c r="R32" s="48">
        <f>IF(($H32      =0),0,((($J32      -$H32      )/$H32      )*100))</f>
        <v>-78.936605316973413</v>
      </c>
      <c r="S32" s="49">
        <f>IF(($I32      =0),0,((($K32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3552000</v>
      </c>
      <c r="C33" s="95">
        <f>C32</f>
        <v>0</v>
      </c>
      <c r="D33" s="95"/>
      <c r="E33" s="95">
        <f>$B33      +$C33      +$D33</f>
        <v>3552000</v>
      </c>
      <c r="F33" s="96">
        <f t="shared" ref="F33:O33" si="17">F32</f>
        <v>3552000</v>
      </c>
      <c r="G33" s="97">
        <f t="shared" si="17"/>
        <v>2486000</v>
      </c>
      <c r="H33" s="96">
        <f t="shared" si="17"/>
        <v>2934000</v>
      </c>
      <c r="I33" s="97">
        <f t="shared" si="17"/>
        <v>0</v>
      </c>
      <c r="J33" s="96">
        <f t="shared" si="17"/>
        <v>618000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3552000</v>
      </c>
      <c r="Q33" s="97">
        <f>$I33      +$K33      +$M33      +$O33</f>
        <v>0</v>
      </c>
      <c r="R33" s="52">
        <f>IF(($H33      =0),0,((($J33      -$H33      )/$H33      )*100))</f>
        <v>-78.936605316973413</v>
      </c>
      <c r="S33" s="53">
        <f>IF(($I33      =0),0,((($K33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6027000</v>
      </c>
      <c r="C35" s="92">
        <v>0</v>
      </c>
      <c r="D35" s="92"/>
      <c r="E35" s="92">
        <f t="shared" ref="E35:E40" si="18">$B35      +$C35      +$D35</f>
        <v>6027000</v>
      </c>
      <c r="F35" s="93">
        <v>6027000</v>
      </c>
      <c r="G35" s="94">
        <v>1500000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1100000</v>
      </c>
      <c r="C36" s="92">
        <v>0</v>
      </c>
      <c r="D36" s="92"/>
      <c r="E36" s="92">
        <f t="shared" si="18"/>
        <v>1100000</v>
      </c>
      <c r="F36" s="93">
        <v>1100000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7127000</v>
      </c>
      <c r="C40" s="95">
        <f>SUM(C35:C39)</f>
        <v>0</v>
      </c>
      <c r="D40" s="95"/>
      <c r="E40" s="95">
        <f t="shared" si="18"/>
        <v>7127000</v>
      </c>
      <c r="F40" s="96">
        <f t="shared" ref="F40:O40" si="25">SUM(F35:F39)</f>
        <v>7127000</v>
      </c>
      <c r="G40" s="97">
        <f t="shared" si="25"/>
        <v>1500000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13329000</v>
      </c>
      <c r="C67" s="104">
        <f>SUM(C9:C15,C18:C23,C26:C29,C32,C35:C39,C42:C52,C55:C58,C61:C65)</f>
        <v>0</v>
      </c>
      <c r="D67" s="104"/>
      <c r="E67" s="104">
        <f t="shared" si="35"/>
        <v>13329000</v>
      </c>
      <c r="F67" s="105">
        <f t="shared" ref="F67:O67" si="43">SUM(F9:F15,F18:F23,F26:F29,F32,F35:F39,F42:F52,F55:F58,F61:F65)</f>
        <v>13329000</v>
      </c>
      <c r="G67" s="106">
        <f t="shared" si="43"/>
        <v>6636000</v>
      </c>
      <c r="H67" s="105">
        <f t="shared" si="43"/>
        <v>3011000</v>
      </c>
      <c r="I67" s="106">
        <f t="shared" si="43"/>
        <v>0</v>
      </c>
      <c r="J67" s="105">
        <f t="shared" si="43"/>
        <v>1199000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4210000</v>
      </c>
      <c r="Q67" s="106">
        <f t="shared" si="37"/>
        <v>0</v>
      </c>
      <c r="R67" s="61">
        <f t="shared" si="38"/>
        <v>-60.179342411159084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34.426363562024697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23929000</v>
      </c>
      <c r="C69" s="92">
        <v>0</v>
      </c>
      <c r="D69" s="92"/>
      <c r="E69" s="92">
        <f>$B69      +$C69      +$D69</f>
        <v>23929000</v>
      </c>
      <c r="F69" s="93">
        <v>23929000</v>
      </c>
      <c r="G69" s="94">
        <v>19947000</v>
      </c>
      <c r="H69" s="93">
        <v>8774000</v>
      </c>
      <c r="I69" s="94">
        <v>-7122000</v>
      </c>
      <c r="J69" s="93">
        <v>9397000</v>
      </c>
      <c r="K69" s="94">
        <v>-5889000</v>
      </c>
      <c r="L69" s="93"/>
      <c r="M69" s="94"/>
      <c r="N69" s="93"/>
      <c r="O69" s="94"/>
      <c r="P69" s="93">
        <f>$H69      +$J69      +$L69      +$N69</f>
        <v>18171000</v>
      </c>
      <c r="Q69" s="94">
        <f>$I69      +$K69      +$M69      +$O69</f>
        <v>-13011000</v>
      </c>
      <c r="R69" s="48">
        <f>IF(($H69      =0),0,((($J69      -$H69      )/$H69      )*100))</f>
        <v>7.1005242762708001</v>
      </c>
      <c r="S69" s="49">
        <f>IF(($I69      =0),0,((($K69      -$I69      )/$I69      )*100))</f>
        <v>-17.312552653748948</v>
      </c>
      <c r="T69" s="48">
        <f>IF(($E69      =0),0,(($P69      /$E69      )*100))</f>
        <v>75.937147394375032</v>
      </c>
      <c r="U69" s="50">
        <f>IF(($E69      =0),0,(($Q69      /$E69      )*100))</f>
        <v>-54.373354507083462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23929000</v>
      </c>
      <c r="C70" s="101">
        <f>C69</f>
        <v>0</v>
      </c>
      <c r="D70" s="101"/>
      <c r="E70" s="101">
        <f>$B70      +$C70      +$D70</f>
        <v>23929000</v>
      </c>
      <c r="F70" s="102">
        <f t="shared" ref="F70:O70" si="44">F69</f>
        <v>23929000</v>
      </c>
      <c r="G70" s="103">
        <f t="shared" si="44"/>
        <v>19947000</v>
      </c>
      <c r="H70" s="102">
        <f t="shared" si="44"/>
        <v>8774000</v>
      </c>
      <c r="I70" s="103">
        <f t="shared" si="44"/>
        <v>-7122000</v>
      </c>
      <c r="J70" s="102">
        <f t="shared" si="44"/>
        <v>9397000</v>
      </c>
      <c r="K70" s="103">
        <f t="shared" si="44"/>
        <v>-5889000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18171000</v>
      </c>
      <c r="Q70" s="103">
        <f>$I70      +$K70      +$M70      +$O70</f>
        <v>-13011000</v>
      </c>
      <c r="R70" s="57">
        <f>IF(($H70      =0),0,((($J70      -$H70      )/$H70      )*100))</f>
        <v>7.1005242762708001</v>
      </c>
      <c r="S70" s="58">
        <f>IF(($I70      =0),0,((($K70      -$I70      )/$I70      )*100))</f>
        <v>-17.312552653748948</v>
      </c>
      <c r="T70" s="57">
        <f>IF($E70   =0,0,($P70   /$E70   )*100)</f>
        <v>75.937147394375032</v>
      </c>
      <c r="U70" s="59">
        <f>IF($E70   =0,0,($Q70   /$E70 )*100)</f>
        <v>-54.373354507083462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23929000</v>
      </c>
      <c r="C71" s="104">
        <f>C69</f>
        <v>0</v>
      </c>
      <c r="D71" s="104"/>
      <c r="E71" s="104">
        <f>$B71      +$C71      +$D71</f>
        <v>23929000</v>
      </c>
      <c r="F71" s="105">
        <f t="shared" ref="F71:O71" si="45">F69</f>
        <v>23929000</v>
      </c>
      <c r="G71" s="106">
        <f t="shared" si="45"/>
        <v>19947000</v>
      </c>
      <c r="H71" s="105">
        <f t="shared" si="45"/>
        <v>8774000</v>
      </c>
      <c r="I71" s="106">
        <f t="shared" si="45"/>
        <v>-7122000</v>
      </c>
      <c r="J71" s="105">
        <f t="shared" si="45"/>
        <v>9397000</v>
      </c>
      <c r="K71" s="106">
        <f t="shared" si="45"/>
        <v>-5889000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18171000</v>
      </c>
      <c r="Q71" s="106">
        <f>$I71      +$K71      +$M71      +$O71</f>
        <v>-13011000</v>
      </c>
      <c r="R71" s="61">
        <f>IF(($H71      =0),0,((($J71      -$H71      )/$H71      )*100))</f>
        <v>7.1005242762708001</v>
      </c>
      <c r="S71" s="62">
        <f>IF(($I71      =0),0,((($K71      -$I71      )/$I71      )*100))</f>
        <v>-17.312552653748948</v>
      </c>
      <c r="T71" s="61">
        <f>IF($E71   =0,0,($P71   /$E71   )*100)</f>
        <v>75.937147394375032</v>
      </c>
      <c r="U71" s="65">
        <f>IF($E71   =0,0,($Q71   /$E71   )*100)</f>
        <v>-54.373354507083462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37258000</v>
      </c>
      <c r="C72" s="104">
        <f>SUM(C9:C15,C18:C23,C26:C29,C32,C35:C39,C42:C52,C55:C58,C61:C65,C69)</f>
        <v>0</v>
      </c>
      <c r="D72" s="104"/>
      <c r="E72" s="104">
        <f>$B72      +$C72      +$D72</f>
        <v>37258000</v>
      </c>
      <c r="F72" s="105">
        <f t="shared" ref="F72:O72" si="46">SUM(F9:F15,F18:F23,F26:F29,F32,F35:F39,F42:F52,F55:F58,F61:F65,F69)</f>
        <v>37258000</v>
      </c>
      <c r="G72" s="106">
        <f t="shared" si="46"/>
        <v>26583000</v>
      </c>
      <c r="H72" s="105">
        <f t="shared" si="46"/>
        <v>11785000</v>
      </c>
      <c r="I72" s="106">
        <f t="shared" si="46"/>
        <v>-7122000</v>
      </c>
      <c r="J72" s="105">
        <f t="shared" si="46"/>
        <v>10596000</v>
      </c>
      <c r="K72" s="106">
        <f t="shared" si="46"/>
        <v>-5889000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22381000</v>
      </c>
      <c r="Q72" s="106">
        <f>$I72      +$K72      +$M72      +$O72</f>
        <v>-13011000</v>
      </c>
      <c r="R72" s="61">
        <f>IF(($H72      =0),0,((($J72      -$H72      )/$H72      )*100))</f>
        <v>-10.089096308867203</v>
      </c>
      <c r="S72" s="62">
        <f>IF(($I72      =0),0,((($K72      -$I72      )/$I72      )*100))</f>
        <v>-17.312552653748948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61.897781956966647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-35.98373803860833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J2mbDvwp1Ky9oYyxE15oeeVGtONq7TgcqdBYXly2KCx0Gw6DS8QrUsH9eZHNdL1aehDxSssBwmCuxkACnAEgA==" saltValue="r0uMwlIZp2ScanfsoVj3r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764000</v>
      </c>
      <c r="I10" s="94">
        <v>-1285556</v>
      </c>
      <c r="J10" s="93">
        <v>324000</v>
      </c>
      <c r="K10" s="94">
        <v>324854</v>
      </c>
      <c r="L10" s="93"/>
      <c r="M10" s="94"/>
      <c r="N10" s="93"/>
      <c r="O10" s="94"/>
      <c r="P10" s="93">
        <f t="shared" ref="P10:P16" si="1">$H10      +$J10      +$L10      +$N10</f>
        <v>1088000</v>
      </c>
      <c r="Q10" s="94">
        <f t="shared" ref="Q10:Q16" si="2">$I10      +$K10      +$M10      +$O10</f>
        <v>-960702</v>
      </c>
      <c r="R10" s="48">
        <f t="shared" ref="R10:R16" si="3">IF(($H10      =0),0,((($J10      -$H10      )/$H10      )*100))</f>
        <v>-57.591623036649217</v>
      </c>
      <c r="S10" s="49">
        <f t="shared" ref="S10:S16" si="4">IF(($I10      =0),0,((($K10      -$I10      )/$I10      )*100))</f>
        <v>-125.26953318252959</v>
      </c>
      <c r="T10" s="48">
        <f t="shared" ref="T10:T15" si="5">IF(($E10      =0),0,(($P10      /$E10      )*100))</f>
        <v>58.810810810810807</v>
      </c>
      <c r="U10" s="50">
        <f t="shared" ref="U10:U15" si="6">IF(($E10      =0),0,(($Q10      /$E10      )*100))</f>
        <v>-51.92983783783783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764000</v>
      </c>
      <c r="I16" s="97">
        <f t="shared" si="7"/>
        <v>-1285556</v>
      </c>
      <c r="J16" s="96">
        <f t="shared" si="7"/>
        <v>324000</v>
      </c>
      <c r="K16" s="97">
        <f t="shared" si="7"/>
        <v>324854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1088000</v>
      </c>
      <c r="Q16" s="97">
        <f t="shared" si="2"/>
        <v>-960702</v>
      </c>
      <c r="R16" s="52">
        <f t="shared" si="3"/>
        <v>-57.591623036649217</v>
      </c>
      <c r="S16" s="53">
        <f t="shared" si="4"/>
        <v>-125.26953318252959</v>
      </c>
      <c r="T16" s="52">
        <f>IF((SUM($E9:$E13)+$E15)=0,0,(P16/(SUM($E9:$E13)+$E15)*100))</f>
        <v>58.810810810810807</v>
      </c>
      <c r="U16" s="54">
        <f>IF((SUM($E9:$E13)+$E15)=0,0,(Q16/(SUM($E9:$E13)+$E15)*100))</f>
        <v>-51.92983783783783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2435000</v>
      </c>
      <c r="C32" s="92">
        <v>0</v>
      </c>
      <c r="D32" s="92"/>
      <c r="E32" s="92">
        <f>$B32      +$C32      +$D32</f>
        <v>2435000</v>
      </c>
      <c r="F32" s="93">
        <v>2435000</v>
      </c>
      <c r="G32" s="94">
        <v>1704000</v>
      </c>
      <c r="H32" s="93">
        <v>771000</v>
      </c>
      <c r="I32" s="94"/>
      <c r="J32" s="93">
        <v>869000</v>
      </c>
      <c r="K32" s="94">
        <v>604336</v>
      </c>
      <c r="L32" s="93"/>
      <c r="M32" s="94"/>
      <c r="N32" s="93"/>
      <c r="O32" s="94"/>
      <c r="P32" s="93">
        <f>$H32      +$J32      +$L32      +$N32</f>
        <v>1640000</v>
      </c>
      <c r="Q32" s="94">
        <f>$I32      +$K32      +$M32      +$O32</f>
        <v>604336</v>
      </c>
      <c r="R32" s="48">
        <f>IF(($H32      =0),0,((($J32      -$H32      )/$H32      )*100))</f>
        <v>12.710765239948119</v>
      </c>
      <c r="S32" s="49">
        <f>IF(($I32      =0),0,((($K32      -$I32      )/$I32      )*100))</f>
        <v>0</v>
      </c>
      <c r="T32" s="48">
        <f>IF(($E32      =0),0,(($P32      /$E32      )*100))</f>
        <v>67.351129363449687</v>
      </c>
      <c r="U32" s="50">
        <f>IF(($E32      =0),0,(($Q32      /$E32      )*100))</f>
        <v>24.818726899383982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2435000</v>
      </c>
      <c r="C33" s="95">
        <f>C32</f>
        <v>0</v>
      </c>
      <c r="D33" s="95"/>
      <c r="E33" s="95">
        <f>$B33      +$C33      +$D33</f>
        <v>2435000</v>
      </c>
      <c r="F33" s="96">
        <f t="shared" ref="F33:O33" si="17">F32</f>
        <v>2435000</v>
      </c>
      <c r="G33" s="97">
        <f t="shared" si="17"/>
        <v>1704000</v>
      </c>
      <c r="H33" s="96">
        <f t="shared" si="17"/>
        <v>771000</v>
      </c>
      <c r="I33" s="97">
        <f t="shared" si="17"/>
        <v>0</v>
      </c>
      <c r="J33" s="96">
        <f t="shared" si="17"/>
        <v>869000</v>
      </c>
      <c r="K33" s="97">
        <f t="shared" si="17"/>
        <v>604336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1640000</v>
      </c>
      <c r="Q33" s="97">
        <f>$I33      +$K33      +$M33      +$O33</f>
        <v>604336</v>
      </c>
      <c r="R33" s="52">
        <f>IF(($H33      =0),0,((($J33      -$H33      )/$H33      )*100))</f>
        <v>12.710765239948119</v>
      </c>
      <c r="S33" s="53">
        <f>IF(($I33      =0),0,((($K33      -$I33      )/$I33      )*100))</f>
        <v>0</v>
      </c>
      <c r="T33" s="52">
        <f>IF($E33   =0,0,($P33   /$E33   )*100)</f>
        <v>67.351129363449687</v>
      </c>
      <c r="U33" s="54">
        <f>IF($E33   =0,0,($Q33   /$E33   )*100)</f>
        <v>24.818726899383982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4872000</v>
      </c>
      <c r="C35" s="92">
        <v>0</v>
      </c>
      <c r="D35" s="92"/>
      <c r="E35" s="92">
        <f t="shared" ref="E35:E40" si="18">$B35      +$C35      +$D35</f>
        <v>4872000</v>
      </c>
      <c r="F35" s="93">
        <v>4872000</v>
      </c>
      <c r="G35" s="94">
        <v>2872000</v>
      </c>
      <c r="H35" s="93"/>
      <c r="I35" s="94"/>
      <c r="J35" s="93">
        <v>149000</v>
      </c>
      <c r="K35" s="94"/>
      <c r="L35" s="93"/>
      <c r="M35" s="94"/>
      <c r="N35" s="93"/>
      <c r="O35" s="94"/>
      <c r="P35" s="93">
        <f t="shared" ref="P35:P40" si="19">$H35      +$J35      +$L35      +$N35</f>
        <v>149000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3.0582922824302137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2900000</v>
      </c>
      <c r="C36" s="92">
        <v>0</v>
      </c>
      <c r="D36" s="92"/>
      <c r="E36" s="92">
        <f t="shared" si="18"/>
        <v>2900000</v>
      </c>
      <c r="F36" s="93">
        <v>2900000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7772000</v>
      </c>
      <c r="C40" s="95">
        <f>SUM(C35:C39)</f>
        <v>0</v>
      </c>
      <c r="D40" s="95"/>
      <c r="E40" s="95">
        <f t="shared" si="18"/>
        <v>7772000</v>
      </c>
      <c r="F40" s="96">
        <f t="shared" ref="F40:O40" si="25">SUM(F35:F39)</f>
        <v>7772000</v>
      </c>
      <c r="G40" s="97">
        <f t="shared" si="25"/>
        <v>2872000</v>
      </c>
      <c r="H40" s="96">
        <f t="shared" si="25"/>
        <v>0</v>
      </c>
      <c r="I40" s="97">
        <f t="shared" si="25"/>
        <v>0</v>
      </c>
      <c r="J40" s="96">
        <f t="shared" si="25"/>
        <v>149000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149000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3.0582922824302137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12057000</v>
      </c>
      <c r="C67" s="104">
        <f>SUM(C9:C15,C18:C23,C26:C29,C32,C35:C39,C42:C52,C55:C58,C61:C65)</f>
        <v>0</v>
      </c>
      <c r="D67" s="104"/>
      <c r="E67" s="104">
        <f t="shared" si="35"/>
        <v>12057000</v>
      </c>
      <c r="F67" s="105">
        <f t="shared" ref="F67:O67" si="43">SUM(F9:F15,F18:F23,F26:F29,F32,F35:F39,F42:F52,F55:F58,F61:F65)</f>
        <v>12057000</v>
      </c>
      <c r="G67" s="106">
        <f t="shared" si="43"/>
        <v>6426000</v>
      </c>
      <c r="H67" s="105">
        <f t="shared" si="43"/>
        <v>1535000</v>
      </c>
      <c r="I67" s="106">
        <f t="shared" si="43"/>
        <v>-1285556</v>
      </c>
      <c r="J67" s="105">
        <f t="shared" si="43"/>
        <v>1342000</v>
      </c>
      <c r="K67" s="106">
        <f t="shared" si="43"/>
        <v>929190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2877000</v>
      </c>
      <c r="Q67" s="106">
        <f t="shared" si="37"/>
        <v>-356366</v>
      </c>
      <c r="R67" s="61">
        <f t="shared" si="38"/>
        <v>-12.573289902280131</v>
      </c>
      <c r="S67" s="62">
        <f t="shared" si="39"/>
        <v>-172.2792317098594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31.418586873430165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-3.8917331003603799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37232000</v>
      </c>
      <c r="C69" s="92">
        <v>0</v>
      </c>
      <c r="D69" s="92"/>
      <c r="E69" s="92">
        <f>$B69      +$C69      +$D69</f>
        <v>37232000</v>
      </c>
      <c r="F69" s="93">
        <v>37232000</v>
      </c>
      <c r="G69" s="94">
        <v>28454000</v>
      </c>
      <c r="H69" s="93">
        <v>7598000</v>
      </c>
      <c r="I69" s="94">
        <v>1855583</v>
      </c>
      <c r="J69" s="93">
        <v>15467000</v>
      </c>
      <c r="K69" s="94">
        <v>17620250</v>
      </c>
      <c r="L69" s="93"/>
      <c r="M69" s="94"/>
      <c r="N69" s="93"/>
      <c r="O69" s="94"/>
      <c r="P69" s="93">
        <f>$H69      +$J69      +$L69      +$N69</f>
        <v>23065000</v>
      </c>
      <c r="Q69" s="94">
        <f>$I69      +$K69      +$M69      +$O69</f>
        <v>19475833</v>
      </c>
      <c r="R69" s="48">
        <f>IF(($H69      =0),0,((($J69      -$H69      )/$H69      )*100))</f>
        <v>103.56672808633851</v>
      </c>
      <c r="S69" s="49">
        <f>IF(($I69      =0),0,((($K69      -$I69      )/$I69      )*100))</f>
        <v>849.58026668707362</v>
      </c>
      <c r="T69" s="48">
        <f>IF(($E69      =0),0,(($P69      /$E69      )*100))</f>
        <v>61.949398366996135</v>
      </c>
      <c r="U69" s="50">
        <f>IF(($E69      =0),0,(($Q69      /$E69      )*100))</f>
        <v>52.309392458100554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37232000</v>
      </c>
      <c r="C70" s="101">
        <f>C69</f>
        <v>0</v>
      </c>
      <c r="D70" s="101"/>
      <c r="E70" s="101">
        <f>$B70      +$C70      +$D70</f>
        <v>37232000</v>
      </c>
      <c r="F70" s="102">
        <f t="shared" ref="F70:O70" si="44">F69</f>
        <v>37232000</v>
      </c>
      <c r="G70" s="103">
        <f t="shared" si="44"/>
        <v>28454000</v>
      </c>
      <c r="H70" s="102">
        <f t="shared" si="44"/>
        <v>7598000</v>
      </c>
      <c r="I70" s="103">
        <f t="shared" si="44"/>
        <v>1855583</v>
      </c>
      <c r="J70" s="102">
        <f t="shared" si="44"/>
        <v>15467000</v>
      </c>
      <c r="K70" s="103">
        <f t="shared" si="44"/>
        <v>17620250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23065000</v>
      </c>
      <c r="Q70" s="103">
        <f>$I70      +$K70      +$M70      +$O70</f>
        <v>19475833</v>
      </c>
      <c r="R70" s="57">
        <f>IF(($H70      =0),0,((($J70      -$H70      )/$H70      )*100))</f>
        <v>103.56672808633851</v>
      </c>
      <c r="S70" s="58">
        <f>IF(($I70      =0),0,((($K70      -$I70      )/$I70      )*100))</f>
        <v>849.58026668707362</v>
      </c>
      <c r="T70" s="57">
        <f>IF($E70   =0,0,($P70   /$E70   )*100)</f>
        <v>61.949398366996135</v>
      </c>
      <c r="U70" s="59">
        <f>IF($E70   =0,0,($Q70   /$E70 )*100)</f>
        <v>52.309392458100554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37232000</v>
      </c>
      <c r="C71" s="104">
        <f>C69</f>
        <v>0</v>
      </c>
      <c r="D71" s="104"/>
      <c r="E71" s="104">
        <f>$B71      +$C71      +$D71</f>
        <v>37232000</v>
      </c>
      <c r="F71" s="105">
        <f t="shared" ref="F71:O71" si="45">F69</f>
        <v>37232000</v>
      </c>
      <c r="G71" s="106">
        <f t="shared" si="45"/>
        <v>28454000</v>
      </c>
      <c r="H71" s="105">
        <f t="shared" si="45"/>
        <v>7598000</v>
      </c>
      <c r="I71" s="106">
        <f t="shared" si="45"/>
        <v>1855583</v>
      </c>
      <c r="J71" s="105">
        <f t="shared" si="45"/>
        <v>15467000</v>
      </c>
      <c r="K71" s="106">
        <f t="shared" si="45"/>
        <v>17620250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23065000</v>
      </c>
      <c r="Q71" s="106">
        <f>$I71      +$K71      +$M71      +$O71</f>
        <v>19475833</v>
      </c>
      <c r="R71" s="61">
        <f>IF(($H71      =0),0,((($J71      -$H71      )/$H71      )*100))</f>
        <v>103.56672808633851</v>
      </c>
      <c r="S71" s="62">
        <f>IF(($I71      =0),0,((($K71      -$I71      )/$I71      )*100))</f>
        <v>849.58026668707362</v>
      </c>
      <c r="T71" s="61">
        <f>IF($E71   =0,0,($P71   /$E71   )*100)</f>
        <v>61.949398366996135</v>
      </c>
      <c r="U71" s="65">
        <f>IF($E71   =0,0,($Q71   /$E71   )*100)</f>
        <v>52.309392458100554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49289000</v>
      </c>
      <c r="C72" s="104">
        <f>SUM(C9:C15,C18:C23,C26:C29,C32,C35:C39,C42:C52,C55:C58,C61:C65,C69)</f>
        <v>0</v>
      </c>
      <c r="D72" s="104"/>
      <c r="E72" s="104">
        <f>$B72      +$C72      +$D72</f>
        <v>49289000</v>
      </c>
      <c r="F72" s="105">
        <f t="shared" ref="F72:O72" si="46">SUM(F9:F15,F18:F23,F26:F29,F32,F35:F39,F42:F52,F55:F58,F61:F65,F69)</f>
        <v>49289000</v>
      </c>
      <c r="G72" s="106">
        <f t="shared" si="46"/>
        <v>34880000</v>
      </c>
      <c r="H72" s="105">
        <f t="shared" si="46"/>
        <v>9133000</v>
      </c>
      <c r="I72" s="106">
        <f t="shared" si="46"/>
        <v>570027</v>
      </c>
      <c r="J72" s="105">
        <f t="shared" si="46"/>
        <v>16809000</v>
      </c>
      <c r="K72" s="106">
        <f t="shared" si="46"/>
        <v>18549440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25942000</v>
      </c>
      <c r="Q72" s="106">
        <f>$I72      +$K72      +$M72      +$O72</f>
        <v>19119467</v>
      </c>
      <c r="R72" s="61">
        <f>IF(($H72      =0),0,((($J72      -$H72      )/$H72      )*100))</f>
        <v>84.046863024197961</v>
      </c>
      <c r="S72" s="62">
        <f>IF(($I72      =0),0,((($K72      -$I72      )/$I72      )*100))</f>
        <v>3154.1335761288501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55.922740304813644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41.215518765224516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y/58D+JwQ0JcsBlqsDF8ROkZtrKBGVmE6eEZ8bajqrUMJ/a9N/hxfgcDPhHoO05s8RNE2GcZFUDs29DqagTKQ==" saltValue="AKRMMhhNi3KzCxHRfAP6h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373000</v>
      </c>
      <c r="I10" s="94">
        <v>373048</v>
      </c>
      <c r="J10" s="93">
        <v>176000</v>
      </c>
      <c r="K10" s="94">
        <v>177085</v>
      </c>
      <c r="L10" s="93"/>
      <c r="M10" s="94"/>
      <c r="N10" s="93"/>
      <c r="O10" s="94"/>
      <c r="P10" s="93">
        <f t="shared" ref="P10:P16" si="1">$H10      +$J10      +$L10      +$N10</f>
        <v>549000</v>
      </c>
      <c r="Q10" s="94">
        <f t="shared" ref="Q10:Q16" si="2">$I10      +$K10      +$M10      +$O10</f>
        <v>550133</v>
      </c>
      <c r="R10" s="48">
        <f t="shared" ref="R10:R16" si="3">IF(($H10      =0),0,((($J10      -$H10      )/$H10      )*100))</f>
        <v>-52.815013404825741</v>
      </c>
      <c r="S10" s="49">
        <f t="shared" ref="S10:S16" si="4">IF(($I10      =0),0,((($K10      -$I10      )/$I10      )*100))</f>
        <v>-52.53023739572388</v>
      </c>
      <c r="T10" s="48">
        <f t="shared" ref="T10:T15" si="5">IF(($E10      =0),0,(($P10      /$E10      )*100))</f>
        <v>31.371428571428574</v>
      </c>
      <c r="U10" s="50">
        <f t="shared" ref="U10:U15" si="6">IF(($E10      =0),0,(($Q10      /$E10      )*100))</f>
        <v>31.436171428571431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373000</v>
      </c>
      <c r="I16" s="97">
        <f t="shared" si="7"/>
        <v>373048</v>
      </c>
      <c r="J16" s="96">
        <f t="shared" si="7"/>
        <v>176000</v>
      </c>
      <c r="K16" s="97">
        <f t="shared" si="7"/>
        <v>177085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549000</v>
      </c>
      <c r="Q16" s="97">
        <f t="shared" si="2"/>
        <v>550133</v>
      </c>
      <c r="R16" s="52">
        <f t="shared" si="3"/>
        <v>-52.815013404825741</v>
      </c>
      <c r="S16" s="53">
        <f t="shared" si="4"/>
        <v>-52.53023739572388</v>
      </c>
      <c r="T16" s="52">
        <f>IF((SUM($E9:$E13)+$E15)=0,0,(P16/(SUM($E9:$E13)+$E15)*100))</f>
        <v>31.371428571428574</v>
      </c>
      <c r="U16" s="54">
        <f>IF((SUM($E9:$E13)+$E15)=0,0,(Q16/(SUM($E9:$E13)+$E15)*100))</f>
        <v>31.436171428571431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1732000</v>
      </c>
      <c r="C32" s="92">
        <v>0</v>
      </c>
      <c r="D32" s="92"/>
      <c r="E32" s="92">
        <f>$B32      +$C32      +$D32</f>
        <v>1732000</v>
      </c>
      <c r="F32" s="93">
        <v>1732000</v>
      </c>
      <c r="G32" s="94">
        <v>1212000</v>
      </c>
      <c r="H32" s="93">
        <v>744000</v>
      </c>
      <c r="I32" s="94">
        <v>743517</v>
      </c>
      <c r="J32" s="93">
        <v>634000</v>
      </c>
      <c r="K32" s="94">
        <v>633486</v>
      </c>
      <c r="L32" s="93"/>
      <c r="M32" s="94"/>
      <c r="N32" s="93"/>
      <c r="O32" s="94"/>
      <c r="P32" s="93">
        <f>$H32      +$J32      +$L32      +$N32</f>
        <v>1378000</v>
      </c>
      <c r="Q32" s="94">
        <f>$I32      +$K32      +$M32      +$O32</f>
        <v>1377003</v>
      </c>
      <c r="R32" s="48">
        <f>IF(($H32      =0),0,((($J32      -$H32      )/$H32      )*100))</f>
        <v>-14.78494623655914</v>
      </c>
      <c r="S32" s="49">
        <f>IF(($I32      =0),0,((($K32      -$I32      )/$I32      )*100))</f>
        <v>-14.798720136863045</v>
      </c>
      <c r="T32" s="48">
        <f>IF(($E32      =0),0,(($P32      /$E32      )*100))</f>
        <v>79.561200923787538</v>
      </c>
      <c r="U32" s="50">
        <f>IF(($E32      =0),0,(($Q32      /$E32      )*100))</f>
        <v>79.503637413394927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1732000</v>
      </c>
      <c r="C33" s="95">
        <f>C32</f>
        <v>0</v>
      </c>
      <c r="D33" s="95"/>
      <c r="E33" s="95">
        <f>$B33      +$C33      +$D33</f>
        <v>1732000</v>
      </c>
      <c r="F33" s="96">
        <f t="shared" ref="F33:O33" si="17">F32</f>
        <v>1732000</v>
      </c>
      <c r="G33" s="97">
        <f t="shared" si="17"/>
        <v>1212000</v>
      </c>
      <c r="H33" s="96">
        <f t="shared" si="17"/>
        <v>744000</v>
      </c>
      <c r="I33" s="97">
        <f t="shared" si="17"/>
        <v>743517</v>
      </c>
      <c r="J33" s="96">
        <f t="shared" si="17"/>
        <v>634000</v>
      </c>
      <c r="K33" s="97">
        <f t="shared" si="17"/>
        <v>633486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1378000</v>
      </c>
      <c r="Q33" s="97">
        <f>$I33      +$K33      +$M33      +$O33</f>
        <v>1377003</v>
      </c>
      <c r="R33" s="52">
        <f>IF(($H33      =0),0,((($J33      -$H33      )/$H33      )*100))</f>
        <v>-14.78494623655914</v>
      </c>
      <c r="S33" s="53">
        <f>IF(($I33      =0),0,((($K33      -$I33      )/$I33      )*100))</f>
        <v>-14.798720136863045</v>
      </c>
      <c r="T33" s="52">
        <f>IF($E33   =0,0,($P33   /$E33   )*100)</f>
        <v>79.561200923787538</v>
      </c>
      <c r="U33" s="54">
        <f>IF($E33   =0,0,($Q33   /$E33   )*100)</f>
        <v>79.503637413394927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3080000</v>
      </c>
      <c r="C35" s="92">
        <v>0</v>
      </c>
      <c r="D35" s="92"/>
      <c r="E35" s="92">
        <f t="shared" ref="E35:E40" si="18">$B35      +$C35      +$D35</f>
        <v>3080000</v>
      </c>
      <c r="F35" s="93">
        <v>3080000</v>
      </c>
      <c r="G35" s="94">
        <v>1080000</v>
      </c>
      <c r="H35" s="93"/>
      <c r="I35" s="94"/>
      <c r="J35" s="93">
        <v>1631000</v>
      </c>
      <c r="K35" s="94">
        <v>2824491</v>
      </c>
      <c r="L35" s="93"/>
      <c r="M35" s="94"/>
      <c r="N35" s="93"/>
      <c r="O35" s="94"/>
      <c r="P35" s="93">
        <f t="shared" ref="P35:P40" si="19">$H35      +$J35      +$L35      +$N35</f>
        <v>1631000</v>
      </c>
      <c r="Q35" s="94">
        <f t="shared" ref="Q35:Q40" si="20">$I35      +$K35      +$M35      +$O35</f>
        <v>2824491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52.954545454545453</v>
      </c>
      <c r="U35" s="50">
        <f t="shared" ref="U35:U39" si="24">IF(($E35      =0),0,(($Q35      /$E35      )*100))</f>
        <v>91.70425324675324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>
        <v>3088794</v>
      </c>
      <c r="J38" s="93">
        <v>3158000</v>
      </c>
      <c r="K38" s="94">
        <v>903434</v>
      </c>
      <c r="L38" s="93"/>
      <c r="M38" s="94"/>
      <c r="N38" s="93"/>
      <c r="O38" s="94"/>
      <c r="P38" s="93">
        <f t="shared" si="19"/>
        <v>3158000</v>
      </c>
      <c r="Q38" s="94">
        <f t="shared" si="20"/>
        <v>3992228</v>
      </c>
      <c r="R38" s="48">
        <f t="shared" si="21"/>
        <v>0</v>
      </c>
      <c r="S38" s="49">
        <f t="shared" si="22"/>
        <v>-70.751238185518361</v>
      </c>
      <c r="T38" s="48">
        <f t="shared" si="23"/>
        <v>78.95</v>
      </c>
      <c r="U38" s="50">
        <f t="shared" si="24"/>
        <v>99.805700000000002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7080000</v>
      </c>
      <c r="C40" s="95">
        <f>SUM(C35:C39)</f>
        <v>0</v>
      </c>
      <c r="D40" s="95"/>
      <c r="E40" s="95">
        <f t="shared" si="18"/>
        <v>7080000</v>
      </c>
      <c r="F40" s="96">
        <f t="shared" ref="F40:O40" si="25">SUM(F35:F39)</f>
        <v>7080000</v>
      </c>
      <c r="G40" s="97">
        <f t="shared" si="25"/>
        <v>2080000</v>
      </c>
      <c r="H40" s="96">
        <f t="shared" si="25"/>
        <v>0</v>
      </c>
      <c r="I40" s="97">
        <f t="shared" si="25"/>
        <v>3088794</v>
      </c>
      <c r="J40" s="96">
        <f t="shared" si="25"/>
        <v>4789000</v>
      </c>
      <c r="K40" s="97">
        <f t="shared" si="25"/>
        <v>3727925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4789000</v>
      </c>
      <c r="Q40" s="97">
        <f t="shared" si="20"/>
        <v>6816719</v>
      </c>
      <c r="R40" s="52">
        <f t="shared" si="21"/>
        <v>0</v>
      </c>
      <c r="S40" s="53">
        <f t="shared" si="22"/>
        <v>20.691927010995229</v>
      </c>
      <c r="T40" s="52">
        <f>IF((+$E35+$E38) =0,0,(P40   /(+$E35+$E38) )*100)</f>
        <v>67.641242937853107</v>
      </c>
      <c r="U40" s="54">
        <f>IF((+$E35+$E38) =0,0,(Q40   /(+$E35+$E38) )*100)</f>
        <v>96.281341807909598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10562000</v>
      </c>
      <c r="C67" s="104">
        <f>SUM(C9:C15,C18:C23,C26:C29,C32,C35:C39,C42:C52,C55:C58,C61:C65)</f>
        <v>0</v>
      </c>
      <c r="D67" s="104"/>
      <c r="E67" s="104">
        <f t="shared" si="35"/>
        <v>10562000</v>
      </c>
      <c r="F67" s="105">
        <f t="shared" ref="F67:O67" si="43">SUM(F9:F15,F18:F23,F26:F29,F32,F35:F39,F42:F52,F55:F58,F61:F65)</f>
        <v>10562000</v>
      </c>
      <c r="G67" s="106">
        <f t="shared" si="43"/>
        <v>5042000</v>
      </c>
      <c r="H67" s="105">
        <f t="shared" si="43"/>
        <v>1117000</v>
      </c>
      <c r="I67" s="106">
        <f t="shared" si="43"/>
        <v>4205359</v>
      </c>
      <c r="J67" s="105">
        <f t="shared" si="43"/>
        <v>5599000</v>
      </c>
      <c r="K67" s="106">
        <f t="shared" si="43"/>
        <v>4538496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6716000</v>
      </c>
      <c r="Q67" s="106">
        <f t="shared" si="37"/>
        <v>8743855</v>
      </c>
      <c r="R67" s="61">
        <f t="shared" si="38"/>
        <v>401.25335720680397</v>
      </c>
      <c r="S67" s="62">
        <f t="shared" si="39"/>
        <v>7.9217255887071705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63.586441961749671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82.78597803446317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54549000</v>
      </c>
      <c r="C69" s="92">
        <v>0</v>
      </c>
      <c r="D69" s="92"/>
      <c r="E69" s="92">
        <f>$B69      +$C69      +$D69</f>
        <v>54549000</v>
      </c>
      <c r="F69" s="93">
        <v>54549000</v>
      </c>
      <c r="G69" s="94">
        <v>48000000</v>
      </c>
      <c r="H69" s="93">
        <v>14942000</v>
      </c>
      <c r="I69" s="94">
        <v>15238737</v>
      </c>
      <c r="J69" s="93">
        <v>20269000</v>
      </c>
      <c r="K69" s="94">
        <v>23642600</v>
      </c>
      <c r="L69" s="93"/>
      <c r="M69" s="94"/>
      <c r="N69" s="93"/>
      <c r="O69" s="94"/>
      <c r="P69" s="93">
        <f>$H69      +$J69      +$L69      +$N69</f>
        <v>35211000</v>
      </c>
      <c r="Q69" s="94">
        <f>$I69      +$K69      +$M69      +$O69</f>
        <v>38881337</v>
      </c>
      <c r="R69" s="48">
        <f>IF(($H69      =0),0,((($J69      -$H69      )/$H69      )*100))</f>
        <v>35.651184580377461</v>
      </c>
      <c r="S69" s="49">
        <f>IF(($I69      =0),0,((($K69      -$I69      )/$I69      )*100))</f>
        <v>55.14802834381878</v>
      </c>
      <c r="T69" s="48">
        <f>IF(($E69      =0),0,(($P69      /$E69      )*100))</f>
        <v>64.549304295220807</v>
      </c>
      <c r="U69" s="50">
        <f>IF(($E69      =0),0,(($Q69      /$E69      )*100))</f>
        <v>71.277818108489612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54549000</v>
      </c>
      <c r="C70" s="101">
        <f>C69</f>
        <v>0</v>
      </c>
      <c r="D70" s="101"/>
      <c r="E70" s="101">
        <f>$B70      +$C70      +$D70</f>
        <v>54549000</v>
      </c>
      <c r="F70" s="102">
        <f t="shared" ref="F70:O70" si="44">F69</f>
        <v>54549000</v>
      </c>
      <c r="G70" s="103">
        <f t="shared" si="44"/>
        <v>48000000</v>
      </c>
      <c r="H70" s="102">
        <f t="shared" si="44"/>
        <v>14942000</v>
      </c>
      <c r="I70" s="103">
        <f t="shared" si="44"/>
        <v>15238737</v>
      </c>
      <c r="J70" s="102">
        <f t="shared" si="44"/>
        <v>20269000</v>
      </c>
      <c r="K70" s="103">
        <f t="shared" si="44"/>
        <v>23642600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35211000</v>
      </c>
      <c r="Q70" s="103">
        <f>$I70      +$K70      +$M70      +$O70</f>
        <v>38881337</v>
      </c>
      <c r="R70" s="57">
        <f>IF(($H70      =0),0,((($J70      -$H70      )/$H70      )*100))</f>
        <v>35.651184580377461</v>
      </c>
      <c r="S70" s="58">
        <f>IF(($I70      =0),0,((($K70      -$I70      )/$I70      )*100))</f>
        <v>55.14802834381878</v>
      </c>
      <c r="T70" s="57">
        <f>IF($E70   =0,0,($P70   /$E70   )*100)</f>
        <v>64.549304295220807</v>
      </c>
      <c r="U70" s="59">
        <f>IF($E70   =0,0,($Q70   /$E70 )*100)</f>
        <v>71.277818108489612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54549000</v>
      </c>
      <c r="C71" s="104">
        <f>C69</f>
        <v>0</v>
      </c>
      <c r="D71" s="104"/>
      <c r="E71" s="104">
        <f>$B71      +$C71      +$D71</f>
        <v>54549000</v>
      </c>
      <c r="F71" s="105">
        <f t="shared" ref="F71:O71" si="45">F69</f>
        <v>54549000</v>
      </c>
      <c r="G71" s="106">
        <f t="shared" si="45"/>
        <v>48000000</v>
      </c>
      <c r="H71" s="105">
        <f t="shared" si="45"/>
        <v>14942000</v>
      </c>
      <c r="I71" s="106">
        <f t="shared" si="45"/>
        <v>15238737</v>
      </c>
      <c r="J71" s="105">
        <f t="shared" si="45"/>
        <v>20269000</v>
      </c>
      <c r="K71" s="106">
        <f t="shared" si="45"/>
        <v>23642600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35211000</v>
      </c>
      <c r="Q71" s="106">
        <f>$I71      +$K71      +$M71      +$O71</f>
        <v>38881337</v>
      </c>
      <c r="R71" s="61">
        <f>IF(($H71      =0),0,((($J71      -$H71      )/$H71      )*100))</f>
        <v>35.651184580377461</v>
      </c>
      <c r="S71" s="62">
        <f>IF(($I71      =0),0,((($K71      -$I71      )/$I71      )*100))</f>
        <v>55.14802834381878</v>
      </c>
      <c r="T71" s="61">
        <f>IF($E71   =0,0,($P71   /$E71   )*100)</f>
        <v>64.549304295220807</v>
      </c>
      <c r="U71" s="65">
        <f>IF($E71   =0,0,($Q71   /$E71   )*100)</f>
        <v>71.277818108489612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65111000</v>
      </c>
      <c r="C72" s="104">
        <f>SUM(C9:C15,C18:C23,C26:C29,C32,C35:C39,C42:C52,C55:C58,C61:C65,C69)</f>
        <v>0</v>
      </c>
      <c r="D72" s="104"/>
      <c r="E72" s="104">
        <f>$B72      +$C72      +$D72</f>
        <v>65111000</v>
      </c>
      <c r="F72" s="105">
        <f t="shared" ref="F72:O72" si="46">SUM(F9:F15,F18:F23,F26:F29,F32,F35:F39,F42:F52,F55:F58,F61:F65,F69)</f>
        <v>65111000</v>
      </c>
      <c r="G72" s="106">
        <f t="shared" si="46"/>
        <v>53042000</v>
      </c>
      <c r="H72" s="105">
        <f t="shared" si="46"/>
        <v>16059000</v>
      </c>
      <c r="I72" s="106">
        <f t="shared" si="46"/>
        <v>19444096</v>
      </c>
      <c r="J72" s="105">
        <f t="shared" si="46"/>
        <v>25868000</v>
      </c>
      <c r="K72" s="106">
        <f t="shared" si="46"/>
        <v>28181096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41927000</v>
      </c>
      <c r="Q72" s="106">
        <f>$I72      +$K72      +$M72      +$O72</f>
        <v>47625192</v>
      </c>
      <c r="R72" s="61">
        <f>IF(($H72      =0),0,((($J72      -$H72      )/$H72      )*100))</f>
        <v>61.081013761753532</v>
      </c>
      <c r="S72" s="62">
        <f>IF(($I72      =0),0,((($K72      -$I72      )/$I72      )*100))</f>
        <v>44.933948073492338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64.393113298828155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73.144617652931146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1xg5QKwOROXx6kyoJIue1XWURlU1LU4WInE0Et8+3Ppo8lPklJ7uZJJu2XjOUqiY/KI9C1YeXnuNb9mHhk9mQ==" saltValue="Ze4gNiwKgaYFCwTwyM/Gl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1550000</v>
      </c>
      <c r="C10" s="92">
        <v>0</v>
      </c>
      <c r="D10" s="92"/>
      <c r="E10" s="92">
        <f t="shared" ref="E10:E16" si="0">$B10      +$C10      +$D10</f>
        <v>1550000</v>
      </c>
      <c r="F10" s="93">
        <v>1550000</v>
      </c>
      <c r="G10" s="94">
        <v>1550000</v>
      </c>
      <c r="H10" s="93">
        <v>306000</v>
      </c>
      <c r="I10" s="94">
        <v>754099</v>
      </c>
      <c r="J10" s="93">
        <v>343000</v>
      </c>
      <c r="K10" s="94">
        <v>299875</v>
      </c>
      <c r="L10" s="93"/>
      <c r="M10" s="94"/>
      <c r="N10" s="93"/>
      <c r="O10" s="94"/>
      <c r="P10" s="93">
        <f t="shared" ref="P10:P16" si="1">$H10      +$J10      +$L10      +$N10</f>
        <v>649000</v>
      </c>
      <c r="Q10" s="94">
        <f t="shared" ref="Q10:Q16" si="2">$I10      +$K10      +$M10      +$O10</f>
        <v>1053974</v>
      </c>
      <c r="R10" s="48">
        <f t="shared" ref="R10:R16" si="3">IF(($H10      =0),0,((($J10      -$H10      )/$H10      )*100))</f>
        <v>12.091503267973856</v>
      </c>
      <c r="S10" s="49">
        <f t="shared" ref="S10:S16" si="4">IF(($I10      =0),0,((($K10      -$I10      )/$I10      )*100))</f>
        <v>-60.234001105955585</v>
      </c>
      <c r="T10" s="48">
        <f t="shared" ref="T10:T15" si="5">IF(($E10      =0),0,(($P10      /$E10      )*100))</f>
        <v>41.87096774193548</v>
      </c>
      <c r="U10" s="50">
        <f t="shared" ref="U10:U15" si="6">IF(($E10      =0),0,(($Q10      /$E10      )*100))</f>
        <v>67.998322580645166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1550000</v>
      </c>
      <c r="C16" s="95">
        <f>SUM(C9:C15)</f>
        <v>0</v>
      </c>
      <c r="D16" s="95"/>
      <c r="E16" s="95">
        <f t="shared" si="0"/>
        <v>1550000</v>
      </c>
      <c r="F16" s="96">
        <f t="shared" ref="F16:O16" si="7">SUM(F9:F15)</f>
        <v>1550000</v>
      </c>
      <c r="G16" s="97">
        <f t="shared" si="7"/>
        <v>1550000</v>
      </c>
      <c r="H16" s="96">
        <f t="shared" si="7"/>
        <v>306000</v>
      </c>
      <c r="I16" s="97">
        <f t="shared" si="7"/>
        <v>754099</v>
      </c>
      <c r="J16" s="96">
        <f t="shared" si="7"/>
        <v>343000</v>
      </c>
      <c r="K16" s="97">
        <f t="shared" si="7"/>
        <v>299875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649000</v>
      </c>
      <c r="Q16" s="97">
        <f t="shared" si="2"/>
        <v>1053974</v>
      </c>
      <c r="R16" s="52">
        <f t="shared" si="3"/>
        <v>12.091503267973856</v>
      </c>
      <c r="S16" s="53">
        <f t="shared" si="4"/>
        <v>-60.234001105955585</v>
      </c>
      <c r="T16" s="52">
        <f>IF((SUM($E9:$E13)+$E15)=0,0,(P16/(SUM($E9:$E13)+$E15)*100))</f>
        <v>41.87096774193548</v>
      </c>
      <c r="U16" s="54">
        <f>IF((SUM($E9:$E13)+$E15)=0,0,(Q16/(SUM($E9:$E13)+$E15)*100))</f>
        <v>67.998322580645166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2330000</v>
      </c>
      <c r="C29" s="92">
        <v>0</v>
      </c>
      <c r="D29" s="92"/>
      <c r="E29" s="92">
        <f>$B29      +$C29      +$D29</f>
        <v>2330000</v>
      </c>
      <c r="F29" s="93">
        <v>2330000</v>
      </c>
      <c r="G29" s="94">
        <v>1631000</v>
      </c>
      <c r="H29" s="93">
        <v>207000</v>
      </c>
      <c r="I29" s="94">
        <v>170733</v>
      </c>
      <c r="J29" s="93">
        <v>231000</v>
      </c>
      <c r="K29" s="94">
        <v>229824</v>
      </c>
      <c r="L29" s="93"/>
      <c r="M29" s="94"/>
      <c r="N29" s="93"/>
      <c r="O29" s="94"/>
      <c r="P29" s="93">
        <f>$H29      +$J29      +$L29      +$N29</f>
        <v>438000</v>
      </c>
      <c r="Q29" s="94">
        <f>$I29      +$K29      +$M29      +$O29</f>
        <v>400557</v>
      </c>
      <c r="R29" s="48">
        <f>IF(($H29      =0),0,((($J29      -$H29      )/$H29      )*100))</f>
        <v>11.594202898550725</v>
      </c>
      <c r="S29" s="49">
        <f>IF(($I29      =0),0,((($K29      -$I29      )/$I29      )*100))</f>
        <v>34.610180808631021</v>
      </c>
      <c r="T29" s="48">
        <f>IF(($E29      =0),0,(($P29      /$E29      )*100))</f>
        <v>18.798283261802577</v>
      </c>
      <c r="U29" s="50">
        <f>IF(($E29      =0),0,(($Q29      /$E29      )*100))</f>
        <v>17.191287553648067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2330000</v>
      </c>
      <c r="C30" s="95">
        <f>SUM(C26:C29)</f>
        <v>0</v>
      </c>
      <c r="D30" s="95"/>
      <c r="E30" s="95">
        <f>$B30      +$C30      +$D30</f>
        <v>2330000</v>
      </c>
      <c r="F30" s="96">
        <f t="shared" ref="F30:O30" si="16">SUM(F26:F29)</f>
        <v>2330000</v>
      </c>
      <c r="G30" s="97">
        <f t="shared" si="16"/>
        <v>1631000</v>
      </c>
      <c r="H30" s="96">
        <f t="shared" si="16"/>
        <v>207000</v>
      </c>
      <c r="I30" s="97">
        <f t="shared" si="16"/>
        <v>170733</v>
      </c>
      <c r="J30" s="96">
        <f t="shared" si="16"/>
        <v>231000</v>
      </c>
      <c r="K30" s="97">
        <f t="shared" si="16"/>
        <v>229824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438000</v>
      </c>
      <c r="Q30" s="97">
        <f>$I30      +$K30      +$M30      +$O30</f>
        <v>400557</v>
      </c>
      <c r="R30" s="52">
        <f>IF(($H30      =0),0,((($J30      -$H30      )/$H30      )*100))</f>
        <v>11.594202898550725</v>
      </c>
      <c r="S30" s="53">
        <f>IF(($I30      =0),0,((($K30      -$I30      )/$I30      )*100))</f>
        <v>34.610180808631021</v>
      </c>
      <c r="T30" s="52">
        <f>IF($E30   =0,0,($P30   /$E30   )*100)</f>
        <v>18.798283261802577</v>
      </c>
      <c r="U30" s="54">
        <f>IF($E30   =0,0,($Q30   /$E30   )*100)</f>
        <v>17.191287553648067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4841000</v>
      </c>
      <c r="C32" s="92">
        <v>0</v>
      </c>
      <c r="D32" s="92"/>
      <c r="E32" s="92">
        <f>$B32      +$C32      +$D32</f>
        <v>4841000</v>
      </c>
      <c r="F32" s="93">
        <v>4841000</v>
      </c>
      <c r="G32" s="94">
        <v>3389000</v>
      </c>
      <c r="H32" s="93">
        <v>941000</v>
      </c>
      <c r="I32" s="94">
        <v>942044</v>
      </c>
      <c r="J32" s="93">
        <v>768000</v>
      </c>
      <c r="K32" s="94">
        <v>1164646</v>
      </c>
      <c r="L32" s="93"/>
      <c r="M32" s="94"/>
      <c r="N32" s="93"/>
      <c r="O32" s="94"/>
      <c r="P32" s="93">
        <f>$H32      +$J32      +$L32      +$N32</f>
        <v>1709000</v>
      </c>
      <c r="Q32" s="94">
        <f>$I32      +$K32      +$M32      +$O32</f>
        <v>2106690</v>
      </c>
      <c r="R32" s="48">
        <f>IF(($H32      =0),0,((($J32      -$H32      )/$H32      )*100))</f>
        <v>-18.384697130712009</v>
      </c>
      <c r="S32" s="49">
        <f>IF(($I32      =0),0,((($K32      -$I32      )/$I32      )*100))</f>
        <v>23.629681840763276</v>
      </c>
      <c r="T32" s="48">
        <f>IF(($E32      =0),0,(($P32      /$E32      )*100))</f>
        <v>35.302623424912213</v>
      </c>
      <c r="U32" s="50">
        <f>IF(($E32      =0),0,(($Q32      /$E32      )*100))</f>
        <v>43.517661640156987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4841000</v>
      </c>
      <c r="C33" s="95">
        <f>C32</f>
        <v>0</v>
      </c>
      <c r="D33" s="95"/>
      <c r="E33" s="95">
        <f>$B33      +$C33      +$D33</f>
        <v>4841000</v>
      </c>
      <c r="F33" s="96">
        <f t="shared" ref="F33:O33" si="17">F32</f>
        <v>4841000</v>
      </c>
      <c r="G33" s="97">
        <f t="shared" si="17"/>
        <v>3389000</v>
      </c>
      <c r="H33" s="96">
        <f t="shared" si="17"/>
        <v>941000</v>
      </c>
      <c r="I33" s="97">
        <f t="shared" si="17"/>
        <v>942044</v>
      </c>
      <c r="J33" s="96">
        <f t="shared" si="17"/>
        <v>768000</v>
      </c>
      <c r="K33" s="97">
        <f t="shared" si="17"/>
        <v>1164646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1709000</v>
      </c>
      <c r="Q33" s="97">
        <f>$I33      +$K33      +$M33      +$O33</f>
        <v>2106690</v>
      </c>
      <c r="R33" s="52">
        <f>IF(($H33      =0),0,((($J33      -$H33      )/$H33      )*100))</f>
        <v>-18.384697130712009</v>
      </c>
      <c r="S33" s="53">
        <f>IF(($I33      =0),0,((($K33      -$I33      )/$I33      )*100))</f>
        <v>23.629681840763276</v>
      </c>
      <c r="T33" s="52">
        <f>IF($E33   =0,0,($P33   /$E33   )*100)</f>
        <v>35.302623424912213</v>
      </c>
      <c r="U33" s="54">
        <f>IF($E33   =0,0,($Q33   /$E33   )*100)</f>
        <v>43.517661640156987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89000000</v>
      </c>
      <c r="C51" s="92">
        <v>0</v>
      </c>
      <c r="D51" s="92"/>
      <c r="E51" s="92">
        <f t="shared" si="26"/>
        <v>89000000</v>
      </c>
      <c r="F51" s="93">
        <v>89000000</v>
      </c>
      <c r="G51" s="94">
        <v>50000000</v>
      </c>
      <c r="H51" s="93">
        <v>6463000</v>
      </c>
      <c r="I51" s="94">
        <v>9854205</v>
      </c>
      <c r="J51" s="93">
        <v>12062000</v>
      </c>
      <c r="K51" s="94">
        <v>17809422</v>
      </c>
      <c r="L51" s="93"/>
      <c r="M51" s="94"/>
      <c r="N51" s="93"/>
      <c r="O51" s="94"/>
      <c r="P51" s="93">
        <f t="shared" si="27"/>
        <v>18525000</v>
      </c>
      <c r="Q51" s="94">
        <f t="shared" si="28"/>
        <v>27663627</v>
      </c>
      <c r="R51" s="48">
        <f t="shared" si="29"/>
        <v>86.631595234411265</v>
      </c>
      <c r="S51" s="49">
        <f t="shared" si="30"/>
        <v>80.729160799881882</v>
      </c>
      <c r="T51" s="48">
        <f t="shared" si="31"/>
        <v>20.814606741573034</v>
      </c>
      <c r="U51" s="50">
        <f t="shared" si="32"/>
        <v>31.082726966292135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89000000</v>
      </c>
      <c r="C53" s="95">
        <f>SUM(C42:C52)</f>
        <v>0</v>
      </c>
      <c r="D53" s="95"/>
      <c r="E53" s="95">
        <f t="shared" si="26"/>
        <v>89000000</v>
      </c>
      <c r="F53" s="96">
        <f t="shared" ref="F53:O53" si="33">SUM(F42:F52)</f>
        <v>89000000</v>
      </c>
      <c r="G53" s="97">
        <f t="shared" si="33"/>
        <v>50000000</v>
      </c>
      <c r="H53" s="96">
        <f t="shared" si="33"/>
        <v>6463000</v>
      </c>
      <c r="I53" s="97">
        <f t="shared" si="33"/>
        <v>9854205</v>
      </c>
      <c r="J53" s="96">
        <f t="shared" si="33"/>
        <v>12062000</v>
      </c>
      <c r="K53" s="97">
        <f t="shared" si="33"/>
        <v>17809422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18525000</v>
      </c>
      <c r="Q53" s="97">
        <f t="shared" si="28"/>
        <v>27663627</v>
      </c>
      <c r="R53" s="52">
        <f t="shared" si="29"/>
        <v>86.631595234411265</v>
      </c>
      <c r="S53" s="53">
        <f t="shared" si="30"/>
        <v>80.729160799881882</v>
      </c>
      <c r="T53" s="52">
        <f>IF((+$E43+$E45+$E47+$E48+$E51) =0,0,(P53   /(+$E43+$E45+$E47+$E48+$E51) )*100)</f>
        <v>20.814606741573034</v>
      </c>
      <c r="U53" s="54">
        <f>IF((+$E43+$E45+$E47+$E48+$E51) =0,0,(Q53   /(+$E43+$E45+$E47+$E48+$E51) )*100)</f>
        <v>31.082726966292135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101752000</v>
      </c>
      <c r="C67" s="104">
        <f>SUM(C9:C15,C18:C23,C26:C29,C32,C35:C39,C42:C52,C55:C58,C61:C65)</f>
        <v>0</v>
      </c>
      <c r="D67" s="104"/>
      <c r="E67" s="104">
        <f t="shared" si="35"/>
        <v>101752000</v>
      </c>
      <c r="F67" s="105">
        <f t="shared" ref="F67:O67" si="43">SUM(F9:F15,F18:F23,F26:F29,F32,F35:F39,F42:F52,F55:F58,F61:F65)</f>
        <v>101752000</v>
      </c>
      <c r="G67" s="106">
        <f t="shared" si="43"/>
        <v>56570000</v>
      </c>
      <c r="H67" s="105">
        <f t="shared" si="43"/>
        <v>7917000</v>
      </c>
      <c r="I67" s="106">
        <f t="shared" si="43"/>
        <v>11721081</v>
      </c>
      <c r="J67" s="105">
        <f t="shared" si="43"/>
        <v>13404000</v>
      </c>
      <c r="K67" s="106">
        <f t="shared" si="43"/>
        <v>19503767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21321000</v>
      </c>
      <c r="Q67" s="106">
        <f t="shared" si="37"/>
        <v>31224848</v>
      </c>
      <c r="R67" s="61">
        <f t="shared" si="38"/>
        <v>69.306555513452068</v>
      </c>
      <c r="S67" s="62">
        <f t="shared" si="39"/>
        <v>66.399046299569136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21.818237635718013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31.953058196293533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199749000</v>
      </c>
      <c r="C69" s="92">
        <v>0</v>
      </c>
      <c r="D69" s="92"/>
      <c r="E69" s="92">
        <f>$B69      +$C69      +$D69</f>
        <v>199749000</v>
      </c>
      <c r="F69" s="93">
        <v>199749000</v>
      </c>
      <c r="G69" s="94">
        <v>179924000</v>
      </c>
      <c r="H69" s="93">
        <v>86262000</v>
      </c>
      <c r="I69" s="94">
        <v>84949745</v>
      </c>
      <c r="J69" s="93">
        <v>60651000</v>
      </c>
      <c r="K69" s="94">
        <v>78100686</v>
      </c>
      <c r="L69" s="93"/>
      <c r="M69" s="94"/>
      <c r="N69" s="93"/>
      <c r="O69" s="94"/>
      <c r="P69" s="93">
        <f>$H69      +$J69      +$L69      +$N69</f>
        <v>146913000</v>
      </c>
      <c r="Q69" s="94">
        <f>$I69      +$K69      +$M69      +$O69</f>
        <v>163050431</v>
      </c>
      <c r="R69" s="48">
        <f>IF(($H69      =0),0,((($J69      -$H69      )/$H69      )*100))</f>
        <v>-29.689782291159489</v>
      </c>
      <c r="S69" s="49">
        <f>IF(($I69      =0),0,((($K69      -$I69      )/$I69      )*100))</f>
        <v>-8.0624832952706331</v>
      </c>
      <c r="T69" s="48">
        <f>IF(($E69      =0),0,(($P69      /$E69      )*100))</f>
        <v>73.548803748704628</v>
      </c>
      <c r="U69" s="50">
        <f>IF(($E69      =0),0,(($Q69      /$E69      )*100))</f>
        <v>81.627658211054879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199749000</v>
      </c>
      <c r="C70" s="101">
        <f>C69</f>
        <v>0</v>
      </c>
      <c r="D70" s="101"/>
      <c r="E70" s="101">
        <f>$B70      +$C70      +$D70</f>
        <v>199749000</v>
      </c>
      <c r="F70" s="102">
        <f t="shared" ref="F70:O70" si="44">F69</f>
        <v>199749000</v>
      </c>
      <c r="G70" s="103">
        <f t="shared" si="44"/>
        <v>179924000</v>
      </c>
      <c r="H70" s="102">
        <f t="shared" si="44"/>
        <v>86262000</v>
      </c>
      <c r="I70" s="103">
        <f t="shared" si="44"/>
        <v>84949745</v>
      </c>
      <c r="J70" s="102">
        <f t="shared" si="44"/>
        <v>60651000</v>
      </c>
      <c r="K70" s="103">
        <f t="shared" si="44"/>
        <v>78100686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146913000</v>
      </c>
      <c r="Q70" s="103">
        <f>$I70      +$K70      +$M70      +$O70</f>
        <v>163050431</v>
      </c>
      <c r="R70" s="57">
        <f>IF(($H70      =0),0,((($J70      -$H70      )/$H70      )*100))</f>
        <v>-29.689782291159489</v>
      </c>
      <c r="S70" s="58">
        <f>IF(($I70      =0),0,((($K70      -$I70      )/$I70      )*100))</f>
        <v>-8.0624832952706331</v>
      </c>
      <c r="T70" s="57">
        <f>IF($E70   =0,0,($P70   /$E70   )*100)</f>
        <v>73.548803748704628</v>
      </c>
      <c r="U70" s="59">
        <f>IF($E70   =0,0,($Q70   /$E70 )*100)</f>
        <v>81.627658211054879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199749000</v>
      </c>
      <c r="C71" s="104">
        <f>C69</f>
        <v>0</v>
      </c>
      <c r="D71" s="104"/>
      <c r="E71" s="104">
        <f>$B71      +$C71      +$D71</f>
        <v>199749000</v>
      </c>
      <c r="F71" s="105">
        <f t="shared" ref="F71:O71" si="45">F69</f>
        <v>199749000</v>
      </c>
      <c r="G71" s="106">
        <f t="shared" si="45"/>
        <v>179924000</v>
      </c>
      <c r="H71" s="105">
        <f t="shared" si="45"/>
        <v>86262000</v>
      </c>
      <c r="I71" s="106">
        <f t="shared" si="45"/>
        <v>84949745</v>
      </c>
      <c r="J71" s="105">
        <f t="shared" si="45"/>
        <v>60651000</v>
      </c>
      <c r="K71" s="106">
        <f t="shared" si="45"/>
        <v>78100686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146913000</v>
      </c>
      <c r="Q71" s="106">
        <f>$I71      +$K71      +$M71      +$O71</f>
        <v>163050431</v>
      </c>
      <c r="R71" s="61">
        <f>IF(($H71      =0),0,((($J71      -$H71      )/$H71      )*100))</f>
        <v>-29.689782291159489</v>
      </c>
      <c r="S71" s="62">
        <f>IF(($I71      =0),0,((($K71      -$I71      )/$I71      )*100))</f>
        <v>-8.0624832952706331</v>
      </c>
      <c r="T71" s="61">
        <f>IF($E71   =0,0,($P71   /$E71   )*100)</f>
        <v>73.548803748704628</v>
      </c>
      <c r="U71" s="65">
        <f>IF($E71   =0,0,($Q71   /$E71   )*100)</f>
        <v>81.627658211054879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301501000</v>
      </c>
      <c r="C72" s="104">
        <f>SUM(C9:C15,C18:C23,C26:C29,C32,C35:C39,C42:C52,C55:C58,C61:C65,C69)</f>
        <v>0</v>
      </c>
      <c r="D72" s="104"/>
      <c r="E72" s="104">
        <f>$B72      +$C72      +$D72</f>
        <v>301501000</v>
      </c>
      <c r="F72" s="105">
        <f t="shared" ref="F72:O72" si="46">SUM(F9:F15,F18:F23,F26:F29,F32,F35:F39,F42:F52,F55:F58,F61:F65,F69)</f>
        <v>301501000</v>
      </c>
      <c r="G72" s="106">
        <f t="shared" si="46"/>
        <v>236494000</v>
      </c>
      <c r="H72" s="105">
        <f t="shared" si="46"/>
        <v>94179000</v>
      </c>
      <c r="I72" s="106">
        <f t="shared" si="46"/>
        <v>96670826</v>
      </c>
      <c r="J72" s="105">
        <f t="shared" si="46"/>
        <v>74055000</v>
      </c>
      <c r="K72" s="106">
        <f t="shared" si="46"/>
        <v>97604453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168234000</v>
      </c>
      <c r="Q72" s="106">
        <f>$I72      +$K72      +$M72      +$O72</f>
        <v>194275279</v>
      </c>
      <c r="R72" s="61">
        <f>IF(($H72      =0),0,((($J72      -$H72      )/$H72      )*100))</f>
        <v>-21.367820851782245</v>
      </c>
      <c r="S72" s="62">
        <f>IF(($I72      =0),0,((($K72      -$I72      )/$I72      )*100))</f>
        <v>0.96577947932295527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56.554946717316035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65.309200591656307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d7moE/dp7iNR9/EE1PGBydVBIhOE/YQGsvR6lTKoyzu+22GkBeeRAIRJwmV0FwFTFUfnzTOG0JM1u2+pplGYA==" saltValue="e/2+QVKskunu91DuTRn3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3000000</v>
      </c>
      <c r="C10" s="92">
        <v>0</v>
      </c>
      <c r="D10" s="92"/>
      <c r="E10" s="92">
        <f t="shared" ref="E10:E16" si="0">$B10      +$C10      +$D10</f>
        <v>3000000</v>
      </c>
      <c r="F10" s="93">
        <v>3000000</v>
      </c>
      <c r="G10" s="94">
        <v>3000000</v>
      </c>
      <c r="H10" s="93">
        <v>405000</v>
      </c>
      <c r="I10" s="94">
        <v>2189262</v>
      </c>
      <c r="J10" s="93">
        <v>2154000</v>
      </c>
      <c r="K10" s="94">
        <v>406689</v>
      </c>
      <c r="L10" s="93"/>
      <c r="M10" s="94"/>
      <c r="N10" s="93"/>
      <c r="O10" s="94"/>
      <c r="P10" s="93">
        <f t="shared" ref="P10:P16" si="1">$H10      +$J10      +$L10      +$N10</f>
        <v>2559000</v>
      </c>
      <c r="Q10" s="94">
        <f t="shared" ref="Q10:Q16" si="2">$I10      +$K10      +$M10      +$O10</f>
        <v>2595951</v>
      </c>
      <c r="R10" s="48">
        <f t="shared" ref="R10:R16" si="3">IF(($H10      =0),0,((($J10      -$H10      )/$H10      )*100))</f>
        <v>431.8518518518519</v>
      </c>
      <c r="S10" s="49">
        <f t="shared" ref="S10:S16" si="4">IF(($I10      =0),0,((($K10      -$I10      )/$I10      )*100))</f>
        <v>-81.423465989908934</v>
      </c>
      <c r="T10" s="48">
        <f t="shared" ref="T10:T15" si="5">IF(($E10      =0),0,(($P10      /$E10      )*100))</f>
        <v>85.3</v>
      </c>
      <c r="U10" s="50">
        <f t="shared" ref="U10:U15" si="6">IF(($E10      =0),0,(($Q10      /$E10      )*100))</f>
        <v>86.531700000000001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3000000</v>
      </c>
      <c r="C16" s="95">
        <f>SUM(C9:C15)</f>
        <v>0</v>
      </c>
      <c r="D16" s="95"/>
      <c r="E16" s="95">
        <f t="shared" si="0"/>
        <v>3000000</v>
      </c>
      <c r="F16" s="96">
        <f t="shared" ref="F16:O16" si="7">SUM(F9:F15)</f>
        <v>3000000</v>
      </c>
      <c r="G16" s="97">
        <f t="shared" si="7"/>
        <v>3000000</v>
      </c>
      <c r="H16" s="96">
        <f t="shared" si="7"/>
        <v>405000</v>
      </c>
      <c r="I16" s="97">
        <f t="shared" si="7"/>
        <v>2189262</v>
      </c>
      <c r="J16" s="96">
        <f t="shared" si="7"/>
        <v>2154000</v>
      </c>
      <c r="K16" s="97">
        <f t="shared" si="7"/>
        <v>406689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2559000</v>
      </c>
      <c r="Q16" s="97">
        <f t="shared" si="2"/>
        <v>2595951</v>
      </c>
      <c r="R16" s="52">
        <f t="shared" si="3"/>
        <v>431.8518518518519</v>
      </c>
      <c r="S16" s="53">
        <f t="shared" si="4"/>
        <v>-81.423465989908934</v>
      </c>
      <c r="T16" s="52">
        <f>IF((SUM($E9:$E13)+$E15)=0,0,(P16/(SUM($E9:$E13)+$E15)*100))</f>
        <v>85.3</v>
      </c>
      <c r="U16" s="54">
        <f>IF((SUM($E9:$E13)+$E15)=0,0,(Q16/(SUM($E9:$E13)+$E15)*100))</f>
        <v>86.531700000000001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2412000</v>
      </c>
      <c r="C32" s="92">
        <v>0</v>
      </c>
      <c r="D32" s="92"/>
      <c r="E32" s="92">
        <f>$B32      +$C32      +$D32</f>
        <v>2412000</v>
      </c>
      <c r="F32" s="93">
        <v>2412000</v>
      </c>
      <c r="G32" s="94">
        <v>1688000</v>
      </c>
      <c r="H32" s="93">
        <v>267000</v>
      </c>
      <c r="I32" s="94">
        <v>578099</v>
      </c>
      <c r="J32" s="93">
        <v>1027000</v>
      </c>
      <c r="K32" s="94">
        <v>754571</v>
      </c>
      <c r="L32" s="93"/>
      <c r="M32" s="94"/>
      <c r="N32" s="93"/>
      <c r="O32" s="94"/>
      <c r="P32" s="93">
        <f>$H32      +$J32      +$L32      +$N32</f>
        <v>1294000</v>
      </c>
      <c r="Q32" s="94">
        <f>$I32      +$K32      +$M32      +$O32</f>
        <v>1332670</v>
      </c>
      <c r="R32" s="48">
        <f>IF(($H32      =0),0,((($J32      -$H32      )/$H32      )*100))</f>
        <v>284.64419475655427</v>
      </c>
      <c r="S32" s="49">
        <f>IF(($I32      =0),0,((($K32      -$I32      )/$I32      )*100))</f>
        <v>30.526259343122891</v>
      </c>
      <c r="T32" s="48">
        <f>IF(($E32      =0),0,(($P32      /$E32      )*100))</f>
        <v>53.648424543946923</v>
      </c>
      <c r="U32" s="50">
        <f>IF(($E32      =0),0,(($Q32      /$E32      )*100))</f>
        <v>55.251658374792697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2412000</v>
      </c>
      <c r="C33" s="95">
        <f>C32</f>
        <v>0</v>
      </c>
      <c r="D33" s="95"/>
      <c r="E33" s="95">
        <f>$B33      +$C33      +$D33</f>
        <v>2412000</v>
      </c>
      <c r="F33" s="96">
        <f t="shared" ref="F33:O33" si="17">F32</f>
        <v>2412000</v>
      </c>
      <c r="G33" s="97">
        <f t="shared" si="17"/>
        <v>1688000</v>
      </c>
      <c r="H33" s="96">
        <f t="shared" si="17"/>
        <v>267000</v>
      </c>
      <c r="I33" s="97">
        <f t="shared" si="17"/>
        <v>578099</v>
      </c>
      <c r="J33" s="96">
        <f t="shared" si="17"/>
        <v>1027000</v>
      </c>
      <c r="K33" s="97">
        <f t="shared" si="17"/>
        <v>754571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1294000</v>
      </c>
      <c r="Q33" s="97">
        <f>$I33      +$K33      +$M33      +$O33</f>
        <v>1332670</v>
      </c>
      <c r="R33" s="52">
        <f>IF(($H33      =0),0,((($J33      -$H33      )/$H33      )*100))</f>
        <v>284.64419475655427</v>
      </c>
      <c r="S33" s="53">
        <f>IF(($I33      =0),0,((($K33      -$I33      )/$I33      )*100))</f>
        <v>30.526259343122891</v>
      </c>
      <c r="T33" s="52">
        <f>IF($E33   =0,0,($P33   /$E33   )*100)</f>
        <v>53.648424543946923</v>
      </c>
      <c r="U33" s="54">
        <f>IF($E33   =0,0,($Q33   /$E33   )*100)</f>
        <v>55.251658374792697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9100000</v>
      </c>
      <c r="C35" s="92">
        <v>0</v>
      </c>
      <c r="D35" s="92"/>
      <c r="E35" s="92">
        <f t="shared" ref="E35:E40" si="18">$B35      +$C35      +$D35</f>
        <v>9100000</v>
      </c>
      <c r="F35" s="93">
        <v>9100000</v>
      </c>
      <c r="G35" s="94">
        <v>9100000</v>
      </c>
      <c r="H35" s="93">
        <v>250000</v>
      </c>
      <c r="I35" s="94"/>
      <c r="J35" s="93"/>
      <c r="K35" s="94">
        <v>5192840</v>
      </c>
      <c r="L35" s="93"/>
      <c r="M35" s="94"/>
      <c r="N35" s="93"/>
      <c r="O35" s="94"/>
      <c r="P35" s="93">
        <f t="shared" ref="P35:P40" si="19">$H35      +$J35      +$L35      +$N35</f>
        <v>250000</v>
      </c>
      <c r="Q35" s="94">
        <f t="shared" ref="Q35:Q40" si="20">$I35      +$K35      +$M35      +$O35</f>
        <v>5192840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2.7472527472527473</v>
      </c>
      <c r="U35" s="50">
        <f t="shared" ref="U35:U39" si="24">IF(($E35      =0),0,(($Q35      /$E35      )*100))</f>
        <v>57.06417582417582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8793000</v>
      </c>
      <c r="C36" s="92">
        <v>0</v>
      </c>
      <c r="D36" s="92"/>
      <c r="E36" s="92">
        <f t="shared" si="18"/>
        <v>8793000</v>
      </c>
      <c r="F36" s="93">
        <v>8793000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17893000</v>
      </c>
      <c r="C40" s="95">
        <f>SUM(C35:C39)</f>
        <v>0</v>
      </c>
      <c r="D40" s="95"/>
      <c r="E40" s="95">
        <f t="shared" si="18"/>
        <v>17893000</v>
      </c>
      <c r="F40" s="96">
        <f t="shared" ref="F40:O40" si="25">SUM(F35:F39)</f>
        <v>17893000</v>
      </c>
      <c r="G40" s="97">
        <f t="shared" si="25"/>
        <v>9100000</v>
      </c>
      <c r="H40" s="96">
        <f t="shared" si="25"/>
        <v>250000</v>
      </c>
      <c r="I40" s="97">
        <f t="shared" si="25"/>
        <v>0</v>
      </c>
      <c r="J40" s="96">
        <f t="shared" si="25"/>
        <v>0</v>
      </c>
      <c r="K40" s="97">
        <f t="shared" si="25"/>
        <v>5192840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250000</v>
      </c>
      <c r="Q40" s="97">
        <f t="shared" si="20"/>
        <v>5192840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2.7472527472527473</v>
      </c>
      <c r="U40" s="54">
        <f>IF((+$E35+$E38) =0,0,(Q40   /(+$E35+$E38) )*100)</f>
        <v>57.06417582417582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23305000</v>
      </c>
      <c r="C67" s="104">
        <f>SUM(C9:C15,C18:C23,C26:C29,C32,C35:C39,C42:C52,C55:C58,C61:C65)</f>
        <v>0</v>
      </c>
      <c r="D67" s="104"/>
      <c r="E67" s="104">
        <f t="shared" si="35"/>
        <v>23305000</v>
      </c>
      <c r="F67" s="105">
        <f t="shared" ref="F67:O67" si="43">SUM(F9:F15,F18:F23,F26:F29,F32,F35:F39,F42:F52,F55:F58,F61:F65)</f>
        <v>23305000</v>
      </c>
      <c r="G67" s="106">
        <f t="shared" si="43"/>
        <v>13788000</v>
      </c>
      <c r="H67" s="105">
        <f t="shared" si="43"/>
        <v>922000</v>
      </c>
      <c r="I67" s="106">
        <f t="shared" si="43"/>
        <v>2767361</v>
      </c>
      <c r="J67" s="105">
        <f t="shared" si="43"/>
        <v>3181000</v>
      </c>
      <c r="K67" s="106">
        <f t="shared" si="43"/>
        <v>6354100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4103000</v>
      </c>
      <c r="Q67" s="106">
        <f t="shared" si="37"/>
        <v>9121461</v>
      </c>
      <c r="R67" s="61">
        <f t="shared" si="38"/>
        <v>245.0108459869848</v>
      </c>
      <c r="S67" s="62">
        <f t="shared" si="39"/>
        <v>129.6086415903093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28.273153252480704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62.854609977949281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31331000</v>
      </c>
      <c r="C69" s="92">
        <v>0</v>
      </c>
      <c r="D69" s="92"/>
      <c r="E69" s="92">
        <f>$B69      +$C69      +$D69</f>
        <v>31331000</v>
      </c>
      <c r="F69" s="93">
        <v>31331000</v>
      </c>
      <c r="G69" s="94">
        <v>27342000</v>
      </c>
      <c r="H69" s="93">
        <v>10013000</v>
      </c>
      <c r="I69" s="94">
        <v>10305787</v>
      </c>
      <c r="J69" s="93">
        <v>13445000</v>
      </c>
      <c r="K69" s="94">
        <v>12184790</v>
      </c>
      <c r="L69" s="93"/>
      <c r="M69" s="94"/>
      <c r="N69" s="93"/>
      <c r="O69" s="94"/>
      <c r="P69" s="93">
        <f>$H69      +$J69      +$L69      +$N69</f>
        <v>23458000</v>
      </c>
      <c r="Q69" s="94">
        <f>$I69      +$K69      +$M69      +$O69</f>
        <v>22490577</v>
      </c>
      <c r="R69" s="48">
        <f>IF(($H69      =0),0,((($J69      -$H69      )/$H69      )*100))</f>
        <v>34.27544192549685</v>
      </c>
      <c r="S69" s="49">
        <f>IF(($I69      =0),0,((($K69      -$I69      )/$I69      )*100))</f>
        <v>18.232503737948395</v>
      </c>
      <c r="T69" s="48">
        <f>IF(($E69      =0),0,(($P69      /$E69      )*100))</f>
        <v>74.871532986498991</v>
      </c>
      <c r="U69" s="50">
        <f>IF(($E69      =0),0,(($Q69      /$E69      )*100))</f>
        <v>71.783782834891966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31331000</v>
      </c>
      <c r="C70" s="101">
        <f>C69</f>
        <v>0</v>
      </c>
      <c r="D70" s="101"/>
      <c r="E70" s="101">
        <f>$B70      +$C70      +$D70</f>
        <v>31331000</v>
      </c>
      <c r="F70" s="102">
        <f t="shared" ref="F70:O70" si="44">F69</f>
        <v>31331000</v>
      </c>
      <c r="G70" s="103">
        <f t="shared" si="44"/>
        <v>27342000</v>
      </c>
      <c r="H70" s="102">
        <f t="shared" si="44"/>
        <v>10013000</v>
      </c>
      <c r="I70" s="103">
        <f t="shared" si="44"/>
        <v>10305787</v>
      </c>
      <c r="J70" s="102">
        <f t="shared" si="44"/>
        <v>13445000</v>
      </c>
      <c r="K70" s="103">
        <f t="shared" si="44"/>
        <v>12184790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23458000</v>
      </c>
      <c r="Q70" s="103">
        <f>$I70      +$K70      +$M70      +$O70</f>
        <v>22490577</v>
      </c>
      <c r="R70" s="57">
        <f>IF(($H70      =0),0,((($J70      -$H70      )/$H70      )*100))</f>
        <v>34.27544192549685</v>
      </c>
      <c r="S70" s="58">
        <f>IF(($I70      =0),0,((($K70      -$I70      )/$I70      )*100))</f>
        <v>18.232503737948395</v>
      </c>
      <c r="T70" s="57">
        <f>IF($E70   =0,0,($P70   /$E70   )*100)</f>
        <v>74.871532986498991</v>
      </c>
      <c r="U70" s="59">
        <f>IF($E70   =0,0,($Q70   /$E70 )*100)</f>
        <v>71.783782834891966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31331000</v>
      </c>
      <c r="C71" s="104">
        <f>C69</f>
        <v>0</v>
      </c>
      <c r="D71" s="104"/>
      <c r="E71" s="104">
        <f>$B71      +$C71      +$D71</f>
        <v>31331000</v>
      </c>
      <c r="F71" s="105">
        <f t="shared" ref="F71:O71" si="45">F69</f>
        <v>31331000</v>
      </c>
      <c r="G71" s="106">
        <f t="shared" si="45"/>
        <v>27342000</v>
      </c>
      <c r="H71" s="105">
        <f t="shared" si="45"/>
        <v>10013000</v>
      </c>
      <c r="I71" s="106">
        <f t="shared" si="45"/>
        <v>10305787</v>
      </c>
      <c r="J71" s="105">
        <f t="shared" si="45"/>
        <v>13445000</v>
      </c>
      <c r="K71" s="106">
        <f t="shared" si="45"/>
        <v>12184790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23458000</v>
      </c>
      <c r="Q71" s="106">
        <f>$I71      +$K71      +$M71      +$O71</f>
        <v>22490577</v>
      </c>
      <c r="R71" s="61">
        <f>IF(($H71      =0),0,((($J71      -$H71      )/$H71      )*100))</f>
        <v>34.27544192549685</v>
      </c>
      <c r="S71" s="62">
        <f>IF(($I71      =0),0,((($K71      -$I71      )/$I71      )*100))</f>
        <v>18.232503737948395</v>
      </c>
      <c r="T71" s="61">
        <f>IF($E71   =0,0,($P71   /$E71   )*100)</f>
        <v>74.871532986498991</v>
      </c>
      <c r="U71" s="65">
        <f>IF($E71   =0,0,($Q71   /$E71   )*100)</f>
        <v>71.783782834891966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54636000</v>
      </c>
      <c r="C72" s="104">
        <f>SUM(C9:C15,C18:C23,C26:C29,C32,C35:C39,C42:C52,C55:C58,C61:C65,C69)</f>
        <v>0</v>
      </c>
      <c r="D72" s="104"/>
      <c r="E72" s="104">
        <f>$B72      +$C72      +$D72</f>
        <v>54636000</v>
      </c>
      <c r="F72" s="105">
        <f t="shared" ref="F72:O72" si="46">SUM(F9:F15,F18:F23,F26:F29,F32,F35:F39,F42:F52,F55:F58,F61:F65,F69)</f>
        <v>54636000</v>
      </c>
      <c r="G72" s="106">
        <f t="shared" si="46"/>
        <v>41130000</v>
      </c>
      <c r="H72" s="105">
        <f t="shared" si="46"/>
        <v>10935000</v>
      </c>
      <c r="I72" s="106">
        <f t="shared" si="46"/>
        <v>13073148</v>
      </c>
      <c r="J72" s="105">
        <f t="shared" si="46"/>
        <v>16626000</v>
      </c>
      <c r="K72" s="106">
        <f t="shared" si="46"/>
        <v>18538890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27561000</v>
      </c>
      <c r="Q72" s="106">
        <f>$I72      +$K72      +$M72      +$O72</f>
        <v>31612038</v>
      </c>
      <c r="R72" s="61">
        <f>IF(($H72      =0),0,((($J72      -$H72      )/$H72      )*100))</f>
        <v>52.043895747599457</v>
      </c>
      <c r="S72" s="62">
        <f>IF(($I72      =0),0,((($K72      -$I72      )/$I72      )*100))</f>
        <v>41.808920085659551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60.120410967868601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68.957175577514562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eZjdpdLclJZvGIZoW+QCkEkw3H5tbuWnqedfZi1kWEMs1t3zTLn5wKjkRm1rX7jQukNic1wTZgjov1z8MP0Xg==" saltValue="maIE/H7usT+bxMovUKGC0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/>
      <c r="I10" s="94">
        <v>177099</v>
      </c>
      <c r="J10" s="93">
        <v>364000</v>
      </c>
      <c r="K10" s="94">
        <v>206626</v>
      </c>
      <c r="L10" s="93"/>
      <c r="M10" s="94"/>
      <c r="N10" s="93"/>
      <c r="O10" s="94"/>
      <c r="P10" s="93">
        <f t="shared" ref="P10:P16" si="1">$H10      +$J10      +$L10      +$N10</f>
        <v>364000</v>
      </c>
      <c r="Q10" s="94">
        <f t="shared" ref="Q10:Q16" si="2">$I10      +$K10      +$M10      +$O10</f>
        <v>383725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16.672595553899232</v>
      </c>
      <c r="T10" s="48">
        <f t="shared" ref="T10:T15" si="5">IF(($E10      =0),0,(($P10      /$E10      )*100))</f>
        <v>19.675675675675674</v>
      </c>
      <c r="U10" s="50">
        <f t="shared" ref="U10:U15" si="6">IF(($E10      =0),0,(($Q10      /$E10      )*100))</f>
        <v>20.741891891891893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0</v>
      </c>
      <c r="I16" s="97">
        <f t="shared" si="7"/>
        <v>177099</v>
      </c>
      <c r="J16" s="96">
        <f t="shared" si="7"/>
        <v>364000</v>
      </c>
      <c r="K16" s="97">
        <f t="shared" si="7"/>
        <v>206626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364000</v>
      </c>
      <c r="Q16" s="97">
        <f t="shared" si="2"/>
        <v>383725</v>
      </c>
      <c r="R16" s="52">
        <f t="shared" si="3"/>
        <v>0</v>
      </c>
      <c r="S16" s="53">
        <f t="shared" si="4"/>
        <v>16.672595553899232</v>
      </c>
      <c r="T16" s="52">
        <f>IF((SUM($E9:$E13)+$E15)=0,0,(P16/(SUM($E9:$E13)+$E15)*100))</f>
        <v>19.675675675675674</v>
      </c>
      <c r="U16" s="54">
        <f>IF((SUM($E9:$E13)+$E15)=0,0,(Q16/(SUM($E9:$E13)+$E15)*100))</f>
        <v>20.741891891891893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1786000</v>
      </c>
      <c r="C32" s="92">
        <v>0</v>
      </c>
      <c r="D32" s="92"/>
      <c r="E32" s="92">
        <f>$B32      +$C32      +$D32</f>
        <v>1786000</v>
      </c>
      <c r="F32" s="93">
        <v>1786000</v>
      </c>
      <c r="G32" s="94">
        <v>1250000</v>
      </c>
      <c r="H32" s="93">
        <v>1152000</v>
      </c>
      <c r="I32" s="94">
        <v>1147514</v>
      </c>
      <c r="J32" s="93">
        <v>196000</v>
      </c>
      <c r="K32" s="94">
        <v>560618</v>
      </c>
      <c r="L32" s="93"/>
      <c r="M32" s="94"/>
      <c r="N32" s="93"/>
      <c r="O32" s="94"/>
      <c r="P32" s="93">
        <f>$H32      +$J32      +$L32      +$N32</f>
        <v>1348000</v>
      </c>
      <c r="Q32" s="94">
        <f>$I32      +$K32      +$M32      +$O32</f>
        <v>1708132</v>
      </c>
      <c r="R32" s="48">
        <f>IF(($H32      =0),0,((($J32      -$H32      )/$H32      )*100))</f>
        <v>-82.986111111111114</v>
      </c>
      <c r="S32" s="49">
        <f>IF(($I32      =0),0,((($K32      -$I32      )/$I32      )*100))</f>
        <v>-51.144996923784802</v>
      </c>
      <c r="T32" s="48">
        <f>IF(($E32      =0),0,(($P32      /$E32      )*100))</f>
        <v>75.475923852183641</v>
      </c>
      <c r="U32" s="50">
        <f>IF(($E32      =0),0,(($Q32      /$E32      )*100))</f>
        <v>95.640089585666288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1786000</v>
      </c>
      <c r="C33" s="95">
        <f>C32</f>
        <v>0</v>
      </c>
      <c r="D33" s="95"/>
      <c r="E33" s="95">
        <f>$B33      +$C33      +$D33</f>
        <v>1786000</v>
      </c>
      <c r="F33" s="96">
        <f t="shared" ref="F33:O33" si="17">F32</f>
        <v>1786000</v>
      </c>
      <c r="G33" s="97">
        <f t="shared" si="17"/>
        <v>1250000</v>
      </c>
      <c r="H33" s="96">
        <f t="shared" si="17"/>
        <v>1152000</v>
      </c>
      <c r="I33" s="97">
        <f t="shared" si="17"/>
        <v>1147514</v>
      </c>
      <c r="J33" s="96">
        <f t="shared" si="17"/>
        <v>196000</v>
      </c>
      <c r="K33" s="97">
        <f t="shared" si="17"/>
        <v>560618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1348000</v>
      </c>
      <c r="Q33" s="97">
        <f>$I33      +$K33      +$M33      +$O33</f>
        <v>1708132</v>
      </c>
      <c r="R33" s="52">
        <f>IF(($H33      =0),0,((($J33      -$H33      )/$H33      )*100))</f>
        <v>-82.986111111111114</v>
      </c>
      <c r="S33" s="53">
        <f>IF(($I33      =0),0,((($K33      -$I33      )/$I33      )*100))</f>
        <v>-51.144996923784802</v>
      </c>
      <c r="T33" s="52">
        <f>IF($E33   =0,0,($P33   /$E33   )*100)</f>
        <v>75.475923852183641</v>
      </c>
      <c r="U33" s="54">
        <f>IF($E33   =0,0,($Q33   /$E33   )*100)</f>
        <v>95.640089585666288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16250000</v>
      </c>
      <c r="C35" s="92">
        <v>0</v>
      </c>
      <c r="D35" s="92"/>
      <c r="E35" s="92">
        <f t="shared" ref="E35:E40" si="18">$B35      +$C35      +$D35</f>
        <v>16250000</v>
      </c>
      <c r="F35" s="93">
        <v>16250000</v>
      </c>
      <c r="G35" s="94">
        <v>8250000</v>
      </c>
      <c r="H35" s="93">
        <v>2934000</v>
      </c>
      <c r="I35" s="94">
        <v>3642837</v>
      </c>
      <c r="J35" s="93"/>
      <c r="K35" s="94">
        <v>2930425</v>
      </c>
      <c r="L35" s="93"/>
      <c r="M35" s="94"/>
      <c r="N35" s="93"/>
      <c r="O35" s="94"/>
      <c r="P35" s="93">
        <f t="shared" ref="P35:P40" si="19">$H35      +$J35      +$L35      +$N35</f>
        <v>2934000</v>
      </c>
      <c r="Q35" s="94">
        <f t="shared" ref="Q35:Q40" si="20">$I35      +$K35      +$M35      +$O35</f>
        <v>6573262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-19.556515979166786</v>
      </c>
      <c r="T35" s="48">
        <f t="shared" ref="T35:T39" si="23">IF(($E35      =0),0,(($P35      /$E35      )*100))</f>
        <v>18.055384615384614</v>
      </c>
      <c r="U35" s="50">
        <f t="shared" ref="U35:U39" si="24">IF(($E35      =0),0,(($Q35      /$E35      )*100))</f>
        <v>40.450843076923078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975000</v>
      </c>
      <c r="C36" s="92">
        <v>0</v>
      </c>
      <c r="D36" s="92"/>
      <c r="E36" s="92">
        <f t="shared" si="18"/>
        <v>975000</v>
      </c>
      <c r="F36" s="93">
        <v>975000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17225000</v>
      </c>
      <c r="C40" s="95">
        <f>SUM(C35:C39)</f>
        <v>0</v>
      </c>
      <c r="D40" s="95"/>
      <c r="E40" s="95">
        <f t="shared" si="18"/>
        <v>17225000</v>
      </c>
      <c r="F40" s="96">
        <f t="shared" ref="F40:O40" si="25">SUM(F35:F39)</f>
        <v>17225000</v>
      </c>
      <c r="G40" s="97">
        <f t="shared" si="25"/>
        <v>8250000</v>
      </c>
      <c r="H40" s="96">
        <f t="shared" si="25"/>
        <v>2934000</v>
      </c>
      <c r="I40" s="97">
        <f t="shared" si="25"/>
        <v>3642837</v>
      </c>
      <c r="J40" s="96">
        <f t="shared" si="25"/>
        <v>0</v>
      </c>
      <c r="K40" s="97">
        <f t="shared" si="25"/>
        <v>2930425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2934000</v>
      </c>
      <c r="Q40" s="97">
        <f t="shared" si="20"/>
        <v>6573262</v>
      </c>
      <c r="R40" s="52">
        <f t="shared" si="21"/>
        <v>-100</v>
      </c>
      <c r="S40" s="53">
        <f t="shared" si="22"/>
        <v>-19.556515979166786</v>
      </c>
      <c r="T40" s="52">
        <f>IF((+$E35+$E38) =0,0,(P40   /(+$E35+$E38) )*100)</f>
        <v>18.055384615384614</v>
      </c>
      <c r="U40" s="54">
        <f>IF((+$E35+$E38) =0,0,(Q40   /(+$E35+$E38) )*100)</f>
        <v>40.450843076923078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20861000</v>
      </c>
      <c r="C67" s="104">
        <f>SUM(C9:C15,C18:C23,C26:C29,C32,C35:C39,C42:C52,C55:C58,C61:C65)</f>
        <v>0</v>
      </c>
      <c r="D67" s="104"/>
      <c r="E67" s="104">
        <f t="shared" si="35"/>
        <v>20861000</v>
      </c>
      <c r="F67" s="105">
        <f t="shared" ref="F67:O67" si="43">SUM(F9:F15,F18:F23,F26:F29,F32,F35:F39,F42:F52,F55:F58,F61:F65)</f>
        <v>20861000</v>
      </c>
      <c r="G67" s="106">
        <f t="shared" si="43"/>
        <v>11350000</v>
      </c>
      <c r="H67" s="105">
        <f t="shared" si="43"/>
        <v>4086000</v>
      </c>
      <c r="I67" s="106">
        <f t="shared" si="43"/>
        <v>4967450</v>
      </c>
      <c r="J67" s="105">
        <f t="shared" si="43"/>
        <v>560000</v>
      </c>
      <c r="K67" s="106">
        <f t="shared" si="43"/>
        <v>3697669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4646000</v>
      </c>
      <c r="Q67" s="106">
        <f t="shared" si="37"/>
        <v>8665119</v>
      </c>
      <c r="R67" s="61">
        <f t="shared" si="38"/>
        <v>-86.29466470876163</v>
      </c>
      <c r="S67" s="62">
        <f t="shared" si="39"/>
        <v>-25.562028807537068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23.363170069395554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43.573966609675146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31382000</v>
      </c>
      <c r="C69" s="92">
        <v>0</v>
      </c>
      <c r="D69" s="92"/>
      <c r="E69" s="92">
        <f>$B69      +$C69      +$D69</f>
        <v>31382000</v>
      </c>
      <c r="F69" s="93">
        <v>31382000</v>
      </c>
      <c r="G69" s="94">
        <v>24000000</v>
      </c>
      <c r="H69" s="93">
        <v>9667000</v>
      </c>
      <c r="I69" s="94">
        <v>10617813</v>
      </c>
      <c r="J69" s="93">
        <v>1673000</v>
      </c>
      <c r="K69" s="94">
        <v>5589339</v>
      </c>
      <c r="L69" s="93"/>
      <c r="M69" s="94"/>
      <c r="N69" s="93"/>
      <c r="O69" s="94"/>
      <c r="P69" s="93">
        <f>$H69      +$J69      +$L69      +$N69</f>
        <v>11340000</v>
      </c>
      <c r="Q69" s="94">
        <f>$I69      +$K69      +$M69      +$O69</f>
        <v>16207152</v>
      </c>
      <c r="R69" s="48">
        <f>IF(($H69      =0),0,((($J69      -$H69      )/$H69      )*100))</f>
        <v>-82.693700217233896</v>
      </c>
      <c r="S69" s="49">
        <f>IF(($I69      =0),0,((($K69      -$I69      )/$I69      )*100))</f>
        <v>-47.358848757272334</v>
      </c>
      <c r="T69" s="48">
        <f>IF(($E69      =0),0,(($P69      /$E69      )*100))</f>
        <v>36.135364221528263</v>
      </c>
      <c r="U69" s="50">
        <f>IF(($E69      =0),0,(($Q69      /$E69      )*100))</f>
        <v>51.644739022369514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31382000</v>
      </c>
      <c r="C70" s="101">
        <f>C69</f>
        <v>0</v>
      </c>
      <c r="D70" s="101"/>
      <c r="E70" s="101">
        <f>$B70      +$C70      +$D70</f>
        <v>31382000</v>
      </c>
      <c r="F70" s="102">
        <f t="shared" ref="F70:O70" si="44">F69</f>
        <v>31382000</v>
      </c>
      <c r="G70" s="103">
        <f t="shared" si="44"/>
        <v>24000000</v>
      </c>
      <c r="H70" s="102">
        <f t="shared" si="44"/>
        <v>9667000</v>
      </c>
      <c r="I70" s="103">
        <f t="shared" si="44"/>
        <v>10617813</v>
      </c>
      <c r="J70" s="102">
        <f t="shared" si="44"/>
        <v>1673000</v>
      </c>
      <c r="K70" s="103">
        <f t="shared" si="44"/>
        <v>5589339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11340000</v>
      </c>
      <c r="Q70" s="103">
        <f>$I70      +$K70      +$M70      +$O70</f>
        <v>16207152</v>
      </c>
      <c r="R70" s="57">
        <f>IF(($H70      =0),0,((($J70      -$H70      )/$H70      )*100))</f>
        <v>-82.693700217233896</v>
      </c>
      <c r="S70" s="58">
        <f>IF(($I70      =0),0,((($K70      -$I70      )/$I70      )*100))</f>
        <v>-47.358848757272334</v>
      </c>
      <c r="T70" s="57">
        <f>IF($E70   =0,0,($P70   /$E70   )*100)</f>
        <v>36.135364221528263</v>
      </c>
      <c r="U70" s="59">
        <f>IF($E70   =0,0,($Q70   /$E70 )*100)</f>
        <v>51.644739022369514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31382000</v>
      </c>
      <c r="C71" s="104">
        <f>C69</f>
        <v>0</v>
      </c>
      <c r="D71" s="104"/>
      <c r="E71" s="104">
        <f>$B71      +$C71      +$D71</f>
        <v>31382000</v>
      </c>
      <c r="F71" s="105">
        <f t="shared" ref="F71:O71" si="45">F69</f>
        <v>31382000</v>
      </c>
      <c r="G71" s="106">
        <f t="shared" si="45"/>
        <v>24000000</v>
      </c>
      <c r="H71" s="105">
        <f t="shared" si="45"/>
        <v>9667000</v>
      </c>
      <c r="I71" s="106">
        <f t="shared" si="45"/>
        <v>10617813</v>
      </c>
      <c r="J71" s="105">
        <f t="shared" si="45"/>
        <v>1673000</v>
      </c>
      <c r="K71" s="106">
        <f t="shared" si="45"/>
        <v>5589339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11340000</v>
      </c>
      <c r="Q71" s="106">
        <f>$I71      +$K71      +$M71      +$O71</f>
        <v>16207152</v>
      </c>
      <c r="R71" s="61">
        <f>IF(($H71      =0),0,((($J71      -$H71      )/$H71      )*100))</f>
        <v>-82.693700217233896</v>
      </c>
      <c r="S71" s="62">
        <f>IF(($I71      =0),0,((($K71      -$I71      )/$I71      )*100))</f>
        <v>-47.358848757272334</v>
      </c>
      <c r="T71" s="61">
        <f>IF($E71   =0,0,($P71   /$E71   )*100)</f>
        <v>36.135364221528263</v>
      </c>
      <c r="U71" s="65">
        <f>IF($E71   =0,0,($Q71   /$E71   )*100)</f>
        <v>51.644739022369514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52243000</v>
      </c>
      <c r="C72" s="104">
        <f>SUM(C9:C15,C18:C23,C26:C29,C32,C35:C39,C42:C52,C55:C58,C61:C65,C69)</f>
        <v>0</v>
      </c>
      <c r="D72" s="104"/>
      <c r="E72" s="104">
        <f>$B72      +$C72      +$D72</f>
        <v>52243000</v>
      </c>
      <c r="F72" s="105">
        <f t="shared" ref="F72:O72" si="46">SUM(F9:F15,F18:F23,F26:F29,F32,F35:F39,F42:F52,F55:F58,F61:F65,F69)</f>
        <v>52243000</v>
      </c>
      <c r="G72" s="106">
        <f t="shared" si="46"/>
        <v>35350000</v>
      </c>
      <c r="H72" s="105">
        <f t="shared" si="46"/>
        <v>13753000</v>
      </c>
      <c r="I72" s="106">
        <f t="shared" si="46"/>
        <v>15585263</v>
      </c>
      <c r="J72" s="105">
        <f t="shared" si="46"/>
        <v>2233000</v>
      </c>
      <c r="K72" s="106">
        <f t="shared" si="46"/>
        <v>9287008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15986000</v>
      </c>
      <c r="Q72" s="106">
        <f>$I72      +$K72      +$M72      +$O72</f>
        <v>24872271</v>
      </c>
      <c r="R72" s="61">
        <f>IF(($H72      =0),0,((($J72      -$H72      )/$H72      )*100))</f>
        <v>-83.763542499818229</v>
      </c>
      <c r="S72" s="62">
        <f>IF(($I72      =0),0,((($K72      -$I72      )/$I72      )*100))</f>
        <v>-40.41160550194116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31.181243660763048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48.514221346648981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5SpwU2YAI8MtXQnKdVEnK8834SUAisAeFXgLSVj2A3dA7euoj85KB/SwCGbUsML0KVpKOu5ABayK7T1C4GB7wA==" saltValue="zCUSDK/psSsGkqucD0ApV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644000</v>
      </c>
      <c r="I10" s="94"/>
      <c r="J10" s="93">
        <v>291000</v>
      </c>
      <c r="K10" s="94"/>
      <c r="L10" s="93"/>
      <c r="M10" s="94"/>
      <c r="N10" s="93"/>
      <c r="O10" s="94"/>
      <c r="P10" s="93">
        <f t="shared" ref="P10:P16" si="1">$H10      +$J10      +$L10      +$N10</f>
        <v>935000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-54.813664596273291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53.428571428571423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644000</v>
      </c>
      <c r="I16" s="97">
        <f t="shared" si="7"/>
        <v>0</v>
      </c>
      <c r="J16" s="96">
        <f t="shared" si="7"/>
        <v>291000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935000</v>
      </c>
      <c r="Q16" s="97">
        <f t="shared" si="2"/>
        <v>0</v>
      </c>
      <c r="R16" s="52">
        <f t="shared" si="3"/>
        <v>-54.813664596273291</v>
      </c>
      <c r="S16" s="53">
        <f t="shared" si="4"/>
        <v>0</v>
      </c>
      <c r="T16" s="52">
        <f>IF((SUM($E9:$E13)+$E15)=0,0,(P16/(SUM($E9:$E13)+$E15)*100))</f>
        <v>53.428571428571423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4628000</v>
      </c>
      <c r="C32" s="92">
        <v>0</v>
      </c>
      <c r="D32" s="92"/>
      <c r="E32" s="92">
        <f>$B32      +$C32      +$D32</f>
        <v>4628000</v>
      </c>
      <c r="F32" s="93">
        <v>4628000</v>
      </c>
      <c r="G32" s="94">
        <v>3239000</v>
      </c>
      <c r="H32" s="93">
        <v>1183000</v>
      </c>
      <c r="I32" s="94"/>
      <c r="J32" s="93">
        <v>2075000</v>
      </c>
      <c r="K32" s="94"/>
      <c r="L32" s="93"/>
      <c r="M32" s="94"/>
      <c r="N32" s="93"/>
      <c r="O32" s="94"/>
      <c r="P32" s="93">
        <f>$H32      +$J32      +$L32      +$N32</f>
        <v>3258000</v>
      </c>
      <c r="Q32" s="94">
        <f>$I32      +$K32      +$M32      +$O32</f>
        <v>0</v>
      </c>
      <c r="R32" s="48">
        <f>IF(($H32      =0),0,((($J32      -$H32      )/$H32      )*100))</f>
        <v>75.401521555367708</v>
      </c>
      <c r="S32" s="49">
        <f>IF(($I32      =0),0,((($K32      -$I32      )/$I32      )*100))</f>
        <v>0</v>
      </c>
      <c r="T32" s="48">
        <f>IF(($E32      =0),0,(($P32      /$E32      )*100))</f>
        <v>70.39757994814174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4628000</v>
      </c>
      <c r="C33" s="95">
        <f>C32</f>
        <v>0</v>
      </c>
      <c r="D33" s="95"/>
      <c r="E33" s="95">
        <f>$B33      +$C33      +$D33</f>
        <v>4628000</v>
      </c>
      <c r="F33" s="96">
        <f t="shared" ref="F33:O33" si="17">F32</f>
        <v>4628000</v>
      </c>
      <c r="G33" s="97">
        <f t="shared" si="17"/>
        <v>3239000</v>
      </c>
      <c r="H33" s="96">
        <f t="shared" si="17"/>
        <v>1183000</v>
      </c>
      <c r="I33" s="97">
        <f t="shared" si="17"/>
        <v>0</v>
      </c>
      <c r="J33" s="96">
        <f t="shared" si="17"/>
        <v>2075000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3258000</v>
      </c>
      <c r="Q33" s="97">
        <f>$I33      +$K33      +$M33      +$O33</f>
        <v>0</v>
      </c>
      <c r="R33" s="52">
        <f>IF(($H33      =0),0,((($J33      -$H33      )/$H33      )*100))</f>
        <v>75.401521555367708</v>
      </c>
      <c r="S33" s="53">
        <f>IF(($I33      =0),0,((($K33      -$I33      )/$I33      )*100))</f>
        <v>0</v>
      </c>
      <c r="T33" s="52">
        <f>IF($E33   =0,0,($P33   /$E33   )*100)</f>
        <v>70.39757994814174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23538000</v>
      </c>
      <c r="C35" s="92">
        <v>0</v>
      </c>
      <c r="D35" s="92"/>
      <c r="E35" s="92">
        <f t="shared" ref="E35:E40" si="18">$B35      +$C35      +$D35</f>
        <v>23538000</v>
      </c>
      <c r="F35" s="93">
        <v>23538000</v>
      </c>
      <c r="G35" s="94">
        <v>21000000</v>
      </c>
      <c r="H35" s="93">
        <v>7053000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7053000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29.964313025745604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24088000</v>
      </c>
      <c r="C40" s="95">
        <f>SUM(C35:C39)</f>
        <v>0</v>
      </c>
      <c r="D40" s="95"/>
      <c r="E40" s="95">
        <f t="shared" si="18"/>
        <v>24088000</v>
      </c>
      <c r="F40" s="96">
        <f t="shared" ref="F40:O40" si="25">SUM(F35:F39)</f>
        <v>24088000</v>
      </c>
      <c r="G40" s="97">
        <f t="shared" si="25"/>
        <v>21000000</v>
      </c>
      <c r="H40" s="96">
        <f t="shared" si="25"/>
        <v>7053000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7053000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29.964313025745604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30466000</v>
      </c>
      <c r="C67" s="104">
        <f>SUM(C9:C15,C18:C23,C26:C29,C32,C35:C39,C42:C52,C55:C58,C61:C65)</f>
        <v>0</v>
      </c>
      <c r="D67" s="104"/>
      <c r="E67" s="104">
        <f t="shared" si="35"/>
        <v>30466000</v>
      </c>
      <c r="F67" s="105">
        <f t="shared" ref="F67:O67" si="43">SUM(F9:F15,F18:F23,F26:F29,F32,F35:F39,F42:F52,F55:F58,F61:F65)</f>
        <v>30466000</v>
      </c>
      <c r="G67" s="106">
        <f t="shared" si="43"/>
        <v>25989000</v>
      </c>
      <c r="H67" s="105">
        <f t="shared" si="43"/>
        <v>8880000</v>
      </c>
      <c r="I67" s="106">
        <f t="shared" si="43"/>
        <v>0</v>
      </c>
      <c r="J67" s="105">
        <f t="shared" si="43"/>
        <v>2366000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11246000</v>
      </c>
      <c r="Q67" s="106">
        <f t="shared" si="37"/>
        <v>0</v>
      </c>
      <c r="R67" s="61">
        <f t="shared" si="38"/>
        <v>-73.35585585585585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37.591924054017916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18073000</v>
      </c>
      <c r="C69" s="92">
        <v>0</v>
      </c>
      <c r="D69" s="92"/>
      <c r="E69" s="92">
        <f>$B69      +$C69      +$D69</f>
        <v>18073000</v>
      </c>
      <c r="F69" s="93">
        <v>18073000</v>
      </c>
      <c r="G69" s="94">
        <v>18073000</v>
      </c>
      <c r="H69" s="93">
        <v>7230000</v>
      </c>
      <c r="I69" s="94"/>
      <c r="J69" s="93">
        <v>3036000</v>
      </c>
      <c r="K69" s="94"/>
      <c r="L69" s="93"/>
      <c r="M69" s="94"/>
      <c r="N69" s="93"/>
      <c r="O69" s="94"/>
      <c r="P69" s="93">
        <f>$H69      +$J69      +$L69      +$N69</f>
        <v>10266000</v>
      </c>
      <c r="Q69" s="94">
        <f>$I69      +$K69      +$M69      +$O69</f>
        <v>0</v>
      </c>
      <c r="R69" s="48">
        <f>IF(($H69      =0),0,((($J69      -$H69      )/$H69      )*100))</f>
        <v>-58.008298755186729</v>
      </c>
      <c r="S69" s="49">
        <f>IF(($I69      =0),0,((($K69      -$I69      )/$I69      )*100))</f>
        <v>0</v>
      </c>
      <c r="T69" s="48">
        <f>IF(($E69      =0),0,(($P69      /$E69      )*100))</f>
        <v>56.802965750013833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18073000</v>
      </c>
      <c r="C70" s="101">
        <f>C69</f>
        <v>0</v>
      </c>
      <c r="D70" s="101"/>
      <c r="E70" s="101">
        <f>$B70      +$C70      +$D70</f>
        <v>18073000</v>
      </c>
      <c r="F70" s="102">
        <f t="shared" ref="F70:O70" si="44">F69</f>
        <v>18073000</v>
      </c>
      <c r="G70" s="103">
        <f t="shared" si="44"/>
        <v>18073000</v>
      </c>
      <c r="H70" s="102">
        <f t="shared" si="44"/>
        <v>7230000</v>
      </c>
      <c r="I70" s="103">
        <f t="shared" si="44"/>
        <v>0</v>
      </c>
      <c r="J70" s="102">
        <f t="shared" si="44"/>
        <v>3036000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10266000</v>
      </c>
      <c r="Q70" s="103">
        <f>$I70      +$K70      +$M70      +$O70</f>
        <v>0</v>
      </c>
      <c r="R70" s="57">
        <f>IF(($H70      =0),0,((($J70      -$H70      )/$H70      )*100))</f>
        <v>-58.008298755186729</v>
      </c>
      <c r="S70" s="58">
        <f>IF(($I70      =0),0,((($K70      -$I70      )/$I70      )*100))</f>
        <v>0</v>
      </c>
      <c r="T70" s="57">
        <f>IF($E70   =0,0,($P70   /$E70   )*100)</f>
        <v>56.802965750013833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18073000</v>
      </c>
      <c r="C71" s="104">
        <f>C69</f>
        <v>0</v>
      </c>
      <c r="D71" s="104"/>
      <c r="E71" s="104">
        <f>$B71      +$C71      +$D71</f>
        <v>18073000</v>
      </c>
      <c r="F71" s="105">
        <f t="shared" ref="F71:O71" si="45">F69</f>
        <v>18073000</v>
      </c>
      <c r="G71" s="106">
        <f t="shared" si="45"/>
        <v>18073000</v>
      </c>
      <c r="H71" s="105">
        <f t="shared" si="45"/>
        <v>7230000</v>
      </c>
      <c r="I71" s="106">
        <f t="shared" si="45"/>
        <v>0</v>
      </c>
      <c r="J71" s="105">
        <f t="shared" si="45"/>
        <v>3036000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10266000</v>
      </c>
      <c r="Q71" s="106">
        <f>$I71      +$K71      +$M71      +$O71</f>
        <v>0</v>
      </c>
      <c r="R71" s="61">
        <f>IF(($H71      =0),0,((($J71      -$H71      )/$H71      )*100))</f>
        <v>-58.008298755186729</v>
      </c>
      <c r="S71" s="62">
        <f>IF(($I71      =0),0,((($K71      -$I71      )/$I71      )*100))</f>
        <v>0</v>
      </c>
      <c r="T71" s="61">
        <f>IF($E71   =0,0,($P71   /$E71   )*100)</f>
        <v>56.802965750013833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48539000</v>
      </c>
      <c r="C72" s="104">
        <f>SUM(C9:C15,C18:C23,C26:C29,C32,C35:C39,C42:C52,C55:C58,C61:C65,C69)</f>
        <v>0</v>
      </c>
      <c r="D72" s="104"/>
      <c r="E72" s="104">
        <f>$B72      +$C72      +$D72</f>
        <v>48539000</v>
      </c>
      <c r="F72" s="105">
        <f t="shared" ref="F72:O72" si="46">SUM(F9:F15,F18:F23,F26:F29,F32,F35:F39,F42:F52,F55:F58,F61:F65,F69)</f>
        <v>48539000</v>
      </c>
      <c r="G72" s="106">
        <f t="shared" si="46"/>
        <v>44062000</v>
      </c>
      <c r="H72" s="105">
        <f t="shared" si="46"/>
        <v>16110000</v>
      </c>
      <c r="I72" s="106">
        <f t="shared" si="46"/>
        <v>0</v>
      </c>
      <c r="J72" s="105">
        <f t="shared" si="46"/>
        <v>5402000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21512000</v>
      </c>
      <c r="Q72" s="106">
        <f>$I72      +$K72      +$M72      +$O72</f>
        <v>0</v>
      </c>
      <c r="R72" s="61">
        <f>IF(($H72      =0),0,((($J72      -$H72      )/$H72      )*100))</f>
        <v>-66.468032278088145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44.826939506970348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zA+tRMkm53YpWa9gP+DYcWm46aVHvpxrNliz/JI70bQ4gUaGPX5GjKYZyWuI2Gika5Xx0LbmVuVlv2o8tDF0g==" saltValue="/Ou8g0sJTFJ0S/0lWRBBJ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700000</v>
      </c>
      <c r="I10" s="94">
        <v>699589</v>
      </c>
      <c r="J10" s="93">
        <v>486000</v>
      </c>
      <c r="K10" s="94">
        <v>486020</v>
      </c>
      <c r="L10" s="93"/>
      <c r="M10" s="94"/>
      <c r="N10" s="93"/>
      <c r="O10" s="94"/>
      <c r="P10" s="93">
        <f t="shared" ref="P10:P16" si="1">$H10      +$J10      +$L10      +$N10</f>
        <v>1186000</v>
      </c>
      <c r="Q10" s="94">
        <f t="shared" ref="Q10:Q16" si="2">$I10      +$K10      +$M10      +$O10</f>
        <v>1185609</v>
      </c>
      <c r="R10" s="48">
        <f t="shared" ref="R10:R16" si="3">IF(($H10      =0),0,((($J10      -$H10      )/$H10      )*100))</f>
        <v>-30.571428571428573</v>
      </c>
      <c r="S10" s="49">
        <f t="shared" ref="S10:S16" si="4">IF(($I10      =0),0,((($K10      -$I10      )/$I10      )*100))</f>
        <v>-30.527781311598666</v>
      </c>
      <c r="T10" s="48">
        <f t="shared" ref="T10:T15" si="5">IF(($E10      =0),0,(($P10      /$E10      )*100))</f>
        <v>61.770833333333329</v>
      </c>
      <c r="U10" s="50">
        <f t="shared" ref="U10:U15" si="6">IF(($E10      =0),0,(($Q10      /$E10      )*100))</f>
        <v>61.750468749999996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700000</v>
      </c>
      <c r="I16" s="97">
        <f t="shared" si="7"/>
        <v>699589</v>
      </c>
      <c r="J16" s="96">
        <f t="shared" si="7"/>
        <v>486000</v>
      </c>
      <c r="K16" s="97">
        <f t="shared" si="7"/>
        <v>486020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1186000</v>
      </c>
      <c r="Q16" s="97">
        <f t="shared" si="2"/>
        <v>1185609</v>
      </c>
      <c r="R16" s="52">
        <f t="shared" si="3"/>
        <v>-30.571428571428573</v>
      </c>
      <c r="S16" s="53">
        <f t="shared" si="4"/>
        <v>-30.527781311598666</v>
      </c>
      <c r="T16" s="52">
        <f>IF((SUM($E9:$E13)+$E15)=0,0,(P16/(SUM($E9:$E13)+$E15)*100))</f>
        <v>61.770833333333329</v>
      </c>
      <c r="U16" s="54">
        <f>IF((SUM($E9:$E13)+$E15)=0,0,(Q16/(SUM($E9:$E13)+$E15)*100))</f>
        <v>61.750468749999996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2131000</v>
      </c>
      <c r="C32" s="92">
        <v>0</v>
      </c>
      <c r="D32" s="92"/>
      <c r="E32" s="92">
        <f>$B32      +$C32      +$D32</f>
        <v>2131000</v>
      </c>
      <c r="F32" s="93">
        <v>2131000</v>
      </c>
      <c r="G32" s="94">
        <v>1491000</v>
      </c>
      <c r="H32" s="93">
        <v>284000</v>
      </c>
      <c r="I32" s="94">
        <v>283331</v>
      </c>
      <c r="J32" s="93">
        <v>483000</v>
      </c>
      <c r="K32" s="94">
        <v>562581</v>
      </c>
      <c r="L32" s="93"/>
      <c r="M32" s="94"/>
      <c r="N32" s="93"/>
      <c r="O32" s="94"/>
      <c r="P32" s="93">
        <f>$H32      +$J32      +$L32      +$N32</f>
        <v>767000</v>
      </c>
      <c r="Q32" s="94">
        <f>$I32      +$K32      +$M32      +$O32</f>
        <v>845912</v>
      </c>
      <c r="R32" s="48">
        <f>IF(($H32      =0),0,((($J32      -$H32      )/$H32      )*100))</f>
        <v>70.070422535211264</v>
      </c>
      <c r="S32" s="49">
        <f>IF(($I32      =0),0,((($K32      -$I32      )/$I32      )*100))</f>
        <v>98.559635196995742</v>
      </c>
      <c r="T32" s="48">
        <f>IF(($E32      =0),0,(($P32      /$E32      )*100))</f>
        <v>35.992491787893009</v>
      </c>
      <c r="U32" s="50">
        <f>IF(($E32      =0),0,(($Q32      /$E32      )*100))</f>
        <v>39.695541999061476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2131000</v>
      </c>
      <c r="C33" s="95">
        <f>C32</f>
        <v>0</v>
      </c>
      <c r="D33" s="95"/>
      <c r="E33" s="95">
        <f>$B33      +$C33      +$D33</f>
        <v>2131000</v>
      </c>
      <c r="F33" s="96">
        <f t="shared" ref="F33:O33" si="17">F32</f>
        <v>2131000</v>
      </c>
      <c r="G33" s="97">
        <f t="shared" si="17"/>
        <v>1491000</v>
      </c>
      <c r="H33" s="96">
        <f t="shared" si="17"/>
        <v>284000</v>
      </c>
      <c r="I33" s="97">
        <f t="shared" si="17"/>
        <v>283331</v>
      </c>
      <c r="J33" s="96">
        <f t="shared" si="17"/>
        <v>483000</v>
      </c>
      <c r="K33" s="97">
        <f t="shared" si="17"/>
        <v>562581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767000</v>
      </c>
      <c r="Q33" s="97">
        <f>$I33      +$K33      +$M33      +$O33</f>
        <v>845912</v>
      </c>
      <c r="R33" s="52">
        <f>IF(($H33      =0),0,((($J33      -$H33      )/$H33      )*100))</f>
        <v>70.070422535211264</v>
      </c>
      <c r="S33" s="53">
        <f>IF(($I33      =0),0,((($K33      -$I33      )/$I33      )*100))</f>
        <v>98.559635196995742</v>
      </c>
      <c r="T33" s="52">
        <f>IF($E33   =0,0,($P33   /$E33   )*100)</f>
        <v>35.992491787893009</v>
      </c>
      <c r="U33" s="54">
        <f>IF($E33   =0,0,($Q33   /$E33   )*100)</f>
        <v>39.695541999061476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4500000</v>
      </c>
      <c r="H35" s="93"/>
      <c r="I35" s="94"/>
      <c r="J35" s="93">
        <v>1015000</v>
      </c>
      <c r="K35" s="94">
        <v>2067836</v>
      </c>
      <c r="L35" s="93"/>
      <c r="M35" s="94"/>
      <c r="N35" s="93"/>
      <c r="O35" s="94"/>
      <c r="P35" s="93">
        <f t="shared" ref="P35:P40" si="19">$H35      +$J35      +$L35      +$N35</f>
        <v>1015000</v>
      </c>
      <c r="Q35" s="94">
        <f t="shared" ref="Q35:Q40" si="20">$I35      +$K35      +$M35      +$O35</f>
        <v>2067836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10.15</v>
      </c>
      <c r="U35" s="50">
        <f t="shared" ref="U35:U39" si="24">IF(($E35      =0),0,(($Q35      /$E35      )*100))</f>
        <v>20.678360000000001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1300000</v>
      </c>
      <c r="C36" s="92">
        <v>0</v>
      </c>
      <c r="D36" s="92"/>
      <c r="E36" s="92">
        <f t="shared" si="18"/>
        <v>1300000</v>
      </c>
      <c r="F36" s="93">
        <v>1300000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11300000</v>
      </c>
      <c r="C40" s="95">
        <f>SUM(C35:C39)</f>
        <v>0</v>
      </c>
      <c r="D40" s="95"/>
      <c r="E40" s="95">
        <f t="shared" si="18"/>
        <v>11300000</v>
      </c>
      <c r="F40" s="96">
        <f t="shared" ref="F40:O40" si="25">SUM(F35:F39)</f>
        <v>11300000</v>
      </c>
      <c r="G40" s="97">
        <f t="shared" si="25"/>
        <v>4500000</v>
      </c>
      <c r="H40" s="96">
        <f t="shared" si="25"/>
        <v>0</v>
      </c>
      <c r="I40" s="97">
        <f t="shared" si="25"/>
        <v>0</v>
      </c>
      <c r="J40" s="96">
        <f t="shared" si="25"/>
        <v>1015000</v>
      </c>
      <c r="K40" s="97">
        <f t="shared" si="25"/>
        <v>2067836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1015000</v>
      </c>
      <c r="Q40" s="97">
        <f t="shared" si="20"/>
        <v>2067836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10.15</v>
      </c>
      <c r="U40" s="54">
        <f>IF((+$E35+$E38) =0,0,(Q40   /(+$E35+$E38) )*100)</f>
        <v>20.678360000000001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15351000</v>
      </c>
      <c r="C67" s="104">
        <f>SUM(C9:C15,C18:C23,C26:C29,C32,C35:C39,C42:C52,C55:C58,C61:C65)</f>
        <v>0</v>
      </c>
      <c r="D67" s="104"/>
      <c r="E67" s="104">
        <f t="shared" si="35"/>
        <v>15351000</v>
      </c>
      <c r="F67" s="105">
        <f t="shared" ref="F67:O67" si="43">SUM(F9:F15,F18:F23,F26:F29,F32,F35:F39,F42:F52,F55:F58,F61:F65)</f>
        <v>15351000</v>
      </c>
      <c r="G67" s="106">
        <f t="shared" si="43"/>
        <v>7911000</v>
      </c>
      <c r="H67" s="105">
        <f t="shared" si="43"/>
        <v>984000</v>
      </c>
      <c r="I67" s="106">
        <f t="shared" si="43"/>
        <v>982920</v>
      </c>
      <c r="J67" s="105">
        <f t="shared" si="43"/>
        <v>1984000</v>
      </c>
      <c r="K67" s="106">
        <f t="shared" si="43"/>
        <v>3116437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2968000</v>
      </c>
      <c r="Q67" s="106">
        <f t="shared" si="37"/>
        <v>4099357</v>
      </c>
      <c r="R67" s="61">
        <f t="shared" si="38"/>
        <v>101.62601626016261</v>
      </c>
      <c r="S67" s="62">
        <f t="shared" si="39"/>
        <v>217.0590688967566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21.123051740089675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29.174841648281262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28262000</v>
      </c>
      <c r="C69" s="92">
        <v>0</v>
      </c>
      <c r="D69" s="92"/>
      <c r="E69" s="92">
        <f>$B69      +$C69      +$D69</f>
        <v>28262000</v>
      </c>
      <c r="F69" s="93">
        <v>28262000</v>
      </c>
      <c r="G69" s="94">
        <v>28262000</v>
      </c>
      <c r="H69" s="93">
        <v>4958000</v>
      </c>
      <c r="I69" s="94">
        <v>4752033</v>
      </c>
      <c r="J69" s="93">
        <v>12517000</v>
      </c>
      <c r="K69" s="94">
        <v>11170595</v>
      </c>
      <c r="L69" s="93"/>
      <c r="M69" s="94"/>
      <c r="N69" s="93"/>
      <c r="O69" s="94"/>
      <c r="P69" s="93">
        <f>$H69      +$J69      +$L69      +$N69</f>
        <v>17475000</v>
      </c>
      <c r="Q69" s="94">
        <f>$I69      +$K69      +$M69      +$O69</f>
        <v>15922628</v>
      </c>
      <c r="R69" s="48">
        <f>IF(($H69      =0),0,((($J69      -$H69      )/$H69      )*100))</f>
        <v>152.46066962484872</v>
      </c>
      <c r="S69" s="49">
        <f>IF(($I69      =0),0,((($K69      -$I69      )/$I69      )*100))</f>
        <v>135.06981117344935</v>
      </c>
      <c r="T69" s="48">
        <f>IF(($E69      =0),0,(($P69      /$E69      )*100))</f>
        <v>61.832142098931428</v>
      </c>
      <c r="U69" s="50">
        <f>IF(($E69      =0),0,(($Q69      /$E69      )*100))</f>
        <v>56.339353195102973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28262000</v>
      </c>
      <c r="C70" s="101">
        <f>C69</f>
        <v>0</v>
      </c>
      <c r="D70" s="101"/>
      <c r="E70" s="101">
        <f>$B70      +$C70      +$D70</f>
        <v>28262000</v>
      </c>
      <c r="F70" s="102">
        <f t="shared" ref="F70:O70" si="44">F69</f>
        <v>28262000</v>
      </c>
      <c r="G70" s="103">
        <f t="shared" si="44"/>
        <v>28262000</v>
      </c>
      <c r="H70" s="102">
        <f t="shared" si="44"/>
        <v>4958000</v>
      </c>
      <c r="I70" s="103">
        <f t="shared" si="44"/>
        <v>4752033</v>
      </c>
      <c r="J70" s="102">
        <f t="shared" si="44"/>
        <v>12517000</v>
      </c>
      <c r="K70" s="103">
        <f t="shared" si="44"/>
        <v>11170595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17475000</v>
      </c>
      <c r="Q70" s="103">
        <f>$I70      +$K70      +$M70      +$O70</f>
        <v>15922628</v>
      </c>
      <c r="R70" s="57">
        <f>IF(($H70      =0),0,((($J70      -$H70      )/$H70      )*100))</f>
        <v>152.46066962484872</v>
      </c>
      <c r="S70" s="58">
        <f>IF(($I70      =0),0,((($K70      -$I70      )/$I70      )*100))</f>
        <v>135.06981117344935</v>
      </c>
      <c r="T70" s="57">
        <f>IF($E70   =0,0,($P70   /$E70   )*100)</f>
        <v>61.832142098931428</v>
      </c>
      <c r="U70" s="59">
        <f>IF($E70   =0,0,($Q70   /$E70 )*100)</f>
        <v>56.339353195102973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28262000</v>
      </c>
      <c r="C71" s="104">
        <f>C69</f>
        <v>0</v>
      </c>
      <c r="D71" s="104"/>
      <c r="E71" s="104">
        <f>$B71      +$C71      +$D71</f>
        <v>28262000</v>
      </c>
      <c r="F71" s="105">
        <f t="shared" ref="F71:O71" si="45">F69</f>
        <v>28262000</v>
      </c>
      <c r="G71" s="106">
        <f t="shared" si="45"/>
        <v>28262000</v>
      </c>
      <c r="H71" s="105">
        <f t="shared" si="45"/>
        <v>4958000</v>
      </c>
      <c r="I71" s="106">
        <f t="shared" si="45"/>
        <v>4752033</v>
      </c>
      <c r="J71" s="105">
        <f t="shared" si="45"/>
        <v>12517000</v>
      </c>
      <c r="K71" s="106">
        <f t="shared" si="45"/>
        <v>11170595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17475000</v>
      </c>
      <c r="Q71" s="106">
        <f>$I71      +$K71      +$M71      +$O71</f>
        <v>15922628</v>
      </c>
      <c r="R71" s="61">
        <f>IF(($H71      =0),0,((($J71      -$H71      )/$H71      )*100))</f>
        <v>152.46066962484872</v>
      </c>
      <c r="S71" s="62">
        <f>IF(($I71      =0),0,((($K71      -$I71      )/$I71      )*100))</f>
        <v>135.06981117344935</v>
      </c>
      <c r="T71" s="61">
        <f>IF($E71   =0,0,($P71   /$E71   )*100)</f>
        <v>61.832142098931428</v>
      </c>
      <c r="U71" s="65">
        <f>IF($E71   =0,0,($Q71   /$E71   )*100)</f>
        <v>56.339353195102973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43613000</v>
      </c>
      <c r="C72" s="104">
        <f>SUM(C9:C15,C18:C23,C26:C29,C32,C35:C39,C42:C52,C55:C58,C61:C65,C69)</f>
        <v>0</v>
      </c>
      <c r="D72" s="104"/>
      <c r="E72" s="104">
        <f>$B72      +$C72      +$D72</f>
        <v>43613000</v>
      </c>
      <c r="F72" s="105">
        <f t="shared" ref="F72:O72" si="46">SUM(F9:F15,F18:F23,F26:F29,F32,F35:F39,F42:F52,F55:F58,F61:F65,F69)</f>
        <v>43613000</v>
      </c>
      <c r="G72" s="106">
        <f t="shared" si="46"/>
        <v>36173000</v>
      </c>
      <c r="H72" s="105">
        <f t="shared" si="46"/>
        <v>5942000</v>
      </c>
      <c r="I72" s="106">
        <f t="shared" si="46"/>
        <v>5734953</v>
      </c>
      <c r="J72" s="105">
        <f t="shared" si="46"/>
        <v>14501000</v>
      </c>
      <c r="K72" s="106">
        <f t="shared" si="46"/>
        <v>14287032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20443000</v>
      </c>
      <c r="Q72" s="106">
        <f>$I72      +$K72      +$M72      +$O72</f>
        <v>20021985</v>
      </c>
      <c r="R72" s="61">
        <f>IF(($H72      =0),0,((($J72      -$H72      )/$H72      )*100))</f>
        <v>144.04240996297543</v>
      </c>
      <c r="S72" s="62">
        <f>IF(($I72      =0),0,((($K72      -$I72      )/$I72      )*100))</f>
        <v>149.12204162789129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48.313757001394372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47.318755465223454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blKfUnSxrfElejl1Ns/eoDMlz3mmZE2iP6FcrB+8Iew54M8V/8oUlZQRyN18DneteHotV19dOtoa01PxAncnYA==" saltValue="e7tJkmHKTKxkP/LuVWyJZ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1127000</v>
      </c>
      <c r="I10" s="94">
        <v>1126448</v>
      </c>
      <c r="J10" s="93">
        <v>516000</v>
      </c>
      <c r="K10" s="94">
        <v>514955</v>
      </c>
      <c r="L10" s="93"/>
      <c r="M10" s="94"/>
      <c r="N10" s="93"/>
      <c r="O10" s="94"/>
      <c r="P10" s="93">
        <f t="shared" ref="P10:P16" si="1">$H10      +$J10      +$L10      +$N10</f>
        <v>1643000</v>
      </c>
      <c r="Q10" s="94">
        <f t="shared" ref="Q10:Q16" si="2">$I10      +$K10      +$M10      +$O10</f>
        <v>1641403</v>
      </c>
      <c r="R10" s="48">
        <f t="shared" ref="R10:R16" si="3">IF(($H10      =0),0,((($J10      -$H10      )/$H10      )*100))</f>
        <v>-54.214729370008875</v>
      </c>
      <c r="S10" s="49">
        <f t="shared" ref="S10:S16" si="4">IF(($I10      =0),0,((($K10      -$I10      )/$I10      )*100))</f>
        <v>-54.285062426317069</v>
      </c>
      <c r="T10" s="48">
        <f t="shared" ref="T10:T15" si="5">IF(($E10      =0),0,(($P10      /$E10      )*100))</f>
        <v>88.810810810810807</v>
      </c>
      <c r="U10" s="50">
        <f t="shared" ref="U10:U15" si="6">IF(($E10      =0),0,(($Q10      /$E10      )*100))</f>
        <v>88.724486486486484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1127000</v>
      </c>
      <c r="I16" s="97">
        <f t="shared" si="7"/>
        <v>1126448</v>
      </c>
      <c r="J16" s="96">
        <f t="shared" si="7"/>
        <v>516000</v>
      </c>
      <c r="K16" s="97">
        <f t="shared" si="7"/>
        <v>514955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1643000</v>
      </c>
      <c r="Q16" s="97">
        <f t="shared" si="2"/>
        <v>1641403</v>
      </c>
      <c r="R16" s="52">
        <f t="shared" si="3"/>
        <v>-54.214729370008875</v>
      </c>
      <c r="S16" s="53">
        <f t="shared" si="4"/>
        <v>-54.285062426317069</v>
      </c>
      <c r="T16" s="52">
        <f>IF((SUM($E9:$E13)+$E15)=0,0,(P16/(SUM($E9:$E13)+$E15)*100))</f>
        <v>88.810810810810807</v>
      </c>
      <c r="U16" s="54">
        <f>IF((SUM($E9:$E13)+$E15)=0,0,(Q16/(SUM($E9:$E13)+$E15)*100))</f>
        <v>88.724486486486484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3377000</v>
      </c>
      <c r="C32" s="92">
        <v>0</v>
      </c>
      <c r="D32" s="92"/>
      <c r="E32" s="92">
        <f>$B32      +$C32      +$D32</f>
        <v>3377000</v>
      </c>
      <c r="F32" s="93">
        <v>3377000</v>
      </c>
      <c r="G32" s="94">
        <v>2364000</v>
      </c>
      <c r="H32" s="93">
        <v>2351000</v>
      </c>
      <c r="I32" s="94"/>
      <c r="J32" s="93">
        <v>1026000</v>
      </c>
      <c r="K32" s="94"/>
      <c r="L32" s="93"/>
      <c r="M32" s="94"/>
      <c r="N32" s="93"/>
      <c r="O32" s="94"/>
      <c r="P32" s="93">
        <f>$H32      +$J32      +$L32      +$N32</f>
        <v>3377000</v>
      </c>
      <c r="Q32" s="94">
        <f>$I32      +$K32      +$M32      +$O32</f>
        <v>0</v>
      </c>
      <c r="R32" s="48">
        <f>IF(($H32      =0),0,((($J32      -$H32      )/$H32      )*100))</f>
        <v>-56.358996171841767</v>
      </c>
      <c r="S32" s="49">
        <f>IF(($I32      =0),0,((($K32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3377000</v>
      </c>
      <c r="C33" s="95">
        <f>C32</f>
        <v>0</v>
      </c>
      <c r="D33" s="95"/>
      <c r="E33" s="95">
        <f>$B33      +$C33      +$D33</f>
        <v>3377000</v>
      </c>
      <c r="F33" s="96">
        <f t="shared" ref="F33:O33" si="17">F32</f>
        <v>3377000</v>
      </c>
      <c r="G33" s="97">
        <f t="shared" si="17"/>
        <v>2364000</v>
      </c>
      <c r="H33" s="96">
        <f t="shared" si="17"/>
        <v>2351000</v>
      </c>
      <c r="I33" s="97">
        <f t="shared" si="17"/>
        <v>0</v>
      </c>
      <c r="J33" s="96">
        <f t="shared" si="17"/>
        <v>1026000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3377000</v>
      </c>
      <c r="Q33" s="97">
        <f>$I33      +$K33      +$M33      +$O33</f>
        <v>0</v>
      </c>
      <c r="R33" s="52">
        <f>IF(($H33      =0),0,((($J33      -$H33      )/$H33      )*100))</f>
        <v>-56.358996171841767</v>
      </c>
      <c r="S33" s="53">
        <f>IF(($I33      =0),0,((($K33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13176000</v>
      </c>
      <c r="C35" s="92">
        <v>0</v>
      </c>
      <c r="D35" s="92"/>
      <c r="E35" s="92">
        <f t="shared" ref="E35:E40" si="18">$B35      +$C35      +$D35</f>
        <v>13176000</v>
      </c>
      <c r="F35" s="93">
        <v>13176000</v>
      </c>
      <c r="G35" s="94">
        <v>5176000</v>
      </c>
      <c r="H35" s="93">
        <v>384000</v>
      </c>
      <c r="I35" s="94"/>
      <c r="J35" s="93">
        <v>639000</v>
      </c>
      <c r="K35" s="94">
        <v>693886</v>
      </c>
      <c r="L35" s="93"/>
      <c r="M35" s="94"/>
      <c r="N35" s="93"/>
      <c r="O35" s="94"/>
      <c r="P35" s="93">
        <f t="shared" ref="P35:P40" si="19">$H35      +$J35      +$L35      +$N35</f>
        <v>1023000</v>
      </c>
      <c r="Q35" s="94">
        <f t="shared" ref="Q35:Q40" si="20">$I35      +$K35      +$M35      +$O35</f>
        <v>693886</v>
      </c>
      <c r="R35" s="48">
        <f t="shared" ref="R35:R40" si="21">IF(($H35      =0),0,((($J35      -$H35      )/$H35      )*100))</f>
        <v>66.40625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7.7641165755919852</v>
      </c>
      <c r="U35" s="50">
        <f t="shared" ref="U35:U39" si="24">IF(($E35      =0),0,(($Q35      /$E35      )*100))</f>
        <v>5.2662871888281728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3050000</v>
      </c>
      <c r="C36" s="92">
        <v>0</v>
      </c>
      <c r="D36" s="92"/>
      <c r="E36" s="92">
        <f t="shared" si="18"/>
        <v>3050000</v>
      </c>
      <c r="F36" s="93">
        <v>3050000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16226000</v>
      </c>
      <c r="C40" s="95">
        <f>SUM(C35:C39)</f>
        <v>0</v>
      </c>
      <c r="D40" s="95"/>
      <c r="E40" s="95">
        <f t="shared" si="18"/>
        <v>16226000</v>
      </c>
      <c r="F40" s="96">
        <f t="shared" ref="F40:O40" si="25">SUM(F35:F39)</f>
        <v>16226000</v>
      </c>
      <c r="G40" s="97">
        <f t="shared" si="25"/>
        <v>5176000</v>
      </c>
      <c r="H40" s="96">
        <f t="shared" si="25"/>
        <v>384000</v>
      </c>
      <c r="I40" s="97">
        <f t="shared" si="25"/>
        <v>0</v>
      </c>
      <c r="J40" s="96">
        <f t="shared" si="25"/>
        <v>639000</v>
      </c>
      <c r="K40" s="97">
        <f t="shared" si="25"/>
        <v>693886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1023000</v>
      </c>
      <c r="Q40" s="97">
        <f t="shared" si="20"/>
        <v>693886</v>
      </c>
      <c r="R40" s="52">
        <f t="shared" si="21"/>
        <v>66.40625</v>
      </c>
      <c r="S40" s="53">
        <f t="shared" si="22"/>
        <v>0</v>
      </c>
      <c r="T40" s="52">
        <f>IF((+$E35+$E38) =0,0,(P40   /(+$E35+$E38) )*100)</f>
        <v>7.7641165755919852</v>
      </c>
      <c r="U40" s="54">
        <f>IF((+$E35+$E38) =0,0,(Q40   /(+$E35+$E38) )*100)</f>
        <v>5.2662871888281728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21453000</v>
      </c>
      <c r="C67" s="104">
        <f>SUM(C9:C15,C18:C23,C26:C29,C32,C35:C39,C42:C52,C55:C58,C61:C65)</f>
        <v>0</v>
      </c>
      <c r="D67" s="104"/>
      <c r="E67" s="104">
        <f t="shared" si="35"/>
        <v>21453000</v>
      </c>
      <c r="F67" s="105">
        <f t="shared" ref="F67:O67" si="43">SUM(F9:F15,F18:F23,F26:F29,F32,F35:F39,F42:F52,F55:F58,F61:F65)</f>
        <v>21453000</v>
      </c>
      <c r="G67" s="106">
        <f t="shared" si="43"/>
        <v>9390000</v>
      </c>
      <c r="H67" s="105">
        <f t="shared" si="43"/>
        <v>3862000</v>
      </c>
      <c r="I67" s="106">
        <f t="shared" si="43"/>
        <v>1126448</v>
      </c>
      <c r="J67" s="105">
        <f t="shared" si="43"/>
        <v>2181000</v>
      </c>
      <c r="K67" s="106">
        <f t="shared" si="43"/>
        <v>1208841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6043000</v>
      </c>
      <c r="Q67" s="106">
        <f t="shared" si="37"/>
        <v>2335289</v>
      </c>
      <c r="R67" s="61">
        <f t="shared" si="38"/>
        <v>-43.526670119109269</v>
      </c>
      <c r="S67" s="62">
        <f t="shared" si="39"/>
        <v>7.3144077667144867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32.837037439547899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12.689719067543335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45728000</v>
      </c>
      <c r="C69" s="92">
        <v>0</v>
      </c>
      <c r="D69" s="92"/>
      <c r="E69" s="92">
        <f>$B69      +$C69      +$D69</f>
        <v>45728000</v>
      </c>
      <c r="F69" s="93">
        <v>45728000</v>
      </c>
      <c r="G69" s="94">
        <v>40000000</v>
      </c>
      <c r="H69" s="93">
        <v>10905000</v>
      </c>
      <c r="I69" s="94">
        <v>7213529</v>
      </c>
      <c r="J69" s="93">
        <v>7826000</v>
      </c>
      <c r="K69" s="94">
        <v>8065986</v>
      </c>
      <c r="L69" s="93"/>
      <c r="M69" s="94"/>
      <c r="N69" s="93"/>
      <c r="O69" s="94"/>
      <c r="P69" s="93">
        <f>$H69      +$J69      +$L69      +$N69</f>
        <v>18731000</v>
      </c>
      <c r="Q69" s="94">
        <f>$I69      +$K69      +$M69      +$O69</f>
        <v>15279515</v>
      </c>
      <c r="R69" s="48">
        <f>IF(($H69      =0),0,((($J69      -$H69      )/$H69      )*100))</f>
        <v>-28.234754699679048</v>
      </c>
      <c r="S69" s="49">
        <f>IF(($I69      =0),0,((($K69      -$I69      )/$I69      )*100))</f>
        <v>11.8174751914077</v>
      </c>
      <c r="T69" s="48">
        <f>IF(($E69      =0),0,(($P69      /$E69      )*100))</f>
        <v>40.961773967809656</v>
      </c>
      <c r="U69" s="50">
        <f>IF(($E69      =0),0,(($Q69      /$E69      )*100))</f>
        <v>33.413914888033588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45728000</v>
      </c>
      <c r="C70" s="101">
        <f>C69</f>
        <v>0</v>
      </c>
      <c r="D70" s="101"/>
      <c r="E70" s="101">
        <f>$B70      +$C70      +$D70</f>
        <v>45728000</v>
      </c>
      <c r="F70" s="102">
        <f t="shared" ref="F70:O70" si="44">F69</f>
        <v>45728000</v>
      </c>
      <c r="G70" s="103">
        <f t="shared" si="44"/>
        <v>40000000</v>
      </c>
      <c r="H70" s="102">
        <f t="shared" si="44"/>
        <v>10905000</v>
      </c>
      <c r="I70" s="103">
        <f t="shared" si="44"/>
        <v>7213529</v>
      </c>
      <c r="J70" s="102">
        <f t="shared" si="44"/>
        <v>7826000</v>
      </c>
      <c r="K70" s="103">
        <f t="shared" si="44"/>
        <v>8065986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18731000</v>
      </c>
      <c r="Q70" s="103">
        <f>$I70      +$K70      +$M70      +$O70</f>
        <v>15279515</v>
      </c>
      <c r="R70" s="57">
        <f>IF(($H70      =0),0,((($J70      -$H70      )/$H70      )*100))</f>
        <v>-28.234754699679048</v>
      </c>
      <c r="S70" s="58">
        <f>IF(($I70      =0),0,((($K70      -$I70      )/$I70      )*100))</f>
        <v>11.8174751914077</v>
      </c>
      <c r="T70" s="57">
        <f>IF($E70   =0,0,($P70   /$E70   )*100)</f>
        <v>40.961773967809656</v>
      </c>
      <c r="U70" s="59">
        <f>IF($E70   =0,0,($Q70   /$E70 )*100)</f>
        <v>33.413914888033588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45728000</v>
      </c>
      <c r="C71" s="104">
        <f>C69</f>
        <v>0</v>
      </c>
      <c r="D71" s="104"/>
      <c r="E71" s="104">
        <f>$B71      +$C71      +$D71</f>
        <v>45728000</v>
      </c>
      <c r="F71" s="105">
        <f t="shared" ref="F71:O71" si="45">F69</f>
        <v>45728000</v>
      </c>
      <c r="G71" s="106">
        <f t="shared" si="45"/>
        <v>40000000</v>
      </c>
      <c r="H71" s="105">
        <f t="shared" si="45"/>
        <v>10905000</v>
      </c>
      <c r="I71" s="106">
        <f t="shared" si="45"/>
        <v>7213529</v>
      </c>
      <c r="J71" s="105">
        <f t="shared" si="45"/>
        <v>7826000</v>
      </c>
      <c r="K71" s="106">
        <f t="shared" si="45"/>
        <v>8065986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18731000</v>
      </c>
      <c r="Q71" s="106">
        <f>$I71      +$K71      +$M71      +$O71</f>
        <v>15279515</v>
      </c>
      <c r="R71" s="61">
        <f>IF(($H71      =0),0,((($J71      -$H71      )/$H71      )*100))</f>
        <v>-28.234754699679048</v>
      </c>
      <c r="S71" s="62">
        <f>IF(($I71      =0),0,((($K71      -$I71      )/$I71      )*100))</f>
        <v>11.8174751914077</v>
      </c>
      <c r="T71" s="61">
        <f>IF($E71   =0,0,($P71   /$E71   )*100)</f>
        <v>40.961773967809656</v>
      </c>
      <c r="U71" s="65">
        <f>IF($E71   =0,0,($Q71   /$E71   )*100)</f>
        <v>33.413914888033588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67181000</v>
      </c>
      <c r="C72" s="104">
        <f>SUM(C9:C15,C18:C23,C26:C29,C32,C35:C39,C42:C52,C55:C58,C61:C65,C69)</f>
        <v>0</v>
      </c>
      <c r="D72" s="104"/>
      <c r="E72" s="104">
        <f>$B72      +$C72      +$D72</f>
        <v>67181000</v>
      </c>
      <c r="F72" s="105">
        <f t="shared" ref="F72:O72" si="46">SUM(F9:F15,F18:F23,F26:F29,F32,F35:F39,F42:F52,F55:F58,F61:F65,F69)</f>
        <v>67181000</v>
      </c>
      <c r="G72" s="106">
        <f t="shared" si="46"/>
        <v>49390000</v>
      </c>
      <c r="H72" s="105">
        <f t="shared" si="46"/>
        <v>14767000</v>
      </c>
      <c r="I72" s="106">
        <f t="shared" si="46"/>
        <v>8339977</v>
      </c>
      <c r="J72" s="105">
        <f t="shared" si="46"/>
        <v>10007000</v>
      </c>
      <c r="K72" s="106">
        <f t="shared" si="46"/>
        <v>9274827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24774000</v>
      </c>
      <c r="Q72" s="106">
        <f>$I72      +$K72      +$M72      +$O72</f>
        <v>17614804</v>
      </c>
      <c r="R72" s="61">
        <f>IF(($H72      =0),0,((($J72      -$H72      )/$H72      )*100))</f>
        <v>-32.234035349089183</v>
      </c>
      <c r="S72" s="62">
        <f>IF(($I72      =0),0,((($K72      -$I72      )/$I72      )*100))</f>
        <v>11.209263526745938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38.630303597324229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27.466909918760042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NeHAO3PxwelcvD0JhywaDHWs2VkYpVWV91hTl7GT5IQu7Fp4u28gOb7sU2ZpJOYLGC6iyWMVqHNyObKoVXrWQ==" saltValue="3uHIs3UAhNwdxM0OnkQz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142000</v>
      </c>
      <c r="I10" s="94">
        <v>141952</v>
      </c>
      <c r="J10" s="93">
        <v>1074000</v>
      </c>
      <c r="K10" s="94">
        <v>1073778</v>
      </c>
      <c r="L10" s="93"/>
      <c r="M10" s="94"/>
      <c r="N10" s="93"/>
      <c r="O10" s="94"/>
      <c r="P10" s="93">
        <f t="shared" ref="P10:P16" si="1">$H10      +$J10      +$L10      +$N10</f>
        <v>1216000</v>
      </c>
      <c r="Q10" s="94">
        <f t="shared" ref="Q10:Q16" si="2">$I10      +$K10      +$M10      +$O10</f>
        <v>1215730</v>
      </c>
      <c r="R10" s="48">
        <f t="shared" ref="R10:R16" si="3">IF(($H10      =0),0,((($J10      -$H10      )/$H10      )*100))</f>
        <v>656.33802816901414</v>
      </c>
      <c r="S10" s="49">
        <f t="shared" ref="S10:S16" si="4">IF(($I10      =0),0,((($K10      -$I10      )/$I10      )*100))</f>
        <v>656.4373872858431</v>
      </c>
      <c r="T10" s="48">
        <f t="shared" ref="T10:T15" si="5">IF(($E10      =0),0,(($P10      /$E10      )*100))</f>
        <v>62.358974358974365</v>
      </c>
      <c r="U10" s="50">
        <f t="shared" ref="U10:U15" si="6">IF(($E10      =0),0,(($Q10      /$E10      )*100))</f>
        <v>62.345128205128205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142000</v>
      </c>
      <c r="I16" s="97">
        <f t="shared" si="7"/>
        <v>141952</v>
      </c>
      <c r="J16" s="96">
        <f t="shared" si="7"/>
        <v>1074000</v>
      </c>
      <c r="K16" s="97">
        <f t="shared" si="7"/>
        <v>1073778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1216000</v>
      </c>
      <c r="Q16" s="97">
        <f t="shared" si="2"/>
        <v>1215730</v>
      </c>
      <c r="R16" s="52">
        <f t="shared" si="3"/>
        <v>656.33802816901414</v>
      </c>
      <c r="S16" s="53">
        <f t="shared" si="4"/>
        <v>656.4373872858431</v>
      </c>
      <c r="T16" s="52">
        <f>IF((SUM($E9:$E13)+$E15)=0,0,(P16/(SUM($E9:$E13)+$E15)*100))</f>
        <v>62.358974358974365</v>
      </c>
      <c r="U16" s="54">
        <f>IF((SUM($E9:$E13)+$E15)=0,0,(Q16/(SUM($E9:$E13)+$E15)*100))</f>
        <v>62.345128205128205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2323000</v>
      </c>
      <c r="C32" s="92">
        <v>0</v>
      </c>
      <c r="D32" s="92"/>
      <c r="E32" s="92">
        <f>$B32      +$C32      +$D32</f>
        <v>2323000</v>
      </c>
      <c r="F32" s="93">
        <v>2323000</v>
      </c>
      <c r="G32" s="94">
        <v>1626000</v>
      </c>
      <c r="H32" s="93">
        <v>952000</v>
      </c>
      <c r="I32" s="94">
        <v>581000</v>
      </c>
      <c r="J32" s="93">
        <v>935000</v>
      </c>
      <c r="K32" s="94">
        <v>1379146</v>
      </c>
      <c r="L32" s="93"/>
      <c r="M32" s="94"/>
      <c r="N32" s="93"/>
      <c r="O32" s="94"/>
      <c r="P32" s="93">
        <f>$H32      +$J32      +$L32      +$N32</f>
        <v>1887000</v>
      </c>
      <c r="Q32" s="94">
        <f>$I32      +$K32      +$M32      +$O32</f>
        <v>1960146</v>
      </c>
      <c r="R32" s="48">
        <f>IF(($H32      =0),0,((($J32      -$H32      )/$H32      )*100))</f>
        <v>-1.7857142857142856</v>
      </c>
      <c r="S32" s="49">
        <f>IF(($I32      =0),0,((($K32      -$I32      )/$I32      )*100))</f>
        <v>137.37452667814114</v>
      </c>
      <c r="T32" s="48">
        <f>IF(($E32      =0),0,(($P32      /$E32      )*100))</f>
        <v>81.231166594920353</v>
      </c>
      <c r="U32" s="50">
        <f>IF(($E32      =0),0,(($Q32      /$E32      )*100))</f>
        <v>84.379939733103754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2323000</v>
      </c>
      <c r="C33" s="95">
        <f>C32</f>
        <v>0</v>
      </c>
      <c r="D33" s="95"/>
      <c r="E33" s="95">
        <f>$B33      +$C33      +$D33</f>
        <v>2323000</v>
      </c>
      <c r="F33" s="96">
        <f t="shared" ref="F33:O33" si="17">F32</f>
        <v>2323000</v>
      </c>
      <c r="G33" s="97">
        <f t="shared" si="17"/>
        <v>1626000</v>
      </c>
      <c r="H33" s="96">
        <f t="shared" si="17"/>
        <v>952000</v>
      </c>
      <c r="I33" s="97">
        <f t="shared" si="17"/>
        <v>581000</v>
      </c>
      <c r="J33" s="96">
        <f t="shared" si="17"/>
        <v>935000</v>
      </c>
      <c r="K33" s="97">
        <f t="shared" si="17"/>
        <v>1379146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1887000</v>
      </c>
      <c r="Q33" s="97">
        <f>$I33      +$K33      +$M33      +$O33</f>
        <v>1960146</v>
      </c>
      <c r="R33" s="52">
        <f>IF(($H33      =0),0,((($J33      -$H33      )/$H33      )*100))</f>
        <v>-1.7857142857142856</v>
      </c>
      <c r="S33" s="53">
        <f>IF(($I33      =0),0,((($K33      -$I33      )/$I33      )*100))</f>
        <v>137.37452667814114</v>
      </c>
      <c r="T33" s="52">
        <f>IF($E33   =0,0,($P33   /$E33   )*100)</f>
        <v>81.231166594920353</v>
      </c>
      <c r="U33" s="54">
        <f>IF($E33   =0,0,($Q33   /$E33   )*100)</f>
        <v>84.379939733103754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12720000</v>
      </c>
      <c r="C35" s="92">
        <v>0</v>
      </c>
      <c r="D35" s="92"/>
      <c r="E35" s="92">
        <f t="shared" ref="E35:E40" si="18">$B35      +$C35      +$D35</f>
        <v>12720000</v>
      </c>
      <c r="F35" s="93">
        <v>12720000</v>
      </c>
      <c r="G35" s="94">
        <v>5700000</v>
      </c>
      <c r="H35" s="93"/>
      <c r="I35" s="94"/>
      <c r="J35" s="93">
        <v>1991000</v>
      </c>
      <c r="K35" s="94">
        <v>3172035</v>
      </c>
      <c r="L35" s="93"/>
      <c r="M35" s="94"/>
      <c r="N35" s="93"/>
      <c r="O35" s="94"/>
      <c r="P35" s="93">
        <f t="shared" ref="P35:P40" si="19">$H35      +$J35      +$L35      +$N35</f>
        <v>1991000</v>
      </c>
      <c r="Q35" s="94">
        <f t="shared" ref="Q35:Q40" si="20">$I35      +$K35      +$M35      +$O35</f>
        <v>3172035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15.65251572327044</v>
      </c>
      <c r="U35" s="50">
        <f t="shared" ref="U35:U39" si="24">IF(($E35      =0),0,(($Q35      /$E35      )*100))</f>
        <v>24.937382075471699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12720000</v>
      </c>
      <c r="C40" s="95">
        <f>SUM(C35:C39)</f>
        <v>0</v>
      </c>
      <c r="D40" s="95"/>
      <c r="E40" s="95">
        <f t="shared" si="18"/>
        <v>12720000</v>
      </c>
      <c r="F40" s="96">
        <f t="shared" ref="F40:O40" si="25">SUM(F35:F39)</f>
        <v>12720000</v>
      </c>
      <c r="G40" s="97">
        <f t="shared" si="25"/>
        <v>5700000</v>
      </c>
      <c r="H40" s="96">
        <f t="shared" si="25"/>
        <v>0</v>
      </c>
      <c r="I40" s="97">
        <f t="shared" si="25"/>
        <v>0</v>
      </c>
      <c r="J40" s="96">
        <f t="shared" si="25"/>
        <v>1991000</v>
      </c>
      <c r="K40" s="97">
        <f t="shared" si="25"/>
        <v>3172035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1991000</v>
      </c>
      <c r="Q40" s="97">
        <f t="shared" si="20"/>
        <v>3172035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15.65251572327044</v>
      </c>
      <c r="U40" s="54">
        <f>IF((+$E35+$E38) =0,0,(Q40   /(+$E35+$E38) )*100)</f>
        <v>24.937382075471699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16993000</v>
      </c>
      <c r="C67" s="104">
        <f>SUM(C9:C15,C18:C23,C26:C29,C32,C35:C39,C42:C52,C55:C58,C61:C65)</f>
        <v>0</v>
      </c>
      <c r="D67" s="104"/>
      <c r="E67" s="104">
        <f t="shared" si="35"/>
        <v>16993000</v>
      </c>
      <c r="F67" s="105">
        <f t="shared" ref="F67:O67" si="43">SUM(F9:F15,F18:F23,F26:F29,F32,F35:F39,F42:F52,F55:F58,F61:F65)</f>
        <v>16993000</v>
      </c>
      <c r="G67" s="106">
        <f t="shared" si="43"/>
        <v>9276000</v>
      </c>
      <c r="H67" s="105">
        <f t="shared" si="43"/>
        <v>1094000</v>
      </c>
      <c r="I67" s="106">
        <f t="shared" si="43"/>
        <v>722952</v>
      </c>
      <c r="J67" s="105">
        <f t="shared" si="43"/>
        <v>4000000</v>
      </c>
      <c r="K67" s="106">
        <f t="shared" si="43"/>
        <v>5624959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5094000</v>
      </c>
      <c r="Q67" s="106">
        <f t="shared" si="37"/>
        <v>6347911</v>
      </c>
      <c r="R67" s="61">
        <f t="shared" si="38"/>
        <v>265.63071297989029</v>
      </c>
      <c r="S67" s="62">
        <f t="shared" si="39"/>
        <v>678.054282995275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29.977049373271349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37.356034837874418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36508000</v>
      </c>
      <c r="C69" s="92">
        <v>0</v>
      </c>
      <c r="D69" s="92"/>
      <c r="E69" s="92">
        <f>$B69      +$C69      +$D69</f>
        <v>36508000</v>
      </c>
      <c r="F69" s="93">
        <v>36508000</v>
      </c>
      <c r="G69" s="94">
        <v>25600000</v>
      </c>
      <c r="H69" s="93">
        <v>13171000</v>
      </c>
      <c r="I69" s="94">
        <v>2358140</v>
      </c>
      <c r="J69" s="93">
        <v>9315000</v>
      </c>
      <c r="K69" s="94">
        <v>12116484</v>
      </c>
      <c r="L69" s="93"/>
      <c r="M69" s="94"/>
      <c r="N69" s="93"/>
      <c r="O69" s="94"/>
      <c r="P69" s="93">
        <f>$H69      +$J69      +$L69      +$N69</f>
        <v>22486000</v>
      </c>
      <c r="Q69" s="94">
        <f>$I69      +$K69      +$M69      +$O69</f>
        <v>14474624</v>
      </c>
      <c r="R69" s="48">
        <f>IF(($H69      =0),0,((($J69      -$H69      )/$H69      )*100))</f>
        <v>-29.276440665097564</v>
      </c>
      <c r="S69" s="49">
        <f>IF(($I69      =0),0,((($K69      -$I69      )/$I69      )*100))</f>
        <v>413.81529510546449</v>
      </c>
      <c r="T69" s="48">
        <f>IF(($E69      =0),0,(($P69      /$E69      )*100))</f>
        <v>61.591979840035059</v>
      </c>
      <c r="U69" s="50">
        <f>IF(($E69      =0),0,(($Q69      /$E69      )*100))</f>
        <v>39.647814177714473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36508000</v>
      </c>
      <c r="C70" s="101">
        <f>C69</f>
        <v>0</v>
      </c>
      <c r="D70" s="101"/>
      <c r="E70" s="101">
        <f>$B70      +$C70      +$D70</f>
        <v>36508000</v>
      </c>
      <c r="F70" s="102">
        <f t="shared" ref="F70:O70" si="44">F69</f>
        <v>36508000</v>
      </c>
      <c r="G70" s="103">
        <f t="shared" si="44"/>
        <v>25600000</v>
      </c>
      <c r="H70" s="102">
        <f t="shared" si="44"/>
        <v>13171000</v>
      </c>
      <c r="I70" s="103">
        <f t="shared" si="44"/>
        <v>2358140</v>
      </c>
      <c r="J70" s="102">
        <f t="shared" si="44"/>
        <v>9315000</v>
      </c>
      <c r="K70" s="103">
        <f t="shared" si="44"/>
        <v>12116484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22486000</v>
      </c>
      <c r="Q70" s="103">
        <f>$I70      +$K70      +$M70      +$O70</f>
        <v>14474624</v>
      </c>
      <c r="R70" s="57">
        <f>IF(($H70      =0),0,((($J70      -$H70      )/$H70      )*100))</f>
        <v>-29.276440665097564</v>
      </c>
      <c r="S70" s="58">
        <f>IF(($I70      =0),0,((($K70      -$I70      )/$I70      )*100))</f>
        <v>413.81529510546449</v>
      </c>
      <c r="T70" s="57">
        <f>IF($E70   =0,0,($P70   /$E70   )*100)</f>
        <v>61.591979840035059</v>
      </c>
      <c r="U70" s="59">
        <f>IF($E70   =0,0,($Q70   /$E70 )*100)</f>
        <v>39.647814177714473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36508000</v>
      </c>
      <c r="C71" s="104">
        <f>C69</f>
        <v>0</v>
      </c>
      <c r="D71" s="104"/>
      <c r="E71" s="104">
        <f>$B71      +$C71      +$D71</f>
        <v>36508000</v>
      </c>
      <c r="F71" s="105">
        <f t="shared" ref="F71:O71" si="45">F69</f>
        <v>36508000</v>
      </c>
      <c r="G71" s="106">
        <f t="shared" si="45"/>
        <v>25600000</v>
      </c>
      <c r="H71" s="105">
        <f t="shared" si="45"/>
        <v>13171000</v>
      </c>
      <c r="I71" s="106">
        <f t="shared" si="45"/>
        <v>2358140</v>
      </c>
      <c r="J71" s="105">
        <f t="shared" si="45"/>
        <v>9315000</v>
      </c>
      <c r="K71" s="106">
        <f t="shared" si="45"/>
        <v>12116484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22486000</v>
      </c>
      <c r="Q71" s="106">
        <f>$I71      +$K71      +$M71      +$O71</f>
        <v>14474624</v>
      </c>
      <c r="R71" s="61">
        <f>IF(($H71      =0),0,((($J71      -$H71      )/$H71      )*100))</f>
        <v>-29.276440665097564</v>
      </c>
      <c r="S71" s="62">
        <f>IF(($I71      =0),0,((($K71      -$I71      )/$I71      )*100))</f>
        <v>413.81529510546449</v>
      </c>
      <c r="T71" s="61">
        <f>IF($E71   =0,0,($P71   /$E71   )*100)</f>
        <v>61.591979840035059</v>
      </c>
      <c r="U71" s="65">
        <f>IF($E71   =0,0,($Q71   /$E71   )*100)</f>
        <v>39.647814177714473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53501000</v>
      </c>
      <c r="C72" s="104">
        <f>SUM(C9:C15,C18:C23,C26:C29,C32,C35:C39,C42:C52,C55:C58,C61:C65,C69)</f>
        <v>0</v>
      </c>
      <c r="D72" s="104"/>
      <c r="E72" s="104">
        <f>$B72      +$C72      +$D72</f>
        <v>53501000</v>
      </c>
      <c r="F72" s="105">
        <f t="shared" ref="F72:O72" si="46">SUM(F9:F15,F18:F23,F26:F29,F32,F35:F39,F42:F52,F55:F58,F61:F65,F69)</f>
        <v>53501000</v>
      </c>
      <c r="G72" s="106">
        <f t="shared" si="46"/>
        <v>34876000</v>
      </c>
      <c r="H72" s="105">
        <f t="shared" si="46"/>
        <v>14265000</v>
      </c>
      <c r="I72" s="106">
        <f t="shared" si="46"/>
        <v>3081092</v>
      </c>
      <c r="J72" s="105">
        <f t="shared" si="46"/>
        <v>13315000</v>
      </c>
      <c r="K72" s="106">
        <f t="shared" si="46"/>
        <v>17741443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27580000</v>
      </c>
      <c r="Q72" s="106">
        <f>$I72      +$K72      +$M72      +$O72</f>
        <v>20822535</v>
      </c>
      <c r="R72" s="61">
        <f>IF(($H72      =0),0,((($J72      -$H72      )/$H72      )*100))</f>
        <v>-6.6596565019277953</v>
      </c>
      <c r="S72" s="62">
        <f>IF(($I72      =0),0,((($K72      -$I72      )/$I72      )*100))</f>
        <v>475.81672342143628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51.550438309564306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38.919898693482367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HizqcVeH75QueXkByK6sXDhoCZ7HeYhcOG8tbU0jEjitxQVFIv/O7nRfOQH9y4jnrsbc96hGYj4jqwg93ytig==" saltValue="MSXbcQBLJ6FLmFdXu36HZ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21000</v>
      </c>
      <c r="I10" s="94"/>
      <c r="J10" s="93">
        <v>1207000</v>
      </c>
      <c r="K10" s="94">
        <v>322389</v>
      </c>
      <c r="L10" s="93"/>
      <c r="M10" s="94"/>
      <c r="N10" s="93"/>
      <c r="O10" s="94"/>
      <c r="P10" s="93">
        <f t="shared" ref="P10:P16" si="1">$H10      +$J10      +$L10      +$N10</f>
        <v>1228000</v>
      </c>
      <c r="Q10" s="94">
        <f t="shared" ref="Q10:Q16" si="2">$I10      +$K10      +$M10      +$O10</f>
        <v>322389</v>
      </c>
      <c r="R10" s="48">
        <f t="shared" ref="R10:R16" si="3">IF(($H10      =0),0,((($J10      -$H10      )/$H10      )*100))</f>
        <v>5647.6190476190477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48.156862745098039</v>
      </c>
      <c r="U10" s="50">
        <f t="shared" ref="U10:U15" si="6">IF(($E10      =0),0,(($Q10      /$E10      )*100))</f>
        <v>12.642705882352942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21000</v>
      </c>
      <c r="I16" s="97">
        <f t="shared" si="7"/>
        <v>0</v>
      </c>
      <c r="J16" s="96">
        <f t="shared" si="7"/>
        <v>1207000</v>
      </c>
      <c r="K16" s="97">
        <f t="shared" si="7"/>
        <v>322389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1228000</v>
      </c>
      <c r="Q16" s="97">
        <f t="shared" si="2"/>
        <v>322389</v>
      </c>
      <c r="R16" s="52">
        <f t="shared" si="3"/>
        <v>5647.6190476190477</v>
      </c>
      <c r="S16" s="53">
        <f t="shared" si="4"/>
        <v>0</v>
      </c>
      <c r="T16" s="52">
        <f>IF((SUM($E9:$E13)+$E15)=0,0,(P16/(SUM($E9:$E13)+$E15)*100))</f>
        <v>48.156862745098039</v>
      </c>
      <c r="U16" s="54">
        <f>IF((SUM($E9:$E13)+$E15)=0,0,(Q16/(SUM($E9:$E13)+$E15)*100))</f>
        <v>12.642705882352942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2255000</v>
      </c>
      <c r="C29" s="92">
        <v>0</v>
      </c>
      <c r="D29" s="92"/>
      <c r="E29" s="92">
        <f>$B29      +$C29      +$D29</f>
        <v>2255000</v>
      </c>
      <c r="F29" s="93">
        <v>2255000</v>
      </c>
      <c r="G29" s="94">
        <v>1579000</v>
      </c>
      <c r="H29" s="93">
        <v>158000</v>
      </c>
      <c r="I29" s="94"/>
      <c r="J29" s="93">
        <v>186000</v>
      </c>
      <c r="K29" s="94">
        <v>185399</v>
      </c>
      <c r="L29" s="93"/>
      <c r="M29" s="94"/>
      <c r="N29" s="93"/>
      <c r="O29" s="94"/>
      <c r="P29" s="93">
        <f>$H29      +$J29      +$L29      +$N29</f>
        <v>344000</v>
      </c>
      <c r="Q29" s="94">
        <f>$I29      +$K29      +$M29      +$O29</f>
        <v>185399</v>
      </c>
      <c r="R29" s="48">
        <f>IF(($H29      =0),0,((($J29      -$H29      )/$H29      )*100))</f>
        <v>17.721518987341771</v>
      </c>
      <c r="S29" s="49">
        <f>IF(($I29      =0),0,((($K29      -$I29      )/$I29      )*100))</f>
        <v>0</v>
      </c>
      <c r="T29" s="48">
        <f>IF(($E29      =0),0,(($P29      /$E29      )*100))</f>
        <v>15.2549889135255</v>
      </c>
      <c r="U29" s="50">
        <f>IF(($E29      =0),0,(($Q29      /$E29      )*100))</f>
        <v>8.2216851441241694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2255000</v>
      </c>
      <c r="C30" s="95">
        <f>SUM(C26:C29)</f>
        <v>0</v>
      </c>
      <c r="D30" s="95"/>
      <c r="E30" s="95">
        <f>$B30      +$C30      +$D30</f>
        <v>2255000</v>
      </c>
      <c r="F30" s="96">
        <f t="shared" ref="F30:O30" si="16">SUM(F26:F29)</f>
        <v>2255000</v>
      </c>
      <c r="G30" s="97">
        <f t="shared" si="16"/>
        <v>1579000</v>
      </c>
      <c r="H30" s="96">
        <f t="shared" si="16"/>
        <v>158000</v>
      </c>
      <c r="I30" s="97">
        <f t="shared" si="16"/>
        <v>0</v>
      </c>
      <c r="J30" s="96">
        <f t="shared" si="16"/>
        <v>186000</v>
      </c>
      <c r="K30" s="97">
        <f t="shared" si="16"/>
        <v>185399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344000</v>
      </c>
      <c r="Q30" s="97">
        <f>$I30      +$K30      +$M30      +$O30</f>
        <v>185399</v>
      </c>
      <c r="R30" s="52">
        <f>IF(($H30      =0),0,((($J30      -$H30      )/$H30      )*100))</f>
        <v>17.721518987341771</v>
      </c>
      <c r="S30" s="53">
        <f>IF(($I30      =0),0,((($K30      -$I30      )/$I30      )*100))</f>
        <v>0</v>
      </c>
      <c r="T30" s="52">
        <f>IF($E30   =0,0,($P30   /$E30   )*100)</f>
        <v>15.2549889135255</v>
      </c>
      <c r="U30" s="54">
        <f>IF($E30   =0,0,($Q30   /$E30   )*100)</f>
        <v>8.2216851441241694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1693000</v>
      </c>
      <c r="C32" s="92">
        <v>0</v>
      </c>
      <c r="D32" s="92"/>
      <c r="E32" s="92">
        <f>$B32      +$C32      +$D32</f>
        <v>1693000</v>
      </c>
      <c r="F32" s="93">
        <v>1693000</v>
      </c>
      <c r="G32" s="94">
        <v>1185000</v>
      </c>
      <c r="H32" s="93">
        <v>436000</v>
      </c>
      <c r="I32" s="94"/>
      <c r="J32" s="93">
        <v>804000</v>
      </c>
      <c r="K32" s="94">
        <v>952571</v>
      </c>
      <c r="L32" s="93"/>
      <c r="M32" s="94"/>
      <c r="N32" s="93"/>
      <c r="O32" s="94"/>
      <c r="P32" s="93">
        <f>$H32      +$J32      +$L32      +$N32</f>
        <v>1240000</v>
      </c>
      <c r="Q32" s="94">
        <f>$I32      +$K32      +$M32      +$O32</f>
        <v>952571</v>
      </c>
      <c r="R32" s="48">
        <f>IF(($H32      =0),0,((($J32      -$H32      )/$H32      )*100))</f>
        <v>84.403669724770651</v>
      </c>
      <c r="S32" s="49">
        <f>IF(($I32      =0),0,((($K32      -$I32      )/$I32      )*100))</f>
        <v>0</v>
      </c>
      <c r="T32" s="48">
        <f>IF(($E32      =0),0,(($P32      /$E32      )*100))</f>
        <v>73.242764323685762</v>
      </c>
      <c r="U32" s="50">
        <f>IF(($E32      =0),0,(($Q32      /$E32      )*100))</f>
        <v>56.265268753691664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1693000</v>
      </c>
      <c r="C33" s="95">
        <f>C32</f>
        <v>0</v>
      </c>
      <c r="D33" s="95"/>
      <c r="E33" s="95">
        <f>$B33      +$C33      +$D33</f>
        <v>1693000</v>
      </c>
      <c r="F33" s="96">
        <f t="shared" ref="F33:O33" si="17">F32</f>
        <v>1693000</v>
      </c>
      <c r="G33" s="97">
        <f t="shared" si="17"/>
        <v>1185000</v>
      </c>
      <c r="H33" s="96">
        <f t="shared" si="17"/>
        <v>436000</v>
      </c>
      <c r="I33" s="97">
        <f t="shared" si="17"/>
        <v>0</v>
      </c>
      <c r="J33" s="96">
        <f t="shared" si="17"/>
        <v>804000</v>
      </c>
      <c r="K33" s="97">
        <f t="shared" si="17"/>
        <v>952571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1240000</v>
      </c>
      <c r="Q33" s="97">
        <f>$I33      +$K33      +$M33      +$O33</f>
        <v>952571</v>
      </c>
      <c r="R33" s="52">
        <f>IF(($H33      =0),0,((($J33      -$H33      )/$H33      )*100))</f>
        <v>84.403669724770651</v>
      </c>
      <c r="S33" s="53">
        <f>IF(($I33      =0),0,((($K33      -$I33      )/$I33      )*100))</f>
        <v>0</v>
      </c>
      <c r="T33" s="52">
        <f>IF($E33   =0,0,($P33   /$E33   )*100)</f>
        <v>73.242764323685762</v>
      </c>
      <c r="U33" s="54">
        <f>IF($E33   =0,0,($Q33   /$E33   )*100)</f>
        <v>56.265268753691664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60000000</v>
      </c>
      <c r="C51" s="92">
        <v>0</v>
      </c>
      <c r="D51" s="92"/>
      <c r="E51" s="92">
        <f t="shared" si="26"/>
        <v>60000000</v>
      </c>
      <c r="F51" s="93">
        <v>60000000</v>
      </c>
      <c r="G51" s="94">
        <v>10000000</v>
      </c>
      <c r="H51" s="93">
        <v>4982000</v>
      </c>
      <c r="I51" s="94"/>
      <c r="J51" s="93">
        <v>5018000</v>
      </c>
      <c r="K51" s="94">
        <v>10517883</v>
      </c>
      <c r="L51" s="93"/>
      <c r="M51" s="94"/>
      <c r="N51" s="93"/>
      <c r="O51" s="94"/>
      <c r="P51" s="93">
        <f t="shared" si="27"/>
        <v>10000000</v>
      </c>
      <c r="Q51" s="94">
        <f t="shared" si="28"/>
        <v>10517883</v>
      </c>
      <c r="R51" s="48">
        <f t="shared" si="29"/>
        <v>0.7226013649136892</v>
      </c>
      <c r="S51" s="49">
        <f t="shared" si="30"/>
        <v>0</v>
      </c>
      <c r="T51" s="48">
        <f t="shared" si="31"/>
        <v>16.666666666666664</v>
      </c>
      <c r="U51" s="50">
        <f t="shared" si="32"/>
        <v>17.529805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60000000</v>
      </c>
      <c r="C53" s="95">
        <f>SUM(C42:C52)</f>
        <v>0</v>
      </c>
      <c r="D53" s="95"/>
      <c r="E53" s="95">
        <f t="shared" si="26"/>
        <v>60000000</v>
      </c>
      <c r="F53" s="96">
        <f t="shared" ref="F53:O53" si="33">SUM(F42:F52)</f>
        <v>60000000</v>
      </c>
      <c r="G53" s="97">
        <f t="shared" si="33"/>
        <v>10000000</v>
      </c>
      <c r="H53" s="96">
        <f t="shared" si="33"/>
        <v>4982000</v>
      </c>
      <c r="I53" s="97">
        <f t="shared" si="33"/>
        <v>0</v>
      </c>
      <c r="J53" s="96">
        <f t="shared" si="33"/>
        <v>5018000</v>
      </c>
      <c r="K53" s="97">
        <f t="shared" si="33"/>
        <v>10517883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10000000</v>
      </c>
      <c r="Q53" s="97">
        <f t="shared" si="28"/>
        <v>10517883</v>
      </c>
      <c r="R53" s="52">
        <f t="shared" si="29"/>
        <v>0.7226013649136892</v>
      </c>
      <c r="S53" s="53">
        <f t="shared" si="30"/>
        <v>0</v>
      </c>
      <c r="T53" s="52">
        <f>IF((+$E43+$E45+$E47+$E48+$E51) =0,0,(P53   /(+$E43+$E45+$E47+$E48+$E51) )*100)</f>
        <v>16.666666666666664</v>
      </c>
      <c r="U53" s="54">
        <f>IF((+$E43+$E45+$E47+$E48+$E51) =0,0,(Q53   /(+$E43+$E45+$E47+$E48+$E51) )*100)</f>
        <v>17.529805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69529000</v>
      </c>
      <c r="C67" s="104">
        <f>SUM(C9:C15,C18:C23,C26:C29,C32,C35:C39,C42:C52,C55:C58,C61:C65)</f>
        <v>0</v>
      </c>
      <c r="D67" s="104"/>
      <c r="E67" s="104">
        <f t="shared" si="35"/>
        <v>69529000</v>
      </c>
      <c r="F67" s="105">
        <f t="shared" ref="F67:O67" si="43">SUM(F9:F15,F18:F23,F26:F29,F32,F35:F39,F42:F52,F55:F58,F61:F65)</f>
        <v>69529000</v>
      </c>
      <c r="G67" s="106">
        <f t="shared" si="43"/>
        <v>15314000</v>
      </c>
      <c r="H67" s="105">
        <f t="shared" si="43"/>
        <v>5597000</v>
      </c>
      <c r="I67" s="106">
        <f t="shared" si="43"/>
        <v>0</v>
      </c>
      <c r="J67" s="105">
        <f t="shared" si="43"/>
        <v>7215000</v>
      </c>
      <c r="K67" s="106">
        <f t="shared" si="43"/>
        <v>11978242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12812000</v>
      </c>
      <c r="Q67" s="106">
        <f t="shared" si="37"/>
        <v>11978242</v>
      </c>
      <c r="R67" s="61">
        <f t="shared" si="38"/>
        <v>28.908343755583349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19.266744864507203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18.012935727390296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43250000</v>
      </c>
      <c r="C69" s="92">
        <v>0</v>
      </c>
      <c r="D69" s="92"/>
      <c r="E69" s="92">
        <f>$B69      +$C69      +$D69</f>
        <v>43250000</v>
      </c>
      <c r="F69" s="93">
        <v>43250000</v>
      </c>
      <c r="G69" s="94">
        <v>37515000</v>
      </c>
      <c r="H69" s="93">
        <v>9322000</v>
      </c>
      <c r="I69" s="94"/>
      <c r="J69" s="93">
        <v>9259000</v>
      </c>
      <c r="K69" s="94">
        <v>42378305</v>
      </c>
      <c r="L69" s="93"/>
      <c r="M69" s="94"/>
      <c r="N69" s="93"/>
      <c r="O69" s="94"/>
      <c r="P69" s="93">
        <f>$H69      +$J69      +$L69      +$N69</f>
        <v>18581000</v>
      </c>
      <c r="Q69" s="94">
        <f>$I69      +$K69      +$M69      +$O69</f>
        <v>42378305</v>
      </c>
      <c r="R69" s="48">
        <f>IF(($H69      =0),0,((($J69      -$H69      )/$H69      )*100))</f>
        <v>-0.67582063934777947</v>
      </c>
      <c r="S69" s="49">
        <f>IF(($I69      =0),0,((($K69      -$I69      )/$I69      )*100))</f>
        <v>0</v>
      </c>
      <c r="T69" s="48">
        <f>IF(($E69      =0),0,(($P69      /$E69      )*100))</f>
        <v>42.961849710982655</v>
      </c>
      <c r="U69" s="50">
        <f>IF(($E69      =0),0,(($Q69      /$E69      )*100))</f>
        <v>97.984520231213864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43250000</v>
      </c>
      <c r="C70" s="101">
        <f>C69</f>
        <v>0</v>
      </c>
      <c r="D70" s="101"/>
      <c r="E70" s="101">
        <f>$B70      +$C70      +$D70</f>
        <v>43250000</v>
      </c>
      <c r="F70" s="102">
        <f t="shared" ref="F70:O70" si="44">F69</f>
        <v>43250000</v>
      </c>
      <c r="G70" s="103">
        <f t="shared" si="44"/>
        <v>37515000</v>
      </c>
      <c r="H70" s="102">
        <f t="shared" si="44"/>
        <v>9322000</v>
      </c>
      <c r="I70" s="103">
        <f t="shared" si="44"/>
        <v>0</v>
      </c>
      <c r="J70" s="102">
        <f t="shared" si="44"/>
        <v>9259000</v>
      </c>
      <c r="K70" s="103">
        <f t="shared" si="44"/>
        <v>42378305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18581000</v>
      </c>
      <c r="Q70" s="103">
        <f>$I70      +$K70      +$M70      +$O70</f>
        <v>42378305</v>
      </c>
      <c r="R70" s="57">
        <f>IF(($H70      =0),0,((($J70      -$H70      )/$H70      )*100))</f>
        <v>-0.67582063934777947</v>
      </c>
      <c r="S70" s="58">
        <f>IF(($I70      =0),0,((($K70      -$I70      )/$I70      )*100))</f>
        <v>0</v>
      </c>
      <c r="T70" s="57">
        <f>IF($E70   =0,0,($P70   /$E70   )*100)</f>
        <v>42.961849710982655</v>
      </c>
      <c r="U70" s="59">
        <f>IF($E70   =0,0,($Q70   /$E70 )*100)</f>
        <v>97.984520231213864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43250000</v>
      </c>
      <c r="C71" s="104">
        <f>C69</f>
        <v>0</v>
      </c>
      <c r="D71" s="104"/>
      <c r="E71" s="104">
        <f>$B71      +$C71      +$D71</f>
        <v>43250000</v>
      </c>
      <c r="F71" s="105">
        <f t="shared" ref="F71:O71" si="45">F69</f>
        <v>43250000</v>
      </c>
      <c r="G71" s="106">
        <f t="shared" si="45"/>
        <v>37515000</v>
      </c>
      <c r="H71" s="105">
        <f t="shared" si="45"/>
        <v>9322000</v>
      </c>
      <c r="I71" s="106">
        <f t="shared" si="45"/>
        <v>0</v>
      </c>
      <c r="J71" s="105">
        <f t="shared" si="45"/>
        <v>9259000</v>
      </c>
      <c r="K71" s="106">
        <f t="shared" si="45"/>
        <v>42378305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18581000</v>
      </c>
      <c r="Q71" s="106">
        <f>$I71      +$K71      +$M71      +$O71</f>
        <v>42378305</v>
      </c>
      <c r="R71" s="61">
        <f>IF(($H71      =0),0,((($J71      -$H71      )/$H71      )*100))</f>
        <v>-0.67582063934777947</v>
      </c>
      <c r="S71" s="62">
        <f>IF(($I71      =0),0,((($K71      -$I71      )/$I71      )*100))</f>
        <v>0</v>
      </c>
      <c r="T71" s="61">
        <f>IF($E71   =0,0,($P71   /$E71   )*100)</f>
        <v>42.961849710982655</v>
      </c>
      <c r="U71" s="65">
        <f>IF($E71   =0,0,($Q71   /$E71   )*100)</f>
        <v>97.984520231213864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112779000</v>
      </c>
      <c r="C72" s="104">
        <f>SUM(C9:C15,C18:C23,C26:C29,C32,C35:C39,C42:C52,C55:C58,C61:C65,C69)</f>
        <v>0</v>
      </c>
      <c r="D72" s="104"/>
      <c r="E72" s="104">
        <f>$B72      +$C72      +$D72</f>
        <v>112779000</v>
      </c>
      <c r="F72" s="105">
        <f t="shared" ref="F72:O72" si="46">SUM(F9:F15,F18:F23,F26:F29,F32,F35:F39,F42:F52,F55:F58,F61:F65,F69)</f>
        <v>112779000</v>
      </c>
      <c r="G72" s="106">
        <f t="shared" si="46"/>
        <v>52829000</v>
      </c>
      <c r="H72" s="105">
        <f t="shared" si="46"/>
        <v>14919000</v>
      </c>
      <c r="I72" s="106">
        <f t="shared" si="46"/>
        <v>0</v>
      </c>
      <c r="J72" s="105">
        <f t="shared" si="46"/>
        <v>16474000</v>
      </c>
      <c r="K72" s="106">
        <f t="shared" si="46"/>
        <v>54356547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31393000</v>
      </c>
      <c r="Q72" s="106">
        <f>$I72      +$K72      +$M72      +$O72</f>
        <v>54356547</v>
      </c>
      <c r="R72" s="61">
        <f>IF(($H72      =0),0,((($J72      -$H72      )/$H72      )*100))</f>
        <v>10.42295059990616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28.6046214965193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49.528508036592925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PwIorgTjWLxjywX/V5Wgh1Jvd7k9lA4TxLkyCNMtqFPK4DM37ftKrsVFYwo2SNT3t6Czk3EVau6htRFG3lFng==" saltValue="s5XEw4jea4Ez6Nh8zesoY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285000</v>
      </c>
      <c r="I10" s="94"/>
      <c r="J10" s="93">
        <v>212000</v>
      </c>
      <c r="K10" s="94">
        <v>747306</v>
      </c>
      <c r="L10" s="93"/>
      <c r="M10" s="94"/>
      <c r="N10" s="93"/>
      <c r="O10" s="94"/>
      <c r="P10" s="93">
        <f t="shared" ref="P10:P16" si="1">$H10      +$J10      +$L10      +$N10</f>
        <v>497000</v>
      </c>
      <c r="Q10" s="94">
        <f t="shared" ref="Q10:Q16" si="2">$I10      +$K10      +$M10      +$O10</f>
        <v>747306</v>
      </c>
      <c r="R10" s="48">
        <f t="shared" ref="R10:R16" si="3">IF(($H10      =0),0,((($J10      -$H10      )/$H10      )*100))</f>
        <v>-25.614035087719301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41.416666666666671</v>
      </c>
      <c r="U10" s="50">
        <f t="shared" ref="U10:U15" si="6">IF(($E10      =0),0,(($Q10      /$E10      )*100))</f>
        <v>62.275499999999994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285000</v>
      </c>
      <c r="I16" s="97">
        <f t="shared" si="7"/>
        <v>0</v>
      </c>
      <c r="J16" s="96">
        <f t="shared" si="7"/>
        <v>212000</v>
      </c>
      <c r="K16" s="97">
        <f t="shared" si="7"/>
        <v>747306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497000</v>
      </c>
      <c r="Q16" s="97">
        <f t="shared" si="2"/>
        <v>747306</v>
      </c>
      <c r="R16" s="52">
        <f t="shared" si="3"/>
        <v>-25.614035087719301</v>
      </c>
      <c r="S16" s="53">
        <f t="shared" si="4"/>
        <v>0</v>
      </c>
      <c r="T16" s="52">
        <f>IF((SUM($E9:$E13)+$E15)=0,0,(P16/(SUM($E9:$E13)+$E15)*100))</f>
        <v>41.416666666666671</v>
      </c>
      <c r="U16" s="54">
        <f>IF((SUM($E9:$E13)+$E15)=0,0,(Q16/(SUM($E9:$E13)+$E15)*100))</f>
        <v>62.275499999999994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2416000</v>
      </c>
      <c r="C29" s="92">
        <v>0</v>
      </c>
      <c r="D29" s="92"/>
      <c r="E29" s="92">
        <f>$B29      +$C29      +$D29</f>
        <v>2416000</v>
      </c>
      <c r="F29" s="93">
        <v>2416000</v>
      </c>
      <c r="G29" s="94">
        <v>1691000</v>
      </c>
      <c r="H29" s="93">
        <v>540000</v>
      </c>
      <c r="I29" s="94"/>
      <c r="J29" s="93">
        <v>356000</v>
      </c>
      <c r="K29" s="94">
        <v>896667</v>
      </c>
      <c r="L29" s="93"/>
      <c r="M29" s="94"/>
      <c r="N29" s="93"/>
      <c r="O29" s="94"/>
      <c r="P29" s="93">
        <f>$H29      +$J29      +$L29      +$N29</f>
        <v>896000</v>
      </c>
      <c r="Q29" s="94">
        <f>$I29      +$K29      +$M29      +$O29</f>
        <v>896667</v>
      </c>
      <c r="R29" s="48">
        <f>IF(($H29      =0),0,((($J29      -$H29      )/$H29      )*100))</f>
        <v>-34.074074074074076</v>
      </c>
      <c r="S29" s="49">
        <f>IF(($I29      =0),0,((($K29      -$I29      )/$I29      )*100))</f>
        <v>0</v>
      </c>
      <c r="T29" s="48">
        <f>IF(($E29      =0),0,(($P29      /$E29      )*100))</f>
        <v>37.086092715231786</v>
      </c>
      <c r="U29" s="50">
        <f>IF(($E29      =0),0,(($Q29      /$E29      )*100))</f>
        <v>37.113700331125827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2416000</v>
      </c>
      <c r="C30" s="95">
        <f>SUM(C26:C29)</f>
        <v>0</v>
      </c>
      <c r="D30" s="95"/>
      <c r="E30" s="95">
        <f>$B30      +$C30      +$D30</f>
        <v>2416000</v>
      </c>
      <c r="F30" s="96">
        <f t="shared" ref="F30:O30" si="16">SUM(F26:F29)</f>
        <v>2416000</v>
      </c>
      <c r="G30" s="97">
        <f t="shared" si="16"/>
        <v>1691000</v>
      </c>
      <c r="H30" s="96">
        <f t="shared" si="16"/>
        <v>540000</v>
      </c>
      <c r="I30" s="97">
        <f t="shared" si="16"/>
        <v>0</v>
      </c>
      <c r="J30" s="96">
        <f t="shared" si="16"/>
        <v>356000</v>
      </c>
      <c r="K30" s="97">
        <f t="shared" si="16"/>
        <v>896667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896000</v>
      </c>
      <c r="Q30" s="97">
        <f>$I30      +$K30      +$M30      +$O30</f>
        <v>896667</v>
      </c>
      <c r="R30" s="52">
        <f>IF(($H30      =0),0,((($J30      -$H30      )/$H30      )*100))</f>
        <v>-34.074074074074076</v>
      </c>
      <c r="S30" s="53">
        <f>IF(($I30      =0),0,((($K30      -$I30      )/$I30      )*100))</f>
        <v>0</v>
      </c>
      <c r="T30" s="52">
        <f>IF($E30   =0,0,($P30   /$E30   )*100)</f>
        <v>37.086092715231786</v>
      </c>
      <c r="U30" s="54">
        <f>IF($E30   =0,0,($Q30   /$E30   )*100)</f>
        <v>37.113700331125827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9612000</v>
      </c>
      <c r="C32" s="92">
        <v>0</v>
      </c>
      <c r="D32" s="92"/>
      <c r="E32" s="92">
        <f>$B32      +$C32      +$D32</f>
        <v>9612000</v>
      </c>
      <c r="F32" s="93">
        <v>9612000</v>
      </c>
      <c r="G32" s="94">
        <v>6728000</v>
      </c>
      <c r="H32" s="93">
        <v>6038000</v>
      </c>
      <c r="I32" s="94"/>
      <c r="J32" s="93">
        <v>3575000</v>
      </c>
      <c r="K32" s="94">
        <v>6728000</v>
      </c>
      <c r="L32" s="93"/>
      <c r="M32" s="94"/>
      <c r="N32" s="93"/>
      <c r="O32" s="94"/>
      <c r="P32" s="93">
        <f>$H32      +$J32      +$L32      +$N32</f>
        <v>9613000</v>
      </c>
      <c r="Q32" s="94">
        <f>$I32      +$K32      +$M32      +$O32</f>
        <v>6728000</v>
      </c>
      <c r="R32" s="48">
        <f>IF(($H32      =0),0,((($J32      -$H32      )/$H32      )*100))</f>
        <v>-40.791652865187153</v>
      </c>
      <c r="S32" s="49">
        <f>IF(($I32      =0),0,((($K32      -$I32      )/$I32      )*100))</f>
        <v>0</v>
      </c>
      <c r="T32" s="48">
        <f>IF(($E32      =0),0,(($P32      /$E32      )*100))</f>
        <v>100.01040366208906</v>
      </c>
      <c r="U32" s="50">
        <f>IF(($E32      =0),0,(($Q32      /$E32      )*100))</f>
        <v>69.995838535164381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9612000</v>
      </c>
      <c r="C33" s="95">
        <f>C32</f>
        <v>0</v>
      </c>
      <c r="D33" s="95"/>
      <c r="E33" s="95">
        <f>$B33      +$C33      +$D33</f>
        <v>9612000</v>
      </c>
      <c r="F33" s="96">
        <f t="shared" ref="F33:O33" si="17">F32</f>
        <v>9612000</v>
      </c>
      <c r="G33" s="97">
        <f t="shared" si="17"/>
        <v>6728000</v>
      </c>
      <c r="H33" s="96">
        <f t="shared" si="17"/>
        <v>6038000</v>
      </c>
      <c r="I33" s="97">
        <f t="shared" si="17"/>
        <v>0</v>
      </c>
      <c r="J33" s="96">
        <f t="shared" si="17"/>
        <v>3575000</v>
      </c>
      <c r="K33" s="97">
        <f t="shared" si="17"/>
        <v>6728000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9613000</v>
      </c>
      <c r="Q33" s="97">
        <f>$I33      +$K33      +$M33      +$O33</f>
        <v>6728000</v>
      </c>
      <c r="R33" s="52">
        <f>IF(($H33      =0),0,((($J33      -$H33      )/$H33      )*100))</f>
        <v>-40.791652865187153</v>
      </c>
      <c r="S33" s="53">
        <f>IF(($I33      =0),0,((($K33      -$I33      )/$I33      )*100))</f>
        <v>0</v>
      </c>
      <c r="T33" s="52">
        <f>IF($E33   =0,0,($P33   /$E33   )*100)</f>
        <v>100.01040366208906</v>
      </c>
      <c r="U33" s="54">
        <f>IF($E33   =0,0,($Q33   /$E33   )*100)</f>
        <v>69.995838535164381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222531000</v>
      </c>
      <c r="C43" s="92">
        <v>0</v>
      </c>
      <c r="D43" s="92"/>
      <c r="E43" s="92">
        <f t="shared" si="26"/>
        <v>222531000</v>
      </c>
      <c r="F43" s="93">
        <v>222531000</v>
      </c>
      <c r="G43" s="94">
        <v>150000000</v>
      </c>
      <c r="H43" s="93">
        <v>40154000</v>
      </c>
      <c r="I43" s="94"/>
      <c r="J43" s="93">
        <v>35911000</v>
      </c>
      <c r="K43" s="94">
        <v>85966200</v>
      </c>
      <c r="L43" s="93"/>
      <c r="M43" s="94"/>
      <c r="N43" s="93"/>
      <c r="O43" s="94"/>
      <c r="P43" s="93">
        <f t="shared" si="27"/>
        <v>76065000</v>
      </c>
      <c r="Q43" s="94">
        <f t="shared" si="28"/>
        <v>85966200</v>
      </c>
      <c r="R43" s="48">
        <f t="shared" si="29"/>
        <v>-10.566817751656124</v>
      </c>
      <c r="S43" s="49">
        <f t="shared" si="30"/>
        <v>0</v>
      </c>
      <c r="T43" s="48">
        <f t="shared" si="31"/>
        <v>34.181754452188684</v>
      </c>
      <c r="U43" s="50">
        <f t="shared" si="32"/>
        <v>38.631112069779043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110000000</v>
      </c>
      <c r="C51" s="92">
        <v>0</v>
      </c>
      <c r="D51" s="92"/>
      <c r="E51" s="92">
        <f t="shared" si="26"/>
        <v>110000000</v>
      </c>
      <c r="F51" s="93">
        <v>110000000</v>
      </c>
      <c r="G51" s="94">
        <v>70000000</v>
      </c>
      <c r="H51" s="93">
        <v>24946000</v>
      </c>
      <c r="I51" s="94">
        <v>16637725</v>
      </c>
      <c r="J51" s="93">
        <v>13811000</v>
      </c>
      <c r="K51" s="94">
        <v>36738731</v>
      </c>
      <c r="L51" s="93"/>
      <c r="M51" s="94"/>
      <c r="N51" s="93"/>
      <c r="O51" s="94"/>
      <c r="P51" s="93">
        <f t="shared" si="27"/>
        <v>38757000</v>
      </c>
      <c r="Q51" s="94">
        <f t="shared" si="28"/>
        <v>53376456</v>
      </c>
      <c r="R51" s="48">
        <f t="shared" si="29"/>
        <v>-44.636414655656218</v>
      </c>
      <c r="S51" s="49">
        <f t="shared" si="30"/>
        <v>120.81583269347223</v>
      </c>
      <c r="T51" s="48">
        <f t="shared" si="31"/>
        <v>35.233636363636364</v>
      </c>
      <c r="U51" s="50">
        <f t="shared" si="32"/>
        <v>48.52405090909091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332531000</v>
      </c>
      <c r="C53" s="95">
        <f>SUM(C42:C52)</f>
        <v>0</v>
      </c>
      <c r="D53" s="95"/>
      <c r="E53" s="95">
        <f t="shared" si="26"/>
        <v>332531000</v>
      </c>
      <c r="F53" s="96">
        <f t="shared" ref="F53:O53" si="33">SUM(F42:F52)</f>
        <v>332531000</v>
      </c>
      <c r="G53" s="97">
        <f t="shared" si="33"/>
        <v>220000000</v>
      </c>
      <c r="H53" s="96">
        <f t="shared" si="33"/>
        <v>65100000</v>
      </c>
      <c r="I53" s="97">
        <f t="shared" si="33"/>
        <v>16637725</v>
      </c>
      <c r="J53" s="96">
        <f t="shared" si="33"/>
        <v>49722000</v>
      </c>
      <c r="K53" s="97">
        <f t="shared" si="33"/>
        <v>122704931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114822000</v>
      </c>
      <c r="Q53" s="97">
        <f t="shared" si="28"/>
        <v>139342656</v>
      </c>
      <c r="R53" s="52">
        <f t="shared" si="29"/>
        <v>-23.622119815668203</v>
      </c>
      <c r="S53" s="53">
        <f t="shared" si="30"/>
        <v>637.51027258834961</v>
      </c>
      <c r="T53" s="52">
        <f>IF((+$E43+$E45+$E47+$E48+$E51) =0,0,(P53   /(+$E43+$E45+$E47+$E48+$E51) )*100)</f>
        <v>34.529713019237306</v>
      </c>
      <c r="U53" s="54">
        <f>IF((+$E43+$E45+$E47+$E48+$E51) =0,0,(Q53   /(+$E43+$E45+$E47+$E48+$E51) )*100)</f>
        <v>41.903658906989122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349790000</v>
      </c>
      <c r="C67" s="104">
        <f>SUM(C9:C15,C18:C23,C26:C29,C32,C35:C39,C42:C52,C55:C58,C61:C65)</f>
        <v>0</v>
      </c>
      <c r="D67" s="104"/>
      <c r="E67" s="104">
        <f t="shared" si="35"/>
        <v>349790000</v>
      </c>
      <c r="F67" s="105">
        <f t="shared" ref="F67:O67" si="43">SUM(F9:F15,F18:F23,F26:F29,F32,F35:F39,F42:F52,F55:F58,F61:F65)</f>
        <v>349790000</v>
      </c>
      <c r="G67" s="106">
        <f t="shared" si="43"/>
        <v>229619000</v>
      </c>
      <c r="H67" s="105">
        <f t="shared" si="43"/>
        <v>71963000</v>
      </c>
      <c r="I67" s="106">
        <f t="shared" si="43"/>
        <v>16637725</v>
      </c>
      <c r="J67" s="105">
        <f t="shared" si="43"/>
        <v>53865000</v>
      </c>
      <c r="K67" s="106">
        <f t="shared" si="43"/>
        <v>131076904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125828000</v>
      </c>
      <c r="Q67" s="106">
        <f t="shared" si="37"/>
        <v>147714629</v>
      </c>
      <c r="R67" s="61">
        <f t="shared" si="38"/>
        <v>-25.14903492072315</v>
      </c>
      <c r="S67" s="62">
        <f t="shared" si="39"/>
        <v>687.82948990922739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36.391822049462199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42.721846430606291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239111000</v>
      </c>
      <c r="C69" s="92">
        <v>0</v>
      </c>
      <c r="D69" s="92"/>
      <c r="E69" s="92">
        <f>$B69      +$C69      +$D69</f>
        <v>239111000</v>
      </c>
      <c r="F69" s="93">
        <v>239111000</v>
      </c>
      <c r="G69" s="94">
        <v>213000000</v>
      </c>
      <c r="H69" s="93">
        <v>137659000</v>
      </c>
      <c r="I69" s="94">
        <v>69200765</v>
      </c>
      <c r="J69" s="93">
        <v>78275000</v>
      </c>
      <c r="K69" s="94">
        <v>89866227</v>
      </c>
      <c r="L69" s="93"/>
      <c r="M69" s="94"/>
      <c r="N69" s="93"/>
      <c r="O69" s="94"/>
      <c r="P69" s="93">
        <f>$H69      +$J69      +$L69      +$N69</f>
        <v>215934000</v>
      </c>
      <c r="Q69" s="94">
        <f>$I69      +$K69      +$M69      +$O69</f>
        <v>159066992</v>
      </c>
      <c r="R69" s="48">
        <f>IF(($H69      =0),0,((($J69      -$H69      )/$H69      )*100))</f>
        <v>-43.138479866917528</v>
      </c>
      <c r="S69" s="49">
        <f>IF(($I69      =0),0,((($K69      -$I69      )/$I69      )*100))</f>
        <v>29.863054259588029</v>
      </c>
      <c r="T69" s="48">
        <f>IF(($E69      =0),0,(($P69      /$E69      )*100))</f>
        <v>90.307012224448059</v>
      </c>
      <c r="U69" s="50">
        <f>IF(($E69      =0),0,(($Q69      /$E69      )*100))</f>
        <v>66.524330541045799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239111000</v>
      </c>
      <c r="C70" s="101">
        <f>C69</f>
        <v>0</v>
      </c>
      <c r="D70" s="101"/>
      <c r="E70" s="101">
        <f>$B70      +$C70      +$D70</f>
        <v>239111000</v>
      </c>
      <c r="F70" s="102">
        <f t="shared" ref="F70:O70" si="44">F69</f>
        <v>239111000</v>
      </c>
      <c r="G70" s="103">
        <f t="shared" si="44"/>
        <v>213000000</v>
      </c>
      <c r="H70" s="102">
        <f t="shared" si="44"/>
        <v>137659000</v>
      </c>
      <c r="I70" s="103">
        <f t="shared" si="44"/>
        <v>69200765</v>
      </c>
      <c r="J70" s="102">
        <f t="shared" si="44"/>
        <v>78275000</v>
      </c>
      <c r="K70" s="103">
        <f t="shared" si="44"/>
        <v>89866227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215934000</v>
      </c>
      <c r="Q70" s="103">
        <f>$I70      +$K70      +$M70      +$O70</f>
        <v>159066992</v>
      </c>
      <c r="R70" s="57">
        <f>IF(($H70      =0),0,((($J70      -$H70      )/$H70      )*100))</f>
        <v>-43.138479866917528</v>
      </c>
      <c r="S70" s="58">
        <f>IF(($I70      =0),0,((($K70      -$I70      )/$I70      )*100))</f>
        <v>29.863054259588029</v>
      </c>
      <c r="T70" s="57">
        <f>IF($E70   =0,0,($P70   /$E70   )*100)</f>
        <v>90.307012224448059</v>
      </c>
      <c r="U70" s="59">
        <f>IF($E70   =0,0,($Q70   /$E70 )*100)</f>
        <v>66.524330541045799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239111000</v>
      </c>
      <c r="C71" s="104">
        <f>C69</f>
        <v>0</v>
      </c>
      <c r="D71" s="104"/>
      <c r="E71" s="104">
        <f>$B71      +$C71      +$D71</f>
        <v>239111000</v>
      </c>
      <c r="F71" s="105">
        <f t="shared" ref="F71:O71" si="45">F69</f>
        <v>239111000</v>
      </c>
      <c r="G71" s="106">
        <f t="shared" si="45"/>
        <v>213000000</v>
      </c>
      <c r="H71" s="105">
        <f t="shared" si="45"/>
        <v>137659000</v>
      </c>
      <c r="I71" s="106">
        <f t="shared" si="45"/>
        <v>69200765</v>
      </c>
      <c r="J71" s="105">
        <f t="shared" si="45"/>
        <v>78275000</v>
      </c>
      <c r="K71" s="106">
        <f t="shared" si="45"/>
        <v>89866227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215934000</v>
      </c>
      <c r="Q71" s="106">
        <f>$I71      +$K71      +$M71      +$O71</f>
        <v>159066992</v>
      </c>
      <c r="R71" s="61">
        <f>IF(($H71      =0),0,((($J71      -$H71      )/$H71      )*100))</f>
        <v>-43.138479866917528</v>
      </c>
      <c r="S71" s="62">
        <f>IF(($I71      =0),0,((($K71      -$I71      )/$I71      )*100))</f>
        <v>29.863054259588029</v>
      </c>
      <c r="T71" s="61">
        <f>IF($E71   =0,0,($P71   /$E71   )*100)</f>
        <v>90.307012224448059</v>
      </c>
      <c r="U71" s="65">
        <f>IF($E71   =0,0,($Q71   /$E71   )*100)</f>
        <v>66.524330541045799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588901000</v>
      </c>
      <c r="C72" s="104">
        <f>SUM(C9:C15,C18:C23,C26:C29,C32,C35:C39,C42:C52,C55:C58,C61:C65,C69)</f>
        <v>0</v>
      </c>
      <c r="D72" s="104"/>
      <c r="E72" s="104">
        <f>$B72      +$C72      +$D72</f>
        <v>588901000</v>
      </c>
      <c r="F72" s="105">
        <f t="shared" ref="F72:O72" si="46">SUM(F9:F15,F18:F23,F26:F29,F32,F35:F39,F42:F52,F55:F58,F61:F65,F69)</f>
        <v>588901000</v>
      </c>
      <c r="G72" s="106">
        <f t="shared" si="46"/>
        <v>442619000</v>
      </c>
      <c r="H72" s="105">
        <f t="shared" si="46"/>
        <v>209622000</v>
      </c>
      <c r="I72" s="106">
        <f t="shared" si="46"/>
        <v>85838490</v>
      </c>
      <c r="J72" s="105">
        <f t="shared" si="46"/>
        <v>132140000</v>
      </c>
      <c r="K72" s="106">
        <f t="shared" si="46"/>
        <v>220943131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341762000</v>
      </c>
      <c r="Q72" s="106">
        <f>$I72      +$K72      +$M72      +$O72</f>
        <v>306781621</v>
      </c>
      <c r="R72" s="61">
        <f>IF(($H72      =0),0,((($J72      -$H72      )/$H72      )*100))</f>
        <v>-36.96272337827137</v>
      </c>
      <c r="S72" s="62">
        <f>IF(($I72      =0),0,((($K72      -$I72      )/$I72      )*100))</f>
        <v>157.39400937737838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58.433839998632173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52.452958948142324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2Rqq/F8VDKu7qoNmuRMCmwe9Kb8T99NQRNVQO/UlfJulR9X74acFPdMCAFPCwQ5KlD5/ruc2b6bdSmJJgEbZw==" saltValue="6ANu5prP3FK3l9qbGqBD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2682000</v>
      </c>
      <c r="C29" s="92">
        <v>0</v>
      </c>
      <c r="D29" s="92"/>
      <c r="E29" s="92">
        <f>$B29      +$C29      +$D29</f>
        <v>2682000</v>
      </c>
      <c r="F29" s="93">
        <v>2682000</v>
      </c>
      <c r="G29" s="94">
        <v>1877000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2682000</v>
      </c>
      <c r="C30" s="95">
        <f>SUM(C26:C29)</f>
        <v>0</v>
      </c>
      <c r="D30" s="95"/>
      <c r="E30" s="95">
        <f>$B30      +$C30      +$D30</f>
        <v>2682000</v>
      </c>
      <c r="F30" s="96">
        <f t="shared" ref="F30:O30" si="16">SUM(F26:F29)</f>
        <v>2682000</v>
      </c>
      <c r="G30" s="97">
        <f t="shared" si="16"/>
        <v>1877000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5846000</v>
      </c>
      <c r="C32" s="92">
        <v>0</v>
      </c>
      <c r="D32" s="92"/>
      <c r="E32" s="92">
        <f>$B32      +$C32      +$D32</f>
        <v>5846000</v>
      </c>
      <c r="F32" s="93">
        <v>5846000</v>
      </c>
      <c r="G32" s="94">
        <v>4092000</v>
      </c>
      <c r="H32" s="93">
        <v>1927000</v>
      </c>
      <c r="I32" s="94"/>
      <c r="J32" s="93">
        <v>684000</v>
      </c>
      <c r="K32" s="94"/>
      <c r="L32" s="93"/>
      <c r="M32" s="94"/>
      <c r="N32" s="93"/>
      <c r="O32" s="94"/>
      <c r="P32" s="93">
        <f>$H32      +$J32      +$L32      +$N32</f>
        <v>2611000</v>
      </c>
      <c r="Q32" s="94">
        <f>$I32      +$K32      +$M32      +$O32</f>
        <v>0</v>
      </c>
      <c r="R32" s="48">
        <f>IF(($H32      =0),0,((($J32      -$H32      )/$H32      )*100))</f>
        <v>-64.504411001556832</v>
      </c>
      <c r="S32" s="49">
        <f>IF(($I32      =0),0,((($K32      -$I32      )/$I32      )*100))</f>
        <v>0</v>
      </c>
      <c r="T32" s="48">
        <f>IF(($E32      =0),0,(($P32      /$E32      )*100))</f>
        <v>44.663017447827578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5846000</v>
      </c>
      <c r="C33" s="95">
        <f>C32</f>
        <v>0</v>
      </c>
      <c r="D33" s="95"/>
      <c r="E33" s="95">
        <f>$B33      +$C33      +$D33</f>
        <v>5846000</v>
      </c>
      <c r="F33" s="96">
        <f t="shared" ref="F33:O33" si="17">F32</f>
        <v>5846000</v>
      </c>
      <c r="G33" s="97">
        <f t="shared" si="17"/>
        <v>4092000</v>
      </c>
      <c r="H33" s="96">
        <f t="shared" si="17"/>
        <v>1927000</v>
      </c>
      <c r="I33" s="97">
        <f t="shared" si="17"/>
        <v>0</v>
      </c>
      <c r="J33" s="96">
        <f t="shared" si="17"/>
        <v>684000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2611000</v>
      </c>
      <c r="Q33" s="97">
        <f>$I33      +$K33      +$M33      +$O33</f>
        <v>0</v>
      </c>
      <c r="R33" s="52">
        <f>IF(($H33      =0),0,((($J33      -$H33      )/$H33      )*100))</f>
        <v>-64.504411001556832</v>
      </c>
      <c r="S33" s="53">
        <f>IF(($I33      =0),0,((($K33      -$I33      )/$I33      )*100))</f>
        <v>0</v>
      </c>
      <c r="T33" s="52">
        <f>IF($E33   =0,0,($P33   /$E33   )*100)</f>
        <v>44.663017447827578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75000000</v>
      </c>
      <c r="C51" s="92">
        <v>0</v>
      </c>
      <c r="D51" s="92"/>
      <c r="E51" s="92">
        <f t="shared" si="26"/>
        <v>75000000</v>
      </c>
      <c r="F51" s="93">
        <v>75000000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75000000</v>
      </c>
      <c r="C53" s="95">
        <f>SUM(C42:C52)</f>
        <v>0</v>
      </c>
      <c r="D53" s="95"/>
      <c r="E53" s="95">
        <f t="shared" si="26"/>
        <v>75000000</v>
      </c>
      <c r="F53" s="96">
        <f t="shared" ref="F53:O53" si="33">SUM(F42:F52)</f>
        <v>75000000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89509000</v>
      </c>
      <c r="C67" s="104">
        <f>SUM(C9:C15,C18:C23,C26:C29,C32,C35:C39,C42:C52,C55:C58,C61:C65)</f>
        <v>0</v>
      </c>
      <c r="D67" s="104"/>
      <c r="E67" s="104">
        <f t="shared" si="35"/>
        <v>89509000</v>
      </c>
      <c r="F67" s="105">
        <f t="shared" ref="F67:O67" si="43">SUM(F9:F15,F18:F23,F26:F29,F32,F35:F39,F42:F52,F55:F58,F61:F65)</f>
        <v>89509000</v>
      </c>
      <c r="G67" s="106">
        <f t="shared" si="43"/>
        <v>7919000</v>
      </c>
      <c r="H67" s="105">
        <f t="shared" si="43"/>
        <v>1927000</v>
      </c>
      <c r="I67" s="106">
        <f t="shared" si="43"/>
        <v>0</v>
      </c>
      <c r="J67" s="105">
        <f t="shared" si="43"/>
        <v>684000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2611000</v>
      </c>
      <c r="Q67" s="106">
        <f t="shared" si="37"/>
        <v>0</v>
      </c>
      <c r="R67" s="61">
        <f t="shared" si="38"/>
        <v>-64.504411001556832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3.0545871452303515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227844000</v>
      </c>
      <c r="C69" s="92">
        <v>0</v>
      </c>
      <c r="D69" s="92"/>
      <c r="E69" s="92">
        <f>$B69      +$C69      +$D69</f>
        <v>227844000</v>
      </c>
      <c r="F69" s="93">
        <v>227844000</v>
      </c>
      <c r="G69" s="94">
        <v>68353000</v>
      </c>
      <c r="H69" s="93">
        <v>5030000</v>
      </c>
      <c r="I69" s="94"/>
      <c r="J69" s="93">
        <v>23829000</v>
      </c>
      <c r="K69" s="94"/>
      <c r="L69" s="93"/>
      <c r="M69" s="94"/>
      <c r="N69" s="93"/>
      <c r="O69" s="94"/>
      <c r="P69" s="93">
        <f>$H69      +$J69      +$L69      +$N69</f>
        <v>28859000</v>
      </c>
      <c r="Q69" s="94">
        <f>$I69      +$K69      +$M69      +$O69</f>
        <v>0</v>
      </c>
      <c r="R69" s="48">
        <f>IF(($H69      =0),0,((($J69      -$H69      )/$H69      )*100))</f>
        <v>373.7375745526839</v>
      </c>
      <c r="S69" s="49">
        <f>IF(($I69      =0),0,((($K69      -$I69      )/$I69      )*100))</f>
        <v>0</v>
      </c>
      <c r="T69" s="48">
        <f>IF(($E69      =0),0,(($P69      /$E69      )*100))</f>
        <v>12.666122434648269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227844000</v>
      </c>
      <c r="C70" s="101">
        <f>C69</f>
        <v>0</v>
      </c>
      <c r="D70" s="101"/>
      <c r="E70" s="101">
        <f>$B70      +$C70      +$D70</f>
        <v>227844000</v>
      </c>
      <c r="F70" s="102">
        <f t="shared" ref="F70:O70" si="44">F69</f>
        <v>227844000</v>
      </c>
      <c r="G70" s="103">
        <f t="shared" si="44"/>
        <v>68353000</v>
      </c>
      <c r="H70" s="102">
        <f t="shared" si="44"/>
        <v>5030000</v>
      </c>
      <c r="I70" s="103">
        <f t="shared" si="44"/>
        <v>0</v>
      </c>
      <c r="J70" s="102">
        <f t="shared" si="44"/>
        <v>23829000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28859000</v>
      </c>
      <c r="Q70" s="103">
        <f>$I70      +$K70      +$M70      +$O70</f>
        <v>0</v>
      </c>
      <c r="R70" s="57">
        <f>IF(($H70      =0),0,((($J70      -$H70      )/$H70      )*100))</f>
        <v>373.7375745526839</v>
      </c>
      <c r="S70" s="58">
        <f>IF(($I70      =0),0,((($K70      -$I70      )/$I70      )*100))</f>
        <v>0</v>
      </c>
      <c r="T70" s="57">
        <f>IF($E70   =0,0,($P70   /$E70   )*100)</f>
        <v>12.666122434648269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227844000</v>
      </c>
      <c r="C71" s="104">
        <f>C69</f>
        <v>0</v>
      </c>
      <c r="D71" s="104"/>
      <c r="E71" s="104">
        <f>$B71      +$C71      +$D71</f>
        <v>227844000</v>
      </c>
      <c r="F71" s="105">
        <f t="shared" ref="F71:O71" si="45">F69</f>
        <v>227844000</v>
      </c>
      <c r="G71" s="106">
        <f t="shared" si="45"/>
        <v>68353000</v>
      </c>
      <c r="H71" s="105">
        <f t="shared" si="45"/>
        <v>5030000</v>
      </c>
      <c r="I71" s="106">
        <f t="shared" si="45"/>
        <v>0</v>
      </c>
      <c r="J71" s="105">
        <f t="shared" si="45"/>
        <v>23829000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28859000</v>
      </c>
      <c r="Q71" s="106">
        <f>$I71      +$K71      +$M71      +$O71</f>
        <v>0</v>
      </c>
      <c r="R71" s="61">
        <f>IF(($H71      =0),0,((($J71      -$H71      )/$H71      )*100))</f>
        <v>373.7375745526839</v>
      </c>
      <c r="S71" s="62">
        <f>IF(($I71      =0),0,((($K71      -$I71      )/$I71      )*100))</f>
        <v>0</v>
      </c>
      <c r="T71" s="61">
        <f>IF($E71   =0,0,($P71   /$E71   )*100)</f>
        <v>12.666122434648269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317353000</v>
      </c>
      <c r="C72" s="104">
        <f>SUM(C9:C15,C18:C23,C26:C29,C32,C35:C39,C42:C52,C55:C58,C61:C65,C69)</f>
        <v>0</v>
      </c>
      <c r="D72" s="104"/>
      <c r="E72" s="104">
        <f>$B72      +$C72      +$D72</f>
        <v>317353000</v>
      </c>
      <c r="F72" s="105">
        <f t="shared" ref="F72:O72" si="46">SUM(F9:F15,F18:F23,F26:F29,F32,F35:F39,F42:F52,F55:F58,F61:F65,F69)</f>
        <v>317353000</v>
      </c>
      <c r="G72" s="106">
        <f t="shared" si="46"/>
        <v>76272000</v>
      </c>
      <c r="H72" s="105">
        <f t="shared" si="46"/>
        <v>6957000</v>
      </c>
      <c r="I72" s="106">
        <f t="shared" si="46"/>
        <v>0</v>
      </c>
      <c r="J72" s="105">
        <f t="shared" si="46"/>
        <v>24513000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31470000</v>
      </c>
      <c r="Q72" s="106">
        <f>$I72      +$K72      +$M72      +$O72</f>
        <v>0</v>
      </c>
      <c r="R72" s="61">
        <f>IF(($H72      =0),0,((($J72      -$H72      )/$H72      )*100))</f>
        <v>252.35015092712376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10.043980314181576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ymEkVd2EhM2KxisjWhRxHvnPpMoXM6gvvhJJWPC7iyJbaYRF9n/Xq96zfWPHh82Kj5rMnFPEpEqiZE4n5e9Hw==" saltValue="kCmBu/d+vvUWC3RVz+Jvk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219000</v>
      </c>
      <c r="I10" s="94">
        <v>229665</v>
      </c>
      <c r="J10" s="93">
        <v>427000</v>
      </c>
      <c r="K10" s="94">
        <v>245101</v>
      </c>
      <c r="L10" s="93"/>
      <c r="M10" s="94"/>
      <c r="N10" s="93"/>
      <c r="O10" s="94"/>
      <c r="P10" s="93">
        <f t="shared" ref="P10:P16" si="1">$H10      +$J10      +$L10      +$N10</f>
        <v>646000</v>
      </c>
      <c r="Q10" s="94">
        <f t="shared" ref="Q10:Q16" si="2">$I10      +$K10      +$M10      +$O10</f>
        <v>474766</v>
      </c>
      <c r="R10" s="48">
        <f t="shared" ref="R10:R16" si="3">IF(($H10      =0),0,((($J10      -$H10      )/$H10      )*100))</f>
        <v>94.977168949771681</v>
      </c>
      <c r="S10" s="49">
        <f t="shared" ref="S10:S16" si="4">IF(($I10      =0),0,((($K10      -$I10      )/$I10      )*100))</f>
        <v>6.7210937670084698</v>
      </c>
      <c r="T10" s="48">
        <f t="shared" ref="T10:T15" si="5">IF(($E10      =0),0,(($P10      /$E10      )*100))</f>
        <v>53.833333333333336</v>
      </c>
      <c r="U10" s="50">
        <f t="shared" ref="U10:U15" si="6">IF(($E10      =0),0,(($Q10      /$E10      )*100))</f>
        <v>39.563833333333335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219000</v>
      </c>
      <c r="I16" s="97">
        <f t="shared" si="7"/>
        <v>229665</v>
      </c>
      <c r="J16" s="96">
        <f t="shared" si="7"/>
        <v>427000</v>
      </c>
      <c r="K16" s="97">
        <f t="shared" si="7"/>
        <v>245101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646000</v>
      </c>
      <c r="Q16" s="97">
        <f t="shared" si="2"/>
        <v>474766</v>
      </c>
      <c r="R16" s="52">
        <f t="shared" si="3"/>
        <v>94.977168949771681</v>
      </c>
      <c r="S16" s="53">
        <f t="shared" si="4"/>
        <v>6.7210937670084698</v>
      </c>
      <c r="T16" s="52">
        <f>IF((SUM($E9:$E13)+$E15)=0,0,(P16/(SUM($E9:$E13)+$E15)*100))</f>
        <v>53.833333333333336</v>
      </c>
      <c r="U16" s="54">
        <f>IF((SUM($E9:$E13)+$E15)=0,0,(Q16/(SUM($E9:$E13)+$E15)*100))</f>
        <v>39.563833333333335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2584000</v>
      </c>
      <c r="C29" s="92">
        <v>0</v>
      </c>
      <c r="D29" s="92"/>
      <c r="E29" s="92">
        <f>$B29      +$C29      +$D29</f>
        <v>2584000</v>
      </c>
      <c r="F29" s="93">
        <v>2584000</v>
      </c>
      <c r="G29" s="94">
        <v>1809000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2584000</v>
      </c>
      <c r="C30" s="95">
        <f>SUM(C26:C29)</f>
        <v>0</v>
      </c>
      <c r="D30" s="95"/>
      <c r="E30" s="95">
        <f>$B30      +$C30      +$D30</f>
        <v>2584000</v>
      </c>
      <c r="F30" s="96">
        <f t="shared" ref="F30:O30" si="16">SUM(F26:F29)</f>
        <v>2584000</v>
      </c>
      <c r="G30" s="97">
        <f t="shared" si="16"/>
        <v>1809000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4619000</v>
      </c>
      <c r="C32" s="92">
        <v>0</v>
      </c>
      <c r="D32" s="92"/>
      <c r="E32" s="92">
        <f>$B32      +$C32      +$D32</f>
        <v>4619000</v>
      </c>
      <c r="F32" s="93">
        <v>4619000</v>
      </c>
      <c r="G32" s="94">
        <v>3233000</v>
      </c>
      <c r="H32" s="93">
        <v>514000</v>
      </c>
      <c r="I32" s="94">
        <v>1036986</v>
      </c>
      <c r="J32" s="93">
        <v>2274000</v>
      </c>
      <c r="K32" s="94">
        <v>1750608</v>
      </c>
      <c r="L32" s="93"/>
      <c r="M32" s="94"/>
      <c r="N32" s="93"/>
      <c r="O32" s="94"/>
      <c r="P32" s="93">
        <f>$H32      +$J32      +$L32      +$N32</f>
        <v>2788000</v>
      </c>
      <c r="Q32" s="94">
        <f>$I32      +$K32      +$M32      +$O32</f>
        <v>2787594</v>
      </c>
      <c r="R32" s="48">
        <f>IF(($H32      =0),0,((($J32      -$H32      )/$H32      )*100))</f>
        <v>342.41245136186768</v>
      </c>
      <c r="S32" s="49">
        <f>IF(($I32      =0),0,((($K32      -$I32      )/$I32      )*100))</f>
        <v>68.816936776388488</v>
      </c>
      <c r="T32" s="48">
        <f>IF(($E32      =0),0,(($P32      /$E32      )*100))</f>
        <v>60.35938514830049</v>
      </c>
      <c r="U32" s="50">
        <f>IF(($E32      =0),0,(($Q32      /$E32      )*100))</f>
        <v>60.350595366962544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4619000</v>
      </c>
      <c r="C33" s="95">
        <f>C32</f>
        <v>0</v>
      </c>
      <c r="D33" s="95"/>
      <c r="E33" s="95">
        <f>$B33      +$C33      +$D33</f>
        <v>4619000</v>
      </c>
      <c r="F33" s="96">
        <f t="shared" ref="F33:O33" si="17">F32</f>
        <v>4619000</v>
      </c>
      <c r="G33" s="97">
        <f t="shared" si="17"/>
        <v>3233000</v>
      </c>
      <c r="H33" s="96">
        <f t="shared" si="17"/>
        <v>514000</v>
      </c>
      <c r="I33" s="97">
        <f t="shared" si="17"/>
        <v>1036986</v>
      </c>
      <c r="J33" s="96">
        <f t="shared" si="17"/>
        <v>2274000</v>
      </c>
      <c r="K33" s="97">
        <f t="shared" si="17"/>
        <v>1750608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2788000</v>
      </c>
      <c r="Q33" s="97">
        <f>$I33      +$K33      +$M33      +$O33</f>
        <v>2787594</v>
      </c>
      <c r="R33" s="52">
        <f>IF(($H33      =0),0,((($J33      -$H33      )/$H33      )*100))</f>
        <v>342.41245136186768</v>
      </c>
      <c r="S33" s="53">
        <f>IF(($I33      =0),0,((($K33      -$I33      )/$I33      )*100))</f>
        <v>68.816936776388488</v>
      </c>
      <c r="T33" s="52">
        <f>IF($E33   =0,0,($P33   /$E33   )*100)</f>
        <v>60.35938514830049</v>
      </c>
      <c r="U33" s="54">
        <f>IF($E33   =0,0,($Q33   /$E33   )*100)</f>
        <v>60.350595366962544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10000000</v>
      </c>
      <c r="C43" s="92">
        <v>0</v>
      </c>
      <c r="D43" s="92"/>
      <c r="E43" s="92">
        <f t="shared" si="26"/>
        <v>10000000</v>
      </c>
      <c r="F43" s="93">
        <v>10000000</v>
      </c>
      <c r="G43" s="94">
        <v>4000000</v>
      </c>
      <c r="H43" s="93">
        <v>1000000</v>
      </c>
      <c r="I43" s="94">
        <v>1015774</v>
      </c>
      <c r="J43" s="93">
        <v>3000000</v>
      </c>
      <c r="K43" s="94">
        <v>3298639</v>
      </c>
      <c r="L43" s="93"/>
      <c r="M43" s="94"/>
      <c r="N43" s="93"/>
      <c r="O43" s="94"/>
      <c r="P43" s="93">
        <f t="shared" si="27"/>
        <v>4000000</v>
      </c>
      <c r="Q43" s="94">
        <f t="shared" si="28"/>
        <v>4314413</v>
      </c>
      <c r="R43" s="48">
        <f t="shared" si="29"/>
        <v>200</v>
      </c>
      <c r="S43" s="49">
        <f t="shared" si="30"/>
        <v>224.74142870362894</v>
      </c>
      <c r="T43" s="48">
        <f t="shared" si="31"/>
        <v>40</v>
      </c>
      <c r="U43" s="50">
        <f t="shared" si="32"/>
        <v>43.144130000000004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70000000</v>
      </c>
      <c r="C51" s="92">
        <v>0</v>
      </c>
      <c r="D51" s="92"/>
      <c r="E51" s="92">
        <f t="shared" si="26"/>
        <v>70000000</v>
      </c>
      <c r="F51" s="93">
        <v>70000000</v>
      </c>
      <c r="G51" s="94">
        <v>35000000</v>
      </c>
      <c r="H51" s="93">
        <v>5245000</v>
      </c>
      <c r="I51" s="94">
        <v>3777247</v>
      </c>
      <c r="J51" s="93">
        <v>10086000</v>
      </c>
      <c r="K51" s="94">
        <v>9151579</v>
      </c>
      <c r="L51" s="93"/>
      <c r="M51" s="94"/>
      <c r="N51" s="93"/>
      <c r="O51" s="94"/>
      <c r="P51" s="93">
        <f t="shared" si="27"/>
        <v>15331000</v>
      </c>
      <c r="Q51" s="94">
        <f t="shared" si="28"/>
        <v>12928826</v>
      </c>
      <c r="R51" s="48">
        <f t="shared" si="29"/>
        <v>92.297426120114395</v>
      </c>
      <c r="S51" s="49">
        <f t="shared" si="30"/>
        <v>142.28171999342379</v>
      </c>
      <c r="T51" s="48">
        <f t="shared" si="31"/>
        <v>21.901428571428571</v>
      </c>
      <c r="U51" s="50">
        <f t="shared" si="32"/>
        <v>18.469751428571428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80000000</v>
      </c>
      <c r="C53" s="95">
        <f>SUM(C42:C52)</f>
        <v>0</v>
      </c>
      <c r="D53" s="95"/>
      <c r="E53" s="95">
        <f t="shared" si="26"/>
        <v>80000000</v>
      </c>
      <c r="F53" s="96">
        <f t="shared" ref="F53:O53" si="33">SUM(F42:F52)</f>
        <v>80000000</v>
      </c>
      <c r="G53" s="97">
        <f t="shared" si="33"/>
        <v>39000000</v>
      </c>
      <c r="H53" s="96">
        <f t="shared" si="33"/>
        <v>6245000</v>
      </c>
      <c r="I53" s="97">
        <f t="shared" si="33"/>
        <v>4793021</v>
      </c>
      <c r="J53" s="96">
        <f t="shared" si="33"/>
        <v>13086000</v>
      </c>
      <c r="K53" s="97">
        <f t="shared" si="33"/>
        <v>12450218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19331000</v>
      </c>
      <c r="Q53" s="97">
        <f t="shared" si="28"/>
        <v>17243239</v>
      </c>
      <c r="R53" s="52">
        <f t="shared" si="29"/>
        <v>109.54363490792633</v>
      </c>
      <c r="S53" s="53">
        <f t="shared" si="30"/>
        <v>159.75721783818597</v>
      </c>
      <c r="T53" s="52">
        <f>IF((+$E43+$E45+$E47+$E48+$E51) =0,0,(P53   /(+$E43+$E45+$E47+$E48+$E51) )*100)</f>
        <v>24.16375</v>
      </c>
      <c r="U53" s="54">
        <f>IF((+$E43+$E45+$E47+$E48+$E51) =0,0,(Q53   /(+$E43+$E45+$E47+$E48+$E51) )*100)</f>
        <v>21.55404875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91434000</v>
      </c>
      <c r="C67" s="104">
        <f>SUM(C9:C15,C18:C23,C26:C29,C32,C35:C39,C42:C52,C55:C58,C61:C65)</f>
        <v>0</v>
      </c>
      <c r="D67" s="104"/>
      <c r="E67" s="104">
        <f t="shared" si="35"/>
        <v>91434000</v>
      </c>
      <c r="F67" s="105">
        <f t="shared" ref="F67:O67" si="43">SUM(F9:F15,F18:F23,F26:F29,F32,F35:F39,F42:F52,F55:F58,F61:F65)</f>
        <v>91434000</v>
      </c>
      <c r="G67" s="106">
        <f t="shared" si="43"/>
        <v>45242000</v>
      </c>
      <c r="H67" s="105">
        <f t="shared" si="43"/>
        <v>6978000</v>
      </c>
      <c r="I67" s="106">
        <f t="shared" si="43"/>
        <v>6059672</v>
      </c>
      <c r="J67" s="105">
        <f t="shared" si="43"/>
        <v>15787000</v>
      </c>
      <c r="K67" s="106">
        <f t="shared" si="43"/>
        <v>14445927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22765000</v>
      </c>
      <c r="Q67" s="106">
        <f t="shared" si="37"/>
        <v>20505599</v>
      </c>
      <c r="R67" s="61">
        <f t="shared" si="38"/>
        <v>126.2396102034967</v>
      </c>
      <c r="S67" s="62">
        <f t="shared" si="39"/>
        <v>138.39453686602178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25.751388527538658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23.195591778559553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180995000</v>
      </c>
      <c r="C69" s="92">
        <v>0</v>
      </c>
      <c r="D69" s="92"/>
      <c r="E69" s="92">
        <f>$B69      +$C69      +$D69</f>
        <v>180995000</v>
      </c>
      <c r="F69" s="93">
        <v>180995000</v>
      </c>
      <c r="G69" s="94">
        <v>113610000</v>
      </c>
      <c r="H69" s="93">
        <v>38496000</v>
      </c>
      <c r="I69" s="94">
        <v>32412559</v>
      </c>
      <c r="J69" s="93">
        <v>44992000</v>
      </c>
      <c r="K69" s="94">
        <v>45805349</v>
      </c>
      <c r="L69" s="93"/>
      <c r="M69" s="94"/>
      <c r="N69" s="93"/>
      <c r="O69" s="94"/>
      <c r="P69" s="93">
        <f>$H69      +$J69      +$L69      +$N69</f>
        <v>83488000</v>
      </c>
      <c r="Q69" s="94">
        <f>$I69      +$K69      +$M69      +$O69</f>
        <v>78217908</v>
      </c>
      <c r="R69" s="48">
        <f>IF(($H69      =0),0,((($J69      -$H69      )/$H69      )*100))</f>
        <v>16.874480465502909</v>
      </c>
      <c r="S69" s="49">
        <f>IF(($I69      =0),0,((($K69      -$I69      )/$I69      )*100))</f>
        <v>41.319755098633223</v>
      </c>
      <c r="T69" s="48">
        <f>IF(($E69      =0),0,(($P69      /$E69      )*100))</f>
        <v>46.127241084007849</v>
      </c>
      <c r="U69" s="50">
        <f>IF(($E69      =0),0,(($Q69      /$E69      )*100))</f>
        <v>43.215507610707476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180995000</v>
      </c>
      <c r="C70" s="101">
        <f>C69</f>
        <v>0</v>
      </c>
      <c r="D70" s="101"/>
      <c r="E70" s="101">
        <f>$B70      +$C70      +$D70</f>
        <v>180995000</v>
      </c>
      <c r="F70" s="102">
        <f t="shared" ref="F70:O70" si="44">F69</f>
        <v>180995000</v>
      </c>
      <c r="G70" s="103">
        <f t="shared" si="44"/>
        <v>113610000</v>
      </c>
      <c r="H70" s="102">
        <f t="shared" si="44"/>
        <v>38496000</v>
      </c>
      <c r="I70" s="103">
        <f t="shared" si="44"/>
        <v>32412559</v>
      </c>
      <c r="J70" s="102">
        <f t="shared" si="44"/>
        <v>44992000</v>
      </c>
      <c r="K70" s="103">
        <f t="shared" si="44"/>
        <v>45805349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83488000</v>
      </c>
      <c r="Q70" s="103">
        <f>$I70      +$K70      +$M70      +$O70</f>
        <v>78217908</v>
      </c>
      <c r="R70" s="57">
        <f>IF(($H70      =0),0,((($J70      -$H70      )/$H70      )*100))</f>
        <v>16.874480465502909</v>
      </c>
      <c r="S70" s="58">
        <f>IF(($I70      =0),0,((($K70      -$I70      )/$I70      )*100))</f>
        <v>41.319755098633223</v>
      </c>
      <c r="T70" s="57">
        <f>IF($E70   =0,0,($P70   /$E70   )*100)</f>
        <v>46.127241084007849</v>
      </c>
      <c r="U70" s="59">
        <f>IF($E70   =0,0,($Q70   /$E70 )*100)</f>
        <v>43.215507610707476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180995000</v>
      </c>
      <c r="C71" s="104">
        <f>C69</f>
        <v>0</v>
      </c>
      <c r="D71" s="104"/>
      <c r="E71" s="104">
        <f>$B71      +$C71      +$D71</f>
        <v>180995000</v>
      </c>
      <c r="F71" s="105">
        <f t="shared" ref="F71:O71" si="45">F69</f>
        <v>180995000</v>
      </c>
      <c r="G71" s="106">
        <f t="shared" si="45"/>
        <v>113610000</v>
      </c>
      <c r="H71" s="105">
        <f t="shared" si="45"/>
        <v>38496000</v>
      </c>
      <c r="I71" s="106">
        <f t="shared" si="45"/>
        <v>32412559</v>
      </c>
      <c r="J71" s="105">
        <f t="shared" si="45"/>
        <v>44992000</v>
      </c>
      <c r="K71" s="106">
        <f t="shared" si="45"/>
        <v>45805349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83488000</v>
      </c>
      <c r="Q71" s="106">
        <f>$I71      +$K71      +$M71      +$O71</f>
        <v>78217908</v>
      </c>
      <c r="R71" s="61">
        <f>IF(($H71      =0),0,((($J71      -$H71      )/$H71      )*100))</f>
        <v>16.874480465502909</v>
      </c>
      <c r="S71" s="62">
        <f>IF(($I71      =0),0,((($K71      -$I71      )/$I71      )*100))</f>
        <v>41.319755098633223</v>
      </c>
      <c r="T71" s="61">
        <f>IF($E71   =0,0,($P71   /$E71   )*100)</f>
        <v>46.127241084007849</v>
      </c>
      <c r="U71" s="65">
        <f>IF($E71   =0,0,($Q71   /$E71   )*100)</f>
        <v>43.215507610707476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272429000</v>
      </c>
      <c r="C72" s="104">
        <f>SUM(C9:C15,C18:C23,C26:C29,C32,C35:C39,C42:C52,C55:C58,C61:C65,C69)</f>
        <v>0</v>
      </c>
      <c r="D72" s="104"/>
      <c r="E72" s="104">
        <f>$B72      +$C72      +$D72</f>
        <v>272429000</v>
      </c>
      <c r="F72" s="105">
        <f t="shared" ref="F72:O72" si="46">SUM(F9:F15,F18:F23,F26:F29,F32,F35:F39,F42:F52,F55:F58,F61:F65,F69)</f>
        <v>272429000</v>
      </c>
      <c r="G72" s="106">
        <f t="shared" si="46"/>
        <v>158852000</v>
      </c>
      <c r="H72" s="105">
        <f t="shared" si="46"/>
        <v>45474000</v>
      </c>
      <c r="I72" s="106">
        <f t="shared" si="46"/>
        <v>38472231</v>
      </c>
      <c r="J72" s="105">
        <f t="shared" si="46"/>
        <v>60779000</v>
      </c>
      <c r="K72" s="106">
        <f t="shared" si="46"/>
        <v>60251276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106253000</v>
      </c>
      <c r="Q72" s="106">
        <f>$I72      +$K72      +$M72      +$O72</f>
        <v>98723507</v>
      </c>
      <c r="R72" s="61">
        <f>IF(($H72      =0),0,((($J72      -$H72      )/$H72      )*100))</f>
        <v>33.656594977349698</v>
      </c>
      <c r="S72" s="62">
        <f>IF(($I72      =0),0,((($K72      -$I72      )/$I72      )*100))</f>
        <v>56.609779141739921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39.440901565713183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36.645968789671784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+HEN9oFjcy94gS92TKKRfMjrdI6cyvMCNGj+6EBRIk5rkkRb2gKC2D86XZCy1cxAfcPuIfJZ4n8MIa8YX3HCA==" saltValue="5a/rFyoQFvZtxjV53p/G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C1F84CAC9BFF41B14DC5F35EA442CF" ma:contentTypeVersion="" ma:contentTypeDescription="Create a new document." ma:contentTypeScope="" ma:versionID="c4b4c50ae403b62878d571ca6d77566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4B3ED12-9D5E-442A-BA53-159E82BDE794}"/>
</file>

<file path=customXml/itemProps2.xml><?xml version="1.0" encoding="utf-8"?>
<ds:datastoreItem xmlns:ds="http://schemas.openxmlformats.org/officeDocument/2006/customXml" ds:itemID="{1658CE1C-3D7B-4344-9DE9-F0B0B87356FB}"/>
</file>

<file path=customXml/itemProps3.xml><?xml version="1.0" encoding="utf-8"?>
<ds:datastoreItem xmlns:ds="http://schemas.openxmlformats.org/officeDocument/2006/customXml" ds:itemID="{2639AA3D-825D-46F2-8CB4-B0D7BC808A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Kgothatso Matlala</cp:lastModifiedBy>
  <dcterms:created xsi:type="dcterms:W3CDTF">2022-01-31T15:28:54Z</dcterms:created>
  <dcterms:modified xsi:type="dcterms:W3CDTF">2022-01-31T15:30:03Z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0x0101000EC1F84CAC9BFF41B14DC5F35EA442CF</vt:lpwstr>
  </property>
</Properties>
</file>