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F8F5C87B-BD00-49BA-BE54-EA22CC4B4827}" xr6:coauthVersionLast="47" xr6:coauthVersionMax="47" xr10:uidLastSave="{00000000-0000-0000-0000-000000000000}"/>
  <workbookProtection workbookAlgorithmName="SHA-512" workbookHashValue="wdwu89FxseAP7AjMdM9CeG1j2dIhfkiNYbIyACQS3QCLXoxDMLB54MV6iUVBii0QQHFNMESqNzI9NihwRkWtIg==" workbookSaltValue="qy1ukQodsvfAYHB7p8kvcA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BUF" sheetId="2" r:id="rId2"/>
    <sheet name="DC10" sheetId="3" r:id="rId3"/>
    <sheet name="DC12" sheetId="4" r:id="rId4"/>
    <sheet name="DC13" sheetId="5" r:id="rId5"/>
    <sheet name="DC14" sheetId="6" r:id="rId6"/>
    <sheet name="DC15" sheetId="7" r:id="rId7"/>
    <sheet name="DC44" sheetId="8" r:id="rId8"/>
    <sheet name="EC101" sheetId="9" r:id="rId9"/>
    <sheet name="EC102" sheetId="10" r:id="rId10"/>
    <sheet name="EC104" sheetId="11" r:id="rId11"/>
    <sheet name="EC105" sheetId="12" r:id="rId12"/>
    <sheet name="EC106" sheetId="13" r:id="rId13"/>
    <sheet name="EC108" sheetId="14" r:id="rId14"/>
    <sheet name="EC109" sheetId="15" r:id="rId15"/>
    <sheet name="EC121" sheetId="16" r:id="rId16"/>
    <sheet name="EC122" sheetId="17" r:id="rId17"/>
    <sheet name="EC123" sheetId="18" r:id="rId18"/>
    <sheet name="EC124" sheetId="19" r:id="rId19"/>
    <sheet name="EC126" sheetId="20" r:id="rId20"/>
    <sheet name="EC129" sheetId="21" r:id="rId21"/>
    <sheet name="EC131" sheetId="22" r:id="rId22"/>
    <sheet name="EC135" sheetId="23" r:id="rId23"/>
    <sheet name="EC136" sheetId="24" r:id="rId24"/>
    <sheet name="EC137" sheetId="25" r:id="rId25"/>
    <sheet name="EC138" sheetId="26" r:id="rId26"/>
    <sheet name="EC139" sheetId="27" r:id="rId27"/>
    <sheet name="EC141" sheetId="28" r:id="rId28"/>
    <sheet name="EC142" sheetId="29" r:id="rId29"/>
    <sheet name="EC145" sheetId="30" r:id="rId30"/>
    <sheet name="EC153" sheetId="31" r:id="rId31"/>
    <sheet name="EC154" sheetId="32" r:id="rId32"/>
    <sheet name="EC155" sheetId="33" r:id="rId33"/>
    <sheet name="EC156" sheetId="34" r:id="rId34"/>
    <sheet name="EC157" sheetId="35" r:id="rId35"/>
    <sheet name="EC441" sheetId="36" r:id="rId36"/>
    <sheet name="EC442" sheetId="37" r:id="rId37"/>
    <sheet name="EC443" sheetId="38" r:id="rId38"/>
    <sheet name="EC444" sheetId="39" r:id="rId39"/>
    <sheet name="NMA" sheetId="40" r:id="rId40"/>
  </sheets>
  <definedNames>
    <definedName name="_xlnm.Print_Area" localSheetId="1">BUF!$A$1:$X$127</definedName>
    <definedName name="_xlnm.Print_Area" localSheetId="2">'DC10'!$A$1:$X$127</definedName>
    <definedName name="_xlnm.Print_Area" localSheetId="3">'DC12'!$A$1:$X$127</definedName>
    <definedName name="_xlnm.Print_Area" localSheetId="4">'DC13'!$A$1:$X$127</definedName>
    <definedName name="_xlnm.Print_Area" localSheetId="5">'DC14'!$A$1:$X$127</definedName>
    <definedName name="_xlnm.Print_Area" localSheetId="6">'DC15'!$A$1:$X$127</definedName>
    <definedName name="_xlnm.Print_Area" localSheetId="7">'DC44'!$A$1:$X$127</definedName>
    <definedName name="_xlnm.Print_Area" localSheetId="8">'EC101'!$A$1:$X$127</definedName>
    <definedName name="_xlnm.Print_Area" localSheetId="9">'EC102'!$A$1:$X$127</definedName>
    <definedName name="_xlnm.Print_Area" localSheetId="10">'EC104'!$A$1:$X$127</definedName>
    <definedName name="_xlnm.Print_Area" localSheetId="11">'EC105'!$A$1:$X$127</definedName>
    <definedName name="_xlnm.Print_Area" localSheetId="12">'EC106'!$A$1:$X$127</definedName>
    <definedName name="_xlnm.Print_Area" localSheetId="13">'EC108'!$A$1:$X$127</definedName>
    <definedName name="_xlnm.Print_Area" localSheetId="14">'EC109'!$A$1:$X$127</definedName>
    <definedName name="_xlnm.Print_Area" localSheetId="15">'EC121'!$A$1:$X$127</definedName>
    <definedName name="_xlnm.Print_Area" localSheetId="16">'EC122'!$A$1:$X$127</definedName>
    <definedName name="_xlnm.Print_Area" localSheetId="17">'EC123'!$A$1:$X$127</definedName>
    <definedName name="_xlnm.Print_Area" localSheetId="18">'EC124'!$A$1:$X$127</definedName>
    <definedName name="_xlnm.Print_Area" localSheetId="19">'EC126'!$A$1:$X$127</definedName>
    <definedName name="_xlnm.Print_Area" localSheetId="20">'EC129'!$A$1:$X$127</definedName>
    <definedName name="_xlnm.Print_Area" localSheetId="21">'EC131'!$A$1:$X$127</definedName>
    <definedName name="_xlnm.Print_Area" localSheetId="22">'EC135'!$A$1:$X$127</definedName>
    <definedName name="_xlnm.Print_Area" localSheetId="23">'EC136'!$A$1:$X$127</definedName>
    <definedName name="_xlnm.Print_Area" localSheetId="24">'EC137'!$A$1:$X$127</definedName>
    <definedName name="_xlnm.Print_Area" localSheetId="25">'EC138'!$A$1:$X$127</definedName>
    <definedName name="_xlnm.Print_Area" localSheetId="26">'EC139'!$A$1:$X$127</definedName>
    <definedName name="_xlnm.Print_Area" localSheetId="27">'EC141'!$A$1:$X$127</definedName>
    <definedName name="_xlnm.Print_Area" localSheetId="28">'EC142'!$A$1:$X$127</definedName>
    <definedName name="_xlnm.Print_Area" localSheetId="29">'EC145'!$A$1:$X$127</definedName>
    <definedName name="_xlnm.Print_Area" localSheetId="30">'EC153'!$A$1:$X$127</definedName>
    <definedName name="_xlnm.Print_Area" localSheetId="31">'EC154'!$A$1:$X$127</definedName>
    <definedName name="_xlnm.Print_Area" localSheetId="32">'EC155'!$A$1:$X$127</definedName>
    <definedName name="_xlnm.Print_Area" localSheetId="33">'EC156'!$A$1:$X$127</definedName>
    <definedName name="_xlnm.Print_Area" localSheetId="34">'EC157'!$A$1:$X$127</definedName>
    <definedName name="_xlnm.Print_Area" localSheetId="35">'EC441'!$A$1:$X$127</definedName>
    <definedName name="_xlnm.Print_Area" localSheetId="36">'EC442'!$A$1:$X$127</definedName>
    <definedName name="_xlnm.Print_Area" localSheetId="37">'EC443'!$A$1:$X$127</definedName>
    <definedName name="_xlnm.Print_Area" localSheetId="38">'EC444'!$A$1:$X$127</definedName>
    <definedName name="_xlnm.Print_Area" localSheetId="39">NMA!$A$1:$X$127</definedName>
    <definedName name="_xlnm.Print_Area" localSheetId="0">Summary!$A$1:$X$127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U100" i="3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T110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T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T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T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T108" i="6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T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U102" i="6" s="1"/>
  <c r="S101" i="6"/>
  <c r="R101" i="6"/>
  <c r="E101" i="6"/>
  <c r="T101" i="6" s="1"/>
  <c r="S100" i="6"/>
  <c r="R100" i="6"/>
  <c r="E100" i="6"/>
  <c r="U100" i="6" s="1"/>
  <c r="S99" i="6"/>
  <c r="R99" i="6"/>
  <c r="E99" i="6"/>
  <c r="T99" i="6" s="1"/>
  <c r="T98" i="6"/>
  <c r="S98" i="6"/>
  <c r="R98" i="6"/>
  <c r="E98" i="6"/>
  <c r="U98" i="6" s="1"/>
  <c r="S97" i="6"/>
  <c r="R97" i="6"/>
  <c r="E97" i="6"/>
  <c r="T97" i="6" s="1"/>
  <c r="T96" i="6"/>
  <c r="S96" i="6"/>
  <c r="R96" i="6"/>
  <c r="E96" i="6"/>
  <c r="U96" i="6" s="1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T108" i="8"/>
  <c r="S108" i="8"/>
  <c r="R108" i="8"/>
  <c r="E108" i="8"/>
  <c r="U108" i="8" s="1"/>
  <c r="T107" i="8"/>
  <c r="S107" i="8"/>
  <c r="R107" i="8"/>
  <c r="E107" i="8"/>
  <c r="U107" i="8" s="1"/>
  <c r="S106" i="8"/>
  <c r="R106" i="8"/>
  <c r="E106" i="8"/>
  <c r="U106" i="8" s="1"/>
  <c r="S105" i="8"/>
  <c r="R105" i="8"/>
  <c r="E105" i="8"/>
  <c r="T105" i="8" s="1"/>
  <c r="S104" i="8"/>
  <c r="R104" i="8"/>
  <c r="E104" i="8"/>
  <c r="U104" i="8" s="1"/>
  <c r="T103" i="8"/>
  <c r="S103" i="8"/>
  <c r="R103" i="8"/>
  <c r="E103" i="8"/>
  <c r="U103" i="8" s="1"/>
  <c r="S102" i="8"/>
  <c r="R102" i="8"/>
  <c r="E102" i="8"/>
  <c r="U102" i="8" s="1"/>
  <c r="S101" i="8"/>
  <c r="R101" i="8"/>
  <c r="E101" i="8"/>
  <c r="T101" i="8" s="1"/>
  <c r="T100" i="8"/>
  <c r="S100" i="8"/>
  <c r="R100" i="8"/>
  <c r="E100" i="8"/>
  <c r="U100" i="8" s="1"/>
  <c r="T99" i="8"/>
  <c r="S99" i="8"/>
  <c r="R99" i="8"/>
  <c r="E99" i="8"/>
  <c r="U99" i="8" s="1"/>
  <c r="S98" i="8"/>
  <c r="R98" i="8"/>
  <c r="E98" i="8"/>
  <c r="U98" i="8" s="1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W95" i="9"/>
  <c r="W112" i="9" s="1"/>
  <c r="V95" i="9"/>
  <c r="V112" i="9" s="1"/>
  <c r="R95" i="9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T108" i="10" s="1"/>
  <c r="S107" i="10"/>
  <c r="R107" i="10"/>
  <c r="E107" i="10"/>
  <c r="T107" i="10" s="1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M112" i="10" s="1"/>
  <c r="S112" i="10" s="1"/>
  <c r="L95" i="10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T96" i="11" s="1"/>
  <c r="W95" i="11"/>
  <c r="W112" i="11" s="1"/>
  <c r="V95" i="11"/>
  <c r="V112" i="11" s="1"/>
  <c r="M95" i="1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T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T105" i="12"/>
  <c r="S105" i="12"/>
  <c r="R105" i="12"/>
  <c r="E105" i="12"/>
  <c r="U105" i="12" s="1"/>
  <c r="S104" i="12"/>
  <c r="R104" i="12"/>
  <c r="E104" i="12"/>
  <c r="U104" i="12" s="1"/>
  <c r="T103" i="12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V112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W95" i="13"/>
  <c r="W112" i="13" s="1"/>
  <c r="V95" i="13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S96" i="14"/>
  <c r="R96" i="14"/>
  <c r="E96" i="14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S95" i="15" s="1"/>
  <c r="L95" i="15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T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T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T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T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T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T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T99" i="17" s="1"/>
  <c r="S98" i="17"/>
  <c r="R98" i="17"/>
  <c r="E98" i="17"/>
  <c r="U98" i="17" s="1"/>
  <c r="T97" i="17"/>
  <c r="S97" i="17"/>
  <c r="R97" i="17"/>
  <c r="E97" i="17"/>
  <c r="U97" i="17" s="1"/>
  <c r="S96" i="17"/>
  <c r="R96" i="17"/>
  <c r="E96" i="17"/>
  <c r="T96" i="17" s="1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T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T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T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S100" i="18"/>
  <c r="R100" i="18"/>
  <c r="E100" i="18"/>
  <c r="T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T96" i="18" s="1"/>
  <c r="W95" i="18"/>
  <c r="W112" i="18" s="1"/>
  <c r="V95" i="18"/>
  <c r="V112" i="18" s="1"/>
  <c r="M95" i="18"/>
  <c r="M112" i="18" s="1"/>
  <c r="S112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T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T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T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S97" i="19"/>
  <c r="R97" i="19"/>
  <c r="E97" i="19"/>
  <c r="T97" i="19" s="1"/>
  <c r="S96" i="19"/>
  <c r="R96" i="19"/>
  <c r="E96" i="19"/>
  <c r="U96" i="19" s="1"/>
  <c r="W95" i="19"/>
  <c r="W112" i="19" s="1"/>
  <c r="V95" i="19"/>
  <c r="V112" i="19" s="1"/>
  <c r="M95" i="19"/>
  <c r="S95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T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T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T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T113" i="21"/>
  <c r="S113" i="21"/>
  <c r="Q113" i="21"/>
  <c r="P113" i="21"/>
  <c r="O113" i="21"/>
  <c r="N113" i="21"/>
  <c r="M113" i="2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T107" i="21" s="1"/>
  <c r="S106" i="21"/>
  <c r="R106" i="21"/>
  <c r="E106" i="21"/>
  <c r="T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T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T99" i="21" s="1"/>
  <c r="S98" i="21"/>
  <c r="R98" i="21"/>
  <c r="E98" i="21"/>
  <c r="T98" i="21" s="1"/>
  <c r="S97" i="21"/>
  <c r="R97" i="21"/>
  <c r="E97" i="21"/>
  <c r="U97" i="21" s="1"/>
  <c r="S96" i="21"/>
  <c r="R96" i="21"/>
  <c r="E96" i="21"/>
  <c r="T96" i="21" s="1"/>
  <c r="W95" i="21"/>
  <c r="W112" i="21" s="1"/>
  <c r="V95" i="21"/>
  <c r="V112" i="21" s="1"/>
  <c r="M95" i="21"/>
  <c r="M112" i="21" s="1"/>
  <c r="S112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R113" i="22"/>
  <c r="Q113" i="22"/>
  <c r="P113" i="22"/>
  <c r="O113" i="22"/>
  <c r="N113" i="22"/>
  <c r="M113" i="22"/>
  <c r="S113" i="22" s="1"/>
  <c r="L113" i="22"/>
  <c r="K113" i="22"/>
  <c r="J113" i="22"/>
  <c r="I113" i="22"/>
  <c r="H113" i="22"/>
  <c r="G113" i="22"/>
  <c r="F113" i="22"/>
  <c r="E113" i="22"/>
  <c r="T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T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S102" i="22"/>
  <c r="R102" i="22"/>
  <c r="E102" i="22"/>
  <c r="U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M112" i="22" s="1"/>
  <c r="S112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M112" i="23" s="1"/>
  <c r="S112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T98" i="24"/>
  <c r="S98" i="24"/>
  <c r="R98" i="24"/>
  <c r="E98" i="24"/>
  <c r="U98" i="24" s="1"/>
  <c r="S97" i="24"/>
  <c r="R97" i="24"/>
  <c r="E97" i="24"/>
  <c r="U97" i="24" s="1"/>
  <c r="S96" i="24"/>
  <c r="R96" i="24"/>
  <c r="E96" i="24"/>
  <c r="W95" i="24"/>
  <c r="W112" i="24" s="1"/>
  <c r="V95" i="24"/>
  <c r="V112" i="24" s="1"/>
  <c r="M95" i="24"/>
  <c r="M112" i="24" s="1"/>
  <c r="S112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U103" i="25" s="1"/>
  <c r="S102" i="25"/>
  <c r="R102" i="25"/>
  <c r="E102" i="25"/>
  <c r="U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M112" i="25" s="1"/>
  <c r="S112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T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S95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S113" i="27"/>
  <c r="Q113" i="27"/>
  <c r="P113" i="27"/>
  <c r="O113" i="27"/>
  <c r="N113" i="27"/>
  <c r="M113" i="27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U100" i="27" s="1"/>
  <c r="S99" i="27"/>
  <c r="R99" i="27"/>
  <c r="E99" i="27"/>
  <c r="U99" i="27" s="1"/>
  <c r="S98" i="27"/>
  <c r="R98" i="27"/>
  <c r="E98" i="27"/>
  <c r="U98" i="27" s="1"/>
  <c r="T97" i="27"/>
  <c r="S97" i="27"/>
  <c r="R97" i="27"/>
  <c r="E97" i="27"/>
  <c r="U97" i="27" s="1"/>
  <c r="S96" i="27"/>
  <c r="R96" i="27"/>
  <c r="E96" i="27"/>
  <c r="U96" i="27" s="1"/>
  <c r="W95" i="27"/>
  <c r="W112" i="27" s="1"/>
  <c r="V95" i="27"/>
  <c r="V112" i="27" s="1"/>
  <c r="M95" i="27"/>
  <c r="M112" i="27" s="1"/>
  <c r="S112" i="27" s="1"/>
  <c r="L95" i="27"/>
  <c r="R95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R113" i="28"/>
  <c r="Q113" i="28"/>
  <c r="P113" i="28"/>
  <c r="O113" i="28"/>
  <c r="N113" i="28"/>
  <c r="M113" i="28"/>
  <c r="S113" i="28" s="1"/>
  <c r="L113" i="28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U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U97" i="28" s="1"/>
  <c r="S96" i="28"/>
  <c r="R96" i="28"/>
  <c r="E96" i="28"/>
  <c r="U96" i="28" s="1"/>
  <c r="W95" i="28"/>
  <c r="W112" i="28" s="1"/>
  <c r="V95" i="28"/>
  <c r="V112" i="28" s="1"/>
  <c r="M95" i="28"/>
  <c r="S95" i="28" s="1"/>
  <c r="L95" i="28"/>
  <c r="L112" i="28" s="1"/>
  <c r="R112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Q113" i="29"/>
  <c r="P113" i="29"/>
  <c r="O113" i="29"/>
  <c r="N113" i="29"/>
  <c r="M113" i="29"/>
  <c r="S113" i="29" s="1"/>
  <c r="L113" i="29"/>
  <c r="R113" i="29" s="1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U110" i="29" s="1"/>
  <c r="S109" i="29"/>
  <c r="R109" i="29"/>
  <c r="E109" i="29"/>
  <c r="U109" i="29" s="1"/>
  <c r="S108" i="29"/>
  <c r="R108" i="29"/>
  <c r="E108" i="29"/>
  <c r="U108" i="29" s="1"/>
  <c r="T107" i="29"/>
  <c r="S107" i="29"/>
  <c r="R107" i="29"/>
  <c r="E107" i="29"/>
  <c r="U107" i="29" s="1"/>
  <c r="S106" i="29"/>
  <c r="R106" i="29"/>
  <c r="E106" i="29"/>
  <c r="U106" i="29" s="1"/>
  <c r="S105" i="29"/>
  <c r="R105" i="29"/>
  <c r="E105" i="29"/>
  <c r="U105" i="29" s="1"/>
  <c r="S104" i="29"/>
  <c r="R104" i="29"/>
  <c r="E104" i="29"/>
  <c r="U104" i="29" s="1"/>
  <c r="S103" i="29"/>
  <c r="R103" i="29"/>
  <c r="E103" i="29"/>
  <c r="U103" i="29" s="1"/>
  <c r="S102" i="29"/>
  <c r="R102" i="29"/>
  <c r="E102" i="29"/>
  <c r="U102" i="29" s="1"/>
  <c r="S101" i="29"/>
  <c r="R101" i="29"/>
  <c r="E101" i="29"/>
  <c r="U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U98" i="29" s="1"/>
  <c r="S97" i="29"/>
  <c r="R97" i="29"/>
  <c r="E97" i="29"/>
  <c r="U97" i="29" s="1"/>
  <c r="S96" i="29"/>
  <c r="R96" i="29"/>
  <c r="E96" i="29"/>
  <c r="W95" i="29"/>
  <c r="W112" i="29" s="1"/>
  <c r="V95" i="29"/>
  <c r="V112" i="29" s="1"/>
  <c r="M95" i="29"/>
  <c r="M112" i="29" s="1"/>
  <c r="S112" i="29" s="1"/>
  <c r="L95" i="29"/>
  <c r="L112" i="29" s="1"/>
  <c r="R112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U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T110" i="30"/>
  <c r="S110" i="30"/>
  <c r="R110" i="30"/>
  <c r="E110" i="30"/>
  <c r="U110" i="30" s="1"/>
  <c r="S109" i="30"/>
  <c r="R109" i="30"/>
  <c r="E109" i="30"/>
  <c r="U109" i="30" s="1"/>
  <c r="S108" i="30"/>
  <c r="R108" i="30"/>
  <c r="E108" i="30"/>
  <c r="U108" i="30" s="1"/>
  <c r="S107" i="30"/>
  <c r="R107" i="30"/>
  <c r="E107" i="30"/>
  <c r="U107" i="30" s="1"/>
  <c r="S106" i="30"/>
  <c r="R106" i="30"/>
  <c r="E106" i="30"/>
  <c r="U106" i="30" s="1"/>
  <c r="S105" i="30"/>
  <c r="R105" i="30"/>
  <c r="E105" i="30"/>
  <c r="U105" i="30" s="1"/>
  <c r="T104" i="30"/>
  <c r="S104" i="30"/>
  <c r="R104" i="30"/>
  <c r="E104" i="30"/>
  <c r="U104" i="30" s="1"/>
  <c r="S103" i="30"/>
  <c r="R103" i="30"/>
  <c r="E103" i="30"/>
  <c r="U103" i="30" s="1"/>
  <c r="S102" i="30"/>
  <c r="R102" i="30"/>
  <c r="E102" i="30"/>
  <c r="U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S97" i="30"/>
  <c r="R97" i="30"/>
  <c r="E97" i="30"/>
  <c r="U97" i="30" s="1"/>
  <c r="S96" i="30"/>
  <c r="R96" i="30"/>
  <c r="E96" i="30"/>
  <c r="U96" i="30" s="1"/>
  <c r="W95" i="30"/>
  <c r="W112" i="30" s="1"/>
  <c r="V95" i="30"/>
  <c r="V112" i="30" s="1"/>
  <c r="M95" i="30"/>
  <c r="M112" i="30" s="1"/>
  <c r="S112" i="30" s="1"/>
  <c r="L95" i="30"/>
  <c r="R95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U110" i="31" s="1"/>
  <c r="T109" i="31"/>
  <c r="S109" i="31"/>
  <c r="R109" i="31"/>
  <c r="E109" i="31"/>
  <c r="U109" i="31" s="1"/>
  <c r="S108" i="31"/>
  <c r="R108" i="31"/>
  <c r="E108" i="31"/>
  <c r="U108" i="31" s="1"/>
  <c r="S107" i="31"/>
  <c r="R107" i="31"/>
  <c r="E107" i="31"/>
  <c r="U107" i="31" s="1"/>
  <c r="S106" i="31"/>
  <c r="R106" i="31"/>
  <c r="E106" i="31"/>
  <c r="U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U103" i="31" s="1"/>
  <c r="S102" i="31"/>
  <c r="R102" i="31"/>
  <c r="E102" i="31"/>
  <c r="U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U99" i="31" s="1"/>
  <c r="S98" i="31"/>
  <c r="R98" i="31"/>
  <c r="E98" i="31"/>
  <c r="U98" i="31" s="1"/>
  <c r="S97" i="31"/>
  <c r="R97" i="31"/>
  <c r="E97" i="31"/>
  <c r="U97" i="31" s="1"/>
  <c r="S96" i="31"/>
  <c r="R96" i="31"/>
  <c r="E96" i="31"/>
  <c r="U96" i="31" s="1"/>
  <c r="W95" i="31"/>
  <c r="W112" i="31" s="1"/>
  <c r="V95" i="31"/>
  <c r="V112" i="31" s="1"/>
  <c r="M95" i="31"/>
  <c r="M112" i="31" s="1"/>
  <c r="S112" i="31" s="1"/>
  <c r="L95" i="31"/>
  <c r="R95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32"/>
  <c r="V113" i="32"/>
  <c r="Q113" i="32"/>
  <c r="P113" i="32"/>
  <c r="O113" i="32"/>
  <c r="N113" i="32"/>
  <c r="M113" i="32"/>
  <c r="S113" i="32" s="1"/>
  <c r="L113" i="32"/>
  <c r="R113" i="32" s="1"/>
  <c r="K113" i="32"/>
  <c r="J113" i="32"/>
  <c r="I113" i="32"/>
  <c r="H113" i="32"/>
  <c r="G113" i="32"/>
  <c r="F113" i="32"/>
  <c r="E113" i="32"/>
  <c r="U113" i="32" s="1"/>
  <c r="D113" i="32"/>
  <c r="C113" i="32"/>
  <c r="B113" i="32"/>
  <c r="Q112" i="32"/>
  <c r="P112" i="32"/>
  <c r="O112" i="32"/>
  <c r="N112" i="32"/>
  <c r="U111" i="32"/>
  <c r="T111" i="32"/>
  <c r="S111" i="32"/>
  <c r="R111" i="32"/>
  <c r="S110" i="32"/>
  <c r="R110" i="32"/>
  <c r="E110" i="32"/>
  <c r="U110" i="32" s="1"/>
  <c r="S109" i="32"/>
  <c r="R109" i="32"/>
  <c r="E109" i="32"/>
  <c r="U109" i="32" s="1"/>
  <c r="S108" i="32"/>
  <c r="R108" i="32"/>
  <c r="E108" i="32"/>
  <c r="U108" i="32" s="1"/>
  <c r="S107" i="32"/>
  <c r="R107" i="32"/>
  <c r="E107" i="32"/>
  <c r="U107" i="32" s="1"/>
  <c r="S106" i="32"/>
  <c r="R106" i="32"/>
  <c r="E106" i="32"/>
  <c r="U106" i="32" s="1"/>
  <c r="S105" i="32"/>
  <c r="R105" i="32"/>
  <c r="E105" i="32"/>
  <c r="U105" i="32" s="1"/>
  <c r="S104" i="32"/>
  <c r="R104" i="32"/>
  <c r="E104" i="32"/>
  <c r="U104" i="32" s="1"/>
  <c r="S103" i="32"/>
  <c r="R103" i="32"/>
  <c r="E103" i="32"/>
  <c r="U103" i="32" s="1"/>
  <c r="S102" i="32"/>
  <c r="R102" i="32"/>
  <c r="E102" i="32"/>
  <c r="U102" i="32" s="1"/>
  <c r="S101" i="32"/>
  <c r="R101" i="32"/>
  <c r="E101" i="32"/>
  <c r="T101" i="32" s="1"/>
  <c r="S100" i="32"/>
  <c r="R100" i="32"/>
  <c r="E100" i="32"/>
  <c r="U100" i="32" s="1"/>
  <c r="S99" i="32"/>
  <c r="R99" i="32"/>
  <c r="E99" i="32"/>
  <c r="U99" i="32" s="1"/>
  <c r="S98" i="32"/>
  <c r="R98" i="32"/>
  <c r="E98" i="32"/>
  <c r="U98" i="32" s="1"/>
  <c r="S97" i="32"/>
  <c r="R97" i="32"/>
  <c r="E97" i="32"/>
  <c r="T97" i="32" s="1"/>
  <c r="S96" i="32"/>
  <c r="R96" i="32"/>
  <c r="E96" i="32"/>
  <c r="U96" i="32" s="1"/>
  <c r="W95" i="32"/>
  <c r="W112" i="32" s="1"/>
  <c r="V95" i="32"/>
  <c r="V112" i="32" s="1"/>
  <c r="M95" i="32"/>
  <c r="L95" i="32"/>
  <c r="L112" i="32" s="1"/>
  <c r="R112" i="32" s="1"/>
  <c r="K95" i="32"/>
  <c r="K112" i="32" s="1"/>
  <c r="J95" i="32"/>
  <c r="J112" i="32" s="1"/>
  <c r="I95" i="32"/>
  <c r="I112" i="32" s="1"/>
  <c r="H95" i="32"/>
  <c r="H112" i="32" s="1"/>
  <c r="G95" i="32"/>
  <c r="G112" i="32" s="1"/>
  <c r="F95" i="32"/>
  <c r="F112" i="32" s="1"/>
  <c r="D95" i="32"/>
  <c r="D112" i="32" s="1"/>
  <c r="C95" i="32"/>
  <c r="C112" i="32" s="1"/>
  <c r="B95" i="32"/>
  <c r="B112" i="32" s="1"/>
  <c r="W113" i="33"/>
  <c r="V113" i="33"/>
  <c r="Q113" i="33"/>
  <c r="P113" i="33"/>
  <c r="O113" i="33"/>
  <c r="N113" i="33"/>
  <c r="M113" i="33"/>
  <c r="S113" i="33" s="1"/>
  <c r="L113" i="33"/>
  <c r="R113" i="33" s="1"/>
  <c r="K113" i="33"/>
  <c r="J113" i="33"/>
  <c r="I113" i="33"/>
  <c r="H113" i="33"/>
  <c r="G113" i="33"/>
  <c r="F113" i="33"/>
  <c r="E113" i="33"/>
  <c r="U113" i="33" s="1"/>
  <c r="D113" i="33"/>
  <c r="C113" i="33"/>
  <c r="B113" i="33"/>
  <c r="Q112" i="33"/>
  <c r="P112" i="33"/>
  <c r="O112" i="33"/>
  <c r="N112" i="33"/>
  <c r="U111" i="33"/>
  <c r="T111" i="33"/>
  <c r="S111" i="33"/>
  <c r="R111" i="33"/>
  <c r="S110" i="33"/>
  <c r="R110" i="33"/>
  <c r="E110" i="33"/>
  <c r="T110" i="33" s="1"/>
  <c r="S109" i="33"/>
  <c r="R109" i="33"/>
  <c r="E109" i="33"/>
  <c r="U109" i="33" s="1"/>
  <c r="S108" i="33"/>
  <c r="R108" i="33"/>
  <c r="E108" i="33"/>
  <c r="T108" i="33" s="1"/>
  <c r="S107" i="33"/>
  <c r="R107" i="33"/>
  <c r="E107" i="33"/>
  <c r="U107" i="33" s="1"/>
  <c r="S106" i="33"/>
  <c r="R106" i="33"/>
  <c r="E106" i="33"/>
  <c r="U106" i="33" s="1"/>
  <c r="S105" i="33"/>
  <c r="R105" i="33"/>
  <c r="E105" i="33"/>
  <c r="U105" i="33" s="1"/>
  <c r="S104" i="33"/>
  <c r="R104" i="33"/>
  <c r="E104" i="33"/>
  <c r="T104" i="33" s="1"/>
  <c r="S103" i="33"/>
  <c r="R103" i="33"/>
  <c r="E103" i="33"/>
  <c r="U103" i="33" s="1"/>
  <c r="S102" i="33"/>
  <c r="R102" i="33"/>
  <c r="E102" i="33"/>
  <c r="U102" i="33" s="1"/>
  <c r="S101" i="33"/>
  <c r="R101" i="33"/>
  <c r="E101" i="33"/>
  <c r="T101" i="33" s="1"/>
  <c r="S100" i="33"/>
  <c r="R100" i="33"/>
  <c r="E100" i="33"/>
  <c r="T100" i="33" s="1"/>
  <c r="S99" i="33"/>
  <c r="R99" i="33"/>
  <c r="E99" i="33"/>
  <c r="S98" i="33"/>
  <c r="R98" i="33"/>
  <c r="E98" i="33"/>
  <c r="U98" i="33" s="1"/>
  <c r="S97" i="33"/>
  <c r="R97" i="33"/>
  <c r="E97" i="33"/>
  <c r="U97" i="33" s="1"/>
  <c r="S96" i="33"/>
  <c r="R96" i="33"/>
  <c r="E96" i="33"/>
  <c r="T96" i="33" s="1"/>
  <c r="W95" i="33"/>
  <c r="W112" i="33" s="1"/>
  <c r="V95" i="33"/>
  <c r="V112" i="33" s="1"/>
  <c r="M95" i="33"/>
  <c r="S95" i="33" s="1"/>
  <c r="L95" i="33"/>
  <c r="L112" i="33" s="1"/>
  <c r="R112" i="33" s="1"/>
  <c r="K95" i="33"/>
  <c r="K112" i="33" s="1"/>
  <c r="J95" i="33"/>
  <c r="J112" i="33" s="1"/>
  <c r="I95" i="33"/>
  <c r="I112" i="33" s="1"/>
  <c r="H95" i="33"/>
  <c r="H112" i="33" s="1"/>
  <c r="G95" i="33"/>
  <c r="G112" i="33" s="1"/>
  <c r="F95" i="33"/>
  <c r="F112" i="33" s="1"/>
  <c r="D95" i="33"/>
  <c r="D112" i="33" s="1"/>
  <c r="C95" i="33"/>
  <c r="C112" i="33" s="1"/>
  <c r="B95" i="33"/>
  <c r="B112" i="33" s="1"/>
  <c r="W113" i="34"/>
  <c r="V113" i="34"/>
  <c r="Q113" i="34"/>
  <c r="P113" i="34"/>
  <c r="O113" i="34"/>
  <c r="N113" i="34"/>
  <c r="M113" i="34"/>
  <c r="S113" i="34" s="1"/>
  <c r="L113" i="34"/>
  <c r="R113" i="34" s="1"/>
  <c r="K113" i="34"/>
  <c r="J113" i="34"/>
  <c r="I113" i="34"/>
  <c r="H113" i="34"/>
  <c r="G113" i="34"/>
  <c r="F113" i="34"/>
  <c r="E113" i="34"/>
  <c r="U113" i="34" s="1"/>
  <c r="D113" i="34"/>
  <c r="C113" i="34"/>
  <c r="B113" i="34"/>
  <c r="Q112" i="34"/>
  <c r="P112" i="34"/>
  <c r="O112" i="34"/>
  <c r="N112" i="34"/>
  <c r="U111" i="34"/>
  <c r="T111" i="34"/>
  <c r="S111" i="34"/>
  <c r="R111" i="34"/>
  <c r="S110" i="34"/>
  <c r="R110" i="34"/>
  <c r="E110" i="34"/>
  <c r="U110" i="34" s="1"/>
  <c r="S109" i="34"/>
  <c r="R109" i="34"/>
  <c r="E109" i="34"/>
  <c r="T109" i="34" s="1"/>
  <c r="S108" i="34"/>
  <c r="R108" i="34"/>
  <c r="E108" i="34"/>
  <c r="U108" i="34" s="1"/>
  <c r="S107" i="34"/>
  <c r="R107" i="34"/>
  <c r="E107" i="34"/>
  <c r="U107" i="34" s="1"/>
  <c r="S106" i="34"/>
  <c r="R106" i="34"/>
  <c r="E106" i="34"/>
  <c r="U106" i="34" s="1"/>
  <c r="S105" i="34"/>
  <c r="R105" i="34"/>
  <c r="E105" i="34"/>
  <c r="T105" i="34" s="1"/>
  <c r="S104" i="34"/>
  <c r="R104" i="34"/>
  <c r="E104" i="34"/>
  <c r="U104" i="34" s="1"/>
  <c r="S103" i="34"/>
  <c r="R103" i="34"/>
  <c r="E103" i="34"/>
  <c r="U103" i="34" s="1"/>
  <c r="S102" i="34"/>
  <c r="R102" i="34"/>
  <c r="E102" i="34"/>
  <c r="U102" i="34" s="1"/>
  <c r="S101" i="34"/>
  <c r="R101" i="34"/>
  <c r="E101" i="34"/>
  <c r="T101" i="34" s="1"/>
  <c r="S100" i="34"/>
  <c r="R100" i="34"/>
  <c r="E100" i="34"/>
  <c r="U100" i="34" s="1"/>
  <c r="S99" i="34"/>
  <c r="R99" i="34"/>
  <c r="E99" i="34"/>
  <c r="U99" i="34" s="1"/>
  <c r="S98" i="34"/>
  <c r="R98" i="34"/>
  <c r="E98" i="34"/>
  <c r="U98" i="34" s="1"/>
  <c r="S97" i="34"/>
  <c r="R97" i="34"/>
  <c r="E97" i="34"/>
  <c r="T97" i="34" s="1"/>
  <c r="S96" i="34"/>
  <c r="R96" i="34"/>
  <c r="E96" i="34"/>
  <c r="U96" i="34" s="1"/>
  <c r="W95" i="34"/>
  <c r="W112" i="34" s="1"/>
  <c r="V95" i="34"/>
  <c r="V112" i="34" s="1"/>
  <c r="M95" i="34"/>
  <c r="M112" i="34" s="1"/>
  <c r="S112" i="34" s="1"/>
  <c r="L95" i="34"/>
  <c r="L112" i="34" s="1"/>
  <c r="R112" i="34" s="1"/>
  <c r="K95" i="34"/>
  <c r="K112" i="34" s="1"/>
  <c r="J95" i="34"/>
  <c r="J112" i="34" s="1"/>
  <c r="I95" i="34"/>
  <c r="I112" i="34" s="1"/>
  <c r="H95" i="34"/>
  <c r="H112" i="34" s="1"/>
  <c r="G95" i="34"/>
  <c r="G112" i="34" s="1"/>
  <c r="F95" i="34"/>
  <c r="F112" i="34" s="1"/>
  <c r="D95" i="34"/>
  <c r="D112" i="34" s="1"/>
  <c r="C95" i="34"/>
  <c r="C112" i="34" s="1"/>
  <c r="B95" i="34"/>
  <c r="B112" i="34" s="1"/>
  <c r="W113" i="35"/>
  <c r="V113" i="35"/>
  <c r="Q113" i="35"/>
  <c r="P113" i="35"/>
  <c r="O113" i="35"/>
  <c r="N113" i="35"/>
  <c r="M113" i="35"/>
  <c r="S113" i="35" s="1"/>
  <c r="L113" i="35"/>
  <c r="R113" i="35" s="1"/>
  <c r="K113" i="35"/>
  <c r="J113" i="35"/>
  <c r="I113" i="35"/>
  <c r="H113" i="35"/>
  <c r="G113" i="35"/>
  <c r="F113" i="35"/>
  <c r="E113" i="35"/>
  <c r="U113" i="35" s="1"/>
  <c r="D113" i="35"/>
  <c r="C113" i="35"/>
  <c r="B113" i="35"/>
  <c r="Q112" i="35"/>
  <c r="P112" i="35"/>
  <c r="O112" i="35"/>
  <c r="N112" i="35"/>
  <c r="U111" i="35"/>
  <c r="T111" i="35"/>
  <c r="S111" i="35"/>
  <c r="R111" i="35"/>
  <c r="S110" i="35"/>
  <c r="R110" i="35"/>
  <c r="E110" i="35"/>
  <c r="T110" i="35" s="1"/>
  <c r="S109" i="35"/>
  <c r="R109" i="35"/>
  <c r="E109" i="35"/>
  <c r="U109" i="35" s="1"/>
  <c r="S108" i="35"/>
  <c r="R108" i="35"/>
  <c r="E108" i="35"/>
  <c r="U108" i="35" s="1"/>
  <c r="S107" i="35"/>
  <c r="R107" i="35"/>
  <c r="E107" i="35"/>
  <c r="U107" i="35" s="1"/>
  <c r="S106" i="35"/>
  <c r="R106" i="35"/>
  <c r="E106" i="35"/>
  <c r="T106" i="35" s="1"/>
  <c r="S105" i="35"/>
  <c r="R105" i="35"/>
  <c r="E105" i="35"/>
  <c r="U105" i="35" s="1"/>
  <c r="S104" i="35"/>
  <c r="R104" i="35"/>
  <c r="E104" i="35"/>
  <c r="U104" i="35" s="1"/>
  <c r="S103" i="35"/>
  <c r="R103" i="35"/>
  <c r="E103" i="35"/>
  <c r="U103" i="35" s="1"/>
  <c r="S102" i="35"/>
  <c r="R102" i="35"/>
  <c r="E102" i="35"/>
  <c r="T102" i="35" s="1"/>
  <c r="S101" i="35"/>
  <c r="R101" i="35"/>
  <c r="E101" i="35"/>
  <c r="U101" i="35" s="1"/>
  <c r="S100" i="35"/>
  <c r="R100" i="35"/>
  <c r="E100" i="35"/>
  <c r="U100" i="35" s="1"/>
  <c r="S99" i="35"/>
  <c r="R99" i="35"/>
  <c r="E99" i="35"/>
  <c r="U99" i="35" s="1"/>
  <c r="S98" i="35"/>
  <c r="R98" i="35"/>
  <c r="E98" i="35"/>
  <c r="T98" i="35" s="1"/>
  <c r="S97" i="35"/>
  <c r="R97" i="35"/>
  <c r="E97" i="35"/>
  <c r="U97" i="35" s="1"/>
  <c r="S96" i="35"/>
  <c r="R96" i="35"/>
  <c r="E96" i="35"/>
  <c r="W95" i="35"/>
  <c r="W112" i="35" s="1"/>
  <c r="V95" i="35"/>
  <c r="V112" i="35" s="1"/>
  <c r="M95" i="35"/>
  <c r="M112" i="35" s="1"/>
  <c r="S112" i="35" s="1"/>
  <c r="L95" i="35"/>
  <c r="L112" i="35" s="1"/>
  <c r="R112" i="35" s="1"/>
  <c r="K95" i="35"/>
  <c r="K112" i="35" s="1"/>
  <c r="J95" i="35"/>
  <c r="J112" i="35" s="1"/>
  <c r="I95" i="35"/>
  <c r="I112" i="35" s="1"/>
  <c r="H95" i="35"/>
  <c r="H112" i="35" s="1"/>
  <c r="G95" i="35"/>
  <c r="G112" i="35" s="1"/>
  <c r="F95" i="35"/>
  <c r="F112" i="35" s="1"/>
  <c r="D95" i="35"/>
  <c r="D112" i="35" s="1"/>
  <c r="C95" i="35"/>
  <c r="C112" i="35" s="1"/>
  <c r="B95" i="35"/>
  <c r="B112" i="35" s="1"/>
  <c r="W113" i="36"/>
  <c r="V113" i="36"/>
  <c r="Q113" i="36"/>
  <c r="P113" i="36"/>
  <c r="O113" i="36"/>
  <c r="N113" i="36"/>
  <c r="M113" i="36"/>
  <c r="S113" i="36" s="1"/>
  <c r="L113" i="36"/>
  <c r="R113" i="36" s="1"/>
  <c r="K113" i="36"/>
  <c r="J113" i="36"/>
  <c r="I113" i="36"/>
  <c r="H113" i="36"/>
  <c r="G113" i="36"/>
  <c r="F113" i="36"/>
  <c r="E113" i="36"/>
  <c r="U113" i="36" s="1"/>
  <c r="D113" i="36"/>
  <c r="C113" i="36"/>
  <c r="B113" i="36"/>
  <c r="Q112" i="36"/>
  <c r="P112" i="36"/>
  <c r="O112" i="36"/>
  <c r="N112" i="36"/>
  <c r="U111" i="36"/>
  <c r="T111" i="36"/>
  <c r="S111" i="36"/>
  <c r="R111" i="36"/>
  <c r="S110" i="36"/>
  <c r="R110" i="36"/>
  <c r="E110" i="36"/>
  <c r="U110" i="36" s="1"/>
  <c r="S109" i="36"/>
  <c r="R109" i="36"/>
  <c r="E109" i="36"/>
  <c r="U109" i="36" s="1"/>
  <c r="S108" i="36"/>
  <c r="R108" i="36"/>
  <c r="E108" i="36"/>
  <c r="U108" i="36" s="1"/>
  <c r="S107" i="36"/>
  <c r="R107" i="36"/>
  <c r="E107" i="36"/>
  <c r="T107" i="36" s="1"/>
  <c r="S106" i="36"/>
  <c r="R106" i="36"/>
  <c r="E106" i="36"/>
  <c r="U106" i="36" s="1"/>
  <c r="S105" i="36"/>
  <c r="R105" i="36"/>
  <c r="E105" i="36"/>
  <c r="U105" i="36" s="1"/>
  <c r="S104" i="36"/>
  <c r="R104" i="36"/>
  <c r="E104" i="36"/>
  <c r="U104" i="36" s="1"/>
  <c r="S103" i="36"/>
  <c r="R103" i="36"/>
  <c r="E103" i="36"/>
  <c r="T103" i="36" s="1"/>
  <c r="S102" i="36"/>
  <c r="R102" i="36"/>
  <c r="E102" i="36"/>
  <c r="U102" i="36" s="1"/>
  <c r="S101" i="36"/>
  <c r="R101" i="36"/>
  <c r="E101" i="36"/>
  <c r="U101" i="36" s="1"/>
  <c r="S100" i="36"/>
  <c r="R100" i="36"/>
  <c r="E100" i="36"/>
  <c r="U100" i="36" s="1"/>
  <c r="S99" i="36"/>
  <c r="R99" i="36"/>
  <c r="E99" i="36"/>
  <c r="T99" i="36" s="1"/>
  <c r="S98" i="36"/>
  <c r="R98" i="36"/>
  <c r="E98" i="36"/>
  <c r="U98" i="36" s="1"/>
  <c r="S97" i="36"/>
  <c r="R97" i="36"/>
  <c r="E97" i="36"/>
  <c r="U97" i="36" s="1"/>
  <c r="S96" i="36"/>
  <c r="R96" i="36"/>
  <c r="E96" i="36"/>
  <c r="U96" i="36" s="1"/>
  <c r="W95" i="36"/>
  <c r="W112" i="36" s="1"/>
  <c r="V95" i="36"/>
  <c r="V112" i="36" s="1"/>
  <c r="M95" i="36"/>
  <c r="M112" i="36" s="1"/>
  <c r="S112" i="36" s="1"/>
  <c r="L95" i="36"/>
  <c r="R95" i="36" s="1"/>
  <c r="K95" i="36"/>
  <c r="K112" i="36" s="1"/>
  <c r="J95" i="36"/>
  <c r="J112" i="36" s="1"/>
  <c r="I95" i="36"/>
  <c r="I112" i="36" s="1"/>
  <c r="H95" i="36"/>
  <c r="H112" i="36" s="1"/>
  <c r="G95" i="36"/>
  <c r="G112" i="36" s="1"/>
  <c r="F95" i="36"/>
  <c r="F112" i="36" s="1"/>
  <c r="D95" i="36"/>
  <c r="D112" i="36" s="1"/>
  <c r="C95" i="36"/>
  <c r="C112" i="36" s="1"/>
  <c r="B95" i="36"/>
  <c r="B112" i="36" s="1"/>
  <c r="W113" i="37"/>
  <c r="V113" i="37"/>
  <c r="S113" i="37"/>
  <c r="Q113" i="37"/>
  <c r="P113" i="37"/>
  <c r="O113" i="37"/>
  <c r="N113" i="37"/>
  <c r="M113" i="37"/>
  <c r="L113" i="37"/>
  <c r="R113" i="37" s="1"/>
  <c r="K113" i="37"/>
  <c r="J113" i="37"/>
  <c r="I113" i="37"/>
  <c r="H113" i="37"/>
  <c r="G113" i="37"/>
  <c r="F113" i="37"/>
  <c r="E113" i="37"/>
  <c r="T113" i="37" s="1"/>
  <c r="D113" i="37"/>
  <c r="C113" i="37"/>
  <c r="B113" i="37"/>
  <c r="Q112" i="37"/>
  <c r="P112" i="37"/>
  <c r="O112" i="37"/>
  <c r="N112" i="37"/>
  <c r="U111" i="37"/>
  <c r="T111" i="37"/>
  <c r="S111" i="37"/>
  <c r="R111" i="37"/>
  <c r="S110" i="37"/>
  <c r="R110" i="37"/>
  <c r="E110" i="37"/>
  <c r="U110" i="37" s="1"/>
  <c r="S109" i="37"/>
  <c r="R109" i="37"/>
  <c r="E109" i="37"/>
  <c r="U109" i="37" s="1"/>
  <c r="S108" i="37"/>
  <c r="R108" i="37"/>
  <c r="E108" i="37"/>
  <c r="T108" i="37" s="1"/>
  <c r="S107" i="37"/>
  <c r="R107" i="37"/>
  <c r="E107" i="37"/>
  <c r="U107" i="37" s="1"/>
  <c r="S106" i="37"/>
  <c r="R106" i="37"/>
  <c r="E106" i="37"/>
  <c r="U106" i="37" s="1"/>
  <c r="S105" i="37"/>
  <c r="R105" i="37"/>
  <c r="E105" i="37"/>
  <c r="U105" i="37" s="1"/>
  <c r="S104" i="37"/>
  <c r="R104" i="37"/>
  <c r="E104" i="37"/>
  <c r="T104" i="37" s="1"/>
  <c r="S103" i="37"/>
  <c r="R103" i="37"/>
  <c r="E103" i="37"/>
  <c r="U103" i="37" s="1"/>
  <c r="S102" i="37"/>
  <c r="R102" i="37"/>
  <c r="E102" i="37"/>
  <c r="U102" i="37" s="1"/>
  <c r="S101" i="37"/>
  <c r="R101" i="37"/>
  <c r="E101" i="37"/>
  <c r="U101" i="37" s="1"/>
  <c r="S100" i="37"/>
  <c r="R100" i="37"/>
  <c r="E100" i="37"/>
  <c r="T100" i="37" s="1"/>
  <c r="S99" i="37"/>
  <c r="R99" i="37"/>
  <c r="E99" i="37"/>
  <c r="U99" i="37" s="1"/>
  <c r="S98" i="37"/>
  <c r="R98" i="37"/>
  <c r="E98" i="37"/>
  <c r="U98" i="37" s="1"/>
  <c r="S97" i="37"/>
  <c r="R97" i="37"/>
  <c r="E97" i="37"/>
  <c r="U97" i="37" s="1"/>
  <c r="S96" i="37"/>
  <c r="R96" i="37"/>
  <c r="E96" i="37"/>
  <c r="T96" i="37" s="1"/>
  <c r="W95" i="37"/>
  <c r="W112" i="37" s="1"/>
  <c r="V95" i="37"/>
  <c r="V112" i="37" s="1"/>
  <c r="M95" i="37"/>
  <c r="S95" i="37" s="1"/>
  <c r="L95" i="37"/>
  <c r="L112" i="37" s="1"/>
  <c r="R112" i="37" s="1"/>
  <c r="K95" i="37"/>
  <c r="K112" i="37" s="1"/>
  <c r="J95" i="37"/>
  <c r="J112" i="37" s="1"/>
  <c r="I95" i="37"/>
  <c r="I112" i="37" s="1"/>
  <c r="H95" i="37"/>
  <c r="H112" i="37" s="1"/>
  <c r="G95" i="37"/>
  <c r="G112" i="37" s="1"/>
  <c r="F95" i="37"/>
  <c r="F112" i="37" s="1"/>
  <c r="D95" i="37"/>
  <c r="D112" i="37" s="1"/>
  <c r="C95" i="37"/>
  <c r="C112" i="37" s="1"/>
  <c r="B95" i="37"/>
  <c r="B112" i="37" s="1"/>
  <c r="W113" i="38"/>
  <c r="V113" i="38"/>
  <c r="S113" i="38"/>
  <c r="Q113" i="38"/>
  <c r="P113" i="38"/>
  <c r="O113" i="38"/>
  <c r="N113" i="38"/>
  <c r="M113" i="38"/>
  <c r="L113" i="38"/>
  <c r="R113" i="38" s="1"/>
  <c r="K113" i="38"/>
  <c r="J113" i="38"/>
  <c r="I113" i="38"/>
  <c r="H113" i="38"/>
  <c r="G113" i="38"/>
  <c r="F113" i="38"/>
  <c r="E113" i="38"/>
  <c r="U113" i="38" s="1"/>
  <c r="D113" i="38"/>
  <c r="C113" i="38"/>
  <c r="B113" i="38"/>
  <c r="Q112" i="38"/>
  <c r="P112" i="38"/>
  <c r="O112" i="38"/>
  <c r="N112" i="38"/>
  <c r="U111" i="38"/>
  <c r="T111" i="38"/>
  <c r="S111" i="38"/>
  <c r="R111" i="38"/>
  <c r="S110" i="38"/>
  <c r="R110" i="38"/>
  <c r="E110" i="38"/>
  <c r="U110" i="38" s="1"/>
  <c r="S109" i="38"/>
  <c r="R109" i="38"/>
  <c r="E109" i="38"/>
  <c r="T109" i="38" s="1"/>
  <c r="S108" i="38"/>
  <c r="R108" i="38"/>
  <c r="E108" i="38"/>
  <c r="U108" i="38" s="1"/>
  <c r="S107" i="38"/>
  <c r="R107" i="38"/>
  <c r="E107" i="38"/>
  <c r="U107" i="38" s="1"/>
  <c r="S106" i="38"/>
  <c r="R106" i="38"/>
  <c r="E106" i="38"/>
  <c r="U106" i="38" s="1"/>
  <c r="S105" i="38"/>
  <c r="R105" i="38"/>
  <c r="E105" i="38"/>
  <c r="T105" i="38" s="1"/>
  <c r="S104" i="38"/>
  <c r="R104" i="38"/>
  <c r="E104" i="38"/>
  <c r="U104" i="38" s="1"/>
  <c r="S103" i="38"/>
  <c r="R103" i="38"/>
  <c r="E103" i="38"/>
  <c r="U103" i="38" s="1"/>
  <c r="S102" i="38"/>
  <c r="R102" i="38"/>
  <c r="E102" i="38"/>
  <c r="U102" i="38" s="1"/>
  <c r="S101" i="38"/>
  <c r="R101" i="38"/>
  <c r="E101" i="38"/>
  <c r="T101" i="38" s="1"/>
  <c r="S100" i="38"/>
  <c r="R100" i="38"/>
  <c r="E100" i="38"/>
  <c r="U100" i="38" s="1"/>
  <c r="S99" i="38"/>
  <c r="R99" i="38"/>
  <c r="E99" i="38"/>
  <c r="U99" i="38" s="1"/>
  <c r="S98" i="38"/>
  <c r="R98" i="38"/>
  <c r="E98" i="38"/>
  <c r="U98" i="38" s="1"/>
  <c r="S97" i="38"/>
  <c r="R97" i="38"/>
  <c r="E97" i="38"/>
  <c r="T97" i="38" s="1"/>
  <c r="S96" i="38"/>
  <c r="R96" i="38"/>
  <c r="E96" i="38"/>
  <c r="U96" i="38" s="1"/>
  <c r="W95" i="38"/>
  <c r="W112" i="38" s="1"/>
  <c r="V95" i="38"/>
  <c r="V112" i="38" s="1"/>
  <c r="M95" i="38"/>
  <c r="M112" i="38" s="1"/>
  <c r="S112" i="38" s="1"/>
  <c r="L95" i="38"/>
  <c r="R95" i="38" s="1"/>
  <c r="K95" i="38"/>
  <c r="K112" i="38" s="1"/>
  <c r="J95" i="38"/>
  <c r="J112" i="38" s="1"/>
  <c r="I95" i="38"/>
  <c r="I112" i="38" s="1"/>
  <c r="H95" i="38"/>
  <c r="H112" i="38" s="1"/>
  <c r="G95" i="38"/>
  <c r="G112" i="38" s="1"/>
  <c r="F95" i="38"/>
  <c r="F112" i="38" s="1"/>
  <c r="D95" i="38"/>
  <c r="D112" i="38" s="1"/>
  <c r="C95" i="38"/>
  <c r="C112" i="38" s="1"/>
  <c r="B95" i="38"/>
  <c r="B112" i="38" s="1"/>
  <c r="W113" i="39"/>
  <c r="V113" i="39"/>
  <c r="Q113" i="39"/>
  <c r="P113" i="39"/>
  <c r="O113" i="39"/>
  <c r="N113" i="39"/>
  <c r="M113" i="39"/>
  <c r="S113" i="39" s="1"/>
  <c r="L113" i="39"/>
  <c r="R113" i="39" s="1"/>
  <c r="K113" i="39"/>
  <c r="J113" i="39"/>
  <c r="I113" i="39"/>
  <c r="H113" i="39"/>
  <c r="G113" i="39"/>
  <c r="F113" i="39"/>
  <c r="E113" i="39"/>
  <c r="U113" i="39" s="1"/>
  <c r="D113" i="39"/>
  <c r="C113" i="39"/>
  <c r="B113" i="39"/>
  <c r="Q112" i="39"/>
  <c r="P112" i="39"/>
  <c r="O112" i="39"/>
  <c r="N112" i="39"/>
  <c r="U111" i="39"/>
  <c r="T111" i="39"/>
  <c r="S111" i="39"/>
  <c r="R111" i="39"/>
  <c r="S110" i="39"/>
  <c r="R110" i="39"/>
  <c r="E110" i="39"/>
  <c r="T110" i="39" s="1"/>
  <c r="S109" i="39"/>
  <c r="R109" i="39"/>
  <c r="E109" i="39"/>
  <c r="U109" i="39" s="1"/>
  <c r="S108" i="39"/>
  <c r="R108" i="39"/>
  <c r="E108" i="39"/>
  <c r="U108" i="39" s="1"/>
  <c r="S107" i="39"/>
  <c r="R107" i="39"/>
  <c r="E107" i="39"/>
  <c r="U107" i="39" s="1"/>
  <c r="S106" i="39"/>
  <c r="R106" i="39"/>
  <c r="E106" i="39"/>
  <c r="T106" i="39" s="1"/>
  <c r="S105" i="39"/>
  <c r="R105" i="39"/>
  <c r="E105" i="39"/>
  <c r="U105" i="39" s="1"/>
  <c r="S104" i="39"/>
  <c r="R104" i="39"/>
  <c r="E104" i="39"/>
  <c r="U104" i="39" s="1"/>
  <c r="S103" i="39"/>
  <c r="R103" i="39"/>
  <c r="E103" i="39"/>
  <c r="U103" i="39" s="1"/>
  <c r="S102" i="39"/>
  <c r="R102" i="39"/>
  <c r="E102" i="39"/>
  <c r="T102" i="39" s="1"/>
  <c r="S101" i="39"/>
  <c r="R101" i="39"/>
  <c r="E101" i="39"/>
  <c r="U101" i="39" s="1"/>
  <c r="S100" i="39"/>
  <c r="R100" i="39"/>
  <c r="E100" i="39"/>
  <c r="U100" i="39" s="1"/>
  <c r="S99" i="39"/>
  <c r="R99" i="39"/>
  <c r="E99" i="39"/>
  <c r="U99" i="39" s="1"/>
  <c r="S98" i="39"/>
  <c r="R98" i="39"/>
  <c r="E98" i="39"/>
  <c r="T98" i="39" s="1"/>
  <c r="S97" i="39"/>
  <c r="R97" i="39"/>
  <c r="E97" i="39"/>
  <c r="U97" i="39" s="1"/>
  <c r="S96" i="39"/>
  <c r="R96" i="39"/>
  <c r="E96" i="39"/>
  <c r="W95" i="39"/>
  <c r="W112" i="39" s="1"/>
  <c r="V95" i="39"/>
  <c r="V112" i="39" s="1"/>
  <c r="M95" i="39"/>
  <c r="S95" i="39" s="1"/>
  <c r="L95" i="39"/>
  <c r="L112" i="39" s="1"/>
  <c r="R112" i="39" s="1"/>
  <c r="K95" i="39"/>
  <c r="K112" i="39" s="1"/>
  <c r="J95" i="39"/>
  <c r="J112" i="39" s="1"/>
  <c r="I95" i="39"/>
  <c r="I112" i="39" s="1"/>
  <c r="H95" i="39"/>
  <c r="H112" i="39" s="1"/>
  <c r="G95" i="39"/>
  <c r="G112" i="39" s="1"/>
  <c r="F95" i="39"/>
  <c r="F112" i="39" s="1"/>
  <c r="D95" i="39"/>
  <c r="D112" i="39" s="1"/>
  <c r="C95" i="39"/>
  <c r="C112" i="39" s="1"/>
  <c r="B95" i="39"/>
  <c r="B112" i="39" s="1"/>
  <c r="W113" i="40"/>
  <c r="V113" i="40"/>
  <c r="Q113" i="40"/>
  <c r="P113" i="40"/>
  <c r="O113" i="40"/>
  <c r="N113" i="40"/>
  <c r="M113" i="40"/>
  <c r="S113" i="40" s="1"/>
  <c r="L113" i="40"/>
  <c r="R113" i="40" s="1"/>
  <c r="K113" i="40"/>
  <c r="J113" i="40"/>
  <c r="I113" i="40"/>
  <c r="H113" i="40"/>
  <c r="G113" i="40"/>
  <c r="F113" i="40"/>
  <c r="E113" i="40"/>
  <c r="U113" i="40" s="1"/>
  <c r="D113" i="40"/>
  <c r="C113" i="40"/>
  <c r="B113" i="40"/>
  <c r="Q112" i="40"/>
  <c r="P112" i="40"/>
  <c r="O112" i="40"/>
  <c r="N112" i="40"/>
  <c r="U111" i="40"/>
  <c r="T111" i="40"/>
  <c r="S111" i="40"/>
  <c r="R111" i="40"/>
  <c r="S110" i="40"/>
  <c r="R110" i="40"/>
  <c r="E110" i="40"/>
  <c r="U110" i="40" s="1"/>
  <c r="S109" i="40"/>
  <c r="R109" i="40"/>
  <c r="E109" i="40"/>
  <c r="U109" i="40" s="1"/>
  <c r="S108" i="40"/>
  <c r="R108" i="40"/>
  <c r="E108" i="40"/>
  <c r="U108" i="40" s="1"/>
  <c r="S107" i="40"/>
  <c r="R107" i="40"/>
  <c r="E107" i="40"/>
  <c r="T107" i="40" s="1"/>
  <c r="T106" i="40"/>
  <c r="S106" i="40"/>
  <c r="R106" i="40"/>
  <c r="E106" i="40"/>
  <c r="U106" i="40" s="1"/>
  <c r="S105" i="40"/>
  <c r="R105" i="40"/>
  <c r="E105" i="40"/>
  <c r="U105" i="40" s="1"/>
  <c r="S104" i="40"/>
  <c r="R104" i="40"/>
  <c r="E104" i="40"/>
  <c r="U104" i="40" s="1"/>
  <c r="S103" i="40"/>
  <c r="R103" i="40"/>
  <c r="E103" i="40"/>
  <c r="T103" i="40" s="1"/>
  <c r="S102" i="40"/>
  <c r="R102" i="40"/>
  <c r="E102" i="40"/>
  <c r="U102" i="40" s="1"/>
  <c r="S101" i="40"/>
  <c r="R101" i="40"/>
  <c r="E101" i="40"/>
  <c r="U101" i="40" s="1"/>
  <c r="S100" i="40"/>
  <c r="R100" i="40"/>
  <c r="E100" i="40"/>
  <c r="U100" i="40" s="1"/>
  <c r="S99" i="40"/>
  <c r="R99" i="40"/>
  <c r="E99" i="40"/>
  <c r="T99" i="40" s="1"/>
  <c r="S98" i="40"/>
  <c r="R98" i="40"/>
  <c r="E98" i="40"/>
  <c r="U98" i="40" s="1"/>
  <c r="S97" i="40"/>
  <c r="R97" i="40"/>
  <c r="E97" i="40"/>
  <c r="U97" i="40" s="1"/>
  <c r="T96" i="40"/>
  <c r="S96" i="40"/>
  <c r="R96" i="40"/>
  <c r="E96" i="40"/>
  <c r="U96" i="40" s="1"/>
  <c r="W95" i="40"/>
  <c r="W112" i="40" s="1"/>
  <c r="V95" i="40"/>
  <c r="V112" i="40" s="1"/>
  <c r="M95" i="40"/>
  <c r="M112" i="40" s="1"/>
  <c r="S112" i="40" s="1"/>
  <c r="L95" i="40"/>
  <c r="R95" i="40" s="1"/>
  <c r="K95" i="40"/>
  <c r="K112" i="40" s="1"/>
  <c r="J95" i="40"/>
  <c r="J112" i="40" s="1"/>
  <c r="I95" i="40"/>
  <c r="I112" i="40" s="1"/>
  <c r="H95" i="40"/>
  <c r="H112" i="40" s="1"/>
  <c r="G95" i="40"/>
  <c r="G112" i="40" s="1"/>
  <c r="F95" i="40"/>
  <c r="F112" i="40" s="1"/>
  <c r="D95" i="40"/>
  <c r="D112" i="40" s="1"/>
  <c r="C95" i="40"/>
  <c r="C112" i="40" s="1"/>
  <c r="B95" i="40"/>
  <c r="B112" i="4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T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T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T104" i="1" s="1"/>
  <c r="T103" i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T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T96" i="1" s="1"/>
  <c r="W95" i="1"/>
  <c r="W112" i="1" s="1"/>
  <c r="V95" i="1"/>
  <c r="V112" i="1" s="1"/>
  <c r="M95" i="1"/>
  <c r="S95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79" i="20" s="1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81" i="30"/>
  <c r="E80" i="30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32"/>
  <c r="E82" i="32"/>
  <c r="E81" i="32"/>
  <c r="E80" i="32"/>
  <c r="W79" i="32"/>
  <c r="V79" i="32"/>
  <c r="M79" i="32"/>
  <c r="L79" i="32"/>
  <c r="K79" i="32"/>
  <c r="J79" i="32"/>
  <c r="I79" i="32"/>
  <c r="H79" i="32"/>
  <c r="G79" i="32"/>
  <c r="F79" i="32"/>
  <c r="D79" i="32"/>
  <c r="C79" i="32"/>
  <c r="B79" i="32"/>
  <c r="A76" i="32"/>
  <c r="E83" i="33"/>
  <c r="E82" i="33"/>
  <c r="E81" i="33"/>
  <c r="E80" i="33"/>
  <c r="W79" i="33"/>
  <c r="V79" i="33"/>
  <c r="M79" i="33"/>
  <c r="L79" i="33"/>
  <c r="K79" i="33"/>
  <c r="J79" i="33"/>
  <c r="I79" i="33"/>
  <c r="H79" i="33"/>
  <c r="G79" i="33"/>
  <c r="F79" i="33"/>
  <c r="D79" i="33"/>
  <c r="C79" i="33"/>
  <c r="B79" i="33"/>
  <c r="A76" i="33"/>
  <c r="E83" i="34"/>
  <c r="E79" i="34" s="1"/>
  <c r="E82" i="34"/>
  <c r="E81" i="34"/>
  <c r="E80" i="34"/>
  <c r="W79" i="34"/>
  <c r="V79" i="34"/>
  <c r="M79" i="34"/>
  <c r="L79" i="34"/>
  <c r="K79" i="34"/>
  <c r="J79" i="34"/>
  <c r="I79" i="34"/>
  <c r="H79" i="34"/>
  <c r="G79" i="34"/>
  <c r="F79" i="34"/>
  <c r="D79" i="34"/>
  <c r="C79" i="34"/>
  <c r="B79" i="34"/>
  <c r="A76" i="34"/>
  <c r="E83" i="35"/>
  <c r="E82" i="35"/>
  <c r="E81" i="35"/>
  <c r="E80" i="35"/>
  <c r="W79" i="35"/>
  <c r="V79" i="35"/>
  <c r="M79" i="35"/>
  <c r="L79" i="35"/>
  <c r="K79" i="35"/>
  <c r="J79" i="35"/>
  <c r="I79" i="35"/>
  <c r="H79" i="35"/>
  <c r="G79" i="35"/>
  <c r="F79" i="35"/>
  <c r="D79" i="35"/>
  <c r="C79" i="35"/>
  <c r="B79" i="35"/>
  <c r="A76" i="35"/>
  <c r="E83" i="36"/>
  <c r="E82" i="36"/>
  <c r="E81" i="36"/>
  <c r="E80" i="36"/>
  <c r="W79" i="36"/>
  <c r="V79" i="36"/>
  <c r="M79" i="36"/>
  <c r="L79" i="36"/>
  <c r="K79" i="36"/>
  <c r="J79" i="36"/>
  <c r="I79" i="36"/>
  <c r="H79" i="36"/>
  <c r="G79" i="36"/>
  <c r="F79" i="36"/>
  <c r="D79" i="36"/>
  <c r="C79" i="36"/>
  <c r="B79" i="36"/>
  <c r="A76" i="36"/>
  <c r="E83" i="37"/>
  <c r="E82" i="37"/>
  <c r="E79" i="37" s="1"/>
  <c r="E81" i="37"/>
  <c r="E80" i="37"/>
  <c r="W79" i="37"/>
  <c r="V79" i="37"/>
  <c r="M79" i="37"/>
  <c r="L79" i="37"/>
  <c r="K79" i="37"/>
  <c r="J79" i="37"/>
  <c r="I79" i="37"/>
  <c r="H79" i="37"/>
  <c r="G79" i="37"/>
  <c r="F79" i="37"/>
  <c r="D79" i="37"/>
  <c r="C79" i="37"/>
  <c r="B79" i="37"/>
  <c r="A76" i="37"/>
  <c r="E83" i="38"/>
  <c r="E82" i="38"/>
  <c r="E81" i="38"/>
  <c r="E80" i="38"/>
  <c r="E79" i="38" s="1"/>
  <c r="W79" i="38"/>
  <c r="V79" i="38"/>
  <c r="M79" i="38"/>
  <c r="L79" i="38"/>
  <c r="K79" i="38"/>
  <c r="J79" i="38"/>
  <c r="I79" i="38"/>
  <c r="H79" i="38"/>
  <c r="G79" i="38"/>
  <c r="F79" i="38"/>
  <c r="D79" i="38"/>
  <c r="C79" i="38"/>
  <c r="B79" i="38"/>
  <c r="A76" i="38"/>
  <c r="E83" i="39"/>
  <c r="E82" i="39"/>
  <c r="E81" i="39"/>
  <c r="E80" i="39"/>
  <c r="W79" i="39"/>
  <c r="V79" i="39"/>
  <c r="M79" i="39"/>
  <c r="L79" i="39"/>
  <c r="K79" i="39"/>
  <c r="J79" i="39"/>
  <c r="I79" i="39"/>
  <c r="H79" i="39"/>
  <c r="G79" i="39"/>
  <c r="F79" i="39"/>
  <c r="D79" i="39"/>
  <c r="C79" i="39"/>
  <c r="B79" i="39"/>
  <c r="A76" i="39"/>
  <c r="E83" i="40"/>
  <c r="E82" i="40"/>
  <c r="E81" i="40"/>
  <c r="E80" i="40"/>
  <c r="W79" i="40"/>
  <c r="V79" i="40"/>
  <c r="M79" i="40"/>
  <c r="L79" i="40"/>
  <c r="K79" i="40"/>
  <c r="J79" i="40"/>
  <c r="I79" i="40"/>
  <c r="H79" i="40"/>
  <c r="G79" i="40"/>
  <c r="F79" i="40"/>
  <c r="D79" i="40"/>
  <c r="C79" i="40"/>
  <c r="B79" i="40"/>
  <c r="A76" i="4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40"/>
  <c r="R93" i="40"/>
  <c r="Q93" i="40"/>
  <c r="P93" i="40"/>
  <c r="E93" i="40"/>
  <c r="U93" i="40" s="1"/>
  <c r="S92" i="40"/>
  <c r="R92" i="40"/>
  <c r="Q92" i="40"/>
  <c r="P92" i="40"/>
  <c r="E92" i="40"/>
  <c r="S91" i="40"/>
  <c r="R91" i="40"/>
  <c r="Q91" i="40"/>
  <c r="P91" i="40"/>
  <c r="E91" i="40"/>
  <c r="U91" i="40" s="1"/>
  <c r="S90" i="40"/>
  <c r="R90" i="40"/>
  <c r="Q90" i="40"/>
  <c r="P90" i="40"/>
  <c r="E90" i="40"/>
  <c r="T90" i="40" s="1"/>
  <c r="S89" i="40"/>
  <c r="R89" i="40"/>
  <c r="Q89" i="40"/>
  <c r="P89" i="40"/>
  <c r="E89" i="40"/>
  <c r="U89" i="40" s="1"/>
  <c r="S88" i="40"/>
  <c r="R88" i="40"/>
  <c r="Q88" i="40"/>
  <c r="P88" i="40"/>
  <c r="E88" i="40"/>
  <c r="U88" i="40" s="1"/>
  <c r="S87" i="40"/>
  <c r="R87" i="40"/>
  <c r="Q87" i="40"/>
  <c r="P87" i="40"/>
  <c r="E87" i="40"/>
  <c r="T87" i="40" s="1"/>
  <c r="S86" i="40"/>
  <c r="R86" i="40"/>
  <c r="Q86" i="40"/>
  <c r="P86" i="40"/>
  <c r="E86" i="40"/>
  <c r="U86" i="40" s="1"/>
  <c r="W72" i="40"/>
  <c r="V72" i="40"/>
  <c r="O72" i="40"/>
  <c r="N72" i="40"/>
  <c r="M72" i="40"/>
  <c r="S72" i="40" s="1"/>
  <c r="L72" i="40"/>
  <c r="K72" i="40"/>
  <c r="J72" i="40"/>
  <c r="I72" i="40"/>
  <c r="H72" i="40"/>
  <c r="G72" i="40"/>
  <c r="F72" i="40"/>
  <c r="C72" i="40"/>
  <c r="B72" i="40"/>
  <c r="W71" i="40"/>
  <c r="V71" i="40"/>
  <c r="R71" i="40"/>
  <c r="O71" i="40"/>
  <c r="N71" i="40"/>
  <c r="M71" i="40"/>
  <c r="S71" i="40" s="1"/>
  <c r="L71" i="40"/>
  <c r="K71" i="40"/>
  <c r="J71" i="40"/>
  <c r="I71" i="40"/>
  <c r="H71" i="40"/>
  <c r="P71" i="40" s="1"/>
  <c r="G71" i="40"/>
  <c r="F71" i="40"/>
  <c r="C71" i="40"/>
  <c r="B71" i="40"/>
  <c r="W70" i="40"/>
  <c r="V70" i="40"/>
  <c r="O70" i="40"/>
  <c r="N70" i="40"/>
  <c r="M70" i="40"/>
  <c r="S70" i="40" s="1"/>
  <c r="L70" i="40"/>
  <c r="R70" i="40" s="1"/>
  <c r="K70" i="40"/>
  <c r="J70" i="40"/>
  <c r="I70" i="40"/>
  <c r="H70" i="40"/>
  <c r="G70" i="40"/>
  <c r="F70" i="40"/>
  <c r="C70" i="40"/>
  <c r="B70" i="40"/>
  <c r="E70" i="40" s="1"/>
  <c r="S69" i="40"/>
  <c r="R69" i="40"/>
  <c r="Q69" i="40"/>
  <c r="P69" i="40"/>
  <c r="E69" i="40"/>
  <c r="U69" i="40" s="1"/>
  <c r="W67" i="40"/>
  <c r="V67" i="40"/>
  <c r="O67" i="40"/>
  <c r="N67" i="40"/>
  <c r="M67" i="40"/>
  <c r="S67" i="40" s="1"/>
  <c r="L67" i="40"/>
  <c r="K67" i="40"/>
  <c r="J67" i="40"/>
  <c r="I67" i="40"/>
  <c r="H67" i="40"/>
  <c r="G67" i="40"/>
  <c r="F67" i="40"/>
  <c r="C67" i="40"/>
  <c r="B67" i="40"/>
  <c r="W66" i="40"/>
  <c r="V66" i="40"/>
  <c r="O66" i="40"/>
  <c r="N66" i="40"/>
  <c r="R66" i="40" s="1"/>
  <c r="M66" i="40"/>
  <c r="S66" i="40" s="1"/>
  <c r="L66" i="40"/>
  <c r="K66" i="40"/>
  <c r="J66" i="40"/>
  <c r="I66" i="40"/>
  <c r="Q66" i="40" s="1"/>
  <c r="H66" i="40"/>
  <c r="G66" i="40"/>
  <c r="F66" i="40"/>
  <c r="C66" i="40"/>
  <c r="B66" i="40"/>
  <c r="E66" i="40" s="1"/>
  <c r="S65" i="40"/>
  <c r="R65" i="40"/>
  <c r="Q65" i="40"/>
  <c r="U65" i="40" s="1"/>
  <c r="P65" i="40"/>
  <c r="E65" i="40"/>
  <c r="T65" i="40" s="1"/>
  <c r="U64" i="40"/>
  <c r="S64" i="40"/>
  <c r="R64" i="40"/>
  <c r="Q64" i="40"/>
  <c r="P64" i="40"/>
  <c r="E64" i="40"/>
  <c r="T64" i="40" s="1"/>
  <c r="S63" i="40"/>
  <c r="R63" i="40"/>
  <c r="Q63" i="40"/>
  <c r="P63" i="40"/>
  <c r="E63" i="40"/>
  <c r="U63" i="40" s="1"/>
  <c r="S62" i="40"/>
  <c r="R62" i="40"/>
  <c r="Q62" i="40"/>
  <c r="P62" i="40"/>
  <c r="E62" i="40"/>
  <c r="U62" i="40" s="1"/>
  <c r="S61" i="40"/>
  <c r="R61" i="40"/>
  <c r="Q61" i="40"/>
  <c r="P61" i="40"/>
  <c r="E61" i="40"/>
  <c r="U61" i="40" s="1"/>
  <c r="V59" i="40"/>
  <c r="O59" i="40"/>
  <c r="N59" i="40"/>
  <c r="M59" i="40"/>
  <c r="S59" i="40" s="1"/>
  <c r="L59" i="40"/>
  <c r="R59" i="40" s="1"/>
  <c r="K59" i="40"/>
  <c r="J59" i="40"/>
  <c r="I59" i="40"/>
  <c r="H59" i="40"/>
  <c r="G59" i="40"/>
  <c r="F59" i="40"/>
  <c r="C59" i="40"/>
  <c r="B59" i="40"/>
  <c r="S58" i="40"/>
  <c r="R58" i="40"/>
  <c r="Q58" i="40"/>
  <c r="P58" i="40"/>
  <c r="E58" i="40"/>
  <c r="U58" i="40" s="1"/>
  <c r="S57" i="40"/>
  <c r="R57" i="40"/>
  <c r="Q57" i="40"/>
  <c r="P57" i="40"/>
  <c r="E57" i="40"/>
  <c r="T57" i="40" s="1"/>
  <c r="T56" i="40"/>
  <c r="S56" i="40"/>
  <c r="R56" i="40"/>
  <c r="Q56" i="40"/>
  <c r="P56" i="40"/>
  <c r="E56" i="40"/>
  <c r="U56" i="40" s="1"/>
  <c r="S55" i="40"/>
  <c r="R55" i="40"/>
  <c r="Q55" i="40"/>
  <c r="P55" i="40"/>
  <c r="E55" i="40"/>
  <c r="U55" i="40" s="1"/>
  <c r="W53" i="40"/>
  <c r="V53" i="40"/>
  <c r="O53" i="40"/>
  <c r="N53" i="40"/>
  <c r="M53" i="40"/>
  <c r="S53" i="40" s="1"/>
  <c r="L53" i="40"/>
  <c r="R53" i="40" s="1"/>
  <c r="K53" i="40"/>
  <c r="J53" i="40"/>
  <c r="I53" i="40"/>
  <c r="H53" i="40"/>
  <c r="G53" i="40"/>
  <c r="F53" i="40"/>
  <c r="C53" i="40"/>
  <c r="B53" i="40"/>
  <c r="S52" i="40"/>
  <c r="R52" i="40"/>
  <c r="Q52" i="40"/>
  <c r="P52" i="40"/>
  <c r="E52" i="40"/>
  <c r="T51" i="40"/>
  <c r="S51" i="40"/>
  <c r="R51" i="40"/>
  <c r="Q51" i="40"/>
  <c r="P51" i="40"/>
  <c r="E51" i="40"/>
  <c r="U51" i="40" s="1"/>
  <c r="S50" i="40"/>
  <c r="R50" i="40"/>
  <c r="Q50" i="40"/>
  <c r="P50" i="40"/>
  <c r="E50" i="40"/>
  <c r="U50" i="40" s="1"/>
  <c r="S49" i="40"/>
  <c r="R49" i="40"/>
  <c r="Q49" i="40"/>
  <c r="P49" i="40"/>
  <c r="E49" i="40"/>
  <c r="U49" i="40" s="1"/>
  <c r="U48" i="40"/>
  <c r="S48" i="40"/>
  <c r="R48" i="40"/>
  <c r="Q48" i="40"/>
  <c r="P48" i="40"/>
  <c r="E48" i="40"/>
  <c r="T48" i="40" s="1"/>
  <c r="T47" i="40"/>
  <c r="S47" i="40"/>
  <c r="R47" i="40"/>
  <c r="Q47" i="40"/>
  <c r="P47" i="40"/>
  <c r="E47" i="40"/>
  <c r="U47" i="40" s="1"/>
  <c r="S46" i="40"/>
  <c r="R46" i="40"/>
  <c r="Q46" i="40"/>
  <c r="P46" i="40"/>
  <c r="E46" i="40"/>
  <c r="U46" i="40" s="1"/>
  <c r="S45" i="40"/>
  <c r="R45" i="40"/>
  <c r="Q45" i="40"/>
  <c r="P45" i="40"/>
  <c r="E45" i="40"/>
  <c r="U45" i="40" s="1"/>
  <c r="S44" i="40"/>
  <c r="R44" i="40"/>
  <c r="Q44" i="40"/>
  <c r="U44" i="40" s="1"/>
  <c r="P44" i="40"/>
  <c r="E44" i="40"/>
  <c r="S43" i="40"/>
  <c r="R43" i="40"/>
  <c r="Q43" i="40"/>
  <c r="P43" i="40"/>
  <c r="E43" i="40"/>
  <c r="U43" i="40" s="1"/>
  <c r="S42" i="40"/>
  <c r="R42" i="40"/>
  <c r="Q42" i="40"/>
  <c r="P42" i="40"/>
  <c r="E42" i="40"/>
  <c r="U42" i="40" s="1"/>
  <c r="W40" i="40"/>
  <c r="V40" i="40"/>
  <c r="S40" i="40"/>
  <c r="O40" i="40"/>
  <c r="N40" i="40"/>
  <c r="M40" i="40"/>
  <c r="L40" i="40"/>
  <c r="R40" i="40" s="1"/>
  <c r="K40" i="40"/>
  <c r="J40" i="40"/>
  <c r="I40" i="40"/>
  <c r="Q40" i="40" s="1"/>
  <c r="H40" i="40"/>
  <c r="G40" i="40"/>
  <c r="F40" i="40"/>
  <c r="C40" i="40"/>
  <c r="B40" i="40"/>
  <c r="E40" i="40" s="1"/>
  <c r="S39" i="40"/>
  <c r="R39" i="40"/>
  <c r="Q39" i="40"/>
  <c r="P39" i="40"/>
  <c r="E39" i="40"/>
  <c r="T39" i="40" s="1"/>
  <c r="T38" i="40"/>
  <c r="S38" i="40"/>
  <c r="R38" i="40"/>
  <c r="Q38" i="40"/>
  <c r="P38" i="40"/>
  <c r="E38" i="40"/>
  <c r="U38" i="40" s="1"/>
  <c r="S37" i="40"/>
  <c r="R37" i="40"/>
  <c r="Q37" i="40"/>
  <c r="P37" i="40"/>
  <c r="E37" i="40"/>
  <c r="U37" i="40" s="1"/>
  <c r="S36" i="40"/>
  <c r="R36" i="40"/>
  <c r="Q36" i="40"/>
  <c r="P36" i="40"/>
  <c r="E36" i="40"/>
  <c r="U36" i="40" s="1"/>
  <c r="U35" i="40"/>
  <c r="S35" i="40"/>
  <c r="R35" i="40"/>
  <c r="Q35" i="40"/>
  <c r="P35" i="40"/>
  <c r="E35" i="40"/>
  <c r="W33" i="40"/>
  <c r="V33" i="40"/>
  <c r="O33" i="40"/>
  <c r="N33" i="40"/>
  <c r="M33" i="40"/>
  <c r="S33" i="40" s="1"/>
  <c r="L33" i="40"/>
  <c r="R33" i="40" s="1"/>
  <c r="K33" i="40"/>
  <c r="J33" i="40"/>
  <c r="I33" i="40"/>
  <c r="H33" i="40"/>
  <c r="G33" i="40"/>
  <c r="F33" i="40"/>
  <c r="C33" i="40"/>
  <c r="E33" i="40" s="1"/>
  <c r="B33" i="40"/>
  <c r="S32" i="40"/>
  <c r="R32" i="40"/>
  <c r="Q32" i="40"/>
  <c r="P32" i="40"/>
  <c r="E32" i="40"/>
  <c r="U32" i="40" s="1"/>
  <c r="W30" i="40"/>
  <c r="V30" i="40"/>
  <c r="S30" i="40"/>
  <c r="O30" i="40"/>
  <c r="N30" i="40"/>
  <c r="R30" i="40" s="1"/>
  <c r="M30" i="40"/>
  <c r="L30" i="40"/>
  <c r="K30" i="40"/>
  <c r="J30" i="40"/>
  <c r="I30" i="40"/>
  <c r="H30" i="40"/>
  <c r="P30" i="40" s="1"/>
  <c r="G30" i="40"/>
  <c r="F30" i="40"/>
  <c r="C30" i="40"/>
  <c r="B30" i="40"/>
  <c r="E30" i="40" s="1"/>
  <c r="U29" i="40"/>
  <c r="S29" i="40"/>
  <c r="R29" i="40"/>
  <c r="Q29" i="40"/>
  <c r="P29" i="40"/>
  <c r="E29" i="40"/>
  <c r="T29" i="40" s="1"/>
  <c r="S28" i="40"/>
  <c r="R28" i="40"/>
  <c r="Q28" i="40"/>
  <c r="U28" i="40" s="1"/>
  <c r="P28" i="40"/>
  <c r="E28" i="40"/>
  <c r="S27" i="40"/>
  <c r="R27" i="40"/>
  <c r="Q27" i="40"/>
  <c r="P27" i="40"/>
  <c r="E27" i="40"/>
  <c r="U27" i="40" s="1"/>
  <c r="S26" i="40"/>
  <c r="R26" i="40"/>
  <c r="Q26" i="40"/>
  <c r="P26" i="40"/>
  <c r="E26" i="40"/>
  <c r="U26" i="40" s="1"/>
  <c r="W24" i="40"/>
  <c r="V24" i="40"/>
  <c r="O24" i="40"/>
  <c r="N24" i="40"/>
  <c r="M24" i="40"/>
  <c r="S24" i="40" s="1"/>
  <c r="L24" i="40"/>
  <c r="R24" i="40" s="1"/>
  <c r="K24" i="40"/>
  <c r="J24" i="40"/>
  <c r="I24" i="40"/>
  <c r="H24" i="40"/>
  <c r="G24" i="40"/>
  <c r="F24" i="40"/>
  <c r="E24" i="40"/>
  <c r="C24" i="40"/>
  <c r="B24" i="40"/>
  <c r="S23" i="40"/>
  <c r="R23" i="40"/>
  <c r="Q23" i="40"/>
  <c r="P23" i="40"/>
  <c r="E23" i="40"/>
  <c r="U23" i="40" s="1"/>
  <c r="S22" i="40"/>
  <c r="R22" i="40"/>
  <c r="Q22" i="40"/>
  <c r="P22" i="40"/>
  <c r="E22" i="40"/>
  <c r="U22" i="40" s="1"/>
  <c r="S21" i="40"/>
  <c r="R21" i="40"/>
  <c r="Q21" i="40"/>
  <c r="P21" i="40"/>
  <c r="E21" i="40"/>
  <c r="U21" i="40" s="1"/>
  <c r="S20" i="40"/>
  <c r="R20" i="40"/>
  <c r="Q20" i="40"/>
  <c r="U20" i="40" s="1"/>
  <c r="P20" i="40"/>
  <c r="E20" i="40"/>
  <c r="T20" i="40" s="1"/>
  <c r="U19" i="40"/>
  <c r="S19" i="40"/>
  <c r="R19" i="40"/>
  <c r="Q19" i="40"/>
  <c r="P19" i="40"/>
  <c r="E19" i="40"/>
  <c r="T19" i="40" s="1"/>
  <c r="S18" i="40"/>
  <c r="R18" i="40"/>
  <c r="Q18" i="40"/>
  <c r="P18" i="40"/>
  <c r="E18" i="40"/>
  <c r="U18" i="40" s="1"/>
  <c r="S17" i="40"/>
  <c r="R17" i="40"/>
  <c r="Q17" i="40"/>
  <c r="P17" i="40"/>
  <c r="E17" i="40"/>
  <c r="U17" i="40" s="1"/>
  <c r="W15" i="40"/>
  <c r="V15" i="40"/>
  <c r="O15" i="40"/>
  <c r="N15" i="40"/>
  <c r="R15" i="40" s="1"/>
  <c r="M15" i="40"/>
  <c r="S15" i="40" s="1"/>
  <c r="L15" i="40"/>
  <c r="K15" i="40"/>
  <c r="J15" i="40"/>
  <c r="I15" i="40"/>
  <c r="H15" i="40"/>
  <c r="P15" i="40" s="1"/>
  <c r="G15" i="40"/>
  <c r="F15" i="40"/>
  <c r="E15" i="40"/>
  <c r="C15" i="40"/>
  <c r="B15" i="40"/>
  <c r="S14" i="40"/>
  <c r="R14" i="40"/>
  <c r="Q14" i="40"/>
  <c r="U14" i="40" s="1"/>
  <c r="P14" i="40"/>
  <c r="E14" i="40"/>
  <c r="S13" i="40"/>
  <c r="R13" i="40"/>
  <c r="Q13" i="40"/>
  <c r="P13" i="40"/>
  <c r="E13" i="40"/>
  <c r="S12" i="40"/>
  <c r="R12" i="40"/>
  <c r="Q12" i="40"/>
  <c r="P12" i="40"/>
  <c r="E12" i="40"/>
  <c r="U12" i="40" s="1"/>
  <c r="S11" i="40"/>
  <c r="R11" i="40"/>
  <c r="Q11" i="40"/>
  <c r="P11" i="40"/>
  <c r="E11" i="40"/>
  <c r="S10" i="40"/>
  <c r="R10" i="40"/>
  <c r="Q10" i="40"/>
  <c r="P10" i="40"/>
  <c r="T10" i="40" s="1"/>
  <c r="E10" i="40"/>
  <c r="S9" i="40"/>
  <c r="R9" i="40"/>
  <c r="Q9" i="40"/>
  <c r="P9" i="40"/>
  <c r="E9" i="40"/>
  <c r="U9" i="40" s="1"/>
  <c r="S93" i="39"/>
  <c r="R93" i="39"/>
  <c r="Q93" i="39"/>
  <c r="P93" i="39"/>
  <c r="E93" i="39"/>
  <c r="U93" i="39" s="1"/>
  <c r="S92" i="39"/>
  <c r="R92" i="39"/>
  <c r="Q92" i="39"/>
  <c r="P92" i="39"/>
  <c r="E92" i="39"/>
  <c r="T92" i="39" s="1"/>
  <c r="S91" i="39"/>
  <c r="R91" i="39"/>
  <c r="Q91" i="39"/>
  <c r="P91" i="39"/>
  <c r="E91" i="39"/>
  <c r="U91" i="39" s="1"/>
  <c r="S90" i="39"/>
  <c r="R90" i="39"/>
  <c r="Q90" i="39"/>
  <c r="P90" i="39"/>
  <c r="E90" i="39"/>
  <c r="U90" i="39" s="1"/>
  <c r="S89" i="39"/>
  <c r="R89" i="39"/>
  <c r="Q89" i="39"/>
  <c r="P89" i="39"/>
  <c r="E89" i="39"/>
  <c r="U89" i="39" s="1"/>
  <c r="S88" i="39"/>
  <c r="R88" i="39"/>
  <c r="Q88" i="39"/>
  <c r="P88" i="39"/>
  <c r="E88" i="39"/>
  <c r="T88" i="39" s="1"/>
  <c r="U87" i="39"/>
  <c r="S87" i="39"/>
  <c r="R87" i="39"/>
  <c r="Q87" i="39"/>
  <c r="P87" i="39"/>
  <c r="E87" i="39"/>
  <c r="T87" i="39" s="1"/>
  <c r="S86" i="39"/>
  <c r="R86" i="39"/>
  <c r="Q86" i="39"/>
  <c r="P86" i="39"/>
  <c r="E86" i="39"/>
  <c r="U86" i="39" s="1"/>
  <c r="W72" i="39"/>
  <c r="V72" i="39"/>
  <c r="O72" i="39"/>
  <c r="N72" i="39"/>
  <c r="R72" i="39" s="1"/>
  <c r="M72" i="39"/>
  <c r="L72" i="39"/>
  <c r="K72" i="39"/>
  <c r="J72" i="39"/>
  <c r="I72" i="39"/>
  <c r="H72" i="39"/>
  <c r="G72" i="39"/>
  <c r="F72" i="39"/>
  <c r="C72" i="39"/>
  <c r="B72" i="39"/>
  <c r="W71" i="39"/>
  <c r="V71" i="39"/>
  <c r="O71" i="39"/>
  <c r="N71" i="39"/>
  <c r="R71" i="39" s="1"/>
  <c r="M71" i="39"/>
  <c r="S71" i="39" s="1"/>
  <c r="L71" i="39"/>
  <c r="K71" i="39"/>
  <c r="J71" i="39"/>
  <c r="I71" i="39"/>
  <c r="H71" i="39"/>
  <c r="G71" i="39"/>
  <c r="F71" i="39"/>
  <c r="C71" i="39"/>
  <c r="B71" i="39"/>
  <c r="E71" i="39" s="1"/>
  <c r="W70" i="39"/>
  <c r="V70" i="39"/>
  <c r="O70" i="39"/>
  <c r="N70" i="39"/>
  <c r="M70" i="39"/>
  <c r="S70" i="39" s="1"/>
  <c r="L70" i="39"/>
  <c r="K70" i="39"/>
  <c r="J70" i="39"/>
  <c r="I70" i="39"/>
  <c r="H70" i="39"/>
  <c r="P70" i="39" s="1"/>
  <c r="G70" i="39"/>
  <c r="F70" i="39"/>
  <c r="C70" i="39"/>
  <c r="E70" i="39" s="1"/>
  <c r="B70" i="39"/>
  <c r="S69" i="39"/>
  <c r="R69" i="39"/>
  <c r="Q69" i="39"/>
  <c r="P69" i="39"/>
  <c r="E69" i="39"/>
  <c r="U69" i="39" s="1"/>
  <c r="W67" i="39"/>
  <c r="V67" i="39"/>
  <c r="O67" i="39"/>
  <c r="N67" i="39"/>
  <c r="R67" i="39" s="1"/>
  <c r="M67" i="39"/>
  <c r="L67" i="39"/>
  <c r="K67" i="39"/>
  <c r="J67" i="39"/>
  <c r="I67" i="39"/>
  <c r="H67" i="39"/>
  <c r="G67" i="39"/>
  <c r="F67" i="39"/>
  <c r="C67" i="39"/>
  <c r="B67" i="39"/>
  <c r="W66" i="39"/>
  <c r="V66" i="39"/>
  <c r="O66" i="39"/>
  <c r="N66" i="39"/>
  <c r="M66" i="39"/>
  <c r="S66" i="39" s="1"/>
  <c r="L66" i="39"/>
  <c r="R66" i="39" s="1"/>
  <c r="K66" i="39"/>
  <c r="J66" i="39"/>
  <c r="I66" i="39"/>
  <c r="H66" i="39"/>
  <c r="P66" i="39" s="1"/>
  <c r="G66" i="39"/>
  <c r="F66" i="39"/>
  <c r="E66" i="39"/>
  <c r="C66" i="39"/>
  <c r="B66" i="39"/>
  <c r="S65" i="39"/>
  <c r="R65" i="39"/>
  <c r="Q65" i="39"/>
  <c r="P65" i="39"/>
  <c r="E65" i="39"/>
  <c r="U65" i="39" s="1"/>
  <c r="S64" i="39"/>
  <c r="R64" i="39"/>
  <c r="Q64" i="39"/>
  <c r="P64" i="39"/>
  <c r="E64" i="39"/>
  <c r="U64" i="39" s="1"/>
  <c r="S63" i="39"/>
  <c r="R63" i="39"/>
  <c r="Q63" i="39"/>
  <c r="P63" i="39"/>
  <c r="E63" i="39"/>
  <c r="U63" i="39" s="1"/>
  <c r="S62" i="39"/>
  <c r="R62" i="39"/>
  <c r="Q62" i="39"/>
  <c r="P62" i="39"/>
  <c r="E62" i="39"/>
  <c r="T62" i="39" s="1"/>
  <c r="S61" i="39"/>
  <c r="R61" i="39"/>
  <c r="Q61" i="39"/>
  <c r="P61" i="39"/>
  <c r="E61" i="39"/>
  <c r="U61" i="39" s="1"/>
  <c r="V59" i="39"/>
  <c r="O59" i="39"/>
  <c r="N59" i="39"/>
  <c r="M59" i="39"/>
  <c r="S59" i="39" s="1"/>
  <c r="L59" i="39"/>
  <c r="R59" i="39" s="1"/>
  <c r="K59" i="39"/>
  <c r="J59" i="39"/>
  <c r="I59" i="39"/>
  <c r="H59" i="39"/>
  <c r="P59" i="39" s="1"/>
  <c r="G59" i="39"/>
  <c r="F59" i="39"/>
  <c r="C59" i="39"/>
  <c r="B59" i="39"/>
  <c r="E59" i="39" s="1"/>
  <c r="U58" i="39"/>
  <c r="S58" i="39"/>
  <c r="R58" i="39"/>
  <c r="Q58" i="39"/>
  <c r="P58" i="39"/>
  <c r="E58" i="39"/>
  <c r="T58" i="39" s="1"/>
  <c r="S57" i="39"/>
  <c r="R57" i="39"/>
  <c r="Q57" i="39"/>
  <c r="P57" i="39"/>
  <c r="E57" i="39"/>
  <c r="U57" i="39" s="1"/>
  <c r="S56" i="39"/>
  <c r="R56" i="39"/>
  <c r="Q56" i="39"/>
  <c r="P56" i="39"/>
  <c r="E56" i="39"/>
  <c r="U56" i="39" s="1"/>
  <c r="S55" i="39"/>
  <c r="R55" i="39"/>
  <c r="Q55" i="39"/>
  <c r="P55" i="39"/>
  <c r="E55" i="39"/>
  <c r="U55" i="39" s="1"/>
  <c r="W53" i="39"/>
  <c r="V53" i="39"/>
  <c r="O53" i="39"/>
  <c r="N53" i="39"/>
  <c r="M53" i="39"/>
  <c r="S53" i="39" s="1"/>
  <c r="L53" i="39"/>
  <c r="R53" i="39" s="1"/>
  <c r="K53" i="39"/>
  <c r="J53" i="39"/>
  <c r="I53" i="39"/>
  <c r="H53" i="39"/>
  <c r="G53" i="39"/>
  <c r="F53" i="39"/>
  <c r="C53" i="39"/>
  <c r="B53" i="39"/>
  <c r="S52" i="39"/>
  <c r="R52" i="39"/>
  <c r="Q52" i="39"/>
  <c r="P52" i="39"/>
  <c r="E52" i="39"/>
  <c r="U52" i="39" s="1"/>
  <c r="S51" i="39"/>
  <c r="R51" i="39"/>
  <c r="Q51" i="39"/>
  <c r="P51" i="39"/>
  <c r="E51" i="39"/>
  <c r="U51" i="39" s="1"/>
  <c r="S50" i="39"/>
  <c r="R50" i="39"/>
  <c r="Q50" i="39"/>
  <c r="P50" i="39"/>
  <c r="E50" i="39"/>
  <c r="U50" i="39" s="1"/>
  <c r="S49" i="39"/>
  <c r="R49" i="39"/>
  <c r="Q49" i="39"/>
  <c r="P49" i="39"/>
  <c r="E49" i="39"/>
  <c r="T49" i="39" s="1"/>
  <c r="U48" i="39"/>
  <c r="S48" i="39"/>
  <c r="R48" i="39"/>
  <c r="Q48" i="39"/>
  <c r="P48" i="39"/>
  <c r="E48" i="39"/>
  <c r="T48" i="39" s="1"/>
  <c r="S47" i="39"/>
  <c r="R47" i="39"/>
  <c r="Q47" i="39"/>
  <c r="P47" i="39"/>
  <c r="E47" i="39"/>
  <c r="U47" i="39" s="1"/>
  <c r="S46" i="39"/>
  <c r="R46" i="39"/>
  <c r="Q46" i="39"/>
  <c r="P46" i="39"/>
  <c r="E46" i="39"/>
  <c r="U46" i="39" s="1"/>
  <c r="S45" i="39"/>
  <c r="R45" i="39"/>
  <c r="Q45" i="39"/>
  <c r="P45" i="39"/>
  <c r="E45" i="39"/>
  <c r="T45" i="39" s="1"/>
  <c r="S44" i="39"/>
  <c r="R44" i="39"/>
  <c r="Q44" i="39"/>
  <c r="P44" i="39"/>
  <c r="E44" i="39"/>
  <c r="S43" i="39"/>
  <c r="R43" i="39"/>
  <c r="Q43" i="39"/>
  <c r="P43" i="39"/>
  <c r="E43" i="39"/>
  <c r="U43" i="39" s="1"/>
  <c r="S42" i="39"/>
  <c r="R42" i="39"/>
  <c r="Q42" i="39"/>
  <c r="P42" i="39"/>
  <c r="E42" i="39"/>
  <c r="U42" i="39" s="1"/>
  <c r="W40" i="39"/>
  <c r="V40" i="39"/>
  <c r="R40" i="39"/>
  <c r="O40" i="39"/>
  <c r="N40" i="39"/>
  <c r="M40" i="39"/>
  <c r="S40" i="39" s="1"/>
  <c r="L40" i="39"/>
  <c r="K40" i="39"/>
  <c r="J40" i="39"/>
  <c r="I40" i="39"/>
  <c r="H40" i="39"/>
  <c r="G40" i="39"/>
  <c r="F40" i="39"/>
  <c r="E40" i="39"/>
  <c r="C40" i="39"/>
  <c r="B40" i="39"/>
  <c r="U39" i="39"/>
  <c r="S39" i="39"/>
  <c r="R39" i="39"/>
  <c r="Q39" i="39"/>
  <c r="P39" i="39"/>
  <c r="E39" i="39"/>
  <c r="T39" i="39" s="1"/>
  <c r="S38" i="39"/>
  <c r="R38" i="39"/>
  <c r="Q38" i="39"/>
  <c r="P38" i="39"/>
  <c r="E38" i="39"/>
  <c r="U38" i="39" s="1"/>
  <c r="S37" i="39"/>
  <c r="R37" i="39"/>
  <c r="Q37" i="39"/>
  <c r="P37" i="39"/>
  <c r="E37" i="39"/>
  <c r="U37" i="39" s="1"/>
  <c r="S36" i="39"/>
  <c r="R36" i="39"/>
  <c r="Q36" i="39"/>
  <c r="P36" i="39"/>
  <c r="E36" i="39"/>
  <c r="T36" i="39" s="1"/>
  <c r="T35" i="39"/>
  <c r="S35" i="39"/>
  <c r="R35" i="39"/>
  <c r="Q35" i="39"/>
  <c r="P35" i="39"/>
  <c r="E35" i="39"/>
  <c r="U35" i="39" s="1"/>
  <c r="W33" i="39"/>
  <c r="V33" i="39"/>
  <c r="S33" i="39"/>
  <c r="O33" i="39"/>
  <c r="N33" i="39"/>
  <c r="M33" i="39"/>
  <c r="L33" i="39"/>
  <c r="R33" i="39" s="1"/>
  <c r="K33" i="39"/>
  <c r="J33" i="39"/>
  <c r="I33" i="39"/>
  <c r="H33" i="39"/>
  <c r="G33" i="39"/>
  <c r="F33" i="39"/>
  <c r="C33" i="39"/>
  <c r="B33" i="39"/>
  <c r="S32" i="39"/>
  <c r="R32" i="39"/>
  <c r="Q32" i="39"/>
  <c r="P32" i="39"/>
  <c r="E32" i="39"/>
  <c r="U32" i="39" s="1"/>
  <c r="W30" i="39"/>
  <c r="V30" i="39"/>
  <c r="O30" i="39"/>
  <c r="N30" i="39"/>
  <c r="M30" i="39"/>
  <c r="S30" i="39" s="1"/>
  <c r="L30" i="39"/>
  <c r="R30" i="39" s="1"/>
  <c r="K30" i="39"/>
  <c r="J30" i="39"/>
  <c r="I30" i="39"/>
  <c r="H30" i="39"/>
  <c r="G30" i="39"/>
  <c r="F30" i="39"/>
  <c r="C30" i="39"/>
  <c r="B30" i="39"/>
  <c r="E30" i="39" s="1"/>
  <c r="S29" i="39"/>
  <c r="R29" i="39"/>
  <c r="Q29" i="39"/>
  <c r="P29" i="39"/>
  <c r="E29" i="39"/>
  <c r="U29" i="39" s="1"/>
  <c r="S28" i="39"/>
  <c r="R28" i="39"/>
  <c r="Q28" i="39"/>
  <c r="P28" i="39"/>
  <c r="E28" i="39"/>
  <c r="U28" i="39" s="1"/>
  <c r="S27" i="39"/>
  <c r="R27" i="39"/>
  <c r="Q27" i="39"/>
  <c r="P27" i="39"/>
  <c r="E27" i="39"/>
  <c r="U27" i="39" s="1"/>
  <c r="S26" i="39"/>
  <c r="R26" i="39"/>
  <c r="Q26" i="39"/>
  <c r="P26" i="39"/>
  <c r="E26" i="39"/>
  <c r="T26" i="39" s="1"/>
  <c r="W24" i="39"/>
  <c r="V24" i="39"/>
  <c r="O24" i="39"/>
  <c r="N24" i="39"/>
  <c r="M24" i="39"/>
  <c r="S24" i="39" s="1"/>
  <c r="L24" i="39"/>
  <c r="R24" i="39" s="1"/>
  <c r="K24" i="39"/>
  <c r="J24" i="39"/>
  <c r="I24" i="39"/>
  <c r="Q24" i="39" s="1"/>
  <c r="H24" i="39"/>
  <c r="G24" i="39"/>
  <c r="F24" i="39"/>
  <c r="C24" i="39"/>
  <c r="B24" i="39"/>
  <c r="S23" i="39"/>
  <c r="R23" i="39"/>
  <c r="Q23" i="39"/>
  <c r="P23" i="39"/>
  <c r="E23" i="39"/>
  <c r="U23" i="39" s="1"/>
  <c r="S22" i="39"/>
  <c r="R22" i="39"/>
  <c r="Q22" i="39"/>
  <c r="P22" i="39"/>
  <c r="E22" i="39"/>
  <c r="U22" i="39" s="1"/>
  <c r="S21" i="39"/>
  <c r="R21" i="39"/>
  <c r="Q21" i="39"/>
  <c r="P21" i="39"/>
  <c r="E21" i="39"/>
  <c r="T20" i="39"/>
  <c r="S20" i="39"/>
  <c r="R20" i="39"/>
  <c r="Q20" i="39"/>
  <c r="P20" i="39"/>
  <c r="E20" i="39"/>
  <c r="U20" i="39" s="1"/>
  <c r="S19" i="39"/>
  <c r="R19" i="39"/>
  <c r="Q19" i="39"/>
  <c r="P19" i="39"/>
  <c r="E19" i="39"/>
  <c r="U19" i="39" s="1"/>
  <c r="S18" i="39"/>
  <c r="R18" i="39"/>
  <c r="Q18" i="39"/>
  <c r="P18" i="39"/>
  <c r="E18" i="39"/>
  <c r="U18" i="39" s="1"/>
  <c r="U17" i="39"/>
  <c r="S17" i="39"/>
  <c r="R17" i="39"/>
  <c r="Q17" i="39"/>
  <c r="P17" i="39"/>
  <c r="E17" i="39"/>
  <c r="T17" i="39" s="1"/>
  <c r="W15" i="39"/>
  <c r="V15" i="39"/>
  <c r="O15" i="39"/>
  <c r="N15" i="39"/>
  <c r="M15" i="39"/>
  <c r="L15" i="39"/>
  <c r="R15" i="39" s="1"/>
  <c r="K15" i="39"/>
  <c r="J15" i="39"/>
  <c r="I15" i="39"/>
  <c r="Q15" i="39" s="1"/>
  <c r="H15" i="39"/>
  <c r="G15" i="39"/>
  <c r="F15" i="39"/>
  <c r="C15" i="39"/>
  <c r="B15" i="39"/>
  <c r="S14" i="39"/>
  <c r="R14" i="39"/>
  <c r="Q14" i="39"/>
  <c r="P14" i="39"/>
  <c r="E14" i="39"/>
  <c r="U14" i="39" s="1"/>
  <c r="S13" i="39"/>
  <c r="R13" i="39"/>
  <c r="Q13" i="39"/>
  <c r="P13" i="39"/>
  <c r="E13" i="39"/>
  <c r="U13" i="39" s="1"/>
  <c r="U12" i="39"/>
  <c r="S12" i="39"/>
  <c r="R12" i="39"/>
  <c r="Q12" i="39"/>
  <c r="P12" i="39"/>
  <c r="E12" i="39"/>
  <c r="T12" i="39" s="1"/>
  <c r="U11" i="39"/>
  <c r="T11" i="39"/>
  <c r="S11" i="39"/>
  <c r="R11" i="39"/>
  <c r="Q11" i="39"/>
  <c r="P11" i="39"/>
  <c r="E11" i="39"/>
  <c r="S10" i="39"/>
  <c r="R10" i="39"/>
  <c r="Q10" i="39"/>
  <c r="P10" i="39"/>
  <c r="E10" i="39"/>
  <c r="S9" i="39"/>
  <c r="R9" i="39"/>
  <c r="Q9" i="39"/>
  <c r="P9" i="39"/>
  <c r="E9" i="39"/>
  <c r="U93" i="38"/>
  <c r="S93" i="38"/>
  <c r="R93" i="38"/>
  <c r="Q93" i="38"/>
  <c r="P93" i="38"/>
  <c r="E93" i="38"/>
  <c r="T93" i="38" s="1"/>
  <c r="U92" i="38"/>
  <c r="S92" i="38"/>
  <c r="R92" i="38"/>
  <c r="Q92" i="38"/>
  <c r="P92" i="38"/>
  <c r="E92" i="38"/>
  <c r="T92" i="38" s="1"/>
  <c r="S91" i="38"/>
  <c r="R91" i="38"/>
  <c r="Q91" i="38"/>
  <c r="P91" i="38"/>
  <c r="E91" i="38"/>
  <c r="U91" i="38" s="1"/>
  <c r="S90" i="38"/>
  <c r="R90" i="38"/>
  <c r="Q90" i="38"/>
  <c r="P90" i="38"/>
  <c r="E90" i="38"/>
  <c r="U90" i="38" s="1"/>
  <c r="S89" i="38"/>
  <c r="R89" i="38"/>
  <c r="Q89" i="38"/>
  <c r="P89" i="38"/>
  <c r="E89" i="38"/>
  <c r="T89" i="38" s="1"/>
  <c r="S88" i="38"/>
  <c r="R88" i="38"/>
  <c r="Q88" i="38"/>
  <c r="P88" i="38"/>
  <c r="E88" i="38"/>
  <c r="U88" i="38" s="1"/>
  <c r="S87" i="38"/>
  <c r="R87" i="38"/>
  <c r="Q87" i="38"/>
  <c r="P87" i="38"/>
  <c r="E87" i="38"/>
  <c r="U87" i="38" s="1"/>
  <c r="S86" i="38"/>
  <c r="R86" i="38"/>
  <c r="Q86" i="38"/>
  <c r="P86" i="38"/>
  <c r="E86" i="38"/>
  <c r="U86" i="38" s="1"/>
  <c r="W72" i="38"/>
  <c r="V72" i="38"/>
  <c r="O72" i="38"/>
  <c r="N72" i="38"/>
  <c r="M72" i="38"/>
  <c r="L72" i="38"/>
  <c r="K72" i="38"/>
  <c r="J72" i="38"/>
  <c r="I72" i="38"/>
  <c r="Q72" i="38" s="1"/>
  <c r="H72" i="38"/>
  <c r="G72" i="38"/>
  <c r="F72" i="38"/>
  <c r="C72" i="38"/>
  <c r="B72" i="38"/>
  <c r="W71" i="38"/>
  <c r="V71" i="38"/>
  <c r="O71" i="38"/>
  <c r="N71" i="38"/>
  <c r="M71" i="38"/>
  <c r="L71" i="38"/>
  <c r="R71" i="38" s="1"/>
  <c r="K71" i="38"/>
  <c r="J71" i="38"/>
  <c r="I71" i="38"/>
  <c r="H71" i="38"/>
  <c r="G71" i="38"/>
  <c r="F71" i="38"/>
  <c r="C71" i="38"/>
  <c r="B71" i="38"/>
  <c r="W70" i="38"/>
  <c r="V70" i="38"/>
  <c r="O70" i="38"/>
  <c r="N70" i="38"/>
  <c r="M70" i="38"/>
  <c r="L70" i="38"/>
  <c r="R70" i="38" s="1"/>
  <c r="K70" i="38"/>
  <c r="J70" i="38"/>
  <c r="I70" i="38"/>
  <c r="H70" i="38"/>
  <c r="G70" i="38"/>
  <c r="F70" i="38"/>
  <c r="C70" i="38"/>
  <c r="B70" i="38"/>
  <c r="S69" i="38"/>
  <c r="R69" i="38"/>
  <c r="Q69" i="38"/>
  <c r="P69" i="38"/>
  <c r="E69" i="38"/>
  <c r="W67" i="38"/>
  <c r="V67" i="38"/>
  <c r="O67" i="38"/>
  <c r="N67" i="38"/>
  <c r="M67" i="38"/>
  <c r="L67" i="38"/>
  <c r="K67" i="38"/>
  <c r="J67" i="38"/>
  <c r="I67" i="38"/>
  <c r="H67" i="38"/>
  <c r="P67" i="38" s="1"/>
  <c r="G67" i="38"/>
  <c r="F67" i="38"/>
  <c r="C67" i="38"/>
  <c r="B67" i="38"/>
  <c r="W66" i="38"/>
  <c r="V66" i="38"/>
  <c r="O66" i="38"/>
  <c r="N66" i="38"/>
  <c r="M66" i="38"/>
  <c r="S66" i="38" s="1"/>
  <c r="L66" i="38"/>
  <c r="R66" i="38" s="1"/>
  <c r="K66" i="38"/>
  <c r="J66" i="38"/>
  <c r="I66" i="38"/>
  <c r="H66" i="38"/>
  <c r="G66" i="38"/>
  <c r="F66" i="38"/>
  <c r="C66" i="38"/>
  <c r="B66" i="38"/>
  <c r="S65" i="38"/>
  <c r="R65" i="38"/>
  <c r="Q65" i="38"/>
  <c r="P65" i="38"/>
  <c r="E65" i="38"/>
  <c r="U65" i="38" s="1"/>
  <c r="S64" i="38"/>
  <c r="R64" i="38"/>
  <c r="Q64" i="38"/>
  <c r="P64" i="38"/>
  <c r="E64" i="38"/>
  <c r="U64" i="38" s="1"/>
  <c r="S63" i="38"/>
  <c r="R63" i="38"/>
  <c r="Q63" i="38"/>
  <c r="P63" i="38"/>
  <c r="E63" i="38"/>
  <c r="T63" i="38" s="1"/>
  <c r="U62" i="38"/>
  <c r="S62" i="38"/>
  <c r="R62" i="38"/>
  <c r="Q62" i="38"/>
  <c r="P62" i="38"/>
  <c r="E62" i="38"/>
  <c r="T62" i="38" s="1"/>
  <c r="S61" i="38"/>
  <c r="R61" i="38"/>
  <c r="Q61" i="38"/>
  <c r="P61" i="38"/>
  <c r="E61" i="38"/>
  <c r="U61" i="38" s="1"/>
  <c r="V59" i="38"/>
  <c r="O59" i="38"/>
  <c r="N59" i="38"/>
  <c r="M59" i="38"/>
  <c r="S59" i="38" s="1"/>
  <c r="L59" i="38"/>
  <c r="R59" i="38" s="1"/>
  <c r="K59" i="38"/>
  <c r="J59" i="38"/>
  <c r="I59" i="38"/>
  <c r="H59" i="38"/>
  <c r="G59" i="38"/>
  <c r="F59" i="38"/>
  <c r="C59" i="38"/>
  <c r="E59" i="38" s="1"/>
  <c r="B59" i="38"/>
  <c r="S58" i="38"/>
  <c r="R58" i="38"/>
  <c r="Q58" i="38"/>
  <c r="P58" i="38"/>
  <c r="E58" i="38"/>
  <c r="S57" i="38"/>
  <c r="R57" i="38"/>
  <c r="Q57" i="38"/>
  <c r="P57" i="38"/>
  <c r="E57" i="38"/>
  <c r="U57" i="38" s="1"/>
  <c r="S56" i="38"/>
  <c r="R56" i="38"/>
  <c r="Q56" i="38"/>
  <c r="P56" i="38"/>
  <c r="E56" i="38"/>
  <c r="U56" i="38" s="1"/>
  <c r="S55" i="38"/>
  <c r="R55" i="38"/>
  <c r="Q55" i="38"/>
  <c r="P55" i="38"/>
  <c r="E55" i="38"/>
  <c r="W53" i="38"/>
  <c r="V53" i="38"/>
  <c r="O53" i="38"/>
  <c r="N53" i="38"/>
  <c r="M53" i="38"/>
  <c r="S53" i="38" s="1"/>
  <c r="L53" i="38"/>
  <c r="R53" i="38" s="1"/>
  <c r="K53" i="38"/>
  <c r="J53" i="38"/>
  <c r="I53" i="38"/>
  <c r="H53" i="38"/>
  <c r="G53" i="38"/>
  <c r="F53" i="38"/>
  <c r="C53" i="38"/>
  <c r="B53" i="38"/>
  <c r="S52" i="38"/>
  <c r="R52" i="38"/>
  <c r="Q52" i="38"/>
  <c r="P52" i="38"/>
  <c r="E52" i="38"/>
  <c r="U52" i="38" s="1"/>
  <c r="S51" i="38"/>
  <c r="R51" i="38"/>
  <c r="Q51" i="38"/>
  <c r="P51" i="38"/>
  <c r="E51" i="38"/>
  <c r="U51" i="38" s="1"/>
  <c r="S50" i="38"/>
  <c r="R50" i="38"/>
  <c r="Q50" i="38"/>
  <c r="P50" i="38"/>
  <c r="E50" i="38"/>
  <c r="T50" i="38" s="1"/>
  <c r="T49" i="38"/>
  <c r="S49" i="38"/>
  <c r="R49" i="38"/>
  <c r="Q49" i="38"/>
  <c r="P49" i="38"/>
  <c r="E49" i="38"/>
  <c r="U49" i="38" s="1"/>
  <c r="S48" i="38"/>
  <c r="R48" i="38"/>
  <c r="Q48" i="38"/>
  <c r="P48" i="38"/>
  <c r="E48" i="38"/>
  <c r="U48" i="38" s="1"/>
  <c r="S47" i="38"/>
  <c r="R47" i="38"/>
  <c r="Q47" i="38"/>
  <c r="P47" i="38"/>
  <c r="E47" i="38"/>
  <c r="U47" i="38" s="1"/>
  <c r="U46" i="38"/>
  <c r="S46" i="38"/>
  <c r="R46" i="38"/>
  <c r="Q46" i="38"/>
  <c r="P46" i="38"/>
  <c r="E46" i="38"/>
  <c r="T46" i="38" s="1"/>
  <c r="U45" i="38"/>
  <c r="T45" i="38"/>
  <c r="S45" i="38"/>
  <c r="R45" i="38"/>
  <c r="Q45" i="38"/>
  <c r="P45" i="38"/>
  <c r="E45" i="38"/>
  <c r="S44" i="38"/>
  <c r="R44" i="38"/>
  <c r="Q44" i="38"/>
  <c r="P44" i="38"/>
  <c r="E44" i="38"/>
  <c r="U44" i="38" s="1"/>
  <c r="S43" i="38"/>
  <c r="R43" i="38"/>
  <c r="Q43" i="38"/>
  <c r="P43" i="38"/>
  <c r="E43" i="38"/>
  <c r="U42" i="38"/>
  <c r="S42" i="38"/>
  <c r="R42" i="38"/>
  <c r="Q42" i="38"/>
  <c r="P42" i="38"/>
  <c r="E42" i="38"/>
  <c r="T42" i="38" s="1"/>
  <c r="W40" i="38"/>
  <c r="V40" i="38"/>
  <c r="O40" i="38"/>
  <c r="N40" i="38"/>
  <c r="M40" i="38"/>
  <c r="L40" i="38"/>
  <c r="K40" i="38"/>
  <c r="J40" i="38"/>
  <c r="I40" i="38"/>
  <c r="Q40" i="38" s="1"/>
  <c r="H40" i="38"/>
  <c r="G40" i="38"/>
  <c r="F40" i="38"/>
  <c r="C40" i="38"/>
  <c r="E40" i="38" s="1"/>
  <c r="B40" i="38"/>
  <c r="S39" i="38"/>
  <c r="R39" i="38"/>
  <c r="Q39" i="38"/>
  <c r="P39" i="38"/>
  <c r="E39" i="38"/>
  <c r="U39" i="38" s="1"/>
  <c r="S38" i="38"/>
  <c r="R38" i="38"/>
  <c r="Q38" i="38"/>
  <c r="P38" i="38"/>
  <c r="E38" i="38"/>
  <c r="U38" i="38" s="1"/>
  <c r="U37" i="38"/>
  <c r="S37" i="38"/>
  <c r="R37" i="38"/>
  <c r="Q37" i="38"/>
  <c r="P37" i="38"/>
  <c r="E37" i="38"/>
  <c r="T37" i="38" s="1"/>
  <c r="S36" i="38"/>
  <c r="R36" i="38"/>
  <c r="Q36" i="38"/>
  <c r="U36" i="38" s="1"/>
  <c r="P36" i="38"/>
  <c r="E36" i="38"/>
  <c r="S35" i="38"/>
  <c r="R35" i="38"/>
  <c r="Q35" i="38"/>
  <c r="P35" i="38"/>
  <c r="E35" i="38"/>
  <c r="W33" i="38"/>
  <c r="V33" i="38"/>
  <c r="O33" i="38"/>
  <c r="S33" i="38" s="1"/>
  <c r="N33" i="38"/>
  <c r="R33" i="38" s="1"/>
  <c r="M33" i="38"/>
  <c r="L33" i="38"/>
  <c r="K33" i="38"/>
  <c r="J33" i="38"/>
  <c r="I33" i="38"/>
  <c r="Q33" i="38" s="1"/>
  <c r="H33" i="38"/>
  <c r="G33" i="38"/>
  <c r="F33" i="38"/>
  <c r="C33" i="38"/>
  <c r="B33" i="38"/>
  <c r="E33" i="38" s="1"/>
  <c r="S32" i="38"/>
  <c r="R32" i="38"/>
  <c r="Q32" i="38"/>
  <c r="U32" i="38" s="1"/>
  <c r="P32" i="38"/>
  <c r="E32" i="38"/>
  <c r="T32" i="38" s="1"/>
  <c r="W30" i="38"/>
  <c r="V30" i="38"/>
  <c r="O30" i="38"/>
  <c r="N30" i="38"/>
  <c r="M30" i="38"/>
  <c r="S30" i="38" s="1"/>
  <c r="L30" i="38"/>
  <c r="R30" i="38" s="1"/>
  <c r="K30" i="38"/>
  <c r="J30" i="38"/>
  <c r="I30" i="38"/>
  <c r="Q30" i="38" s="1"/>
  <c r="H30" i="38"/>
  <c r="G30" i="38"/>
  <c r="F30" i="38"/>
  <c r="C30" i="38"/>
  <c r="B30" i="38"/>
  <c r="S29" i="38"/>
  <c r="R29" i="38"/>
  <c r="Q29" i="38"/>
  <c r="P29" i="38"/>
  <c r="E29" i="38"/>
  <c r="U29" i="38" s="1"/>
  <c r="S28" i="38"/>
  <c r="R28" i="38"/>
  <c r="Q28" i="38"/>
  <c r="P28" i="38"/>
  <c r="E28" i="38"/>
  <c r="U28" i="38" s="1"/>
  <c r="U27" i="38"/>
  <c r="S27" i="38"/>
  <c r="R27" i="38"/>
  <c r="Q27" i="38"/>
  <c r="P27" i="38"/>
  <c r="E27" i="38"/>
  <c r="T27" i="38" s="1"/>
  <c r="U26" i="38"/>
  <c r="T26" i="38"/>
  <c r="S26" i="38"/>
  <c r="R26" i="38"/>
  <c r="Q26" i="38"/>
  <c r="P26" i="38"/>
  <c r="E26" i="38"/>
  <c r="W24" i="38"/>
  <c r="V24" i="38"/>
  <c r="S24" i="38"/>
  <c r="O24" i="38"/>
  <c r="N24" i="38"/>
  <c r="M24" i="38"/>
  <c r="L24" i="38"/>
  <c r="R24" i="38" s="1"/>
  <c r="K24" i="38"/>
  <c r="J24" i="38"/>
  <c r="I24" i="38"/>
  <c r="H24" i="38"/>
  <c r="G24" i="38"/>
  <c r="F24" i="38"/>
  <c r="C24" i="38"/>
  <c r="B24" i="38"/>
  <c r="S23" i="38"/>
  <c r="R23" i="38"/>
  <c r="Q23" i="38"/>
  <c r="P23" i="38"/>
  <c r="E23" i="38"/>
  <c r="U23" i="38" s="1"/>
  <c r="S22" i="38"/>
  <c r="R22" i="38"/>
  <c r="Q22" i="38"/>
  <c r="P22" i="38"/>
  <c r="E22" i="38"/>
  <c r="T22" i="38" s="1"/>
  <c r="T21" i="38"/>
  <c r="S21" i="38"/>
  <c r="R21" i="38"/>
  <c r="Q21" i="38"/>
  <c r="P21" i="38"/>
  <c r="E21" i="38"/>
  <c r="U21" i="38" s="1"/>
  <c r="S20" i="38"/>
  <c r="R20" i="38"/>
  <c r="Q20" i="38"/>
  <c r="P20" i="38"/>
  <c r="E20" i="38"/>
  <c r="S19" i="38"/>
  <c r="R19" i="38"/>
  <c r="Q19" i="38"/>
  <c r="P19" i="38"/>
  <c r="E19" i="38"/>
  <c r="U19" i="38" s="1"/>
  <c r="U18" i="38"/>
  <c r="S18" i="38"/>
  <c r="R18" i="38"/>
  <c r="Q18" i="38"/>
  <c r="P18" i="38"/>
  <c r="E18" i="38"/>
  <c r="T18" i="38" s="1"/>
  <c r="U17" i="38"/>
  <c r="T17" i="38"/>
  <c r="S17" i="38"/>
  <c r="R17" i="38"/>
  <c r="Q17" i="38"/>
  <c r="P17" i="38"/>
  <c r="E17" i="38"/>
  <c r="W15" i="38"/>
  <c r="V15" i="38"/>
  <c r="O15" i="38"/>
  <c r="S15" i="38" s="1"/>
  <c r="N15" i="38"/>
  <c r="M15" i="38"/>
  <c r="L15" i="38"/>
  <c r="K15" i="38"/>
  <c r="J15" i="38"/>
  <c r="I15" i="38"/>
  <c r="H15" i="38"/>
  <c r="G15" i="38"/>
  <c r="F15" i="38"/>
  <c r="C15" i="38"/>
  <c r="B15" i="38"/>
  <c r="E15" i="38" s="1"/>
  <c r="S14" i="38"/>
  <c r="R14" i="38"/>
  <c r="Q14" i="38"/>
  <c r="P14" i="38"/>
  <c r="E14" i="38"/>
  <c r="U14" i="38" s="1"/>
  <c r="U13" i="38"/>
  <c r="S13" i="38"/>
  <c r="R13" i="38"/>
  <c r="Q13" i="38"/>
  <c r="P13" i="38"/>
  <c r="E13" i="38"/>
  <c r="T13" i="38" s="1"/>
  <c r="U12" i="38"/>
  <c r="T12" i="38"/>
  <c r="S12" i="38"/>
  <c r="R12" i="38"/>
  <c r="Q12" i="38"/>
  <c r="P12" i="38"/>
  <c r="E12" i="38"/>
  <c r="S11" i="38"/>
  <c r="R11" i="38"/>
  <c r="Q11" i="38"/>
  <c r="P11" i="38"/>
  <c r="E11" i="38"/>
  <c r="S10" i="38"/>
  <c r="R10" i="38"/>
  <c r="Q10" i="38"/>
  <c r="P10" i="38"/>
  <c r="E10" i="38"/>
  <c r="U10" i="38" s="1"/>
  <c r="U9" i="38"/>
  <c r="S9" i="38"/>
  <c r="R9" i="38"/>
  <c r="Q9" i="38"/>
  <c r="P9" i="38"/>
  <c r="E9" i="38"/>
  <c r="U93" i="37"/>
  <c r="T93" i="37"/>
  <c r="S93" i="37"/>
  <c r="R93" i="37"/>
  <c r="Q93" i="37"/>
  <c r="P93" i="37"/>
  <c r="E93" i="37"/>
  <c r="S92" i="37"/>
  <c r="R92" i="37"/>
  <c r="Q92" i="37"/>
  <c r="P92" i="37"/>
  <c r="E92" i="37"/>
  <c r="S91" i="37"/>
  <c r="R91" i="37"/>
  <c r="Q91" i="37"/>
  <c r="P91" i="37"/>
  <c r="E91" i="37"/>
  <c r="U91" i="37" s="1"/>
  <c r="U90" i="37"/>
  <c r="S90" i="37"/>
  <c r="R90" i="37"/>
  <c r="Q90" i="37"/>
  <c r="P90" i="37"/>
  <c r="E90" i="37"/>
  <c r="T90" i="37" s="1"/>
  <c r="T89" i="37"/>
  <c r="S89" i="37"/>
  <c r="R89" i="37"/>
  <c r="Q89" i="37"/>
  <c r="P89" i="37"/>
  <c r="E89" i="37"/>
  <c r="U89" i="37" s="1"/>
  <c r="S88" i="37"/>
  <c r="R88" i="37"/>
  <c r="Q88" i="37"/>
  <c r="P88" i="37"/>
  <c r="E88" i="37"/>
  <c r="S87" i="37"/>
  <c r="R87" i="37"/>
  <c r="Q87" i="37"/>
  <c r="P87" i="37"/>
  <c r="E87" i="37"/>
  <c r="U87" i="37" s="1"/>
  <c r="U86" i="37"/>
  <c r="S86" i="37"/>
  <c r="R86" i="37"/>
  <c r="Q86" i="37"/>
  <c r="P86" i="37"/>
  <c r="E86" i="37"/>
  <c r="T86" i="37" s="1"/>
  <c r="W72" i="37"/>
  <c r="V72" i="37"/>
  <c r="O72" i="37"/>
  <c r="N72" i="37"/>
  <c r="M72" i="37"/>
  <c r="L72" i="37"/>
  <c r="R72" i="37" s="1"/>
  <c r="K72" i="37"/>
  <c r="J72" i="37"/>
  <c r="I72" i="37"/>
  <c r="H72" i="37"/>
  <c r="G72" i="37"/>
  <c r="F72" i="37"/>
  <c r="C72" i="37"/>
  <c r="B72" i="37"/>
  <c r="W71" i="37"/>
  <c r="V71" i="37"/>
  <c r="O71" i="37"/>
  <c r="N71" i="37"/>
  <c r="M71" i="37"/>
  <c r="S71" i="37" s="1"/>
  <c r="L71" i="37"/>
  <c r="K71" i="37"/>
  <c r="J71" i="37"/>
  <c r="I71" i="37"/>
  <c r="H71" i="37"/>
  <c r="G71" i="37"/>
  <c r="F71" i="37"/>
  <c r="C71" i="37"/>
  <c r="B71" i="37"/>
  <c r="E71" i="37" s="1"/>
  <c r="W70" i="37"/>
  <c r="V70" i="37"/>
  <c r="R70" i="37"/>
  <c r="O70" i="37"/>
  <c r="N70" i="37"/>
  <c r="M70" i="37"/>
  <c r="L70" i="37"/>
  <c r="K70" i="37"/>
  <c r="J70" i="37"/>
  <c r="I70" i="37"/>
  <c r="H70" i="37"/>
  <c r="G70" i="37"/>
  <c r="F70" i="37"/>
  <c r="C70" i="37"/>
  <c r="B70" i="37"/>
  <c r="S69" i="37"/>
  <c r="R69" i="37"/>
  <c r="Q69" i="37"/>
  <c r="P69" i="37"/>
  <c r="T69" i="37" s="1"/>
  <c r="E69" i="37"/>
  <c r="W67" i="37"/>
  <c r="V67" i="37"/>
  <c r="O67" i="37"/>
  <c r="N67" i="37"/>
  <c r="M67" i="37"/>
  <c r="S67" i="37" s="1"/>
  <c r="L67" i="37"/>
  <c r="K67" i="37"/>
  <c r="J67" i="37"/>
  <c r="I67" i="37"/>
  <c r="H67" i="37"/>
  <c r="G67" i="37"/>
  <c r="F67" i="37"/>
  <c r="C67" i="37"/>
  <c r="E67" i="37" s="1"/>
  <c r="B67" i="37"/>
  <c r="W66" i="37"/>
  <c r="V66" i="37"/>
  <c r="O66" i="37"/>
  <c r="N66" i="37"/>
  <c r="M66" i="37"/>
  <c r="S66" i="37" s="1"/>
  <c r="L66" i="37"/>
  <c r="R66" i="37" s="1"/>
  <c r="K66" i="37"/>
  <c r="J66" i="37"/>
  <c r="I66" i="37"/>
  <c r="H66" i="37"/>
  <c r="G66" i="37"/>
  <c r="F66" i="37"/>
  <c r="C66" i="37"/>
  <c r="B66" i="37"/>
  <c r="E66" i="37" s="1"/>
  <c r="S65" i="37"/>
  <c r="R65" i="37"/>
  <c r="Q65" i="37"/>
  <c r="P65" i="37"/>
  <c r="E65" i="37"/>
  <c r="U65" i="37" s="1"/>
  <c r="S64" i="37"/>
  <c r="R64" i="37"/>
  <c r="Q64" i="37"/>
  <c r="P64" i="37"/>
  <c r="E64" i="37"/>
  <c r="T64" i="37" s="1"/>
  <c r="T63" i="37"/>
  <c r="S63" i="37"/>
  <c r="R63" i="37"/>
  <c r="Q63" i="37"/>
  <c r="P63" i="37"/>
  <c r="E63" i="37"/>
  <c r="U63" i="37" s="1"/>
  <c r="S62" i="37"/>
  <c r="R62" i="37"/>
  <c r="Q62" i="37"/>
  <c r="P62" i="37"/>
  <c r="E62" i="37"/>
  <c r="S61" i="37"/>
  <c r="R61" i="37"/>
  <c r="Q61" i="37"/>
  <c r="P61" i="37"/>
  <c r="E61" i="37"/>
  <c r="V59" i="37"/>
  <c r="O59" i="37"/>
  <c r="N59" i="37"/>
  <c r="M59" i="37"/>
  <c r="S59" i="37" s="1"/>
  <c r="L59" i="37"/>
  <c r="R59" i="37" s="1"/>
  <c r="K59" i="37"/>
  <c r="J59" i="37"/>
  <c r="I59" i="37"/>
  <c r="H59" i="37"/>
  <c r="G59" i="37"/>
  <c r="F59" i="37"/>
  <c r="C59" i="37"/>
  <c r="E59" i="37" s="1"/>
  <c r="B59" i="37"/>
  <c r="S58" i="37"/>
  <c r="R58" i="37"/>
  <c r="Q58" i="37"/>
  <c r="P58" i="37"/>
  <c r="E58" i="37"/>
  <c r="S57" i="37"/>
  <c r="R57" i="37"/>
  <c r="Q57" i="37"/>
  <c r="P57" i="37"/>
  <c r="E57" i="37"/>
  <c r="U57" i="37" s="1"/>
  <c r="S56" i="37"/>
  <c r="R56" i="37"/>
  <c r="Q56" i="37"/>
  <c r="P56" i="37"/>
  <c r="E56" i="37"/>
  <c r="T56" i="37" s="1"/>
  <c r="S55" i="37"/>
  <c r="R55" i="37"/>
  <c r="Q55" i="37"/>
  <c r="P55" i="37"/>
  <c r="E55" i="37"/>
  <c r="W53" i="37"/>
  <c r="V53" i="37"/>
  <c r="S53" i="37"/>
  <c r="O53" i="37"/>
  <c r="N53" i="37"/>
  <c r="M53" i="37"/>
  <c r="L53" i="37"/>
  <c r="R53" i="37" s="1"/>
  <c r="K53" i="37"/>
  <c r="J53" i="37"/>
  <c r="I53" i="37"/>
  <c r="H53" i="37"/>
  <c r="G53" i="37"/>
  <c r="F53" i="37"/>
  <c r="C53" i="37"/>
  <c r="B53" i="37"/>
  <c r="E53" i="37" s="1"/>
  <c r="S52" i="37"/>
  <c r="R52" i="37"/>
  <c r="Q52" i="37"/>
  <c r="P52" i="37"/>
  <c r="E52" i="37"/>
  <c r="U52" i="37" s="1"/>
  <c r="U51" i="37"/>
  <c r="S51" i="37"/>
  <c r="R51" i="37"/>
  <c r="Q51" i="37"/>
  <c r="P51" i="37"/>
  <c r="E51" i="37"/>
  <c r="T51" i="37" s="1"/>
  <c r="U50" i="37"/>
  <c r="S50" i="37"/>
  <c r="R50" i="37"/>
  <c r="Q50" i="37"/>
  <c r="P50" i="37"/>
  <c r="E50" i="37"/>
  <c r="T50" i="37" s="1"/>
  <c r="S49" i="37"/>
  <c r="R49" i="37"/>
  <c r="Q49" i="37"/>
  <c r="P49" i="37"/>
  <c r="E49" i="37"/>
  <c r="S48" i="37"/>
  <c r="R48" i="37"/>
  <c r="Q48" i="37"/>
  <c r="P48" i="37"/>
  <c r="E48" i="37"/>
  <c r="U48" i="37" s="1"/>
  <c r="S47" i="37"/>
  <c r="R47" i="37"/>
  <c r="Q47" i="37"/>
  <c r="P47" i="37"/>
  <c r="E47" i="37"/>
  <c r="T47" i="37" s="1"/>
  <c r="S46" i="37"/>
  <c r="R46" i="37"/>
  <c r="Q46" i="37"/>
  <c r="P46" i="37"/>
  <c r="E46" i="37"/>
  <c r="S45" i="37"/>
  <c r="R45" i="37"/>
  <c r="Q45" i="37"/>
  <c r="P45" i="37"/>
  <c r="E45" i="37"/>
  <c r="S44" i="37"/>
  <c r="R44" i="37"/>
  <c r="Q44" i="37"/>
  <c r="P44" i="37"/>
  <c r="E44" i="37"/>
  <c r="U44" i="37" s="1"/>
  <c r="S43" i="37"/>
  <c r="R43" i="37"/>
  <c r="Q43" i="37"/>
  <c r="P43" i="37"/>
  <c r="E43" i="37"/>
  <c r="U43" i="37" s="1"/>
  <c r="S42" i="37"/>
  <c r="R42" i="37"/>
  <c r="Q42" i="37"/>
  <c r="P42" i="37"/>
  <c r="E42" i="37"/>
  <c r="U42" i="37" s="1"/>
  <c r="W40" i="37"/>
  <c r="V40" i="37"/>
  <c r="O40" i="37"/>
  <c r="S40" i="37" s="1"/>
  <c r="N40" i="37"/>
  <c r="M40" i="37"/>
  <c r="L40" i="37"/>
  <c r="R40" i="37" s="1"/>
  <c r="K40" i="37"/>
  <c r="J40" i="37"/>
  <c r="I40" i="37"/>
  <c r="H40" i="37"/>
  <c r="G40" i="37"/>
  <c r="F40" i="37"/>
  <c r="C40" i="37"/>
  <c r="B40" i="37"/>
  <c r="E40" i="37" s="1"/>
  <c r="S39" i="37"/>
  <c r="R39" i="37"/>
  <c r="Q39" i="37"/>
  <c r="P39" i="37"/>
  <c r="E39" i="37"/>
  <c r="U39" i="37" s="1"/>
  <c r="S38" i="37"/>
  <c r="R38" i="37"/>
  <c r="Q38" i="37"/>
  <c r="P38" i="37"/>
  <c r="E38" i="37"/>
  <c r="S37" i="37"/>
  <c r="R37" i="37"/>
  <c r="Q37" i="37"/>
  <c r="P37" i="37"/>
  <c r="E37" i="37"/>
  <c r="U37" i="37" s="1"/>
  <c r="S36" i="37"/>
  <c r="R36" i="37"/>
  <c r="Q36" i="37"/>
  <c r="P36" i="37"/>
  <c r="E36" i="37"/>
  <c r="S35" i="37"/>
  <c r="R35" i="37"/>
  <c r="Q35" i="37"/>
  <c r="P35" i="37"/>
  <c r="E35" i="37"/>
  <c r="W33" i="37"/>
  <c r="V33" i="37"/>
  <c r="O33" i="37"/>
  <c r="N33" i="37"/>
  <c r="M33" i="37"/>
  <c r="L33" i="37"/>
  <c r="R33" i="37" s="1"/>
  <c r="K33" i="37"/>
  <c r="J33" i="37"/>
  <c r="I33" i="37"/>
  <c r="H33" i="37"/>
  <c r="G33" i="37"/>
  <c r="F33" i="37"/>
  <c r="C33" i="37"/>
  <c r="E33" i="37" s="1"/>
  <c r="B33" i="37"/>
  <c r="S32" i="37"/>
  <c r="R32" i="37"/>
  <c r="Q32" i="37"/>
  <c r="P32" i="37"/>
  <c r="T32" i="37" s="1"/>
  <c r="E32" i="37"/>
  <c r="W30" i="37"/>
  <c r="V30" i="37"/>
  <c r="S30" i="37"/>
  <c r="O30" i="37"/>
  <c r="N30" i="37"/>
  <c r="M30" i="37"/>
  <c r="L30" i="37"/>
  <c r="R30" i="37" s="1"/>
  <c r="K30" i="37"/>
  <c r="J30" i="37"/>
  <c r="I30" i="37"/>
  <c r="Q30" i="37" s="1"/>
  <c r="H30" i="37"/>
  <c r="G30" i="37"/>
  <c r="F30" i="37"/>
  <c r="C30" i="37"/>
  <c r="B30" i="37"/>
  <c r="E30" i="37" s="1"/>
  <c r="S29" i="37"/>
  <c r="R29" i="37"/>
  <c r="Q29" i="37"/>
  <c r="P29" i="37"/>
  <c r="E29" i="37"/>
  <c r="U29" i="37" s="1"/>
  <c r="S28" i="37"/>
  <c r="R28" i="37"/>
  <c r="Q28" i="37"/>
  <c r="P28" i="37"/>
  <c r="E28" i="37"/>
  <c r="S27" i="37"/>
  <c r="R27" i="37"/>
  <c r="Q27" i="37"/>
  <c r="P27" i="37"/>
  <c r="E27" i="37"/>
  <c r="U27" i="37" s="1"/>
  <c r="S26" i="37"/>
  <c r="R26" i="37"/>
  <c r="Q26" i="37"/>
  <c r="P26" i="37"/>
  <c r="E26" i="37"/>
  <c r="W24" i="37"/>
  <c r="V24" i="37"/>
  <c r="S24" i="37"/>
  <c r="R24" i="37"/>
  <c r="O24" i="37"/>
  <c r="N24" i="37"/>
  <c r="M24" i="37"/>
  <c r="L24" i="37"/>
  <c r="K24" i="37"/>
  <c r="J24" i="37"/>
  <c r="I24" i="37"/>
  <c r="H24" i="37"/>
  <c r="P24" i="37" s="1"/>
  <c r="G24" i="37"/>
  <c r="F24" i="37"/>
  <c r="C24" i="37"/>
  <c r="B24" i="37"/>
  <c r="U23" i="37"/>
  <c r="S23" i="37"/>
  <c r="R23" i="37"/>
  <c r="Q23" i="37"/>
  <c r="P23" i="37"/>
  <c r="E23" i="37"/>
  <c r="T23" i="37" s="1"/>
  <c r="S22" i="37"/>
  <c r="R22" i="37"/>
  <c r="Q22" i="37"/>
  <c r="P22" i="37"/>
  <c r="E22" i="37"/>
  <c r="U22" i="37" s="1"/>
  <c r="S21" i="37"/>
  <c r="R21" i="37"/>
  <c r="Q21" i="37"/>
  <c r="P21" i="37"/>
  <c r="E21" i="37"/>
  <c r="S20" i="37"/>
  <c r="R20" i="37"/>
  <c r="Q20" i="37"/>
  <c r="P20" i="37"/>
  <c r="E20" i="37"/>
  <c r="U20" i="37" s="1"/>
  <c r="S19" i="37"/>
  <c r="R19" i="37"/>
  <c r="Q19" i="37"/>
  <c r="P19" i="37"/>
  <c r="E19" i="37"/>
  <c r="T19" i="37" s="1"/>
  <c r="S18" i="37"/>
  <c r="R18" i="37"/>
  <c r="Q18" i="37"/>
  <c r="P18" i="37"/>
  <c r="E18" i="37"/>
  <c r="S17" i="37"/>
  <c r="R17" i="37"/>
  <c r="Q17" i="37"/>
  <c r="P17" i="37"/>
  <c r="E17" i="37"/>
  <c r="W15" i="37"/>
  <c r="V15" i="37"/>
  <c r="R15" i="37"/>
  <c r="O15" i="37"/>
  <c r="S15" i="37" s="1"/>
  <c r="N15" i="37"/>
  <c r="M15" i="37"/>
  <c r="L15" i="37"/>
  <c r="K15" i="37"/>
  <c r="J15" i="37"/>
  <c r="I15" i="37"/>
  <c r="H15" i="37"/>
  <c r="P15" i="37" s="1"/>
  <c r="G15" i="37"/>
  <c r="F15" i="37"/>
  <c r="C15" i="37"/>
  <c r="B15" i="37"/>
  <c r="U14" i="37"/>
  <c r="S14" i="37"/>
  <c r="R14" i="37"/>
  <c r="Q14" i="37"/>
  <c r="P14" i="37"/>
  <c r="E14" i="37"/>
  <c r="T14" i="37" s="1"/>
  <c r="S13" i="37"/>
  <c r="R13" i="37"/>
  <c r="Q13" i="37"/>
  <c r="P13" i="37"/>
  <c r="E13" i="37"/>
  <c r="U13" i="37" s="1"/>
  <c r="S12" i="37"/>
  <c r="R12" i="37"/>
  <c r="Q12" i="37"/>
  <c r="P12" i="37"/>
  <c r="E12" i="37"/>
  <c r="S11" i="37"/>
  <c r="R11" i="37"/>
  <c r="Q11" i="37"/>
  <c r="P11" i="37"/>
  <c r="E11" i="37"/>
  <c r="U11" i="37" s="1"/>
  <c r="S10" i="37"/>
  <c r="R10" i="37"/>
  <c r="Q10" i="37"/>
  <c r="P10" i="37"/>
  <c r="E10" i="37"/>
  <c r="U10" i="37" s="1"/>
  <c r="S9" i="37"/>
  <c r="R9" i="37"/>
  <c r="Q9" i="37"/>
  <c r="P9" i="37"/>
  <c r="E9" i="37"/>
  <c r="S93" i="36"/>
  <c r="R93" i="36"/>
  <c r="Q93" i="36"/>
  <c r="P93" i="36"/>
  <c r="E93" i="36"/>
  <c r="S92" i="36"/>
  <c r="R92" i="36"/>
  <c r="Q92" i="36"/>
  <c r="P92" i="36"/>
  <c r="E92" i="36"/>
  <c r="U92" i="36" s="1"/>
  <c r="S91" i="36"/>
  <c r="R91" i="36"/>
  <c r="Q91" i="36"/>
  <c r="P91" i="36"/>
  <c r="E91" i="36"/>
  <c r="S90" i="36"/>
  <c r="R90" i="36"/>
  <c r="Q90" i="36"/>
  <c r="P90" i="36"/>
  <c r="E90" i="36"/>
  <c r="U90" i="36" s="1"/>
  <c r="S89" i="36"/>
  <c r="R89" i="36"/>
  <c r="Q89" i="36"/>
  <c r="P89" i="36"/>
  <c r="E89" i="36"/>
  <c r="S88" i="36"/>
  <c r="R88" i="36"/>
  <c r="Q88" i="36"/>
  <c r="P88" i="36"/>
  <c r="E88" i="36"/>
  <c r="U88" i="36" s="1"/>
  <c r="S87" i="36"/>
  <c r="R87" i="36"/>
  <c r="Q87" i="36"/>
  <c r="P87" i="36"/>
  <c r="E87" i="36"/>
  <c r="T87" i="36" s="1"/>
  <c r="U86" i="36"/>
  <c r="T86" i="36"/>
  <c r="S86" i="36"/>
  <c r="R86" i="36"/>
  <c r="Q86" i="36"/>
  <c r="P86" i="36"/>
  <c r="E86" i="36"/>
  <c r="W72" i="36"/>
  <c r="V72" i="36"/>
  <c r="O72" i="36"/>
  <c r="N72" i="36"/>
  <c r="M72" i="36"/>
  <c r="L72" i="36"/>
  <c r="K72" i="36"/>
  <c r="J72" i="36"/>
  <c r="I72" i="36"/>
  <c r="Q72" i="36" s="1"/>
  <c r="H72" i="36"/>
  <c r="G72" i="36"/>
  <c r="F72" i="36"/>
  <c r="C72" i="36"/>
  <c r="B72" i="36"/>
  <c r="W71" i="36"/>
  <c r="V71" i="36"/>
  <c r="O71" i="36"/>
  <c r="S71" i="36" s="1"/>
  <c r="N71" i="36"/>
  <c r="R71" i="36" s="1"/>
  <c r="M71" i="36"/>
  <c r="L71" i="36"/>
  <c r="K71" i="36"/>
  <c r="J71" i="36"/>
  <c r="I71" i="36"/>
  <c r="H71" i="36"/>
  <c r="G71" i="36"/>
  <c r="F71" i="36"/>
  <c r="C71" i="36"/>
  <c r="B71" i="36"/>
  <c r="W70" i="36"/>
  <c r="V70" i="36"/>
  <c r="O70" i="36"/>
  <c r="N70" i="36"/>
  <c r="M70" i="36"/>
  <c r="Q70" i="36" s="1"/>
  <c r="L70" i="36"/>
  <c r="K70" i="36"/>
  <c r="J70" i="36"/>
  <c r="I70" i="36"/>
  <c r="H70" i="36"/>
  <c r="G70" i="36"/>
  <c r="F70" i="36"/>
  <c r="C70" i="36"/>
  <c r="B70" i="36"/>
  <c r="S69" i="36"/>
  <c r="R69" i="36"/>
  <c r="Q69" i="36"/>
  <c r="P69" i="36"/>
  <c r="E69" i="36"/>
  <c r="U69" i="36" s="1"/>
  <c r="W67" i="36"/>
  <c r="V67" i="36"/>
  <c r="O67" i="36"/>
  <c r="N67" i="36"/>
  <c r="M67" i="36"/>
  <c r="L67" i="36"/>
  <c r="K67" i="36"/>
  <c r="J67" i="36"/>
  <c r="I67" i="36"/>
  <c r="Q67" i="36" s="1"/>
  <c r="H67" i="36"/>
  <c r="G67" i="36"/>
  <c r="F67" i="36"/>
  <c r="C67" i="36"/>
  <c r="E67" i="36" s="1"/>
  <c r="B67" i="36"/>
  <c r="W66" i="36"/>
  <c r="V66" i="36"/>
  <c r="O66" i="36"/>
  <c r="N66" i="36"/>
  <c r="M66" i="36"/>
  <c r="S66" i="36" s="1"/>
  <c r="L66" i="36"/>
  <c r="R66" i="36" s="1"/>
  <c r="K66" i="36"/>
  <c r="J66" i="36"/>
  <c r="I66" i="36"/>
  <c r="H66" i="36"/>
  <c r="G66" i="36"/>
  <c r="F66" i="36"/>
  <c r="C66" i="36"/>
  <c r="E66" i="36" s="1"/>
  <c r="B66" i="36"/>
  <c r="S65" i="36"/>
  <c r="R65" i="36"/>
  <c r="Q65" i="36"/>
  <c r="P65" i="36"/>
  <c r="E65" i="36"/>
  <c r="U65" i="36" s="1"/>
  <c r="S64" i="36"/>
  <c r="R64" i="36"/>
  <c r="Q64" i="36"/>
  <c r="P64" i="36"/>
  <c r="E64" i="36"/>
  <c r="U64" i="36" s="1"/>
  <c r="U63" i="36"/>
  <c r="T63" i="36"/>
  <c r="S63" i="36"/>
  <c r="R63" i="36"/>
  <c r="Q63" i="36"/>
  <c r="P63" i="36"/>
  <c r="E63" i="36"/>
  <c r="U62" i="36"/>
  <c r="S62" i="36"/>
  <c r="R62" i="36"/>
  <c r="Q62" i="36"/>
  <c r="P62" i="36"/>
  <c r="E62" i="36"/>
  <c r="T62" i="36" s="1"/>
  <c r="S61" i="36"/>
  <c r="R61" i="36"/>
  <c r="Q61" i="36"/>
  <c r="P61" i="36"/>
  <c r="E61" i="36"/>
  <c r="V59" i="36"/>
  <c r="O59" i="36"/>
  <c r="N59" i="36"/>
  <c r="M59" i="36"/>
  <c r="S59" i="36" s="1"/>
  <c r="L59" i="36"/>
  <c r="R59" i="36" s="1"/>
  <c r="K59" i="36"/>
  <c r="J59" i="36"/>
  <c r="I59" i="36"/>
  <c r="Q59" i="36" s="1"/>
  <c r="H59" i="36"/>
  <c r="G59" i="36"/>
  <c r="F59" i="36"/>
  <c r="C59" i="36"/>
  <c r="B59" i="36"/>
  <c r="E59" i="36" s="1"/>
  <c r="T58" i="36"/>
  <c r="S58" i="36"/>
  <c r="R58" i="36"/>
  <c r="Q58" i="36"/>
  <c r="P58" i="36"/>
  <c r="E58" i="36"/>
  <c r="U58" i="36" s="1"/>
  <c r="S57" i="36"/>
  <c r="R57" i="36"/>
  <c r="Q57" i="36"/>
  <c r="P57" i="36"/>
  <c r="E57" i="36"/>
  <c r="U57" i="36" s="1"/>
  <c r="S56" i="36"/>
  <c r="R56" i="36"/>
  <c r="Q56" i="36"/>
  <c r="P56" i="36"/>
  <c r="E56" i="36"/>
  <c r="U56" i="36" s="1"/>
  <c r="U55" i="36"/>
  <c r="T55" i="36"/>
  <c r="S55" i="36"/>
  <c r="R55" i="36"/>
  <c r="Q55" i="36"/>
  <c r="P55" i="36"/>
  <c r="E55" i="36"/>
  <c r="W53" i="36"/>
  <c r="V53" i="36"/>
  <c r="O53" i="36"/>
  <c r="N53" i="36"/>
  <c r="M53" i="36"/>
  <c r="S53" i="36" s="1"/>
  <c r="L53" i="36"/>
  <c r="R53" i="36" s="1"/>
  <c r="K53" i="36"/>
  <c r="J53" i="36"/>
  <c r="I53" i="36"/>
  <c r="H53" i="36"/>
  <c r="P53" i="36" s="1"/>
  <c r="G53" i="36"/>
  <c r="F53" i="36"/>
  <c r="C53" i="36"/>
  <c r="B53" i="36"/>
  <c r="S52" i="36"/>
  <c r="R52" i="36"/>
  <c r="Q52" i="36"/>
  <c r="P52" i="36"/>
  <c r="E52" i="36"/>
  <c r="U52" i="36" s="1"/>
  <c r="S51" i="36"/>
  <c r="R51" i="36"/>
  <c r="Q51" i="36"/>
  <c r="P51" i="36"/>
  <c r="E51" i="36"/>
  <c r="U51" i="36" s="1"/>
  <c r="U50" i="36"/>
  <c r="T50" i="36"/>
  <c r="S50" i="36"/>
  <c r="R50" i="36"/>
  <c r="Q50" i="36"/>
  <c r="P50" i="36"/>
  <c r="E50" i="36"/>
  <c r="U49" i="36"/>
  <c r="S49" i="36"/>
  <c r="R49" i="36"/>
  <c r="Q49" i="36"/>
  <c r="P49" i="36"/>
  <c r="E49" i="36"/>
  <c r="T49" i="36" s="1"/>
  <c r="S48" i="36"/>
  <c r="R48" i="36"/>
  <c r="Q48" i="36"/>
  <c r="P48" i="36"/>
  <c r="E48" i="36"/>
  <c r="U48" i="36" s="1"/>
  <c r="S47" i="36"/>
  <c r="R47" i="36"/>
  <c r="Q47" i="36"/>
  <c r="P47" i="36"/>
  <c r="E47" i="36"/>
  <c r="U47" i="36" s="1"/>
  <c r="U46" i="36"/>
  <c r="T46" i="36"/>
  <c r="S46" i="36"/>
  <c r="R46" i="36"/>
  <c r="Q46" i="36"/>
  <c r="P46" i="36"/>
  <c r="E46" i="36"/>
  <c r="U45" i="36"/>
  <c r="S45" i="36"/>
  <c r="R45" i="36"/>
  <c r="Q45" i="36"/>
  <c r="P45" i="36"/>
  <c r="E45" i="36"/>
  <c r="T45" i="36" s="1"/>
  <c r="S44" i="36"/>
  <c r="R44" i="36"/>
  <c r="Q44" i="36"/>
  <c r="P44" i="36"/>
  <c r="E44" i="36"/>
  <c r="U44" i="36" s="1"/>
  <c r="S43" i="36"/>
  <c r="R43" i="36"/>
  <c r="Q43" i="36"/>
  <c r="P43" i="36"/>
  <c r="E43" i="36"/>
  <c r="U42" i="36"/>
  <c r="T42" i="36"/>
  <c r="S42" i="36"/>
  <c r="R42" i="36"/>
  <c r="Q42" i="36"/>
  <c r="P42" i="36"/>
  <c r="E42" i="36"/>
  <c r="W40" i="36"/>
  <c r="V40" i="36"/>
  <c r="O40" i="36"/>
  <c r="N40" i="36"/>
  <c r="M40" i="36"/>
  <c r="L40" i="36"/>
  <c r="K40" i="36"/>
  <c r="J40" i="36"/>
  <c r="I40" i="36"/>
  <c r="H40" i="36"/>
  <c r="G40" i="36"/>
  <c r="F40" i="36"/>
  <c r="C40" i="36"/>
  <c r="B40" i="36"/>
  <c r="S39" i="36"/>
  <c r="R39" i="36"/>
  <c r="Q39" i="36"/>
  <c r="P39" i="36"/>
  <c r="E39" i="36"/>
  <c r="U39" i="36" s="1"/>
  <c r="S38" i="36"/>
  <c r="R38" i="36"/>
  <c r="Q38" i="36"/>
  <c r="P38" i="36"/>
  <c r="E38" i="36"/>
  <c r="U38" i="36" s="1"/>
  <c r="U37" i="36"/>
  <c r="S37" i="36"/>
  <c r="R37" i="36"/>
  <c r="Q37" i="36"/>
  <c r="P37" i="36"/>
  <c r="E37" i="36"/>
  <c r="T37" i="36" s="1"/>
  <c r="S36" i="36"/>
  <c r="R36" i="36"/>
  <c r="Q36" i="36"/>
  <c r="P36" i="36"/>
  <c r="E36" i="36"/>
  <c r="S35" i="36"/>
  <c r="R35" i="36"/>
  <c r="Q35" i="36"/>
  <c r="P35" i="36"/>
  <c r="E35" i="36"/>
  <c r="W33" i="36"/>
  <c r="V33" i="36"/>
  <c r="O33" i="36"/>
  <c r="S33" i="36" s="1"/>
  <c r="N33" i="36"/>
  <c r="M33" i="36"/>
  <c r="L33" i="36"/>
  <c r="K33" i="36"/>
  <c r="J33" i="36"/>
  <c r="I33" i="36"/>
  <c r="H33" i="36"/>
  <c r="P33" i="36" s="1"/>
  <c r="G33" i="36"/>
  <c r="F33" i="36"/>
  <c r="C33" i="36"/>
  <c r="B33" i="36"/>
  <c r="S32" i="36"/>
  <c r="R32" i="36"/>
  <c r="Q32" i="36"/>
  <c r="P32" i="36"/>
  <c r="E32" i="36"/>
  <c r="W30" i="36"/>
  <c r="V30" i="36"/>
  <c r="O30" i="36"/>
  <c r="N30" i="36"/>
  <c r="M30" i="36"/>
  <c r="S30" i="36" s="1"/>
  <c r="L30" i="36"/>
  <c r="R30" i="36" s="1"/>
  <c r="K30" i="36"/>
  <c r="J30" i="36"/>
  <c r="I30" i="36"/>
  <c r="H30" i="36"/>
  <c r="G30" i="36"/>
  <c r="F30" i="36"/>
  <c r="C30" i="36"/>
  <c r="E30" i="36" s="1"/>
  <c r="B30" i="36"/>
  <c r="S29" i="36"/>
  <c r="R29" i="36"/>
  <c r="Q29" i="36"/>
  <c r="P29" i="36"/>
  <c r="E29" i="36"/>
  <c r="U29" i="36" s="1"/>
  <c r="S28" i="36"/>
  <c r="R28" i="36"/>
  <c r="Q28" i="36"/>
  <c r="P28" i="36"/>
  <c r="E28" i="36"/>
  <c r="U28" i="36" s="1"/>
  <c r="S27" i="36"/>
  <c r="R27" i="36"/>
  <c r="Q27" i="36"/>
  <c r="P27" i="36"/>
  <c r="E27" i="36"/>
  <c r="U27" i="36" s="1"/>
  <c r="U26" i="36"/>
  <c r="T26" i="36"/>
  <c r="S26" i="36"/>
  <c r="R26" i="36"/>
  <c r="Q26" i="36"/>
  <c r="P26" i="36"/>
  <c r="E26" i="36"/>
  <c r="W24" i="36"/>
  <c r="V24" i="36"/>
  <c r="S24" i="36"/>
  <c r="O24" i="36"/>
  <c r="N24" i="36"/>
  <c r="M24" i="36"/>
  <c r="L24" i="36"/>
  <c r="R24" i="36" s="1"/>
  <c r="K24" i="36"/>
  <c r="J24" i="36"/>
  <c r="I24" i="36"/>
  <c r="Q24" i="36" s="1"/>
  <c r="H24" i="36"/>
  <c r="G24" i="36"/>
  <c r="F24" i="36"/>
  <c r="C24" i="36"/>
  <c r="B24" i="36"/>
  <c r="E24" i="36" s="1"/>
  <c r="S23" i="36"/>
  <c r="R23" i="36"/>
  <c r="Q23" i="36"/>
  <c r="P23" i="36"/>
  <c r="E23" i="36"/>
  <c r="U23" i="36" s="1"/>
  <c r="U22" i="36"/>
  <c r="S22" i="36"/>
  <c r="R22" i="36"/>
  <c r="Q22" i="36"/>
  <c r="P22" i="36"/>
  <c r="E22" i="36"/>
  <c r="T22" i="36" s="1"/>
  <c r="S21" i="36"/>
  <c r="R21" i="36"/>
  <c r="Q21" i="36"/>
  <c r="P21" i="36"/>
  <c r="E21" i="36"/>
  <c r="S20" i="36"/>
  <c r="R20" i="36"/>
  <c r="Q20" i="36"/>
  <c r="P20" i="36"/>
  <c r="E20" i="36"/>
  <c r="U20" i="36" s="1"/>
  <c r="S19" i="36"/>
  <c r="R19" i="36"/>
  <c r="Q19" i="36"/>
  <c r="P19" i="36"/>
  <c r="E19" i="36"/>
  <c r="U19" i="36" s="1"/>
  <c r="U18" i="36"/>
  <c r="S18" i="36"/>
  <c r="R18" i="36"/>
  <c r="Q18" i="36"/>
  <c r="P18" i="36"/>
  <c r="E18" i="36"/>
  <c r="T18" i="36" s="1"/>
  <c r="S17" i="36"/>
  <c r="R17" i="36"/>
  <c r="Q17" i="36"/>
  <c r="P17" i="36"/>
  <c r="E17" i="36"/>
  <c r="W15" i="36"/>
  <c r="V15" i="36"/>
  <c r="O15" i="36"/>
  <c r="N15" i="36"/>
  <c r="M15" i="36"/>
  <c r="L15" i="36"/>
  <c r="R15" i="36" s="1"/>
  <c r="K15" i="36"/>
  <c r="J15" i="36"/>
  <c r="I15" i="36"/>
  <c r="H15" i="36"/>
  <c r="G15" i="36"/>
  <c r="F15" i="36"/>
  <c r="C15" i="36"/>
  <c r="B15" i="36"/>
  <c r="S14" i="36"/>
  <c r="R14" i="36"/>
  <c r="Q14" i="36"/>
  <c r="P14" i="36"/>
  <c r="E14" i="36"/>
  <c r="U14" i="36" s="1"/>
  <c r="S13" i="36"/>
  <c r="R13" i="36"/>
  <c r="Q13" i="36"/>
  <c r="P13" i="36"/>
  <c r="E13" i="36"/>
  <c r="U13" i="36" s="1"/>
  <c r="U12" i="36"/>
  <c r="S12" i="36"/>
  <c r="R12" i="36"/>
  <c r="Q12" i="36"/>
  <c r="P12" i="36"/>
  <c r="E12" i="36"/>
  <c r="T12" i="36" s="1"/>
  <c r="S11" i="36"/>
  <c r="R11" i="36"/>
  <c r="Q11" i="36"/>
  <c r="P11" i="36"/>
  <c r="E11" i="36"/>
  <c r="U11" i="36" s="1"/>
  <c r="S10" i="36"/>
  <c r="R10" i="36"/>
  <c r="Q10" i="36"/>
  <c r="P10" i="36"/>
  <c r="E10" i="36"/>
  <c r="U10" i="36" s="1"/>
  <c r="S9" i="36"/>
  <c r="R9" i="36"/>
  <c r="Q9" i="36"/>
  <c r="P9" i="36"/>
  <c r="E9" i="36"/>
  <c r="U9" i="36" s="1"/>
  <c r="U93" i="35"/>
  <c r="S93" i="35"/>
  <c r="R93" i="35"/>
  <c r="Q93" i="35"/>
  <c r="P93" i="35"/>
  <c r="E93" i="35"/>
  <c r="T93" i="35" s="1"/>
  <c r="S92" i="35"/>
  <c r="R92" i="35"/>
  <c r="Q92" i="35"/>
  <c r="P92" i="35"/>
  <c r="E92" i="35"/>
  <c r="U92" i="35" s="1"/>
  <c r="S91" i="35"/>
  <c r="R91" i="35"/>
  <c r="Q91" i="35"/>
  <c r="P91" i="35"/>
  <c r="E91" i="35"/>
  <c r="U91" i="35" s="1"/>
  <c r="S90" i="35"/>
  <c r="R90" i="35"/>
  <c r="Q90" i="35"/>
  <c r="P90" i="35"/>
  <c r="E90" i="35"/>
  <c r="U90" i="35" s="1"/>
  <c r="U89" i="35"/>
  <c r="S89" i="35"/>
  <c r="R89" i="35"/>
  <c r="Q89" i="35"/>
  <c r="P89" i="35"/>
  <c r="E89" i="35"/>
  <c r="T89" i="35" s="1"/>
  <c r="S88" i="35"/>
  <c r="R88" i="35"/>
  <c r="Q88" i="35"/>
  <c r="P88" i="35"/>
  <c r="E88" i="35"/>
  <c r="U88" i="35" s="1"/>
  <c r="S87" i="35"/>
  <c r="R87" i="35"/>
  <c r="Q87" i="35"/>
  <c r="P87" i="35"/>
  <c r="E87" i="35"/>
  <c r="U87" i="35" s="1"/>
  <c r="S86" i="35"/>
  <c r="R86" i="35"/>
  <c r="Q86" i="35"/>
  <c r="P86" i="35"/>
  <c r="E86" i="35"/>
  <c r="U86" i="35" s="1"/>
  <c r="W72" i="35"/>
  <c r="V72" i="35"/>
  <c r="O72" i="35"/>
  <c r="N72" i="35"/>
  <c r="M72" i="35"/>
  <c r="S72" i="35" s="1"/>
  <c r="L72" i="35"/>
  <c r="K72" i="35"/>
  <c r="J72" i="35"/>
  <c r="I72" i="35"/>
  <c r="H72" i="35"/>
  <c r="G72" i="35"/>
  <c r="F72" i="35"/>
  <c r="C72" i="35"/>
  <c r="B72" i="35"/>
  <c r="W71" i="35"/>
  <c r="V71" i="35"/>
  <c r="O71" i="35"/>
  <c r="S71" i="35" s="1"/>
  <c r="N71" i="35"/>
  <c r="M71" i="35"/>
  <c r="L71" i="35"/>
  <c r="R71" i="35" s="1"/>
  <c r="K71" i="35"/>
  <c r="J71" i="35"/>
  <c r="I71" i="35"/>
  <c r="H71" i="35"/>
  <c r="G71" i="35"/>
  <c r="F71" i="35"/>
  <c r="C71" i="35"/>
  <c r="B71" i="35"/>
  <c r="E71" i="35" s="1"/>
  <c r="W70" i="35"/>
  <c r="V70" i="35"/>
  <c r="O70" i="35"/>
  <c r="N70" i="35"/>
  <c r="R70" i="35" s="1"/>
  <c r="M70" i="35"/>
  <c r="L70" i="35"/>
  <c r="K70" i="35"/>
  <c r="J70" i="35"/>
  <c r="I70" i="35"/>
  <c r="Q70" i="35" s="1"/>
  <c r="H70" i="35"/>
  <c r="P70" i="35" s="1"/>
  <c r="G70" i="35"/>
  <c r="F70" i="35"/>
  <c r="C70" i="35"/>
  <c r="B70" i="35"/>
  <c r="S69" i="35"/>
  <c r="R69" i="35"/>
  <c r="Q69" i="35"/>
  <c r="U69" i="35" s="1"/>
  <c r="P69" i="35"/>
  <c r="T69" i="35" s="1"/>
  <c r="E69" i="35"/>
  <c r="W67" i="35"/>
  <c r="V67" i="35"/>
  <c r="O67" i="35"/>
  <c r="N67" i="35"/>
  <c r="M67" i="35"/>
  <c r="L67" i="35"/>
  <c r="R67" i="35" s="1"/>
  <c r="K67" i="35"/>
  <c r="J67" i="35"/>
  <c r="I67" i="35"/>
  <c r="H67" i="35"/>
  <c r="G67" i="35"/>
  <c r="F67" i="35"/>
  <c r="C67" i="35"/>
  <c r="B67" i="35"/>
  <c r="W66" i="35"/>
  <c r="V66" i="35"/>
  <c r="O66" i="35"/>
  <c r="N66" i="35"/>
  <c r="M66" i="35"/>
  <c r="S66" i="35" s="1"/>
  <c r="L66" i="35"/>
  <c r="R66" i="35" s="1"/>
  <c r="K66" i="35"/>
  <c r="J66" i="35"/>
  <c r="I66" i="35"/>
  <c r="H66" i="35"/>
  <c r="G66" i="35"/>
  <c r="F66" i="35"/>
  <c r="C66" i="35"/>
  <c r="B66" i="35"/>
  <c r="E66" i="35" s="1"/>
  <c r="S65" i="35"/>
  <c r="R65" i="35"/>
  <c r="Q65" i="35"/>
  <c r="P65" i="35"/>
  <c r="E65" i="35"/>
  <c r="U65" i="35" s="1"/>
  <c r="S64" i="35"/>
  <c r="R64" i="35"/>
  <c r="Q64" i="35"/>
  <c r="P64" i="35"/>
  <c r="E64" i="35"/>
  <c r="U64" i="35" s="1"/>
  <c r="U63" i="35"/>
  <c r="S63" i="35"/>
  <c r="R63" i="35"/>
  <c r="Q63" i="35"/>
  <c r="P63" i="35"/>
  <c r="E63" i="35"/>
  <c r="T63" i="35" s="1"/>
  <c r="S62" i="35"/>
  <c r="R62" i="35"/>
  <c r="Q62" i="35"/>
  <c r="P62" i="35"/>
  <c r="E62" i="35"/>
  <c r="U62" i="35" s="1"/>
  <c r="S61" i="35"/>
  <c r="R61" i="35"/>
  <c r="Q61" i="35"/>
  <c r="P61" i="35"/>
  <c r="E61" i="35"/>
  <c r="V59" i="35"/>
  <c r="O59" i="35"/>
  <c r="N59" i="35"/>
  <c r="M59" i="35"/>
  <c r="S59" i="35" s="1"/>
  <c r="L59" i="35"/>
  <c r="R59" i="35" s="1"/>
  <c r="K59" i="35"/>
  <c r="J59" i="35"/>
  <c r="I59" i="35"/>
  <c r="H59" i="35"/>
  <c r="G59" i="35"/>
  <c r="F59" i="35"/>
  <c r="C59" i="35"/>
  <c r="B59" i="35"/>
  <c r="S58" i="35"/>
  <c r="R58" i="35"/>
  <c r="Q58" i="35"/>
  <c r="P58" i="35"/>
  <c r="E58" i="35"/>
  <c r="U58" i="35" s="1"/>
  <c r="S57" i="35"/>
  <c r="R57" i="35"/>
  <c r="Q57" i="35"/>
  <c r="P57" i="35"/>
  <c r="E57" i="35"/>
  <c r="U57" i="35" s="1"/>
  <c r="U56" i="35"/>
  <c r="S56" i="35"/>
  <c r="R56" i="35"/>
  <c r="Q56" i="35"/>
  <c r="P56" i="35"/>
  <c r="E56" i="35"/>
  <c r="T56" i="35" s="1"/>
  <c r="S55" i="35"/>
  <c r="R55" i="35"/>
  <c r="Q55" i="35"/>
  <c r="P55" i="35"/>
  <c r="E55" i="35"/>
  <c r="W53" i="35"/>
  <c r="V53" i="35"/>
  <c r="O53" i="35"/>
  <c r="N53" i="35"/>
  <c r="M53" i="35"/>
  <c r="S53" i="35" s="1"/>
  <c r="L53" i="35"/>
  <c r="R53" i="35" s="1"/>
  <c r="K53" i="35"/>
  <c r="J53" i="35"/>
  <c r="I53" i="35"/>
  <c r="H53" i="35"/>
  <c r="G53" i="35"/>
  <c r="F53" i="35"/>
  <c r="C53" i="35"/>
  <c r="B53" i="35"/>
  <c r="E53" i="35" s="1"/>
  <c r="S52" i="35"/>
  <c r="R52" i="35"/>
  <c r="Q52" i="35"/>
  <c r="P52" i="35"/>
  <c r="E52" i="35"/>
  <c r="U52" i="35" s="1"/>
  <c r="S51" i="35"/>
  <c r="R51" i="35"/>
  <c r="Q51" i="35"/>
  <c r="P51" i="35"/>
  <c r="E51" i="35"/>
  <c r="U51" i="35" s="1"/>
  <c r="S50" i="35"/>
  <c r="R50" i="35"/>
  <c r="Q50" i="35"/>
  <c r="P50" i="35"/>
  <c r="E50" i="35"/>
  <c r="U50" i="35" s="1"/>
  <c r="S49" i="35"/>
  <c r="R49" i="35"/>
  <c r="Q49" i="35"/>
  <c r="P49" i="35"/>
  <c r="E49" i="35"/>
  <c r="U49" i="35" s="1"/>
  <c r="S48" i="35"/>
  <c r="R48" i="35"/>
  <c r="Q48" i="35"/>
  <c r="P48" i="35"/>
  <c r="E48" i="35"/>
  <c r="U48" i="35" s="1"/>
  <c r="S47" i="35"/>
  <c r="R47" i="35"/>
  <c r="Q47" i="35"/>
  <c r="P47" i="35"/>
  <c r="E47" i="35"/>
  <c r="U47" i="35" s="1"/>
  <c r="S46" i="35"/>
  <c r="R46" i="35"/>
  <c r="Q46" i="35"/>
  <c r="P46" i="35"/>
  <c r="E46" i="35"/>
  <c r="S45" i="35"/>
  <c r="R45" i="35"/>
  <c r="Q45" i="35"/>
  <c r="P45" i="35"/>
  <c r="E45" i="35"/>
  <c r="U45" i="35" s="1"/>
  <c r="S44" i="35"/>
  <c r="R44" i="35"/>
  <c r="Q44" i="35"/>
  <c r="P44" i="35"/>
  <c r="E44" i="35"/>
  <c r="U44" i="35" s="1"/>
  <c r="U43" i="35"/>
  <c r="S43" i="35"/>
  <c r="R43" i="35"/>
  <c r="Q43" i="35"/>
  <c r="P43" i="35"/>
  <c r="E43" i="35"/>
  <c r="T43" i="35" s="1"/>
  <c r="S42" i="35"/>
  <c r="R42" i="35"/>
  <c r="Q42" i="35"/>
  <c r="P42" i="35"/>
  <c r="E42" i="35"/>
  <c r="W40" i="35"/>
  <c r="V40" i="35"/>
  <c r="O40" i="35"/>
  <c r="N40" i="35"/>
  <c r="M40" i="35"/>
  <c r="S40" i="35" s="1"/>
  <c r="L40" i="35"/>
  <c r="R40" i="35" s="1"/>
  <c r="K40" i="35"/>
  <c r="J40" i="35"/>
  <c r="I40" i="35"/>
  <c r="H40" i="35"/>
  <c r="G40" i="35"/>
  <c r="F40" i="35"/>
  <c r="C40" i="35"/>
  <c r="B40" i="35"/>
  <c r="E40" i="35" s="1"/>
  <c r="S39" i="35"/>
  <c r="R39" i="35"/>
  <c r="Q39" i="35"/>
  <c r="P39" i="35"/>
  <c r="E39" i="35"/>
  <c r="U39" i="35" s="1"/>
  <c r="S38" i="35"/>
  <c r="R38" i="35"/>
  <c r="Q38" i="35"/>
  <c r="P38" i="35"/>
  <c r="E38" i="35"/>
  <c r="U38" i="35" s="1"/>
  <c r="S37" i="35"/>
  <c r="R37" i="35"/>
  <c r="Q37" i="35"/>
  <c r="P37" i="35"/>
  <c r="E37" i="35"/>
  <c r="U37" i="35" s="1"/>
  <c r="S36" i="35"/>
  <c r="R36" i="35"/>
  <c r="Q36" i="35"/>
  <c r="P36" i="35"/>
  <c r="E36" i="35"/>
  <c r="U36" i="35" s="1"/>
  <c r="S35" i="35"/>
  <c r="R35" i="35"/>
  <c r="Q35" i="35"/>
  <c r="P35" i="35"/>
  <c r="E35" i="35"/>
  <c r="W33" i="35"/>
  <c r="V33" i="35"/>
  <c r="O33" i="35"/>
  <c r="N33" i="35"/>
  <c r="R33" i="35" s="1"/>
  <c r="M33" i="35"/>
  <c r="L33" i="35"/>
  <c r="K33" i="35"/>
  <c r="J33" i="35"/>
  <c r="I33" i="35"/>
  <c r="H33" i="35"/>
  <c r="G33" i="35"/>
  <c r="F33" i="35"/>
  <c r="C33" i="35"/>
  <c r="B33" i="35"/>
  <c r="E33" i="35" s="1"/>
  <c r="S32" i="35"/>
  <c r="R32" i="35"/>
  <c r="Q32" i="35"/>
  <c r="P32" i="35"/>
  <c r="E32" i="35"/>
  <c r="W30" i="35"/>
  <c r="V30" i="35"/>
  <c r="O30" i="35"/>
  <c r="N30" i="35"/>
  <c r="M30" i="35"/>
  <c r="S30" i="35" s="1"/>
  <c r="L30" i="35"/>
  <c r="R30" i="35" s="1"/>
  <c r="K30" i="35"/>
  <c r="J30" i="35"/>
  <c r="I30" i="35"/>
  <c r="H30" i="35"/>
  <c r="G30" i="35"/>
  <c r="F30" i="35"/>
  <c r="C30" i="35"/>
  <c r="B30" i="35"/>
  <c r="E30" i="35" s="1"/>
  <c r="S29" i="35"/>
  <c r="R29" i="35"/>
  <c r="Q29" i="35"/>
  <c r="P29" i="35"/>
  <c r="E29" i="35"/>
  <c r="U29" i="35" s="1"/>
  <c r="S28" i="35"/>
  <c r="R28" i="35"/>
  <c r="Q28" i="35"/>
  <c r="P28" i="35"/>
  <c r="E28" i="35"/>
  <c r="U28" i="35" s="1"/>
  <c r="S27" i="35"/>
  <c r="R27" i="35"/>
  <c r="Q27" i="35"/>
  <c r="P27" i="35"/>
  <c r="E27" i="35"/>
  <c r="U27" i="35" s="1"/>
  <c r="S26" i="35"/>
  <c r="R26" i="35"/>
  <c r="Q26" i="35"/>
  <c r="P26" i="35"/>
  <c r="E26" i="35"/>
  <c r="U26" i="35" s="1"/>
  <c r="W24" i="35"/>
  <c r="V24" i="35"/>
  <c r="O24" i="35"/>
  <c r="N24" i="35"/>
  <c r="M24" i="35"/>
  <c r="S24" i="35" s="1"/>
  <c r="L24" i="35"/>
  <c r="R24" i="35" s="1"/>
  <c r="K24" i="35"/>
  <c r="J24" i="35"/>
  <c r="I24" i="35"/>
  <c r="H24" i="35"/>
  <c r="G24" i="35"/>
  <c r="F24" i="35"/>
  <c r="C24" i="35"/>
  <c r="B24" i="35"/>
  <c r="E24" i="35" s="1"/>
  <c r="U23" i="35"/>
  <c r="S23" i="35"/>
  <c r="R23" i="35"/>
  <c r="Q23" i="35"/>
  <c r="P23" i="35"/>
  <c r="E23" i="35"/>
  <c r="T23" i="35" s="1"/>
  <c r="U22" i="35"/>
  <c r="T22" i="35"/>
  <c r="S22" i="35"/>
  <c r="R22" i="35"/>
  <c r="Q22" i="35"/>
  <c r="P22" i="35"/>
  <c r="E22" i="35"/>
  <c r="S21" i="35"/>
  <c r="R21" i="35"/>
  <c r="Q21" i="35"/>
  <c r="P21" i="35"/>
  <c r="E21" i="35"/>
  <c r="U21" i="35" s="1"/>
  <c r="S20" i="35"/>
  <c r="R20" i="35"/>
  <c r="Q20" i="35"/>
  <c r="P20" i="35"/>
  <c r="E20" i="35"/>
  <c r="U20" i="35" s="1"/>
  <c r="U19" i="35"/>
  <c r="S19" i="35"/>
  <c r="R19" i="35"/>
  <c r="Q19" i="35"/>
  <c r="P19" i="35"/>
  <c r="E19" i="35"/>
  <c r="T19" i="35" s="1"/>
  <c r="U18" i="35"/>
  <c r="T18" i="35"/>
  <c r="S18" i="35"/>
  <c r="R18" i="35"/>
  <c r="Q18" i="35"/>
  <c r="P18" i="35"/>
  <c r="E18" i="35"/>
  <c r="S17" i="35"/>
  <c r="R17" i="35"/>
  <c r="Q17" i="35"/>
  <c r="P17" i="35"/>
  <c r="E17" i="35"/>
  <c r="U17" i="35" s="1"/>
  <c r="W15" i="35"/>
  <c r="V15" i="35"/>
  <c r="O15" i="35"/>
  <c r="N15" i="35"/>
  <c r="M15" i="35"/>
  <c r="L15" i="35"/>
  <c r="K15" i="35"/>
  <c r="J15" i="35"/>
  <c r="I15" i="35"/>
  <c r="H15" i="35"/>
  <c r="G15" i="35"/>
  <c r="F15" i="35"/>
  <c r="C15" i="35"/>
  <c r="B15" i="35"/>
  <c r="S14" i="35"/>
  <c r="R14" i="35"/>
  <c r="Q14" i="35"/>
  <c r="P14" i="35"/>
  <c r="E14" i="35"/>
  <c r="U13" i="35"/>
  <c r="S13" i="35"/>
  <c r="R13" i="35"/>
  <c r="Q13" i="35"/>
  <c r="P13" i="35"/>
  <c r="E13" i="35"/>
  <c r="T13" i="35" s="1"/>
  <c r="S12" i="35"/>
  <c r="R12" i="35"/>
  <c r="Q12" i="35"/>
  <c r="P12" i="35"/>
  <c r="E12" i="35"/>
  <c r="U12" i="35" s="1"/>
  <c r="S11" i="35"/>
  <c r="R11" i="35"/>
  <c r="Q11" i="35"/>
  <c r="P11" i="35"/>
  <c r="E11" i="35"/>
  <c r="S10" i="35"/>
  <c r="R10" i="35"/>
  <c r="Q10" i="35"/>
  <c r="U10" i="35" s="1"/>
  <c r="P10" i="35"/>
  <c r="E10" i="35"/>
  <c r="U9" i="35"/>
  <c r="T9" i="35"/>
  <c r="S9" i="35"/>
  <c r="R9" i="35"/>
  <c r="Q9" i="35"/>
  <c r="P9" i="35"/>
  <c r="E9" i="35"/>
  <c r="S93" i="34"/>
  <c r="R93" i="34"/>
  <c r="Q93" i="34"/>
  <c r="P93" i="34"/>
  <c r="E93" i="34"/>
  <c r="U93" i="34" s="1"/>
  <c r="S92" i="34"/>
  <c r="R92" i="34"/>
  <c r="Q92" i="34"/>
  <c r="P92" i="34"/>
  <c r="E92" i="34"/>
  <c r="U92" i="34" s="1"/>
  <c r="S91" i="34"/>
  <c r="R91" i="34"/>
  <c r="Q91" i="34"/>
  <c r="P91" i="34"/>
  <c r="E91" i="34"/>
  <c r="U91" i="34" s="1"/>
  <c r="U90" i="34"/>
  <c r="T90" i="34"/>
  <c r="S90" i="34"/>
  <c r="R90" i="34"/>
  <c r="Q90" i="34"/>
  <c r="P90" i="34"/>
  <c r="E90" i="34"/>
  <c r="S89" i="34"/>
  <c r="R89" i="34"/>
  <c r="Q89" i="34"/>
  <c r="P89" i="34"/>
  <c r="E89" i="34"/>
  <c r="U89" i="34" s="1"/>
  <c r="S88" i="34"/>
  <c r="R88" i="34"/>
  <c r="Q88" i="34"/>
  <c r="P88" i="34"/>
  <c r="E88" i="34"/>
  <c r="U88" i="34" s="1"/>
  <c r="S87" i="34"/>
  <c r="R87" i="34"/>
  <c r="Q87" i="34"/>
  <c r="P87" i="34"/>
  <c r="E87" i="34"/>
  <c r="U87" i="34" s="1"/>
  <c r="U86" i="34"/>
  <c r="T86" i="34"/>
  <c r="S86" i="34"/>
  <c r="R86" i="34"/>
  <c r="Q86" i="34"/>
  <c r="P86" i="34"/>
  <c r="E86" i="34"/>
  <c r="W72" i="34"/>
  <c r="V72" i="34"/>
  <c r="O72" i="34"/>
  <c r="N72" i="34"/>
  <c r="M72" i="34"/>
  <c r="L72" i="34"/>
  <c r="K72" i="34"/>
  <c r="J72" i="34"/>
  <c r="I72" i="34"/>
  <c r="H72" i="34"/>
  <c r="G72" i="34"/>
  <c r="F72" i="34"/>
  <c r="C72" i="34"/>
  <c r="B72" i="34"/>
  <c r="W71" i="34"/>
  <c r="V71" i="34"/>
  <c r="O71" i="34"/>
  <c r="S71" i="34" s="1"/>
  <c r="N71" i="34"/>
  <c r="R71" i="34" s="1"/>
  <c r="M71" i="34"/>
  <c r="L71" i="34"/>
  <c r="K71" i="34"/>
  <c r="J71" i="34"/>
  <c r="I71" i="34"/>
  <c r="H71" i="34"/>
  <c r="G71" i="34"/>
  <c r="F71" i="34"/>
  <c r="C71" i="34"/>
  <c r="B71" i="34"/>
  <c r="E71" i="34" s="1"/>
  <c r="W70" i="34"/>
  <c r="V70" i="34"/>
  <c r="O70" i="34"/>
  <c r="N70" i="34"/>
  <c r="M70" i="34"/>
  <c r="S70" i="34" s="1"/>
  <c r="L70" i="34"/>
  <c r="K70" i="34"/>
  <c r="J70" i="34"/>
  <c r="I70" i="34"/>
  <c r="Q70" i="34" s="1"/>
  <c r="H70" i="34"/>
  <c r="P70" i="34" s="1"/>
  <c r="G70" i="34"/>
  <c r="F70" i="34"/>
  <c r="C70" i="34"/>
  <c r="E70" i="34" s="1"/>
  <c r="B70" i="34"/>
  <c r="S69" i="34"/>
  <c r="R69" i="34"/>
  <c r="Q69" i="34"/>
  <c r="U69" i="34" s="1"/>
  <c r="P69" i="34"/>
  <c r="T69" i="34" s="1"/>
  <c r="E69" i="34"/>
  <c r="W67" i="34"/>
  <c r="V67" i="34"/>
  <c r="O67" i="34"/>
  <c r="N67" i="34"/>
  <c r="M67" i="34"/>
  <c r="L67" i="34"/>
  <c r="K67" i="34"/>
  <c r="J67" i="34"/>
  <c r="I67" i="34"/>
  <c r="H67" i="34"/>
  <c r="G67" i="34"/>
  <c r="F67" i="34"/>
  <c r="C67" i="34"/>
  <c r="B67" i="34"/>
  <c r="W66" i="34"/>
  <c r="V66" i="34"/>
  <c r="O66" i="34"/>
  <c r="N66" i="34"/>
  <c r="M66" i="34"/>
  <c r="S66" i="34" s="1"/>
  <c r="L66" i="34"/>
  <c r="R66" i="34" s="1"/>
  <c r="K66" i="34"/>
  <c r="J66" i="34"/>
  <c r="I66" i="34"/>
  <c r="H66" i="34"/>
  <c r="G66" i="34"/>
  <c r="F66" i="34"/>
  <c r="C66" i="34"/>
  <c r="B66" i="34"/>
  <c r="E66" i="34" s="1"/>
  <c r="S65" i="34"/>
  <c r="R65" i="34"/>
  <c r="Q65" i="34"/>
  <c r="P65" i="34"/>
  <c r="E65" i="34"/>
  <c r="T65" i="34" s="1"/>
  <c r="U64" i="34"/>
  <c r="T64" i="34"/>
  <c r="S64" i="34"/>
  <c r="R64" i="34"/>
  <c r="Q64" i="34"/>
  <c r="P64" i="34"/>
  <c r="E64" i="34"/>
  <c r="S63" i="34"/>
  <c r="R63" i="34"/>
  <c r="Q63" i="34"/>
  <c r="P63" i="34"/>
  <c r="E63" i="34"/>
  <c r="U63" i="34" s="1"/>
  <c r="S62" i="34"/>
  <c r="R62" i="34"/>
  <c r="Q62" i="34"/>
  <c r="P62" i="34"/>
  <c r="E62" i="34"/>
  <c r="U62" i="34" s="1"/>
  <c r="U61" i="34"/>
  <c r="S61" i="34"/>
  <c r="R61" i="34"/>
  <c r="Q61" i="34"/>
  <c r="P61" i="34"/>
  <c r="E61" i="34"/>
  <c r="T61" i="34" s="1"/>
  <c r="V59" i="34"/>
  <c r="O59" i="34"/>
  <c r="N59" i="34"/>
  <c r="M59" i="34"/>
  <c r="S59" i="34" s="1"/>
  <c r="L59" i="34"/>
  <c r="R59" i="34" s="1"/>
  <c r="K59" i="34"/>
  <c r="J59" i="34"/>
  <c r="I59" i="34"/>
  <c r="H59" i="34"/>
  <c r="G59" i="34"/>
  <c r="F59" i="34"/>
  <c r="C59" i="34"/>
  <c r="B59" i="34"/>
  <c r="S58" i="34"/>
  <c r="R58" i="34"/>
  <c r="Q58" i="34"/>
  <c r="P58" i="34"/>
  <c r="E58" i="34"/>
  <c r="U58" i="34" s="1"/>
  <c r="T57" i="34"/>
  <c r="S57" i="34"/>
  <c r="R57" i="34"/>
  <c r="Q57" i="34"/>
  <c r="P57" i="34"/>
  <c r="E57" i="34"/>
  <c r="U57" i="34" s="1"/>
  <c r="S56" i="34"/>
  <c r="R56" i="34"/>
  <c r="Q56" i="34"/>
  <c r="P56" i="34"/>
  <c r="E56" i="34"/>
  <c r="T56" i="34" s="1"/>
  <c r="S55" i="34"/>
  <c r="R55" i="34"/>
  <c r="Q55" i="34"/>
  <c r="P55" i="34"/>
  <c r="E55" i="34"/>
  <c r="U55" i="34" s="1"/>
  <c r="W53" i="34"/>
  <c r="V53" i="34"/>
  <c r="O53" i="34"/>
  <c r="N53" i="34"/>
  <c r="M53" i="34"/>
  <c r="S53" i="34" s="1"/>
  <c r="L53" i="34"/>
  <c r="R53" i="34" s="1"/>
  <c r="K53" i="34"/>
  <c r="J53" i="34"/>
  <c r="I53" i="34"/>
  <c r="H53" i="34"/>
  <c r="G53" i="34"/>
  <c r="F53" i="34"/>
  <c r="C53" i="34"/>
  <c r="B53" i="34"/>
  <c r="U52" i="34"/>
  <c r="T52" i="34"/>
  <c r="S52" i="34"/>
  <c r="R52" i="34"/>
  <c r="Q52" i="34"/>
  <c r="P52" i="34"/>
  <c r="E52" i="34"/>
  <c r="T51" i="34"/>
  <c r="S51" i="34"/>
  <c r="R51" i="34"/>
  <c r="Q51" i="34"/>
  <c r="P51" i="34"/>
  <c r="E51" i="34"/>
  <c r="U51" i="34" s="1"/>
  <c r="S50" i="34"/>
  <c r="R50" i="34"/>
  <c r="Q50" i="34"/>
  <c r="P50" i="34"/>
  <c r="E50" i="34"/>
  <c r="U50" i="34" s="1"/>
  <c r="S49" i="34"/>
  <c r="R49" i="34"/>
  <c r="Q49" i="34"/>
  <c r="P49" i="34"/>
  <c r="E49" i="34"/>
  <c r="U49" i="34" s="1"/>
  <c r="U48" i="34"/>
  <c r="T48" i="34"/>
  <c r="S48" i="34"/>
  <c r="R48" i="34"/>
  <c r="Q48" i="34"/>
  <c r="P48" i="34"/>
  <c r="E48" i="34"/>
  <c r="S47" i="34"/>
  <c r="R47" i="34"/>
  <c r="Q47" i="34"/>
  <c r="P47" i="34"/>
  <c r="E47" i="34"/>
  <c r="U47" i="34" s="1"/>
  <c r="S46" i="34"/>
  <c r="R46" i="34"/>
  <c r="Q46" i="34"/>
  <c r="P46" i="34"/>
  <c r="E46" i="34"/>
  <c r="U46" i="34" s="1"/>
  <c r="S45" i="34"/>
  <c r="R45" i="34"/>
  <c r="Q45" i="34"/>
  <c r="P45" i="34"/>
  <c r="E45" i="34"/>
  <c r="U45" i="34" s="1"/>
  <c r="S44" i="34"/>
  <c r="R44" i="34"/>
  <c r="Q44" i="34"/>
  <c r="P44" i="34"/>
  <c r="E44" i="34"/>
  <c r="U44" i="34" s="1"/>
  <c r="T43" i="34"/>
  <c r="S43" i="34"/>
  <c r="R43" i="34"/>
  <c r="Q43" i="34"/>
  <c r="P43" i="34"/>
  <c r="E43" i="34"/>
  <c r="U43" i="34" s="1"/>
  <c r="S42" i="34"/>
  <c r="R42" i="34"/>
  <c r="Q42" i="34"/>
  <c r="P42" i="34"/>
  <c r="E42" i="34"/>
  <c r="U42" i="34" s="1"/>
  <c r="W40" i="34"/>
  <c r="V40" i="34"/>
  <c r="O40" i="34"/>
  <c r="N40" i="34"/>
  <c r="M40" i="34"/>
  <c r="L40" i="34"/>
  <c r="K40" i="34"/>
  <c r="J40" i="34"/>
  <c r="I40" i="34"/>
  <c r="Q40" i="34" s="1"/>
  <c r="H40" i="34"/>
  <c r="P40" i="34" s="1"/>
  <c r="G40" i="34"/>
  <c r="F40" i="34"/>
  <c r="C40" i="34"/>
  <c r="B40" i="34"/>
  <c r="E40" i="34" s="1"/>
  <c r="S39" i="34"/>
  <c r="R39" i="34"/>
  <c r="Q39" i="34"/>
  <c r="P39" i="34"/>
  <c r="E39" i="34"/>
  <c r="U39" i="34" s="1"/>
  <c r="T38" i="34"/>
  <c r="S38" i="34"/>
  <c r="R38" i="34"/>
  <c r="Q38" i="34"/>
  <c r="P38" i="34"/>
  <c r="E38" i="34"/>
  <c r="U38" i="34" s="1"/>
  <c r="S37" i="34"/>
  <c r="R37" i="34"/>
  <c r="Q37" i="34"/>
  <c r="P37" i="34"/>
  <c r="E37" i="34"/>
  <c r="U37" i="34" s="1"/>
  <c r="S36" i="34"/>
  <c r="R36" i="34"/>
  <c r="Q36" i="34"/>
  <c r="P36" i="34"/>
  <c r="E36" i="34"/>
  <c r="U36" i="34" s="1"/>
  <c r="S35" i="34"/>
  <c r="R35" i="34"/>
  <c r="Q35" i="34"/>
  <c r="P35" i="34"/>
  <c r="T35" i="34" s="1"/>
  <c r="E35" i="34"/>
  <c r="W33" i="34"/>
  <c r="V33" i="34"/>
  <c r="O33" i="34"/>
  <c r="N33" i="34"/>
  <c r="M33" i="34"/>
  <c r="L33" i="34"/>
  <c r="K33" i="34"/>
  <c r="J33" i="34"/>
  <c r="I33" i="34"/>
  <c r="H33" i="34"/>
  <c r="G33" i="34"/>
  <c r="F33" i="34"/>
  <c r="C33" i="34"/>
  <c r="B33" i="34"/>
  <c r="E33" i="34" s="1"/>
  <c r="S32" i="34"/>
  <c r="R32" i="34"/>
  <c r="Q32" i="34"/>
  <c r="P32" i="34"/>
  <c r="E32" i="34"/>
  <c r="U32" i="34" s="1"/>
  <c r="W30" i="34"/>
  <c r="V30" i="34"/>
  <c r="R30" i="34"/>
  <c r="O30" i="34"/>
  <c r="N30" i="34"/>
  <c r="M30" i="34"/>
  <c r="S30" i="34" s="1"/>
  <c r="L30" i="34"/>
  <c r="K30" i="34"/>
  <c r="J30" i="34"/>
  <c r="I30" i="34"/>
  <c r="H30" i="34"/>
  <c r="G30" i="34"/>
  <c r="F30" i="34"/>
  <c r="C30" i="34"/>
  <c r="B30" i="34"/>
  <c r="U29" i="34"/>
  <c r="T29" i="34"/>
  <c r="S29" i="34"/>
  <c r="R29" i="34"/>
  <c r="Q29" i="34"/>
  <c r="P29" i="34"/>
  <c r="E29" i="34"/>
  <c r="S28" i="34"/>
  <c r="R28" i="34"/>
  <c r="Q28" i="34"/>
  <c r="P28" i="34"/>
  <c r="E28" i="34"/>
  <c r="S27" i="34"/>
  <c r="R27" i="34"/>
  <c r="Q27" i="34"/>
  <c r="P27" i="34"/>
  <c r="E27" i="34"/>
  <c r="U27" i="34" s="1"/>
  <c r="S26" i="34"/>
  <c r="R26" i="34"/>
  <c r="Q26" i="34"/>
  <c r="P26" i="34"/>
  <c r="E26" i="34"/>
  <c r="U26" i="34" s="1"/>
  <c r="W24" i="34"/>
  <c r="V24" i="34"/>
  <c r="O24" i="34"/>
  <c r="N24" i="34"/>
  <c r="M24" i="34"/>
  <c r="S24" i="34" s="1"/>
  <c r="L24" i="34"/>
  <c r="R24" i="34" s="1"/>
  <c r="K24" i="34"/>
  <c r="J24" i="34"/>
  <c r="I24" i="34"/>
  <c r="H24" i="34"/>
  <c r="G24" i="34"/>
  <c r="F24" i="34"/>
  <c r="C24" i="34"/>
  <c r="B24" i="34"/>
  <c r="E24" i="34" s="1"/>
  <c r="S23" i="34"/>
  <c r="R23" i="34"/>
  <c r="Q23" i="34"/>
  <c r="P23" i="34"/>
  <c r="E23" i="34"/>
  <c r="U23" i="34" s="1"/>
  <c r="S22" i="34"/>
  <c r="R22" i="34"/>
  <c r="Q22" i="34"/>
  <c r="P22" i="34"/>
  <c r="E22" i="34"/>
  <c r="U22" i="34" s="1"/>
  <c r="U21" i="34"/>
  <c r="S21" i="34"/>
  <c r="R21" i="34"/>
  <c r="Q21" i="34"/>
  <c r="P21" i="34"/>
  <c r="E21" i="34"/>
  <c r="T21" i="34" s="1"/>
  <c r="S20" i="34"/>
  <c r="R20" i="34"/>
  <c r="Q20" i="34"/>
  <c r="P20" i="34"/>
  <c r="E20" i="34"/>
  <c r="S19" i="34"/>
  <c r="R19" i="34"/>
  <c r="Q19" i="34"/>
  <c r="P19" i="34"/>
  <c r="E19" i="34"/>
  <c r="U19" i="34" s="1"/>
  <c r="S18" i="34"/>
  <c r="R18" i="34"/>
  <c r="Q18" i="34"/>
  <c r="P18" i="34"/>
  <c r="E18" i="34"/>
  <c r="U18" i="34" s="1"/>
  <c r="U17" i="34"/>
  <c r="S17" i="34"/>
  <c r="R17" i="34"/>
  <c r="Q17" i="34"/>
  <c r="P17" i="34"/>
  <c r="E17" i="34"/>
  <c r="T17" i="34" s="1"/>
  <c r="W15" i="34"/>
  <c r="V15" i="34"/>
  <c r="O15" i="34"/>
  <c r="N15" i="34"/>
  <c r="M15" i="34"/>
  <c r="L15" i="34"/>
  <c r="R15" i="34" s="1"/>
  <c r="K15" i="34"/>
  <c r="J15" i="34"/>
  <c r="I15" i="34"/>
  <c r="H15" i="34"/>
  <c r="G15" i="34"/>
  <c r="F15" i="34"/>
  <c r="C15" i="34"/>
  <c r="B15" i="34"/>
  <c r="E15" i="34" s="1"/>
  <c r="S14" i="34"/>
  <c r="R14" i="34"/>
  <c r="Q14" i="34"/>
  <c r="P14" i="34"/>
  <c r="E14" i="34"/>
  <c r="U14" i="34" s="1"/>
  <c r="S13" i="34"/>
  <c r="R13" i="34"/>
  <c r="Q13" i="34"/>
  <c r="P13" i="34"/>
  <c r="E13" i="34"/>
  <c r="U13" i="34" s="1"/>
  <c r="U12" i="34"/>
  <c r="S12" i="34"/>
  <c r="R12" i="34"/>
  <c r="Q12" i="34"/>
  <c r="P12" i="34"/>
  <c r="E12" i="34"/>
  <c r="T12" i="34" s="1"/>
  <c r="S11" i="34"/>
  <c r="R11" i="34"/>
  <c r="Q11" i="34"/>
  <c r="P11" i="34"/>
  <c r="E11" i="34"/>
  <c r="S10" i="34"/>
  <c r="R10" i="34"/>
  <c r="Q10" i="34"/>
  <c r="P10" i="34"/>
  <c r="T10" i="34" s="1"/>
  <c r="E10" i="34"/>
  <c r="S9" i="34"/>
  <c r="R9" i="34"/>
  <c r="Q9" i="34"/>
  <c r="P9" i="34"/>
  <c r="E9" i="34"/>
  <c r="S93" i="33"/>
  <c r="R93" i="33"/>
  <c r="Q93" i="33"/>
  <c r="P93" i="33"/>
  <c r="E93" i="33"/>
  <c r="S92" i="33"/>
  <c r="R92" i="33"/>
  <c r="Q92" i="33"/>
  <c r="P92" i="33"/>
  <c r="E92" i="33"/>
  <c r="T91" i="33"/>
  <c r="S91" i="33"/>
  <c r="R91" i="33"/>
  <c r="Q91" i="33"/>
  <c r="P91" i="33"/>
  <c r="E91" i="33"/>
  <c r="U91" i="33" s="1"/>
  <c r="S90" i="33"/>
  <c r="R90" i="33"/>
  <c r="Q90" i="33"/>
  <c r="P90" i="33"/>
  <c r="E90" i="33"/>
  <c r="U90" i="33" s="1"/>
  <c r="S89" i="33"/>
  <c r="R89" i="33"/>
  <c r="Q89" i="33"/>
  <c r="P89" i="33"/>
  <c r="E89" i="33"/>
  <c r="S88" i="33"/>
  <c r="R88" i="33"/>
  <c r="Q88" i="33"/>
  <c r="P88" i="33"/>
  <c r="E88" i="33"/>
  <c r="T87" i="33"/>
  <c r="S87" i="33"/>
  <c r="R87" i="33"/>
  <c r="Q87" i="33"/>
  <c r="P87" i="33"/>
  <c r="E87" i="33"/>
  <c r="U87" i="33" s="1"/>
  <c r="S86" i="33"/>
  <c r="R86" i="33"/>
  <c r="Q86" i="33"/>
  <c r="P86" i="33"/>
  <c r="E86" i="33"/>
  <c r="U86" i="33" s="1"/>
  <c r="W72" i="33"/>
  <c r="V72" i="33"/>
  <c r="O72" i="33"/>
  <c r="N72" i="33"/>
  <c r="M72" i="33"/>
  <c r="L72" i="33"/>
  <c r="K72" i="33"/>
  <c r="J72" i="33"/>
  <c r="I72" i="33"/>
  <c r="H72" i="33"/>
  <c r="G72" i="33"/>
  <c r="F72" i="33"/>
  <c r="C72" i="33"/>
  <c r="B72" i="33"/>
  <c r="W71" i="33"/>
  <c r="V71" i="33"/>
  <c r="O71" i="33"/>
  <c r="N71" i="33"/>
  <c r="M71" i="33"/>
  <c r="L71" i="33"/>
  <c r="K71" i="33"/>
  <c r="J71" i="33"/>
  <c r="I71" i="33"/>
  <c r="H71" i="33"/>
  <c r="G71" i="33"/>
  <c r="F71" i="33"/>
  <c r="C71" i="33"/>
  <c r="B71" i="33"/>
  <c r="E71" i="33" s="1"/>
  <c r="W70" i="33"/>
  <c r="V70" i="33"/>
  <c r="O70" i="33"/>
  <c r="N70" i="33"/>
  <c r="M70" i="33"/>
  <c r="L70" i="33"/>
  <c r="K70" i="33"/>
  <c r="J70" i="33"/>
  <c r="I70" i="33"/>
  <c r="Q70" i="33" s="1"/>
  <c r="H70" i="33"/>
  <c r="G70" i="33"/>
  <c r="F70" i="33"/>
  <c r="C70" i="33"/>
  <c r="B70" i="33"/>
  <c r="S69" i="33"/>
  <c r="R69" i="33"/>
  <c r="Q69" i="33"/>
  <c r="P69" i="33"/>
  <c r="E69" i="33"/>
  <c r="W67" i="33"/>
  <c r="V67" i="33"/>
  <c r="O67" i="33"/>
  <c r="N67" i="33"/>
  <c r="M67" i="33"/>
  <c r="L67" i="33"/>
  <c r="K67" i="33"/>
  <c r="J67" i="33"/>
  <c r="I67" i="33"/>
  <c r="H67" i="33"/>
  <c r="G67" i="33"/>
  <c r="F67" i="33"/>
  <c r="C67" i="33"/>
  <c r="B67" i="33"/>
  <c r="E67" i="33" s="1"/>
  <c r="W66" i="33"/>
  <c r="V66" i="33"/>
  <c r="O66" i="33"/>
  <c r="N66" i="33"/>
  <c r="M66" i="33"/>
  <c r="S66" i="33" s="1"/>
  <c r="L66" i="33"/>
  <c r="R66" i="33" s="1"/>
  <c r="K66" i="33"/>
  <c r="J66" i="33"/>
  <c r="I66" i="33"/>
  <c r="H66" i="33"/>
  <c r="G66" i="33"/>
  <c r="F66" i="33"/>
  <c r="C66" i="33"/>
  <c r="B66" i="33"/>
  <c r="E66" i="33" s="1"/>
  <c r="T65" i="33"/>
  <c r="S65" i="33"/>
  <c r="R65" i="33"/>
  <c r="Q65" i="33"/>
  <c r="P65" i="33"/>
  <c r="E65" i="33"/>
  <c r="U65" i="33" s="1"/>
  <c r="S64" i="33"/>
  <c r="R64" i="33"/>
  <c r="Q64" i="33"/>
  <c r="P64" i="33"/>
  <c r="E64" i="33"/>
  <c r="U64" i="33" s="1"/>
  <c r="S63" i="33"/>
  <c r="R63" i="33"/>
  <c r="Q63" i="33"/>
  <c r="P63" i="33"/>
  <c r="E63" i="33"/>
  <c r="S62" i="33"/>
  <c r="R62" i="33"/>
  <c r="Q62" i="33"/>
  <c r="P62" i="33"/>
  <c r="E62" i="33"/>
  <c r="T61" i="33"/>
  <c r="S61" i="33"/>
  <c r="R61" i="33"/>
  <c r="Q61" i="33"/>
  <c r="P61" i="33"/>
  <c r="E61" i="33"/>
  <c r="U61" i="33" s="1"/>
  <c r="V59" i="33"/>
  <c r="O59" i="33"/>
  <c r="N59" i="33"/>
  <c r="M59" i="33"/>
  <c r="S59" i="33" s="1"/>
  <c r="L59" i="33"/>
  <c r="R59" i="33" s="1"/>
  <c r="K59" i="33"/>
  <c r="J59" i="33"/>
  <c r="I59" i="33"/>
  <c r="H59" i="33"/>
  <c r="G59" i="33"/>
  <c r="F59" i="33"/>
  <c r="C59" i="33"/>
  <c r="B59" i="33"/>
  <c r="E59" i="33" s="1"/>
  <c r="S58" i="33"/>
  <c r="R58" i="33"/>
  <c r="Q58" i="33"/>
  <c r="P58" i="33"/>
  <c r="E58" i="33"/>
  <c r="U58" i="33" s="1"/>
  <c r="T57" i="33"/>
  <c r="S57" i="33"/>
  <c r="R57" i="33"/>
  <c r="Q57" i="33"/>
  <c r="P57" i="33"/>
  <c r="E57" i="33"/>
  <c r="U57" i="33" s="1"/>
  <c r="S56" i="33"/>
  <c r="R56" i="33"/>
  <c r="Q56" i="33"/>
  <c r="P56" i="33"/>
  <c r="E56" i="33"/>
  <c r="U56" i="33" s="1"/>
  <c r="S55" i="33"/>
  <c r="R55" i="33"/>
  <c r="Q55" i="33"/>
  <c r="P55" i="33"/>
  <c r="E55" i="33"/>
  <c r="W53" i="33"/>
  <c r="V53" i="33"/>
  <c r="O53" i="33"/>
  <c r="N53" i="33"/>
  <c r="M53" i="33"/>
  <c r="S53" i="33" s="1"/>
  <c r="L53" i="33"/>
  <c r="R53" i="33" s="1"/>
  <c r="K53" i="33"/>
  <c r="J53" i="33"/>
  <c r="I53" i="33"/>
  <c r="H53" i="33"/>
  <c r="G53" i="33"/>
  <c r="F53" i="33"/>
  <c r="C53" i="33"/>
  <c r="B53" i="33"/>
  <c r="E53" i="33" s="1"/>
  <c r="T52" i="33"/>
  <c r="S52" i="33"/>
  <c r="R52" i="33"/>
  <c r="Q52" i="33"/>
  <c r="P52" i="33"/>
  <c r="E52" i="33"/>
  <c r="U52" i="33" s="1"/>
  <c r="S51" i="33"/>
  <c r="R51" i="33"/>
  <c r="Q51" i="33"/>
  <c r="P51" i="33"/>
  <c r="E51" i="33"/>
  <c r="U51" i="33" s="1"/>
  <c r="S50" i="33"/>
  <c r="R50" i="33"/>
  <c r="Q50" i="33"/>
  <c r="P50" i="33"/>
  <c r="E50" i="33"/>
  <c r="S49" i="33"/>
  <c r="R49" i="33"/>
  <c r="Q49" i="33"/>
  <c r="P49" i="33"/>
  <c r="E49" i="33"/>
  <c r="T48" i="33"/>
  <c r="S48" i="33"/>
  <c r="R48" i="33"/>
  <c r="Q48" i="33"/>
  <c r="P48" i="33"/>
  <c r="E48" i="33"/>
  <c r="U48" i="33" s="1"/>
  <c r="S47" i="33"/>
  <c r="R47" i="33"/>
  <c r="Q47" i="33"/>
  <c r="P47" i="33"/>
  <c r="E47" i="33"/>
  <c r="U47" i="33" s="1"/>
  <c r="S46" i="33"/>
  <c r="R46" i="33"/>
  <c r="Q46" i="33"/>
  <c r="P46" i="33"/>
  <c r="E46" i="33"/>
  <c r="S45" i="33"/>
  <c r="R45" i="33"/>
  <c r="Q45" i="33"/>
  <c r="P45" i="33"/>
  <c r="E45" i="33"/>
  <c r="T44" i="33"/>
  <c r="S44" i="33"/>
  <c r="R44" i="33"/>
  <c r="Q44" i="33"/>
  <c r="P44" i="33"/>
  <c r="E44" i="33"/>
  <c r="U44" i="33" s="1"/>
  <c r="S43" i="33"/>
  <c r="R43" i="33"/>
  <c r="Q43" i="33"/>
  <c r="P43" i="33"/>
  <c r="E43" i="33"/>
  <c r="S42" i="33"/>
  <c r="R42" i="33"/>
  <c r="Q42" i="33"/>
  <c r="P42" i="33"/>
  <c r="E42" i="33"/>
  <c r="W40" i="33"/>
  <c r="V40" i="33"/>
  <c r="O40" i="33"/>
  <c r="N40" i="33"/>
  <c r="M40" i="33"/>
  <c r="L40" i="33"/>
  <c r="K40" i="33"/>
  <c r="J40" i="33"/>
  <c r="I40" i="33"/>
  <c r="H40" i="33"/>
  <c r="G40" i="33"/>
  <c r="F40" i="33"/>
  <c r="C40" i="33"/>
  <c r="B40" i="33"/>
  <c r="E40" i="33" s="1"/>
  <c r="T39" i="33"/>
  <c r="S39" i="33"/>
  <c r="R39" i="33"/>
  <c r="Q39" i="33"/>
  <c r="P39" i="33"/>
  <c r="E39" i="33"/>
  <c r="U39" i="33" s="1"/>
  <c r="S38" i="33"/>
  <c r="R38" i="33"/>
  <c r="Q38" i="33"/>
  <c r="P38" i="33"/>
  <c r="E38" i="33"/>
  <c r="U38" i="33" s="1"/>
  <c r="S37" i="33"/>
  <c r="R37" i="33"/>
  <c r="Q37" i="33"/>
  <c r="P37" i="33"/>
  <c r="E37" i="33"/>
  <c r="S36" i="33"/>
  <c r="R36" i="33"/>
  <c r="Q36" i="33"/>
  <c r="U36" i="33" s="1"/>
  <c r="P36" i="33"/>
  <c r="T36" i="33" s="1"/>
  <c r="E36" i="33"/>
  <c r="S35" i="33"/>
  <c r="R35" i="33"/>
  <c r="Q35" i="33"/>
  <c r="P35" i="33"/>
  <c r="E35" i="33"/>
  <c r="W33" i="33"/>
  <c r="V33" i="33"/>
  <c r="O33" i="33"/>
  <c r="N33" i="33"/>
  <c r="M33" i="33"/>
  <c r="L33" i="33"/>
  <c r="K33" i="33"/>
  <c r="J33" i="33"/>
  <c r="I33" i="33"/>
  <c r="H33" i="33"/>
  <c r="G33" i="33"/>
  <c r="F33" i="33"/>
  <c r="C33" i="33"/>
  <c r="B33" i="33"/>
  <c r="S32" i="33"/>
  <c r="R32" i="33"/>
  <c r="Q32" i="33"/>
  <c r="U32" i="33" s="1"/>
  <c r="P32" i="33"/>
  <c r="E32" i="33"/>
  <c r="W30" i="33"/>
  <c r="V30" i="33"/>
  <c r="O30" i="33"/>
  <c r="N30" i="33"/>
  <c r="M30" i="33"/>
  <c r="S30" i="33" s="1"/>
  <c r="L30" i="33"/>
  <c r="R30" i="33" s="1"/>
  <c r="K30" i="33"/>
  <c r="J30" i="33"/>
  <c r="I30" i="33"/>
  <c r="H30" i="33"/>
  <c r="P30" i="33" s="1"/>
  <c r="G30" i="33"/>
  <c r="F30" i="33"/>
  <c r="C30" i="33"/>
  <c r="B30" i="33"/>
  <c r="E30" i="33" s="1"/>
  <c r="T29" i="33"/>
  <c r="S29" i="33"/>
  <c r="R29" i="33"/>
  <c r="Q29" i="33"/>
  <c r="P29" i="33"/>
  <c r="E29" i="33"/>
  <c r="U29" i="33" s="1"/>
  <c r="S28" i="33"/>
  <c r="R28" i="33"/>
  <c r="Q28" i="33"/>
  <c r="P28" i="33"/>
  <c r="E28" i="33"/>
  <c r="U28" i="33" s="1"/>
  <c r="U27" i="33"/>
  <c r="S27" i="33"/>
  <c r="R27" i="33"/>
  <c r="Q27" i="33"/>
  <c r="P27" i="33"/>
  <c r="E27" i="33"/>
  <c r="T27" i="33" s="1"/>
  <c r="T26" i="33"/>
  <c r="S26" i="33"/>
  <c r="R26" i="33"/>
  <c r="Q26" i="33"/>
  <c r="P26" i="33"/>
  <c r="E26" i="33"/>
  <c r="U26" i="33" s="1"/>
  <c r="W24" i="33"/>
  <c r="V24" i="33"/>
  <c r="S24" i="33"/>
  <c r="O24" i="33"/>
  <c r="N24" i="33"/>
  <c r="M24" i="33"/>
  <c r="L24" i="33"/>
  <c r="R24" i="33" s="1"/>
  <c r="K24" i="33"/>
  <c r="J24" i="33"/>
  <c r="I24" i="33"/>
  <c r="H24" i="33"/>
  <c r="P24" i="33" s="1"/>
  <c r="G24" i="33"/>
  <c r="F24" i="33"/>
  <c r="C24" i="33"/>
  <c r="B24" i="33"/>
  <c r="E24" i="33" s="1"/>
  <c r="S23" i="33"/>
  <c r="R23" i="33"/>
  <c r="Q23" i="33"/>
  <c r="P23" i="33"/>
  <c r="E23" i="33"/>
  <c r="U23" i="33" s="1"/>
  <c r="S22" i="33"/>
  <c r="R22" i="33"/>
  <c r="Q22" i="33"/>
  <c r="P22" i="33"/>
  <c r="E22" i="33"/>
  <c r="T22" i="33" s="1"/>
  <c r="U21" i="33"/>
  <c r="T21" i="33"/>
  <c r="S21" i="33"/>
  <c r="R21" i="33"/>
  <c r="Q21" i="33"/>
  <c r="P21" i="33"/>
  <c r="E21" i="33"/>
  <c r="S20" i="33"/>
  <c r="R20" i="33"/>
  <c r="Q20" i="33"/>
  <c r="P20" i="33"/>
  <c r="E20" i="33"/>
  <c r="U20" i="33" s="1"/>
  <c r="S19" i="33"/>
  <c r="R19" i="33"/>
  <c r="Q19" i="33"/>
  <c r="P19" i="33"/>
  <c r="E19" i="33"/>
  <c r="U19" i="33" s="1"/>
  <c r="S18" i="33"/>
  <c r="R18" i="33"/>
  <c r="Q18" i="33"/>
  <c r="P18" i="33"/>
  <c r="E18" i="33"/>
  <c r="T18" i="33" s="1"/>
  <c r="U17" i="33"/>
  <c r="T17" i="33"/>
  <c r="S17" i="33"/>
  <c r="R17" i="33"/>
  <c r="Q17" i="33"/>
  <c r="P17" i="33"/>
  <c r="E17" i="33"/>
  <c r="W15" i="33"/>
  <c r="V15" i="33"/>
  <c r="O15" i="33"/>
  <c r="S15" i="33" s="1"/>
  <c r="N15" i="33"/>
  <c r="M15" i="33"/>
  <c r="L15" i="33"/>
  <c r="R15" i="33" s="1"/>
  <c r="K15" i="33"/>
  <c r="J15" i="33"/>
  <c r="I15" i="33"/>
  <c r="H15" i="33"/>
  <c r="P15" i="33" s="1"/>
  <c r="G15" i="33"/>
  <c r="F15" i="33"/>
  <c r="C15" i="33"/>
  <c r="B15" i="33"/>
  <c r="E15" i="33" s="1"/>
  <c r="S14" i="33"/>
  <c r="R14" i="33"/>
  <c r="Q14" i="33"/>
  <c r="P14" i="33"/>
  <c r="E14" i="33"/>
  <c r="U14" i="33" s="1"/>
  <c r="S13" i="33"/>
  <c r="R13" i="33"/>
  <c r="Q13" i="33"/>
  <c r="P13" i="33"/>
  <c r="E13" i="33"/>
  <c r="T13" i="33" s="1"/>
  <c r="U12" i="33"/>
  <c r="T12" i="33"/>
  <c r="S12" i="33"/>
  <c r="R12" i="33"/>
  <c r="Q12" i="33"/>
  <c r="P12" i="33"/>
  <c r="E12" i="33"/>
  <c r="S11" i="33"/>
  <c r="R11" i="33"/>
  <c r="Q11" i="33"/>
  <c r="P11" i="33"/>
  <c r="E11" i="33"/>
  <c r="U11" i="33" s="1"/>
  <c r="S10" i="33"/>
  <c r="R10" i="33"/>
  <c r="Q10" i="33"/>
  <c r="P10" i="33"/>
  <c r="E10" i="33"/>
  <c r="S9" i="33"/>
  <c r="R9" i="33"/>
  <c r="Q9" i="33"/>
  <c r="P9" i="33"/>
  <c r="E9" i="33"/>
  <c r="U9" i="33" s="1"/>
  <c r="U93" i="32"/>
  <c r="T93" i="32"/>
  <c r="S93" i="32"/>
  <c r="R93" i="32"/>
  <c r="Q93" i="32"/>
  <c r="P93" i="32"/>
  <c r="E93" i="32"/>
  <c r="S92" i="32"/>
  <c r="R92" i="32"/>
  <c r="Q92" i="32"/>
  <c r="P92" i="32"/>
  <c r="E92" i="32"/>
  <c r="U92" i="32" s="1"/>
  <c r="S91" i="32"/>
  <c r="R91" i="32"/>
  <c r="Q91" i="32"/>
  <c r="P91" i="32"/>
  <c r="E91" i="32"/>
  <c r="S90" i="32"/>
  <c r="R90" i="32"/>
  <c r="Q90" i="32"/>
  <c r="P90" i="32"/>
  <c r="E90" i="32"/>
  <c r="T90" i="32" s="1"/>
  <c r="U89" i="32"/>
  <c r="T89" i="32"/>
  <c r="S89" i="32"/>
  <c r="R89" i="32"/>
  <c r="Q89" i="32"/>
  <c r="P89" i="32"/>
  <c r="E89" i="32"/>
  <c r="S88" i="32"/>
  <c r="R88" i="32"/>
  <c r="Q88" i="32"/>
  <c r="P88" i="32"/>
  <c r="E88" i="32"/>
  <c r="U88" i="32" s="1"/>
  <c r="S87" i="32"/>
  <c r="R87" i="32"/>
  <c r="Q87" i="32"/>
  <c r="P87" i="32"/>
  <c r="E87" i="32"/>
  <c r="S86" i="32"/>
  <c r="R86" i="32"/>
  <c r="Q86" i="32"/>
  <c r="P86" i="32"/>
  <c r="E86" i="32"/>
  <c r="T86" i="32" s="1"/>
  <c r="W72" i="32"/>
  <c r="V72" i="32"/>
  <c r="O72" i="32"/>
  <c r="N72" i="32"/>
  <c r="M72" i="32"/>
  <c r="L72" i="32"/>
  <c r="K72" i="32"/>
  <c r="J72" i="32"/>
  <c r="I72" i="32"/>
  <c r="H72" i="32"/>
  <c r="G72" i="32"/>
  <c r="F72" i="32"/>
  <c r="C72" i="32"/>
  <c r="B72" i="32"/>
  <c r="E72" i="32" s="1"/>
  <c r="W71" i="32"/>
  <c r="V71" i="32"/>
  <c r="O71" i="32"/>
  <c r="S71" i="32" s="1"/>
  <c r="N71" i="32"/>
  <c r="M71" i="32"/>
  <c r="L71" i="32"/>
  <c r="K71" i="32"/>
  <c r="J71" i="32"/>
  <c r="I71" i="32"/>
  <c r="H71" i="32"/>
  <c r="G71" i="32"/>
  <c r="F71" i="32"/>
  <c r="C71" i="32"/>
  <c r="B71" i="32"/>
  <c r="E71" i="32" s="1"/>
  <c r="W70" i="32"/>
  <c r="V70" i="32"/>
  <c r="O70" i="32"/>
  <c r="N70" i="32"/>
  <c r="M70" i="32"/>
  <c r="L70" i="32"/>
  <c r="K70" i="32"/>
  <c r="J70" i="32"/>
  <c r="I70" i="32"/>
  <c r="H70" i="32"/>
  <c r="G70" i="32"/>
  <c r="F70" i="32"/>
  <c r="C70" i="32"/>
  <c r="B70" i="32"/>
  <c r="S69" i="32"/>
  <c r="R69" i="32"/>
  <c r="Q69" i="32"/>
  <c r="U69" i="32" s="1"/>
  <c r="P69" i="32"/>
  <c r="E69" i="32"/>
  <c r="W67" i="32"/>
  <c r="V67" i="32"/>
  <c r="O67" i="32"/>
  <c r="N67" i="32"/>
  <c r="M67" i="32"/>
  <c r="L67" i="32"/>
  <c r="K67" i="32"/>
  <c r="J67" i="32"/>
  <c r="I67" i="32"/>
  <c r="H67" i="32"/>
  <c r="G67" i="32"/>
  <c r="F67" i="32"/>
  <c r="C67" i="32"/>
  <c r="B67" i="32"/>
  <c r="W66" i="32"/>
  <c r="V66" i="32"/>
  <c r="S66" i="32"/>
  <c r="O66" i="32"/>
  <c r="N66" i="32"/>
  <c r="M66" i="32"/>
  <c r="L66" i="32"/>
  <c r="R66" i="32" s="1"/>
  <c r="K66" i="32"/>
  <c r="J66" i="32"/>
  <c r="I66" i="32"/>
  <c r="H66" i="32"/>
  <c r="G66" i="32"/>
  <c r="F66" i="32"/>
  <c r="C66" i="32"/>
  <c r="B66" i="32"/>
  <c r="E66" i="32" s="1"/>
  <c r="S65" i="32"/>
  <c r="R65" i="32"/>
  <c r="Q65" i="32"/>
  <c r="P65" i="32"/>
  <c r="E65" i="32"/>
  <c r="U64" i="32"/>
  <c r="S64" i="32"/>
  <c r="R64" i="32"/>
  <c r="Q64" i="32"/>
  <c r="P64" i="32"/>
  <c r="E64" i="32"/>
  <c r="T64" i="32" s="1"/>
  <c r="T63" i="32"/>
  <c r="S63" i="32"/>
  <c r="R63" i="32"/>
  <c r="Q63" i="32"/>
  <c r="P63" i="32"/>
  <c r="E63" i="32"/>
  <c r="U63" i="32" s="1"/>
  <c r="S62" i="32"/>
  <c r="R62" i="32"/>
  <c r="Q62" i="32"/>
  <c r="P62" i="32"/>
  <c r="E62" i="32"/>
  <c r="U62" i="32" s="1"/>
  <c r="S61" i="32"/>
  <c r="R61" i="32"/>
  <c r="Q61" i="32"/>
  <c r="P61" i="32"/>
  <c r="E61" i="32"/>
  <c r="V59" i="32"/>
  <c r="O59" i="32"/>
  <c r="N59" i="32"/>
  <c r="M59" i="32"/>
  <c r="S59" i="32" s="1"/>
  <c r="L59" i="32"/>
  <c r="R59" i="32" s="1"/>
  <c r="K59" i="32"/>
  <c r="J59" i="32"/>
  <c r="I59" i="32"/>
  <c r="H59" i="32"/>
  <c r="P59" i="32" s="1"/>
  <c r="G59" i="32"/>
  <c r="F59" i="32"/>
  <c r="C59" i="32"/>
  <c r="B59" i="32"/>
  <c r="E59" i="32" s="1"/>
  <c r="S58" i="32"/>
  <c r="R58" i="32"/>
  <c r="Q58" i="32"/>
  <c r="P58" i="32"/>
  <c r="E58" i="32"/>
  <c r="U58" i="32" s="1"/>
  <c r="S57" i="32"/>
  <c r="R57" i="32"/>
  <c r="Q57" i="32"/>
  <c r="P57" i="32"/>
  <c r="E57" i="32"/>
  <c r="U56" i="32"/>
  <c r="S56" i="32"/>
  <c r="R56" i="32"/>
  <c r="Q56" i="32"/>
  <c r="P56" i="32"/>
  <c r="E56" i="32"/>
  <c r="T56" i="32" s="1"/>
  <c r="S55" i="32"/>
  <c r="R55" i="32"/>
  <c r="Q55" i="32"/>
  <c r="P55" i="32"/>
  <c r="E55" i="32"/>
  <c r="U55" i="32" s="1"/>
  <c r="W53" i="32"/>
  <c r="V53" i="32"/>
  <c r="O53" i="32"/>
  <c r="N53" i="32"/>
  <c r="M53" i="32"/>
  <c r="S53" i="32" s="1"/>
  <c r="L53" i="32"/>
  <c r="R53" i="32" s="1"/>
  <c r="K53" i="32"/>
  <c r="J53" i="32"/>
  <c r="I53" i="32"/>
  <c r="H53" i="32"/>
  <c r="G53" i="32"/>
  <c r="F53" i="32"/>
  <c r="C53" i="32"/>
  <c r="B53" i="32"/>
  <c r="S52" i="32"/>
  <c r="R52" i="32"/>
  <c r="Q52" i="32"/>
  <c r="P52" i="32"/>
  <c r="E52" i="32"/>
  <c r="U51" i="32"/>
  <c r="S51" i="32"/>
  <c r="R51" i="32"/>
  <c r="Q51" i="32"/>
  <c r="P51" i="32"/>
  <c r="E51" i="32"/>
  <c r="T51" i="32" s="1"/>
  <c r="S50" i="32"/>
  <c r="R50" i="32"/>
  <c r="Q50" i="32"/>
  <c r="P50" i="32"/>
  <c r="E50" i="32"/>
  <c r="U50" i="32" s="1"/>
  <c r="T49" i="32"/>
  <c r="S49" i="32"/>
  <c r="R49" i="32"/>
  <c r="Q49" i="32"/>
  <c r="P49" i="32"/>
  <c r="E49" i="32"/>
  <c r="U49" i="32" s="1"/>
  <c r="S48" i="32"/>
  <c r="R48" i="32"/>
  <c r="Q48" i="32"/>
  <c r="P48" i="32"/>
  <c r="E48" i="32"/>
  <c r="S47" i="32"/>
  <c r="R47" i="32"/>
  <c r="Q47" i="32"/>
  <c r="P47" i="32"/>
  <c r="E47" i="32"/>
  <c r="T47" i="32" s="1"/>
  <c r="U46" i="32"/>
  <c r="S46" i="32"/>
  <c r="R46" i="32"/>
  <c r="Q46" i="32"/>
  <c r="P46" i="32"/>
  <c r="E46" i="32"/>
  <c r="T46" i="32" s="1"/>
  <c r="S45" i="32"/>
  <c r="R45" i="32"/>
  <c r="Q45" i="32"/>
  <c r="P45" i="32"/>
  <c r="E45" i="32"/>
  <c r="S44" i="32"/>
  <c r="R44" i="32"/>
  <c r="Q44" i="32"/>
  <c r="P44" i="32"/>
  <c r="E44" i="32"/>
  <c r="S43" i="32"/>
  <c r="R43" i="32"/>
  <c r="Q43" i="32"/>
  <c r="P43" i="32"/>
  <c r="E43" i="32"/>
  <c r="U43" i="32" s="1"/>
  <c r="U42" i="32"/>
  <c r="S42" i="32"/>
  <c r="R42" i="32"/>
  <c r="Q42" i="32"/>
  <c r="P42" i="32"/>
  <c r="E42" i="32"/>
  <c r="T42" i="32" s="1"/>
  <c r="W40" i="32"/>
  <c r="V40" i="32"/>
  <c r="O40" i="32"/>
  <c r="N40" i="32"/>
  <c r="M40" i="32"/>
  <c r="L40" i="32"/>
  <c r="R40" i="32" s="1"/>
  <c r="K40" i="32"/>
  <c r="J40" i="32"/>
  <c r="I40" i="32"/>
  <c r="H40" i="32"/>
  <c r="G40" i="32"/>
  <c r="F40" i="32"/>
  <c r="C40" i="32"/>
  <c r="B40" i="32"/>
  <c r="S39" i="32"/>
  <c r="R39" i="32"/>
  <c r="Q39" i="32"/>
  <c r="P39" i="32"/>
  <c r="E39" i="32"/>
  <c r="S38" i="32"/>
  <c r="R38" i="32"/>
  <c r="Q38" i="32"/>
  <c r="P38" i="32"/>
  <c r="E38" i="32"/>
  <c r="T38" i="32" s="1"/>
  <c r="U37" i="32"/>
  <c r="S37" i="32"/>
  <c r="R37" i="32"/>
  <c r="Q37" i="32"/>
  <c r="P37" i="32"/>
  <c r="E37" i="32"/>
  <c r="T37" i="32" s="1"/>
  <c r="S36" i="32"/>
  <c r="R36" i="32"/>
  <c r="Q36" i="32"/>
  <c r="P36" i="32"/>
  <c r="E36" i="32"/>
  <c r="U36" i="32" s="1"/>
  <c r="S35" i="32"/>
  <c r="R35" i="32"/>
  <c r="Q35" i="32"/>
  <c r="P35" i="32"/>
  <c r="E35" i="32"/>
  <c r="W33" i="32"/>
  <c r="V33" i="32"/>
  <c r="O33" i="32"/>
  <c r="N33" i="32"/>
  <c r="R33" i="32" s="1"/>
  <c r="M33" i="32"/>
  <c r="L33" i="32"/>
  <c r="K33" i="32"/>
  <c r="J33" i="32"/>
  <c r="I33" i="32"/>
  <c r="H33" i="32"/>
  <c r="G33" i="32"/>
  <c r="F33" i="32"/>
  <c r="C33" i="32"/>
  <c r="B33" i="32"/>
  <c r="E33" i="32" s="1"/>
  <c r="S32" i="32"/>
  <c r="R32" i="32"/>
  <c r="Q32" i="32"/>
  <c r="P32" i="32"/>
  <c r="E32" i="32"/>
  <c r="W30" i="32"/>
  <c r="V30" i="32"/>
  <c r="S30" i="32"/>
  <c r="O30" i="32"/>
  <c r="N30" i="32"/>
  <c r="M30" i="32"/>
  <c r="L30" i="32"/>
  <c r="R30" i="32" s="1"/>
  <c r="K30" i="32"/>
  <c r="J30" i="32"/>
  <c r="I30" i="32"/>
  <c r="H30" i="32"/>
  <c r="G30" i="32"/>
  <c r="F30" i="32"/>
  <c r="C30" i="32"/>
  <c r="B30" i="32"/>
  <c r="S29" i="32"/>
  <c r="R29" i="32"/>
  <c r="Q29" i="32"/>
  <c r="P29" i="32"/>
  <c r="E29" i="32"/>
  <c r="S28" i="32"/>
  <c r="R28" i="32"/>
  <c r="Q28" i="32"/>
  <c r="P28" i="32"/>
  <c r="E28" i="32"/>
  <c r="T28" i="32" s="1"/>
  <c r="U27" i="32"/>
  <c r="T27" i="32"/>
  <c r="S27" i="32"/>
  <c r="R27" i="32"/>
  <c r="Q27" i="32"/>
  <c r="P27" i="32"/>
  <c r="E27" i="32"/>
  <c r="S26" i="32"/>
  <c r="R26" i="32"/>
  <c r="Q26" i="32"/>
  <c r="P26" i="32"/>
  <c r="E26" i="32"/>
  <c r="W24" i="32"/>
  <c r="V24" i="32"/>
  <c r="O24" i="32"/>
  <c r="N24" i="32"/>
  <c r="M24" i="32"/>
  <c r="S24" i="32" s="1"/>
  <c r="L24" i="32"/>
  <c r="R24" i="32" s="1"/>
  <c r="K24" i="32"/>
  <c r="J24" i="32"/>
  <c r="I24" i="32"/>
  <c r="H24" i="32"/>
  <c r="G24" i="32"/>
  <c r="F24" i="32"/>
  <c r="C24" i="32"/>
  <c r="B24" i="32"/>
  <c r="E24" i="32" s="1"/>
  <c r="U23" i="32"/>
  <c r="S23" i="32"/>
  <c r="R23" i="32"/>
  <c r="Q23" i="32"/>
  <c r="P23" i="32"/>
  <c r="E23" i="32"/>
  <c r="T23" i="32" s="1"/>
  <c r="T22" i="32"/>
  <c r="S22" i="32"/>
  <c r="R22" i="32"/>
  <c r="Q22" i="32"/>
  <c r="P22" i="32"/>
  <c r="E22" i="32"/>
  <c r="U22" i="32" s="1"/>
  <c r="S21" i="32"/>
  <c r="R21" i="32"/>
  <c r="Q21" i="32"/>
  <c r="P21" i="32"/>
  <c r="E21" i="32"/>
  <c r="U21" i="32" s="1"/>
  <c r="S20" i="32"/>
  <c r="R20" i="32"/>
  <c r="Q20" i="32"/>
  <c r="P20" i="32"/>
  <c r="E20" i="32"/>
  <c r="U19" i="32"/>
  <c r="S19" i="32"/>
  <c r="R19" i="32"/>
  <c r="Q19" i="32"/>
  <c r="P19" i="32"/>
  <c r="E19" i="32"/>
  <c r="T19" i="32" s="1"/>
  <c r="S18" i="32"/>
  <c r="R18" i="32"/>
  <c r="Q18" i="32"/>
  <c r="P18" i="32"/>
  <c r="E18" i="32"/>
  <c r="U18" i="32" s="1"/>
  <c r="S17" i="32"/>
  <c r="R17" i="32"/>
  <c r="Q17" i="32"/>
  <c r="P17" i="32"/>
  <c r="E17" i="32"/>
  <c r="U17" i="32" s="1"/>
  <c r="W15" i="32"/>
  <c r="V15" i="32"/>
  <c r="O15" i="32"/>
  <c r="N15" i="32"/>
  <c r="M15" i="32"/>
  <c r="S15" i="32" s="1"/>
  <c r="L15" i="32"/>
  <c r="R15" i="32" s="1"/>
  <c r="K15" i="32"/>
  <c r="J15" i="32"/>
  <c r="I15" i="32"/>
  <c r="H15" i="32"/>
  <c r="G15" i="32"/>
  <c r="F15" i="32"/>
  <c r="C15" i="32"/>
  <c r="B15" i="32"/>
  <c r="E15" i="32" s="1"/>
  <c r="S14" i="32"/>
  <c r="R14" i="32"/>
  <c r="Q14" i="32"/>
  <c r="P14" i="32"/>
  <c r="E14" i="32"/>
  <c r="T14" i="32" s="1"/>
  <c r="U13" i="32"/>
  <c r="T13" i="32"/>
  <c r="S13" i="32"/>
  <c r="R13" i="32"/>
  <c r="Q13" i="32"/>
  <c r="P13" i="32"/>
  <c r="E13" i="32"/>
  <c r="S12" i="32"/>
  <c r="R12" i="32"/>
  <c r="Q12" i="32"/>
  <c r="P12" i="32"/>
  <c r="E12" i="32"/>
  <c r="U12" i="32" s="1"/>
  <c r="S11" i="32"/>
  <c r="R11" i="32"/>
  <c r="Q11" i="32"/>
  <c r="P11" i="32"/>
  <c r="E11" i="32"/>
  <c r="S10" i="32"/>
  <c r="R10" i="32"/>
  <c r="Q10" i="32"/>
  <c r="P10" i="32"/>
  <c r="E10" i="32"/>
  <c r="T10" i="32" s="1"/>
  <c r="S9" i="32"/>
  <c r="R9" i="32"/>
  <c r="Q9" i="32"/>
  <c r="P9" i="32"/>
  <c r="E9" i="32"/>
  <c r="U9" i="32" s="1"/>
  <c r="S93" i="31"/>
  <c r="R93" i="31"/>
  <c r="Q93" i="31"/>
  <c r="P93" i="31"/>
  <c r="E93" i="31"/>
  <c r="U93" i="31" s="1"/>
  <c r="S92" i="31"/>
  <c r="R92" i="31"/>
  <c r="Q92" i="31"/>
  <c r="P92" i="31"/>
  <c r="E92" i="31"/>
  <c r="U92" i="31" s="1"/>
  <c r="S91" i="31"/>
  <c r="R91" i="31"/>
  <c r="Q91" i="31"/>
  <c r="P91" i="31"/>
  <c r="E91" i="31"/>
  <c r="T91" i="31" s="1"/>
  <c r="U90" i="31"/>
  <c r="S90" i="31"/>
  <c r="R90" i="31"/>
  <c r="Q90" i="31"/>
  <c r="P90" i="31"/>
  <c r="E90" i="31"/>
  <c r="T90" i="31" s="1"/>
  <c r="U89" i="31"/>
  <c r="T89" i="31"/>
  <c r="S89" i="31"/>
  <c r="R89" i="31"/>
  <c r="Q89" i="31"/>
  <c r="P89" i="31"/>
  <c r="E89" i="31"/>
  <c r="S88" i="31"/>
  <c r="R88" i="31"/>
  <c r="Q88" i="31"/>
  <c r="P88" i="31"/>
  <c r="E88" i="31"/>
  <c r="U88" i="31" s="1"/>
  <c r="U87" i="31"/>
  <c r="S87" i="31"/>
  <c r="R87" i="31"/>
  <c r="Q87" i="31"/>
  <c r="P87" i="31"/>
  <c r="E87" i="31"/>
  <c r="T87" i="31" s="1"/>
  <c r="S86" i="31"/>
  <c r="R86" i="31"/>
  <c r="Q86" i="31"/>
  <c r="P86" i="31"/>
  <c r="E86" i="31"/>
  <c r="U86" i="31" s="1"/>
  <c r="W72" i="31"/>
  <c r="V72" i="31"/>
  <c r="O72" i="31"/>
  <c r="N72" i="31"/>
  <c r="M72" i="31"/>
  <c r="S72" i="31" s="1"/>
  <c r="L72" i="31"/>
  <c r="K72" i="31"/>
  <c r="J72" i="31"/>
  <c r="I72" i="31"/>
  <c r="H72" i="31"/>
  <c r="G72" i="31"/>
  <c r="F72" i="31"/>
  <c r="E72" i="31"/>
  <c r="C72" i="31"/>
  <c r="B72" i="31"/>
  <c r="W71" i="31"/>
  <c r="V71" i="31"/>
  <c r="O71" i="31"/>
  <c r="N71" i="31"/>
  <c r="M71" i="31"/>
  <c r="S71" i="31" s="1"/>
  <c r="L71" i="31"/>
  <c r="K71" i="31"/>
  <c r="J71" i="31"/>
  <c r="I71" i="31"/>
  <c r="H71" i="31"/>
  <c r="G71" i="31"/>
  <c r="F71" i="31"/>
  <c r="C71" i="31"/>
  <c r="B71" i="31"/>
  <c r="W70" i="31"/>
  <c r="V70" i="31"/>
  <c r="O70" i="31"/>
  <c r="N70" i="31"/>
  <c r="R70" i="31" s="1"/>
  <c r="M70" i="31"/>
  <c r="S70" i="31" s="1"/>
  <c r="L70" i="31"/>
  <c r="K70" i="31"/>
  <c r="J70" i="31"/>
  <c r="I70" i="31"/>
  <c r="H70" i="31"/>
  <c r="G70" i="31"/>
  <c r="F70" i="31"/>
  <c r="C70" i="31"/>
  <c r="E70" i="31" s="1"/>
  <c r="B70" i="31"/>
  <c r="S69" i="31"/>
  <c r="R69" i="31"/>
  <c r="Q69" i="31"/>
  <c r="P69" i="31"/>
  <c r="E69" i="31"/>
  <c r="W67" i="31"/>
  <c r="V67" i="31"/>
  <c r="O67" i="31"/>
  <c r="N67" i="31"/>
  <c r="M67" i="31"/>
  <c r="S67" i="31" s="1"/>
  <c r="L67" i="31"/>
  <c r="K67" i="31"/>
  <c r="J67" i="31"/>
  <c r="I67" i="31"/>
  <c r="Q67" i="31" s="1"/>
  <c r="H67" i="31"/>
  <c r="G67" i="31"/>
  <c r="F67" i="31"/>
  <c r="C67" i="31"/>
  <c r="B67" i="31"/>
  <c r="W66" i="31"/>
  <c r="V66" i="31"/>
  <c r="R66" i="31"/>
  <c r="O66" i="31"/>
  <c r="N66" i="31"/>
  <c r="M66" i="31"/>
  <c r="S66" i="31" s="1"/>
  <c r="L66" i="31"/>
  <c r="K66" i="31"/>
  <c r="J66" i="31"/>
  <c r="I66" i="31"/>
  <c r="H66" i="31"/>
  <c r="P66" i="31" s="1"/>
  <c r="G66" i="31"/>
  <c r="F66" i="31"/>
  <c r="C66" i="31"/>
  <c r="B66" i="31"/>
  <c r="E66" i="31" s="1"/>
  <c r="S65" i="31"/>
  <c r="R65" i="31"/>
  <c r="Q65" i="31"/>
  <c r="P65" i="31"/>
  <c r="E65" i="31"/>
  <c r="U65" i="31" s="1"/>
  <c r="S64" i="31"/>
  <c r="R64" i="31"/>
  <c r="Q64" i="31"/>
  <c r="P64" i="31"/>
  <c r="E64" i="31"/>
  <c r="U64" i="31" s="1"/>
  <c r="S63" i="31"/>
  <c r="R63" i="31"/>
  <c r="Q63" i="31"/>
  <c r="P63" i="31"/>
  <c r="E63" i="31"/>
  <c r="U63" i="31" s="1"/>
  <c r="S62" i="31"/>
  <c r="R62" i="31"/>
  <c r="Q62" i="31"/>
  <c r="P62" i="31"/>
  <c r="E62" i="31"/>
  <c r="T62" i="31" s="1"/>
  <c r="U61" i="31"/>
  <c r="S61" i="31"/>
  <c r="R61" i="31"/>
  <c r="Q61" i="31"/>
  <c r="P61" i="31"/>
  <c r="E61" i="31"/>
  <c r="T61" i="31" s="1"/>
  <c r="V59" i="31"/>
  <c r="O59" i="31"/>
  <c r="N59" i="31"/>
  <c r="M59" i="31"/>
  <c r="S59" i="31" s="1"/>
  <c r="L59" i="31"/>
  <c r="R59" i="31" s="1"/>
  <c r="K59" i="31"/>
  <c r="J59" i="31"/>
  <c r="I59" i="31"/>
  <c r="H59" i="31"/>
  <c r="G59" i="31"/>
  <c r="F59" i="31"/>
  <c r="C59" i="31"/>
  <c r="B59" i="31"/>
  <c r="S58" i="31"/>
  <c r="R58" i="31"/>
  <c r="Q58" i="31"/>
  <c r="P58" i="31"/>
  <c r="E58" i="31"/>
  <c r="T58" i="31" s="1"/>
  <c r="S57" i="31"/>
  <c r="R57" i="31"/>
  <c r="Q57" i="31"/>
  <c r="P57" i="31"/>
  <c r="E57" i="31"/>
  <c r="U57" i="31" s="1"/>
  <c r="S56" i="31"/>
  <c r="R56" i="31"/>
  <c r="Q56" i="31"/>
  <c r="P56" i="31"/>
  <c r="E56" i="31"/>
  <c r="U56" i="31" s="1"/>
  <c r="S55" i="31"/>
  <c r="R55" i="31"/>
  <c r="Q55" i="31"/>
  <c r="P55" i="31"/>
  <c r="E55" i="31"/>
  <c r="U55" i="31" s="1"/>
  <c r="W53" i="31"/>
  <c r="V53" i="31"/>
  <c r="O53" i="31"/>
  <c r="N53" i="31"/>
  <c r="M53" i="31"/>
  <c r="S53" i="31" s="1"/>
  <c r="L53" i="31"/>
  <c r="R53" i="31" s="1"/>
  <c r="K53" i="31"/>
  <c r="J53" i="31"/>
  <c r="I53" i="31"/>
  <c r="H53" i="31"/>
  <c r="G53" i="31"/>
  <c r="F53" i="31"/>
  <c r="C53" i="31"/>
  <c r="B53" i="31"/>
  <c r="S52" i="31"/>
  <c r="R52" i="31"/>
  <c r="Q52" i="31"/>
  <c r="P52" i="31"/>
  <c r="E52" i="31"/>
  <c r="S51" i="31"/>
  <c r="R51" i="31"/>
  <c r="Q51" i="31"/>
  <c r="P51" i="31"/>
  <c r="E51" i="31"/>
  <c r="U51" i="31" s="1"/>
  <c r="S50" i="31"/>
  <c r="R50" i="31"/>
  <c r="Q50" i="31"/>
  <c r="P50" i="31"/>
  <c r="E50" i="31"/>
  <c r="U50" i="31" s="1"/>
  <c r="U49" i="31"/>
  <c r="T49" i="31"/>
  <c r="S49" i="31"/>
  <c r="R49" i="31"/>
  <c r="Q49" i="31"/>
  <c r="P49" i="31"/>
  <c r="E49" i="31"/>
  <c r="S48" i="31"/>
  <c r="R48" i="31"/>
  <c r="Q48" i="31"/>
  <c r="P48" i="31"/>
  <c r="E48" i="31"/>
  <c r="S47" i="31"/>
  <c r="R47" i="31"/>
  <c r="Q47" i="31"/>
  <c r="P47" i="31"/>
  <c r="E47" i="31"/>
  <c r="U47" i="31" s="1"/>
  <c r="S46" i="31"/>
  <c r="R46" i="31"/>
  <c r="Q46" i="31"/>
  <c r="P46" i="31"/>
  <c r="E46" i="31"/>
  <c r="U46" i="31" s="1"/>
  <c r="U45" i="31"/>
  <c r="T45" i="31"/>
  <c r="S45" i="31"/>
  <c r="R45" i="31"/>
  <c r="Q45" i="31"/>
  <c r="P45" i="31"/>
  <c r="E45" i="31"/>
  <c r="S44" i="31"/>
  <c r="R44" i="31"/>
  <c r="Q44" i="31"/>
  <c r="P44" i="31"/>
  <c r="E44" i="31"/>
  <c r="S43" i="31"/>
  <c r="R43" i="31"/>
  <c r="Q43" i="31"/>
  <c r="P43" i="31"/>
  <c r="E43" i="31"/>
  <c r="S42" i="31"/>
  <c r="R42" i="31"/>
  <c r="Q42" i="31"/>
  <c r="P42" i="31"/>
  <c r="E42" i="31"/>
  <c r="U42" i="31" s="1"/>
  <c r="W40" i="31"/>
  <c r="V40" i="31"/>
  <c r="O40" i="31"/>
  <c r="N40" i="31"/>
  <c r="M40" i="31"/>
  <c r="S40" i="31" s="1"/>
  <c r="L40" i="31"/>
  <c r="R40" i="31" s="1"/>
  <c r="K40" i="31"/>
  <c r="J40" i="31"/>
  <c r="I40" i="31"/>
  <c r="H40" i="31"/>
  <c r="G40" i="31"/>
  <c r="F40" i="31"/>
  <c r="E40" i="31"/>
  <c r="C40" i="31"/>
  <c r="B40" i="31"/>
  <c r="U39" i="31"/>
  <c r="T39" i="31"/>
  <c r="S39" i="31"/>
  <c r="R39" i="31"/>
  <c r="Q39" i="31"/>
  <c r="P39" i="31"/>
  <c r="E39" i="31"/>
  <c r="S38" i="31"/>
  <c r="R38" i="31"/>
  <c r="Q38" i="31"/>
  <c r="P38" i="31"/>
  <c r="E38" i="31"/>
  <c r="U38" i="31" s="1"/>
  <c r="S37" i="31"/>
  <c r="R37" i="31"/>
  <c r="Q37" i="31"/>
  <c r="P37" i="31"/>
  <c r="E37" i="31"/>
  <c r="U37" i="31" s="1"/>
  <c r="S36" i="31"/>
  <c r="R36" i="31"/>
  <c r="Q36" i="31"/>
  <c r="P36" i="31"/>
  <c r="T36" i="31" s="1"/>
  <c r="E36" i="31"/>
  <c r="S35" i="31"/>
  <c r="R35" i="31"/>
  <c r="Q35" i="31"/>
  <c r="P35" i="31"/>
  <c r="E35" i="31"/>
  <c r="W33" i="31"/>
  <c r="V33" i="31"/>
  <c r="O33" i="31"/>
  <c r="N33" i="31"/>
  <c r="M33" i="31"/>
  <c r="S33" i="31" s="1"/>
  <c r="L33" i="31"/>
  <c r="R33" i="31" s="1"/>
  <c r="K33" i="31"/>
  <c r="J33" i="31"/>
  <c r="I33" i="31"/>
  <c r="H33" i="31"/>
  <c r="G33" i="31"/>
  <c r="F33" i="31"/>
  <c r="C33" i="31"/>
  <c r="B33" i="31"/>
  <c r="E33" i="31" s="1"/>
  <c r="S32" i="31"/>
  <c r="R32" i="31"/>
  <c r="Q32" i="31"/>
  <c r="P32" i="31"/>
  <c r="E32" i="31"/>
  <c r="U32" i="31" s="1"/>
  <c r="W30" i="31"/>
  <c r="V30" i="31"/>
  <c r="R30" i="31"/>
  <c r="O30" i="31"/>
  <c r="N30" i="31"/>
  <c r="M30" i="31"/>
  <c r="S30" i="31" s="1"/>
  <c r="L30" i="31"/>
  <c r="K30" i="31"/>
  <c r="J30" i="31"/>
  <c r="I30" i="31"/>
  <c r="H30" i="31"/>
  <c r="G30" i="31"/>
  <c r="F30" i="31"/>
  <c r="C30" i="31"/>
  <c r="B30" i="31"/>
  <c r="E30" i="31" s="1"/>
  <c r="U29" i="31"/>
  <c r="T29" i="31"/>
  <c r="S29" i="31"/>
  <c r="R29" i="31"/>
  <c r="Q29" i="31"/>
  <c r="P29" i="31"/>
  <c r="E29" i="31"/>
  <c r="S28" i="31"/>
  <c r="R28" i="31"/>
  <c r="Q28" i="31"/>
  <c r="P28" i="31"/>
  <c r="E28" i="31"/>
  <c r="U28" i="31" s="1"/>
  <c r="S27" i="31"/>
  <c r="R27" i="31"/>
  <c r="Q27" i="31"/>
  <c r="P27" i="31"/>
  <c r="E27" i="31"/>
  <c r="U27" i="31" s="1"/>
  <c r="S26" i="31"/>
  <c r="R26" i="31"/>
  <c r="Q26" i="31"/>
  <c r="P26" i="31"/>
  <c r="E26" i="31"/>
  <c r="U26" i="31" s="1"/>
  <c r="W24" i="31"/>
  <c r="V24" i="31"/>
  <c r="O24" i="31"/>
  <c r="N24" i="31"/>
  <c r="M24" i="31"/>
  <c r="S24" i="31" s="1"/>
  <c r="L24" i="31"/>
  <c r="R24" i="31" s="1"/>
  <c r="K24" i="31"/>
  <c r="J24" i="31"/>
  <c r="I24" i="31"/>
  <c r="H24" i="31"/>
  <c r="G24" i="31"/>
  <c r="F24" i="31"/>
  <c r="C24" i="31"/>
  <c r="B24" i="31"/>
  <c r="S23" i="31"/>
  <c r="R23" i="31"/>
  <c r="Q23" i="31"/>
  <c r="P23" i="31"/>
  <c r="E23" i="31"/>
  <c r="U23" i="31" s="1"/>
  <c r="S22" i="31"/>
  <c r="R22" i="31"/>
  <c r="Q22" i="31"/>
  <c r="P22" i="31"/>
  <c r="E22" i="31"/>
  <c r="U22" i="31" s="1"/>
  <c r="U21" i="31"/>
  <c r="T21" i="31"/>
  <c r="S21" i="31"/>
  <c r="R21" i="31"/>
  <c r="Q21" i="31"/>
  <c r="P21" i="31"/>
  <c r="E21" i="31"/>
  <c r="S20" i="31"/>
  <c r="R20" i="31"/>
  <c r="Q20" i="31"/>
  <c r="P20" i="31"/>
  <c r="E20" i="31"/>
  <c r="S19" i="31"/>
  <c r="R19" i="31"/>
  <c r="Q19" i="31"/>
  <c r="P19" i="31"/>
  <c r="E19" i="31"/>
  <c r="U19" i="31" s="1"/>
  <c r="S18" i="31"/>
  <c r="R18" i="31"/>
  <c r="Q18" i="31"/>
  <c r="P18" i="31"/>
  <c r="E18" i="31"/>
  <c r="T18" i="31" s="1"/>
  <c r="U17" i="31"/>
  <c r="T17" i="31"/>
  <c r="S17" i="31"/>
  <c r="R17" i="31"/>
  <c r="Q17" i="31"/>
  <c r="P17" i="31"/>
  <c r="E17" i="31"/>
  <c r="W15" i="31"/>
  <c r="V15" i="31"/>
  <c r="O15" i="31"/>
  <c r="N15" i="31"/>
  <c r="M15" i="31"/>
  <c r="S15" i="31" s="1"/>
  <c r="L15" i="31"/>
  <c r="K15" i="31"/>
  <c r="J15" i="31"/>
  <c r="I15" i="31"/>
  <c r="H15" i="31"/>
  <c r="G15" i="31"/>
  <c r="F15" i="31"/>
  <c r="C15" i="31"/>
  <c r="B15" i="31"/>
  <c r="S14" i="31"/>
  <c r="R14" i="31"/>
  <c r="Q14" i="31"/>
  <c r="P14" i="31"/>
  <c r="E14" i="31"/>
  <c r="U14" i="31" s="1"/>
  <c r="U13" i="31"/>
  <c r="S13" i="31"/>
  <c r="R13" i="31"/>
  <c r="Q13" i="31"/>
  <c r="P13" i="31"/>
  <c r="E13" i="31"/>
  <c r="T13" i="31" s="1"/>
  <c r="S12" i="31"/>
  <c r="R12" i="31"/>
  <c r="Q12" i="31"/>
  <c r="P12" i="31"/>
  <c r="E12" i="31"/>
  <c r="U12" i="31" s="1"/>
  <c r="T11" i="31"/>
  <c r="S11" i="31"/>
  <c r="R11" i="31"/>
  <c r="Q11" i="31"/>
  <c r="P11" i="31"/>
  <c r="E11" i="31"/>
  <c r="U11" i="31" s="1"/>
  <c r="S10" i="31"/>
  <c r="R10" i="31"/>
  <c r="Q10" i="31"/>
  <c r="P10" i="31"/>
  <c r="E10" i="31"/>
  <c r="U9" i="31"/>
  <c r="S9" i="31"/>
  <c r="R9" i="31"/>
  <c r="Q9" i="31"/>
  <c r="P9" i="31"/>
  <c r="E9" i="31"/>
  <c r="S93" i="30"/>
  <c r="R93" i="30"/>
  <c r="Q93" i="30"/>
  <c r="P93" i="30"/>
  <c r="E93" i="30"/>
  <c r="U93" i="30" s="1"/>
  <c r="T92" i="30"/>
  <c r="S92" i="30"/>
  <c r="R92" i="30"/>
  <c r="Q92" i="30"/>
  <c r="P92" i="30"/>
  <c r="E92" i="30"/>
  <c r="U92" i="30" s="1"/>
  <c r="S91" i="30"/>
  <c r="R91" i="30"/>
  <c r="Q91" i="30"/>
  <c r="P91" i="30"/>
  <c r="E91" i="30"/>
  <c r="U91" i="30" s="1"/>
  <c r="U90" i="30"/>
  <c r="S90" i="30"/>
  <c r="R90" i="30"/>
  <c r="Q90" i="30"/>
  <c r="P90" i="30"/>
  <c r="E90" i="30"/>
  <c r="T90" i="30" s="1"/>
  <c r="S89" i="30"/>
  <c r="R89" i="30"/>
  <c r="Q89" i="30"/>
  <c r="P89" i="30"/>
  <c r="E89" i="30"/>
  <c r="U89" i="30" s="1"/>
  <c r="T88" i="30"/>
  <c r="S88" i="30"/>
  <c r="R88" i="30"/>
  <c r="Q88" i="30"/>
  <c r="P88" i="30"/>
  <c r="E88" i="30"/>
  <c r="U88" i="30" s="1"/>
  <c r="S87" i="30"/>
  <c r="R87" i="30"/>
  <c r="Q87" i="30"/>
  <c r="P87" i="30"/>
  <c r="E87" i="30"/>
  <c r="U87" i="30" s="1"/>
  <c r="U86" i="30"/>
  <c r="S86" i="30"/>
  <c r="R86" i="30"/>
  <c r="Q86" i="30"/>
  <c r="P86" i="30"/>
  <c r="E86" i="30"/>
  <c r="T86" i="30" s="1"/>
  <c r="W72" i="30"/>
  <c r="V72" i="30"/>
  <c r="O72" i="30"/>
  <c r="N72" i="30"/>
  <c r="M72" i="30"/>
  <c r="S72" i="30" s="1"/>
  <c r="L72" i="30"/>
  <c r="K72" i="30"/>
  <c r="J72" i="30"/>
  <c r="I72" i="30"/>
  <c r="H72" i="30"/>
  <c r="G72" i="30"/>
  <c r="F72" i="30"/>
  <c r="C72" i="30"/>
  <c r="E72" i="30" s="1"/>
  <c r="B72" i="30"/>
  <c r="W71" i="30"/>
  <c r="V71" i="30"/>
  <c r="O71" i="30"/>
  <c r="N71" i="30"/>
  <c r="M71" i="30"/>
  <c r="S71" i="30" s="1"/>
  <c r="L71" i="30"/>
  <c r="K71" i="30"/>
  <c r="J71" i="30"/>
  <c r="I71" i="30"/>
  <c r="H71" i="30"/>
  <c r="G71" i="30"/>
  <c r="F71" i="30"/>
  <c r="C71" i="30"/>
  <c r="B71" i="30"/>
  <c r="W70" i="30"/>
  <c r="V70" i="30"/>
  <c r="O70" i="30"/>
  <c r="N70" i="30"/>
  <c r="M70" i="30"/>
  <c r="S70" i="30" s="1"/>
  <c r="L70" i="30"/>
  <c r="K70" i="30"/>
  <c r="J70" i="30"/>
  <c r="I70" i="30"/>
  <c r="H70" i="30"/>
  <c r="G70" i="30"/>
  <c r="F70" i="30"/>
  <c r="C70" i="30"/>
  <c r="B70" i="30"/>
  <c r="E70" i="30" s="1"/>
  <c r="S69" i="30"/>
  <c r="R69" i="30"/>
  <c r="Q69" i="30"/>
  <c r="U69" i="30" s="1"/>
  <c r="P69" i="30"/>
  <c r="E69" i="30"/>
  <c r="W67" i="30"/>
  <c r="V67" i="30"/>
  <c r="O67" i="30"/>
  <c r="N67" i="30"/>
  <c r="M67" i="30"/>
  <c r="S67" i="30" s="1"/>
  <c r="L67" i="30"/>
  <c r="K67" i="30"/>
  <c r="J67" i="30"/>
  <c r="I67" i="30"/>
  <c r="H67" i="30"/>
  <c r="G67" i="30"/>
  <c r="F67" i="30"/>
  <c r="C67" i="30"/>
  <c r="B67" i="30"/>
  <c r="W66" i="30"/>
  <c r="V66" i="30"/>
  <c r="O66" i="30"/>
  <c r="N66" i="30"/>
  <c r="M66" i="30"/>
  <c r="S66" i="30" s="1"/>
  <c r="L66" i="30"/>
  <c r="R66" i="30" s="1"/>
  <c r="K66" i="30"/>
  <c r="J66" i="30"/>
  <c r="I66" i="30"/>
  <c r="H66" i="30"/>
  <c r="G66" i="30"/>
  <c r="F66" i="30"/>
  <c r="C66" i="30"/>
  <c r="B66" i="30"/>
  <c r="E66" i="30" s="1"/>
  <c r="S65" i="30"/>
  <c r="R65" i="30"/>
  <c r="Q65" i="30"/>
  <c r="P65" i="30"/>
  <c r="E65" i="30"/>
  <c r="U65" i="30" s="1"/>
  <c r="U64" i="30"/>
  <c r="S64" i="30"/>
  <c r="R64" i="30"/>
  <c r="Q64" i="30"/>
  <c r="P64" i="30"/>
  <c r="E64" i="30"/>
  <c r="T64" i="30" s="1"/>
  <c r="T63" i="30"/>
  <c r="S63" i="30"/>
  <c r="R63" i="30"/>
  <c r="Q63" i="30"/>
  <c r="P63" i="30"/>
  <c r="E63" i="30"/>
  <c r="U63" i="30" s="1"/>
  <c r="S62" i="30"/>
  <c r="R62" i="30"/>
  <c r="Q62" i="30"/>
  <c r="P62" i="30"/>
  <c r="E62" i="30"/>
  <c r="U62" i="30" s="1"/>
  <c r="S61" i="30"/>
  <c r="R61" i="30"/>
  <c r="Q61" i="30"/>
  <c r="P61" i="30"/>
  <c r="E61" i="30"/>
  <c r="V59" i="30"/>
  <c r="O59" i="30"/>
  <c r="N59" i="30"/>
  <c r="M59" i="30"/>
  <c r="S59" i="30" s="1"/>
  <c r="L59" i="30"/>
  <c r="R59" i="30" s="1"/>
  <c r="K59" i="30"/>
  <c r="J59" i="30"/>
  <c r="I59" i="30"/>
  <c r="Q59" i="30" s="1"/>
  <c r="H59" i="30"/>
  <c r="P59" i="30" s="1"/>
  <c r="G59" i="30"/>
  <c r="F59" i="30"/>
  <c r="C59" i="30"/>
  <c r="E59" i="30" s="1"/>
  <c r="B59" i="30"/>
  <c r="S58" i="30"/>
  <c r="R58" i="30"/>
  <c r="Q58" i="30"/>
  <c r="P58" i="30"/>
  <c r="E58" i="30"/>
  <c r="U58" i="30" s="1"/>
  <c r="S57" i="30"/>
  <c r="R57" i="30"/>
  <c r="Q57" i="30"/>
  <c r="P57" i="30"/>
  <c r="E57" i="30"/>
  <c r="U57" i="30" s="1"/>
  <c r="U56" i="30"/>
  <c r="S56" i="30"/>
  <c r="R56" i="30"/>
  <c r="Q56" i="30"/>
  <c r="P56" i="30"/>
  <c r="E56" i="30"/>
  <c r="T56" i="30" s="1"/>
  <c r="T55" i="30"/>
  <c r="S55" i="30"/>
  <c r="R55" i="30"/>
  <c r="Q55" i="30"/>
  <c r="P55" i="30"/>
  <c r="E55" i="30"/>
  <c r="U55" i="30" s="1"/>
  <c r="W53" i="30"/>
  <c r="V53" i="30"/>
  <c r="O53" i="30"/>
  <c r="N53" i="30"/>
  <c r="M53" i="30"/>
  <c r="S53" i="30" s="1"/>
  <c r="L53" i="30"/>
  <c r="R53" i="30" s="1"/>
  <c r="K53" i="30"/>
  <c r="J53" i="30"/>
  <c r="I53" i="30"/>
  <c r="H53" i="30"/>
  <c r="G53" i="30"/>
  <c r="F53" i="30"/>
  <c r="C53" i="30"/>
  <c r="B53" i="30"/>
  <c r="S52" i="30"/>
  <c r="R52" i="30"/>
  <c r="Q52" i="30"/>
  <c r="P52" i="30"/>
  <c r="E52" i="30"/>
  <c r="U52" i="30" s="1"/>
  <c r="U51" i="30"/>
  <c r="S51" i="30"/>
  <c r="R51" i="30"/>
  <c r="Q51" i="30"/>
  <c r="P51" i="30"/>
  <c r="E51" i="30"/>
  <c r="T51" i="30" s="1"/>
  <c r="T50" i="30"/>
  <c r="S50" i="30"/>
  <c r="R50" i="30"/>
  <c r="Q50" i="30"/>
  <c r="P50" i="30"/>
  <c r="E50" i="30"/>
  <c r="U50" i="30" s="1"/>
  <c r="S49" i="30"/>
  <c r="R49" i="30"/>
  <c r="Q49" i="30"/>
  <c r="P49" i="30"/>
  <c r="E49" i="30"/>
  <c r="U49" i="30" s="1"/>
  <c r="S48" i="30"/>
  <c r="R48" i="30"/>
  <c r="Q48" i="30"/>
  <c r="P48" i="30"/>
  <c r="E48" i="30"/>
  <c r="U48" i="30" s="1"/>
  <c r="U47" i="30"/>
  <c r="S47" i="30"/>
  <c r="R47" i="30"/>
  <c r="Q47" i="30"/>
  <c r="P47" i="30"/>
  <c r="E47" i="30"/>
  <c r="T47" i="30" s="1"/>
  <c r="T46" i="30"/>
  <c r="S46" i="30"/>
  <c r="R46" i="30"/>
  <c r="Q46" i="30"/>
  <c r="P46" i="30"/>
  <c r="E46" i="30"/>
  <c r="U46" i="30" s="1"/>
  <c r="S45" i="30"/>
  <c r="R45" i="30"/>
  <c r="Q45" i="30"/>
  <c r="P45" i="30"/>
  <c r="E45" i="30"/>
  <c r="U45" i="30" s="1"/>
  <c r="S44" i="30"/>
  <c r="R44" i="30"/>
  <c r="Q44" i="30"/>
  <c r="P44" i="30"/>
  <c r="E44" i="30"/>
  <c r="U44" i="30" s="1"/>
  <c r="U43" i="30"/>
  <c r="S43" i="30"/>
  <c r="R43" i="30"/>
  <c r="Q43" i="30"/>
  <c r="P43" i="30"/>
  <c r="E43" i="30"/>
  <c r="T42" i="30"/>
  <c r="S42" i="30"/>
  <c r="R42" i="30"/>
  <c r="Q42" i="30"/>
  <c r="P42" i="30"/>
  <c r="E42" i="30"/>
  <c r="U42" i="30" s="1"/>
  <c r="W40" i="30"/>
  <c r="V40" i="30"/>
  <c r="S40" i="30"/>
  <c r="O40" i="30"/>
  <c r="N40" i="30"/>
  <c r="M40" i="30"/>
  <c r="L40" i="30"/>
  <c r="R40" i="30" s="1"/>
  <c r="K40" i="30"/>
  <c r="J40" i="30"/>
  <c r="I40" i="30"/>
  <c r="H40" i="30"/>
  <c r="P40" i="30" s="1"/>
  <c r="G40" i="30"/>
  <c r="F40" i="30"/>
  <c r="C40" i="30"/>
  <c r="B40" i="30"/>
  <c r="E40" i="30" s="1"/>
  <c r="S39" i="30"/>
  <c r="R39" i="30"/>
  <c r="Q39" i="30"/>
  <c r="P39" i="30"/>
  <c r="E39" i="30"/>
  <c r="U39" i="30" s="1"/>
  <c r="S38" i="30"/>
  <c r="R38" i="30"/>
  <c r="Q38" i="30"/>
  <c r="P38" i="30"/>
  <c r="E38" i="30"/>
  <c r="T38" i="30" s="1"/>
  <c r="U37" i="30"/>
  <c r="T37" i="30"/>
  <c r="S37" i="30"/>
  <c r="R37" i="30"/>
  <c r="Q37" i="30"/>
  <c r="P37" i="30"/>
  <c r="E37" i="30"/>
  <c r="S36" i="30"/>
  <c r="R36" i="30"/>
  <c r="Q36" i="30"/>
  <c r="P36" i="30"/>
  <c r="E36" i="30"/>
  <c r="U36" i="30" s="1"/>
  <c r="S35" i="30"/>
  <c r="R35" i="30"/>
  <c r="Q35" i="30"/>
  <c r="P35" i="30"/>
  <c r="E35" i="30"/>
  <c r="W33" i="30"/>
  <c r="V33" i="30"/>
  <c r="O33" i="30"/>
  <c r="N33" i="30"/>
  <c r="M33" i="30"/>
  <c r="S33" i="30" s="1"/>
  <c r="L33" i="30"/>
  <c r="R33" i="30" s="1"/>
  <c r="K33" i="30"/>
  <c r="J33" i="30"/>
  <c r="I33" i="30"/>
  <c r="H33" i="30"/>
  <c r="G33" i="30"/>
  <c r="F33" i="30"/>
  <c r="C33" i="30"/>
  <c r="B33" i="30"/>
  <c r="E33" i="30" s="1"/>
  <c r="S32" i="30"/>
  <c r="R32" i="30"/>
  <c r="Q32" i="30"/>
  <c r="U32" i="30" s="1"/>
  <c r="P32" i="30"/>
  <c r="T32" i="30" s="1"/>
  <c r="E32" i="30"/>
  <c r="W30" i="30"/>
  <c r="V30" i="30"/>
  <c r="S30" i="30"/>
  <c r="O30" i="30"/>
  <c r="N30" i="30"/>
  <c r="M30" i="30"/>
  <c r="L30" i="30"/>
  <c r="R30" i="30" s="1"/>
  <c r="K30" i="30"/>
  <c r="J30" i="30"/>
  <c r="I30" i="30"/>
  <c r="Q30" i="30" s="1"/>
  <c r="H30" i="30"/>
  <c r="P30" i="30" s="1"/>
  <c r="G30" i="30"/>
  <c r="F30" i="30"/>
  <c r="C30" i="30"/>
  <c r="B30" i="30"/>
  <c r="E30" i="30" s="1"/>
  <c r="S29" i="30"/>
  <c r="R29" i="30"/>
  <c r="Q29" i="30"/>
  <c r="P29" i="30"/>
  <c r="E29" i="30"/>
  <c r="U29" i="30" s="1"/>
  <c r="S28" i="30"/>
  <c r="R28" i="30"/>
  <c r="Q28" i="30"/>
  <c r="P28" i="30"/>
  <c r="E28" i="30"/>
  <c r="U27" i="30"/>
  <c r="S27" i="30"/>
  <c r="R27" i="30"/>
  <c r="Q27" i="30"/>
  <c r="P27" i="30"/>
  <c r="E27" i="30"/>
  <c r="T27" i="30" s="1"/>
  <c r="T26" i="30"/>
  <c r="S26" i="30"/>
  <c r="R26" i="30"/>
  <c r="Q26" i="30"/>
  <c r="P26" i="30"/>
  <c r="E26" i="30"/>
  <c r="U26" i="30" s="1"/>
  <c r="W24" i="30"/>
  <c r="V24" i="30"/>
  <c r="S24" i="30"/>
  <c r="R24" i="30"/>
  <c r="O24" i="30"/>
  <c r="N24" i="30"/>
  <c r="M24" i="30"/>
  <c r="L24" i="30"/>
  <c r="K24" i="30"/>
  <c r="J24" i="30"/>
  <c r="I24" i="30"/>
  <c r="Q24" i="30" s="1"/>
  <c r="H24" i="30"/>
  <c r="P24" i="30" s="1"/>
  <c r="G24" i="30"/>
  <c r="F24" i="30"/>
  <c r="C24" i="30"/>
  <c r="B24" i="30"/>
  <c r="E24" i="30" s="1"/>
  <c r="S23" i="30"/>
  <c r="R23" i="30"/>
  <c r="Q23" i="30"/>
  <c r="P23" i="30"/>
  <c r="E23" i="30"/>
  <c r="T23" i="30" s="1"/>
  <c r="U22" i="30"/>
  <c r="T22" i="30"/>
  <c r="S22" i="30"/>
  <c r="R22" i="30"/>
  <c r="Q22" i="30"/>
  <c r="P22" i="30"/>
  <c r="E22" i="30"/>
  <c r="S21" i="30"/>
  <c r="R21" i="30"/>
  <c r="Q21" i="30"/>
  <c r="P21" i="30"/>
  <c r="E21" i="30"/>
  <c r="S20" i="30"/>
  <c r="R20" i="30"/>
  <c r="Q20" i="30"/>
  <c r="P20" i="30"/>
  <c r="E20" i="30"/>
  <c r="U20" i="30" s="1"/>
  <c r="S19" i="30"/>
  <c r="R19" i="30"/>
  <c r="Q19" i="30"/>
  <c r="P19" i="30"/>
  <c r="E19" i="30"/>
  <c r="T19" i="30" s="1"/>
  <c r="U18" i="30"/>
  <c r="T18" i="30"/>
  <c r="S18" i="30"/>
  <c r="R18" i="30"/>
  <c r="Q18" i="30"/>
  <c r="P18" i="30"/>
  <c r="E18" i="30"/>
  <c r="S17" i="30"/>
  <c r="R17" i="30"/>
  <c r="Q17" i="30"/>
  <c r="P17" i="30"/>
  <c r="E17" i="30"/>
  <c r="W15" i="30"/>
  <c r="V15" i="30"/>
  <c r="O15" i="30"/>
  <c r="N15" i="30"/>
  <c r="R15" i="30" s="1"/>
  <c r="M15" i="30"/>
  <c r="S15" i="30" s="1"/>
  <c r="L15" i="30"/>
  <c r="K15" i="30"/>
  <c r="J15" i="30"/>
  <c r="I15" i="30"/>
  <c r="H15" i="30"/>
  <c r="G15" i="30"/>
  <c r="F15" i="30"/>
  <c r="C15" i="30"/>
  <c r="B15" i="30"/>
  <c r="U14" i="30"/>
  <c r="S14" i="30"/>
  <c r="R14" i="30"/>
  <c r="Q14" i="30"/>
  <c r="P14" i="30"/>
  <c r="E14" i="30"/>
  <c r="T14" i="30" s="1"/>
  <c r="S13" i="30"/>
  <c r="R13" i="30"/>
  <c r="Q13" i="30"/>
  <c r="P13" i="30"/>
  <c r="E13" i="30"/>
  <c r="U13" i="30" s="1"/>
  <c r="T12" i="30"/>
  <c r="S12" i="30"/>
  <c r="R12" i="30"/>
  <c r="Q12" i="30"/>
  <c r="P12" i="30"/>
  <c r="E12" i="30"/>
  <c r="U12" i="30" s="1"/>
  <c r="S11" i="30"/>
  <c r="R11" i="30"/>
  <c r="Q11" i="30"/>
  <c r="P11" i="30"/>
  <c r="E11" i="30"/>
  <c r="U11" i="30" s="1"/>
  <c r="S10" i="30"/>
  <c r="R10" i="30"/>
  <c r="Q10" i="30"/>
  <c r="P10" i="30"/>
  <c r="E10" i="30"/>
  <c r="T10" i="30" s="1"/>
  <c r="U9" i="30"/>
  <c r="S9" i="30"/>
  <c r="R9" i="30"/>
  <c r="Q9" i="30"/>
  <c r="P9" i="30"/>
  <c r="E9" i="30"/>
  <c r="T9" i="30" s="1"/>
  <c r="S93" i="29"/>
  <c r="R93" i="29"/>
  <c r="Q93" i="29"/>
  <c r="P93" i="29"/>
  <c r="E93" i="29"/>
  <c r="S92" i="29"/>
  <c r="R92" i="29"/>
  <c r="Q92" i="29"/>
  <c r="P92" i="29"/>
  <c r="E92" i="29"/>
  <c r="U92" i="29" s="1"/>
  <c r="S91" i="29"/>
  <c r="R91" i="29"/>
  <c r="Q91" i="29"/>
  <c r="P91" i="29"/>
  <c r="E91" i="29"/>
  <c r="T91" i="29" s="1"/>
  <c r="U90" i="29"/>
  <c r="S90" i="29"/>
  <c r="R90" i="29"/>
  <c r="Q90" i="29"/>
  <c r="P90" i="29"/>
  <c r="E90" i="29"/>
  <c r="T90" i="29" s="1"/>
  <c r="S89" i="29"/>
  <c r="R89" i="29"/>
  <c r="Q89" i="29"/>
  <c r="P89" i="29"/>
  <c r="E89" i="29"/>
  <c r="S88" i="29"/>
  <c r="R88" i="29"/>
  <c r="Q88" i="29"/>
  <c r="P88" i="29"/>
  <c r="E88" i="29"/>
  <c r="U88" i="29" s="1"/>
  <c r="S87" i="29"/>
  <c r="R87" i="29"/>
  <c r="Q87" i="29"/>
  <c r="P87" i="29"/>
  <c r="E87" i="29"/>
  <c r="T87" i="29" s="1"/>
  <c r="U86" i="29"/>
  <c r="S86" i="29"/>
  <c r="R86" i="29"/>
  <c r="Q86" i="29"/>
  <c r="P86" i="29"/>
  <c r="E86" i="29"/>
  <c r="T86" i="29" s="1"/>
  <c r="W72" i="29"/>
  <c r="V72" i="29"/>
  <c r="O72" i="29"/>
  <c r="N72" i="29"/>
  <c r="M72" i="29"/>
  <c r="L72" i="29"/>
  <c r="R72" i="29" s="1"/>
  <c r="K72" i="29"/>
  <c r="J72" i="29"/>
  <c r="I72" i="29"/>
  <c r="H72" i="29"/>
  <c r="G72" i="29"/>
  <c r="F72" i="29"/>
  <c r="C72" i="29"/>
  <c r="B72" i="29"/>
  <c r="W71" i="29"/>
  <c r="V71" i="29"/>
  <c r="S71" i="29"/>
  <c r="O71" i="29"/>
  <c r="N71" i="29"/>
  <c r="M71" i="29"/>
  <c r="L71" i="29"/>
  <c r="K71" i="29"/>
  <c r="J71" i="29"/>
  <c r="I71" i="29"/>
  <c r="H71" i="29"/>
  <c r="G71" i="29"/>
  <c r="F71" i="29"/>
  <c r="C71" i="29"/>
  <c r="B71" i="29"/>
  <c r="E71" i="29" s="1"/>
  <c r="W70" i="29"/>
  <c r="V70" i="29"/>
  <c r="O70" i="29"/>
  <c r="N70" i="29"/>
  <c r="R70" i="29" s="1"/>
  <c r="M70" i="29"/>
  <c r="S70" i="29" s="1"/>
  <c r="L70" i="29"/>
  <c r="K70" i="29"/>
  <c r="J70" i="29"/>
  <c r="I70" i="29"/>
  <c r="Q70" i="29" s="1"/>
  <c r="H70" i="29"/>
  <c r="G70" i="29"/>
  <c r="F70" i="29"/>
  <c r="E70" i="29"/>
  <c r="C70" i="29"/>
  <c r="B70" i="29"/>
  <c r="S69" i="29"/>
  <c r="R69" i="29"/>
  <c r="Q69" i="29"/>
  <c r="P69" i="29"/>
  <c r="E69" i="29"/>
  <c r="W67" i="29"/>
  <c r="V67" i="29"/>
  <c r="O67" i="29"/>
  <c r="N67" i="29"/>
  <c r="M67" i="29"/>
  <c r="L67" i="29"/>
  <c r="K67" i="29"/>
  <c r="J67" i="29"/>
  <c r="I67" i="29"/>
  <c r="H67" i="29"/>
  <c r="G67" i="29"/>
  <c r="F67" i="29"/>
  <c r="C67" i="29"/>
  <c r="B67" i="29"/>
  <c r="W66" i="29"/>
  <c r="V66" i="29"/>
  <c r="O66" i="29"/>
  <c r="N66" i="29"/>
  <c r="M66" i="29"/>
  <c r="S66" i="29" s="1"/>
  <c r="L66" i="29"/>
  <c r="R66" i="29" s="1"/>
  <c r="K66" i="29"/>
  <c r="J66" i="29"/>
  <c r="I66" i="29"/>
  <c r="H66" i="29"/>
  <c r="G66" i="29"/>
  <c r="F66" i="29"/>
  <c r="C66" i="29"/>
  <c r="B66" i="29"/>
  <c r="S65" i="29"/>
  <c r="R65" i="29"/>
  <c r="Q65" i="29"/>
  <c r="P65" i="29"/>
  <c r="E65" i="29"/>
  <c r="U64" i="29"/>
  <c r="T64" i="29"/>
  <c r="S64" i="29"/>
  <c r="R64" i="29"/>
  <c r="Q64" i="29"/>
  <c r="P64" i="29"/>
  <c r="E64" i="29"/>
  <c r="T63" i="29"/>
  <c r="S63" i="29"/>
  <c r="R63" i="29"/>
  <c r="Q63" i="29"/>
  <c r="P63" i="29"/>
  <c r="E63" i="29"/>
  <c r="U63" i="29" s="1"/>
  <c r="S62" i="29"/>
  <c r="R62" i="29"/>
  <c r="Q62" i="29"/>
  <c r="P62" i="29"/>
  <c r="E62" i="29"/>
  <c r="U62" i="29" s="1"/>
  <c r="S61" i="29"/>
  <c r="R61" i="29"/>
  <c r="Q61" i="29"/>
  <c r="P61" i="29"/>
  <c r="E61" i="29"/>
  <c r="U61" i="29" s="1"/>
  <c r="V59" i="29"/>
  <c r="O59" i="29"/>
  <c r="N59" i="29"/>
  <c r="M59" i="29"/>
  <c r="S59" i="29" s="1"/>
  <c r="L59" i="29"/>
  <c r="R59" i="29" s="1"/>
  <c r="K59" i="29"/>
  <c r="J59" i="29"/>
  <c r="I59" i="29"/>
  <c r="Q59" i="29" s="1"/>
  <c r="H59" i="29"/>
  <c r="G59" i="29"/>
  <c r="F59" i="29"/>
  <c r="C59" i="29"/>
  <c r="B59" i="29"/>
  <c r="S58" i="29"/>
  <c r="R58" i="29"/>
  <c r="Q58" i="29"/>
  <c r="P58" i="29"/>
  <c r="E58" i="29"/>
  <c r="U58" i="29" s="1"/>
  <c r="S57" i="29"/>
  <c r="R57" i="29"/>
  <c r="Q57" i="29"/>
  <c r="P57" i="29"/>
  <c r="E57" i="29"/>
  <c r="U56" i="29"/>
  <c r="T56" i="29"/>
  <c r="S56" i="29"/>
  <c r="R56" i="29"/>
  <c r="Q56" i="29"/>
  <c r="P56" i="29"/>
  <c r="E56" i="29"/>
  <c r="T55" i="29"/>
  <c r="S55" i="29"/>
  <c r="R55" i="29"/>
  <c r="Q55" i="29"/>
  <c r="P55" i="29"/>
  <c r="E55" i="29"/>
  <c r="U55" i="29" s="1"/>
  <c r="W53" i="29"/>
  <c r="V53" i="29"/>
  <c r="O53" i="29"/>
  <c r="N53" i="29"/>
  <c r="M53" i="29"/>
  <c r="S53" i="29" s="1"/>
  <c r="L53" i="29"/>
  <c r="R53" i="29" s="1"/>
  <c r="K53" i="29"/>
  <c r="J53" i="29"/>
  <c r="I53" i="29"/>
  <c r="H53" i="29"/>
  <c r="G53" i="29"/>
  <c r="F53" i="29"/>
  <c r="C53" i="29"/>
  <c r="B53" i="29"/>
  <c r="S52" i="29"/>
  <c r="R52" i="29"/>
  <c r="Q52" i="29"/>
  <c r="P52" i="29"/>
  <c r="E52" i="29"/>
  <c r="S51" i="29"/>
  <c r="R51" i="29"/>
  <c r="Q51" i="29"/>
  <c r="P51" i="29"/>
  <c r="E51" i="29"/>
  <c r="T50" i="29"/>
  <c r="S50" i="29"/>
  <c r="R50" i="29"/>
  <c r="Q50" i="29"/>
  <c r="P50" i="29"/>
  <c r="E50" i="29"/>
  <c r="U50" i="29" s="1"/>
  <c r="S49" i="29"/>
  <c r="R49" i="29"/>
  <c r="Q49" i="29"/>
  <c r="P49" i="29"/>
  <c r="E49" i="29"/>
  <c r="U49" i="29" s="1"/>
  <c r="S48" i="29"/>
  <c r="R48" i="29"/>
  <c r="Q48" i="29"/>
  <c r="P48" i="29"/>
  <c r="E48" i="29"/>
  <c r="S47" i="29"/>
  <c r="R47" i="29"/>
  <c r="Q47" i="29"/>
  <c r="P47" i="29"/>
  <c r="E47" i="29"/>
  <c r="T46" i="29"/>
  <c r="S46" i="29"/>
  <c r="R46" i="29"/>
  <c r="Q46" i="29"/>
  <c r="P46" i="29"/>
  <c r="E46" i="29"/>
  <c r="U46" i="29" s="1"/>
  <c r="S45" i="29"/>
  <c r="R45" i="29"/>
  <c r="Q45" i="29"/>
  <c r="P45" i="29"/>
  <c r="E45" i="29"/>
  <c r="U45" i="29" s="1"/>
  <c r="S44" i="29"/>
  <c r="R44" i="29"/>
  <c r="Q44" i="29"/>
  <c r="P44" i="29"/>
  <c r="E44" i="29"/>
  <c r="S43" i="29"/>
  <c r="R43" i="29"/>
  <c r="Q43" i="29"/>
  <c r="P43" i="29"/>
  <c r="E43" i="29"/>
  <c r="T42" i="29"/>
  <c r="S42" i="29"/>
  <c r="R42" i="29"/>
  <c r="Q42" i="29"/>
  <c r="P42" i="29"/>
  <c r="E42" i="29"/>
  <c r="U42" i="29" s="1"/>
  <c r="W40" i="29"/>
  <c r="V40" i="29"/>
  <c r="S40" i="29"/>
  <c r="O40" i="29"/>
  <c r="N40" i="29"/>
  <c r="M40" i="29"/>
  <c r="L40" i="29"/>
  <c r="R40" i="29" s="1"/>
  <c r="K40" i="29"/>
  <c r="J40" i="29"/>
  <c r="I40" i="29"/>
  <c r="Q40" i="29" s="1"/>
  <c r="H40" i="29"/>
  <c r="G40" i="29"/>
  <c r="F40" i="29"/>
  <c r="C40" i="29"/>
  <c r="B40" i="29"/>
  <c r="S39" i="29"/>
  <c r="R39" i="29"/>
  <c r="Q39" i="29"/>
  <c r="P39" i="29"/>
  <c r="E39" i="29"/>
  <c r="T39" i="29" s="1"/>
  <c r="U38" i="29"/>
  <c r="T38" i="29"/>
  <c r="S38" i="29"/>
  <c r="R38" i="29"/>
  <c r="Q38" i="29"/>
  <c r="P38" i="29"/>
  <c r="E38" i="29"/>
  <c r="S37" i="29"/>
  <c r="R37" i="29"/>
  <c r="Q37" i="29"/>
  <c r="P37" i="29"/>
  <c r="E37" i="29"/>
  <c r="S36" i="29"/>
  <c r="R36" i="29"/>
  <c r="Q36" i="29"/>
  <c r="P36" i="29"/>
  <c r="E36" i="29"/>
  <c r="U36" i="29" s="1"/>
  <c r="S35" i="29"/>
  <c r="R35" i="29"/>
  <c r="Q35" i="29"/>
  <c r="P35" i="29"/>
  <c r="E35" i="29"/>
  <c r="U35" i="29" s="1"/>
  <c r="W33" i="29"/>
  <c r="V33" i="29"/>
  <c r="O33" i="29"/>
  <c r="N33" i="29"/>
  <c r="M33" i="29"/>
  <c r="S33" i="29" s="1"/>
  <c r="L33" i="29"/>
  <c r="K33" i="29"/>
  <c r="J33" i="29"/>
  <c r="I33" i="29"/>
  <c r="H33" i="29"/>
  <c r="G33" i="29"/>
  <c r="F33" i="29"/>
  <c r="E33" i="29"/>
  <c r="C33" i="29"/>
  <c r="B33" i="29"/>
  <c r="S32" i="29"/>
  <c r="R32" i="29"/>
  <c r="Q32" i="29"/>
  <c r="P32" i="29"/>
  <c r="E32" i="29"/>
  <c r="U32" i="29" s="1"/>
  <c r="W30" i="29"/>
  <c r="V30" i="29"/>
  <c r="O30" i="29"/>
  <c r="N30" i="29"/>
  <c r="M30" i="29"/>
  <c r="S30" i="29" s="1"/>
  <c r="L30" i="29"/>
  <c r="R30" i="29" s="1"/>
  <c r="K30" i="29"/>
  <c r="J30" i="29"/>
  <c r="I30" i="29"/>
  <c r="H30" i="29"/>
  <c r="G30" i="29"/>
  <c r="F30" i="29"/>
  <c r="C30" i="29"/>
  <c r="B30" i="29"/>
  <c r="E30" i="29" s="1"/>
  <c r="U29" i="29"/>
  <c r="S29" i="29"/>
  <c r="R29" i="29"/>
  <c r="Q29" i="29"/>
  <c r="P29" i="29"/>
  <c r="E29" i="29"/>
  <c r="T29" i="29" s="1"/>
  <c r="T28" i="29"/>
  <c r="S28" i="29"/>
  <c r="R28" i="29"/>
  <c r="Q28" i="29"/>
  <c r="P28" i="29"/>
  <c r="E28" i="29"/>
  <c r="U28" i="29" s="1"/>
  <c r="T27" i="29"/>
  <c r="S27" i="29"/>
  <c r="R27" i="29"/>
  <c r="Q27" i="29"/>
  <c r="P27" i="29"/>
  <c r="E27" i="29"/>
  <c r="U27" i="29" s="1"/>
  <c r="S26" i="29"/>
  <c r="R26" i="29"/>
  <c r="Q26" i="29"/>
  <c r="P26" i="29"/>
  <c r="E26" i="29"/>
  <c r="U26" i="29" s="1"/>
  <c r="W24" i="29"/>
  <c r="V24" i="29"/>
  <c r="R24" i="29"/>
  <c r="O24" i="29"/>
  <c r="N24" i="29"/>
  <c r="M24" i="29"/>
  <c r="S24" i="29" s="1"/>
  <c r="L24" i="29"/>
  <c r="K24" i="29"/>
  <c r="J24" i="29"/>
  <c r="I24" i="29"/>
  <c r="H24" i="29"/>
  <c r="G24" i="29"/>
  <c r="F24" i="29"/>
  <c r="C24" i="29"/>
  <c r="B24" i="29"/>
  <c r="E24" i="29" s="1"/>
  <c r="U23" i="29"/>
  <c r="T23" i="29"/>
  <c r="S23" i="29"/>
  <c r="R23" i="29"/>
  <c r="Q23" i="29"/>
  <c r="P23" i="29"/>
  <c r="E23" i="29"/>
  <c r="T22" i="29"/>
  <c r="S22" i="29"/>
  <c r="R22" i="29"/>
  <c r="Q22" i="29"/>
  <c r="P22" i="29"/>
  <c r="E22" i="29"/>
  <c r="U22" i="29" s="1"/>
  <c r="S21" i="29"/>
  <c r="R21" i="29"/>
  <c r="Q21" i="29"/>
  <c r="P21" i="29"/>
  <c r="E21" i="29"/>
  <c r="U21" i="29" s="1"/>
  <c r="S20" i="29"/>
  <c r="R20" i="29"/>
  <c r="Q20" i="29"/>
  <c r="P20" i="29"/>
  <c r="E20" i="29"/>
  <c r="U19" i="29"/>
  <c r="T19" i="29"/>
  <c r="S19" i="29"/>
  <c r="R19" i="29"/>
  <c r="Q19" i="29"/>
  <c r="P19" i="29"/>
  <c r="E19" i="29"/>
  <c r="T18" i="29"/>
  <c r="S18" i="29"/>
  <c r="R18" i="29"/>
  <c r="Q18" i="29"/>
  <c r="P18" i="29"/>
  <c r="E18" i="29"/>
  <c r="U18" i="29" s="1"/>
  <c r="S17" i="29"/>
  <c r="R17" i="29"/>
  <c r="Q17" i="29"/>
  <c r="P17" i="29"/>
  <c r="E17" i="29"/>
  <c r="U17" i="29" s="1"/>
  <c r="W15" i="29"/>
  <c r="V15" i="29"/>
  <c r="O15" i="29"/>
  <c r="N15" i="29"/>
  <c r="M15" i="29"/>
  <c r="L15" i="29"/>
  <c r="K15" i="29"/>
  <c r="J15" i="29"/>
  <c r="I15" i="29"/>
  <c r="H15" i="29"/>
  <c r="G15" i="29"/>
  <c r="F15" i="29"/>
  <c r="C15" i="29"/>
  <c r="B15" i="29"/>
  <c r="E15" i="29" s="1"/>
  <c r="S14" i="29"/>
  <c r="R14" i="29"/>
  <c r="Q14" i="29"/>
  <c r="P14" i="29"/>
  <c r="E14" i="29"/>
  <c r="T13" i="29"/>
  <c r="S13" i="29"/>
  <c r="R13" i="29"/>
  <c r="Q13" i="29"/>
  <c r="P13" i="29"/>
  <c r="E13" i="29"/>
  <c r="U13" i="29" s="1"/>
  <c r="S12" i="29"/>
  <c r="R12" i="29"/>
  <c r="Q12" i="29"/>
  <c r="P12" i="29"/>
  <c r="E12" i="29"/>
  <c r="U12" i="29" s="1"/>
  <c r="S11" i="29"/>
  <c r="R11" i="29"/>
  <c r="Q11" i="29"/>
  <c r="P11" i="29"/>
  <c r="E11" i="29"/>
  <c r="S10" i="29"/>
  <c r="R10" i="29"/>
  <c r="Q10" i="29"/>
  <c r="P10" i="29"/>
  <c r="T10" i="29" s="1"/>
  <c r="E10" i="29"/>
  <c r="S9" i="29"/>
  <c r="R9" i="29"/>
  <c r="Q9" i="29"/>
  <c r="P9" i="29"/>
  <c r="E9" i="29"/>
  <c r="U9" i="29" s="1"/>
  <c r="S93" i="28"/>
  <c r="R93" i="28"/>
  <c r="Q93" i="28"/>
  <c r="P93" i="28"/>
  <c r="E93" i="28"/>
  <c r="U93" i="28" s="1"/>
  <c r="U92" i="28"/>
  <c r="S92" i="28"/>
  <c r="R92" i="28"/>
  <c r="Q92" i="28"/>
  <c r="P92" i="28"/>
  <c r="E92" i="28"/>
  <c r="T92" i="28" s="1"/>
  <c r="U91" i="28"/>
  <c r="T91" i="28"/>
  <c r="S91" i="28"/>
  <c r="R91" i="28"/>
  <c r="Q91" i="28"/>
  <c r="P91" i="28"/>
  <c r="E91" i="28"/>
  <c r="S90" i="28"/>
  <c r="R90" i="28"/>
  <c r="Q90" i="28"/>
  <c r="P90" i="28"/>
  <c r="E90" i="28"/>
  <c r="U90" i="28" s="1"/>
  <c r="S89" i="28"/>
  <c r="R89" i="28"/>
  <c r="Q89" i="28"/>
  <c r="P89" i="28"/>
  <c r="E89" i="28"/>
  <c r="U89" i="28" s="1"/>
  <c r="U88" i="28"/>
  <c r="S88" i="28"/>
  <c r="R88" i="28"/>
  <c r="Q88" i="28"/>
  <c r="P88" i="28"/>
  <c r="E88" i="28"/>
  <c r="T88" i="28" s="1"/>
  <c r="U87" i="28"/>
  <c r="T87" i="28"/>
  <c r="S87" i="28"/>
  <c r="R87" i="28"/>
  <c r="Q87" i="28"/>
  <c r="P87" i="28"/>
  <c r="E87" i="28"/>
  <c r="S86" i="28"/>
  <c r="R86" i="28"/>
  <c r="Q86" i="28"/>
  <c r="P86" i="28"/>
  <c r="E86" i="28"/>
  <c r="U86" i="28" s="1"/>
  <c r="W72" i="28"/>
  <c r="V72" i="28"/>
  <c r="O72" i="28"/>
  <c r="N72" i="28"/>
  <c r="R72" i="28" s="1"/>
  <c r="M72" i="28"/>
  <c r="L72" i="28"/>
  <c r="K72" i="28"/>
  <c r="J72" i="28"/>
  <c r="I72" i="28"/>
  <c r="H72" i="28"/>
  <c r="G72" i="28"/>
  <c r="F72" i="28"/>
  <c r="C72" i="28"/>
  <c r="B72" i="28"/>
  <c r="W71" i="28"/>
  <c r="V71" i="28"/>
  <c r="O71" i="28"/>
  <c r="N71" i="28"/>
  <c r="M71" i="28"/>
  <c r="L71" i="28"/>
  <c r="K71" i="28"/>
  <c r="J71" i="28"/>
  <c r="I71" i="28"/>
  <c r="H71" i="28"/>
  <c r="G71" i="28"/>
  <c r="F71" i="28"/>
  <c r="C71" i="28"/>
  <c r="B71" i="28"/>
  <c r="W70" i="28"/>
  <c r="V70" i="28"/>
  <c r="O70" i="28"/>
  <c r="N70" i="28"/>
  <c r="M70" i="28"/>
  <c r="S70" i="28" s="1"/>
  <c r="L70" i="28"/>
  <c r="K70" i="28"/>
  <c r="J70" i="28"/>
  <c r="I70" i="28"/>
  <c r="H70" i="28"/>
  <c r="G70" i="28"/>
  <c r="F70" i="28"/>
  <c r="C70" i="28"/>
  <c r="B70" i="28"/>
  <c r="E70" i="28" s="1"/>
  <c r="S69" i="28"/>
  <c r="R69" i="28"/>
  <c r="Q69" i="28"/>
  <c r="P69" i="28"/>
  <c r="E69" i="28"/>
  <c r="U69" i="28" s="1"/>
  <c r="W67" i="28"/>
  <c r="V67" i="28"/>
  <c r="O67" i="28"/>
  <c r="S67" i="28" s="1"/>
  <c r="N67" i="28"/>
  <c r="M67" i="28"/>
  <c r="L67" i="28"/>
  <c r="K67" i="28"/>
  <c r="J67" i="28"/>
  <c r="I67" i="28"/>
  <c r="H67" i="28"/>
  <c r="G67" i="28"/>
  <c r="F67" i="28"/>
  <c r="C67" i="28"/>
  <c r="B67" i="28"/>
  <c r="W66" i="28"/>
  <c r="V66" i="28"/>
  <c r="R66" i="28"/>
  <c r="O66" i="28"/>
  <c r="N66" i="28"/>
  <c r="M66" i="28"/>
  <c r="S66" i="28" s="1"/>
  <c r="L66" i="28"/>
  <c r="K66" i="28"/>
  <c r="J66" i="28"/>
  <c r="I66" i="28"/>
  <c r="H66" i="28"/>
  <c r="G66" i="28"/>
  <c r="F66" i="28"/>
  <c r="E66" i="28"/>
  <c r="C66" i="28"/>
  <c r="B66" i="28"/>
  <c r="T65" i="28"/>
  <c r="S65" i="28"/>
  <c r="R65" i="28"/>
  <c r="Q65" i="28"/>
  <c r="P65" i="28"/>
  <c r="E65" i="28"/>
  <c r="U65" i="28" s="1"/>
  <c r="S64" i="28"/>
  <c r="R64" i="28"/>
  <c r="Q64" i="28"/>
  <c r="P64" i="28"/>
  <c r="E64" i="28"/>
  <c r="S63" i="28"/>
  <c r="R63" i="28"/>
  <c r="Q63" i="28"/>
  <c r="P63" i="28"/>
  <c r="E63" i="28"/>
  <c r="U63" i="28" s="1"/>
  <c r="U62" i="28"/>
  <c r="S62" i="28"/>
  <c r="R62" i="28"/>
  <c r="Q62" i="28"/>
  <c r="P62" i="28"/>
  <c r="E62" i="28"/>
  <c r="T62" i="28" s="1"/>
  <c r="T61" i="28"/>
  <c r="S61" i="28"/>
  <c r="R61" i="28"/>
  <c r="Q61" i="28"/>
  <c r="P61" i="28"/>
  <c r="E61" i="28"/>
  <c r="U61" i="28" s="1"/>
  <c r="V59" i="28"/>
  <c r="O59" i="28"/>
  <c r="N59" i="28"/>
  <c r="M59" i="28"/>
  <c r="S59" i="28" s="1"/>
  <c r="L59" i="28"/>
  <c r="R59" i="28" s="1"/>
  <c r="K59" i="28"/>
  <c r="J59" i="28"/>
  <c r="I59" i="28"/>
  <c r="H59" i="28"/>
  <c r="G59" i="28"/>
  <c r="F59" i="28"/>
  <c r="C59" i="28"/>
  <c r="B59" i="28"/>
  <c r="U58" i="28"/>
  <c r="S58" i="28"/>
  <c r="R58" i="28"/>
  <c r="Q58" i="28"/>
  <c r="P58" i="28"/>
  <c r="E58" i="28"/>
  <c r="T58" i="28" s="1"/>
  <c r="U57" i="28"/>
  <c r="S57" i="28"/>
  <c r="R57" i="28"/>
  <c r="Q57" i="28"/>
  <c r="P57" i="28"/>
  <c r="E57" i="28"/>
  <c r="T57" i="28" s="1"/>
  <c r="S56" i="28"/>
  <c r="R56" i="28"/>
  <c r="Q56" i="28"/>
  <c r="P56" i="28"/>
  <c r="E56" i="28"/>
  <c r="S55" i="28"/>
  <c r="R55" i="28"/>
  <c r="Q55" i="28"/>
  <c r="P55" i="28"/>
  <c r="E55" i="28"/>
  <c r="U55" i="28" s="1"/>
  <c r="W53" i="28"/>
  <c r="V53" i="28"/>
  <c r="O53" i="28"/>
  <c r="N53" i="28"/>
  <c r="M53" i="28"/>
  <c r="S53" i="28" s="1"/>
  <c r="L53" i="28"/>
  <c r="R53" i="28" s="1"/>
  <c r="K53" i="28"/>
  <c r="J53" i="28"/>
  <c r="I53" i="28"/>
  <c r="H53" i="28"/>
  <c r="G53" i="28"/>
  <c r="F53" i="28"/>
  <c r="C53" i="28"/>
  <c r="B53" i="28"/>
  <c r="E53" i="28" s="1"/>
  <c r="U52" i="28"/>
  <c r="T52" i="28"/>
  <c r="S52" i="28"/>
  <c r="R52" i="28"/>
  <c r="Q52" i="28"/>
  <c r="P52" i="28"/>
  <c r="E52" i="28"/>
  <c r="T51" i="28"/>
  <c r="S51" i="28"/>
  <c r="R51" i="28"/>
  <c r="Q51" i="28"/>
  <c r="P51" i="28"/>
  <c r="E51" i="28"/>
  <c r="U51" i="28" s="1"/>
  <c r="S50" i="28"/>
  <c r="R50" i="28"/>
  <c r="Q50" i="28"/>
  <c r="P50" i="28"/>
  <c r="E50" i="28"/>
  <c r="U50" i="28" s="1"/>
  <c r="U49" i="28"/>
  <c r="S49" i="28"/>
  <c r="R49" i="28"/>
  <c r="Q49" i="28"/>
  <c r="P49" i="28"/>
  <c r="E49" i="28"/>
  <c r="T49" i="28" s="1"/>
  <c r="U48" i="28"/>
  <c r="T48" i="28"/>
  <c r="S48" i="28"/>
  <c r="R48" i="28"/>
  <c r="Q48" i="28"/>
  <c r="P48" i="28"/>
  <c r="E48" i="28"/>
  <c r="S47" i="28"/>
  <c r="R47" i="28"/>
  <c r="Q47" i="28"/>
  <c r="P47" i="28"/>
  <c r="E47" i="28"/>
  <c r="U47" i="28" s="1"/>
  <c r="S46" i="28"/>
  <c r="R46" i="28"/>
  <c r="Q46" i="28"/>
  <c r="P46" i="28"/>
  <c r="E46" i="28"/>
  <c r="U46" i="28" s="1"/>
  <c r="U45" i="28"/>
  <c r="S45" i="28"/>
  <c r="R45" i="28"/>
  <c r="Q45" i="28"/>
  <c r="P45" i="28"/>
  <c r="E45" i="28"/>
  <c r="T45" i="28" s="1"/>
  <c r="U44" i="28"/>
  <c r="T44" i="28"/>
  <c r="S44" i="28"/>
  <c r="R44" i="28"/>
  <c r="Q44" i="28"/>
  <c r="P44" i="28"/>
  <c r="E44" i="28"/>
  <c r="S43" i="28"/>
  <c r="R43" i="28"/>
  <c r="Q43" i="28"/>
  <c r="P43" i="28"/>
  <c r="E43" i="28"/>
  <c r="S42" i="28"/>
  <c r="R42" i="28"/>
  <c r="Q42" i="28"/>
  <c r="P42" i="28"/>
  <c r="E42" i="28"/>
  <c r="U42" i="28" s="1"/>
  <c r="W40" i="28"/>
  <c r="V40" i="28"/>
  <c r="O40" i="28"/>
  <c r="N40" i="28"/>
  <c r="R40" i="28" s="1"/>
  <c r="M40" i="28"/>
  <c r="L40" i="28"/>
  <c r="K40" i="28"/>
  <c r="J40" i="28"/>
  <c r="I40" i="28"/>
  <c r="H40" i="28"/>
  <c r="G40" i="28"/>
  <c r="F40" i="28"/>
  <c r="C40" i="28"/>
  <c r="B40" i="28"/>
  <c r="E40" i="28" s="1"/>
  <c r="U39" i="28"/>
  <c r="T39" i="28"/>
  <c r="S39" i="28"/>
  <c r="R39" i="28"/>
  <c r="Q39" i="28"/>
  <c r="P39" i="28"/>
  <c r="E39" i="28"/>
  <c r="S38" i="28"/>
  <c r="R38" i="28"/>
  <c r="Q38" i="28"/>
  <c r="P38" i="28"/>
  <c r="T38" i="28" s="1"/>
  <c r="E38" i="28"/>
  <c r="S37" i="28"/>
  <c r="R37" i="28"/>
  <c r="Q37" i="28"/>
  <c r="P37" i="28"/>
  <c r="E37" i="28"/>
  <c r="U37" i="28" s="1"/>
  <c r="S36" i="28"/>
  <c r="R36" i="28"/>
  <c r="Q36" i="28"/>
  <c r="P36" i="28"/>
  <c r="E36" i="28"/>
  <c r="S35" i="28"/>
  <c r="R35" i="28"/>
  <c r="Q35" i="28"/>
  <c r="U35" i="28" s="1"/>
  <c r="P35" i="28"/>
  <c r="E35" i="28"/>
  <c r="W33" i="28"/>
  <c r="V33" i="28"/>
  <c r="O33" i="28"/>
  <c r="N33" i="28"/>
  <c r="M33" i="28"/>
  <c r="L33" i="28"/>
  <c r="R33" i="28" s="1"/>
  <c r="K33" i="28"/>
  <c r="J33" i="28"/>
  <c r="I33" i="28"/>
  <c r="H33" i="28"/>
  <c r="G33" i="28"/>
  <c r="F33" i="28"/>
  <c r="C33" i="28"/>
  <c r="B33" i="28"/>
  <c r="E33" i="28" s="1"/>
  <c r="S32" i="28"/>
  <c r="R32" i="28"/>
  <c r="Q32" i="28"/>
  <c r="P32" i="28"/>
  <c r="E32" i="28"/>
  <c r="U32" i="28" s="1"/>
  <c r="W30" i="28"/>
  <c r="V30" i="28"/>
  <c r="R30" i="28"/>
  <c r="O30" i="28"/>
  <c r="N30" i="28"/>
  <c r="M30" i="28"/>
  <c r="S30" i="28" s="1"/>
  <c r="L30" i="28"/>
  <c r="K30" i="28"/>
  <c r="J30" i="28"/>
  <c r="I30" i="28"/>
  <c r="Q30" i="28" s="1"/>
  <c r="H30" i="28"/>
  <c r="P30" i="28" s="1"/>
  <c r="G30" i="28"/>
  <c r="F30" i="28"/>
  <c r="C30" i="28"/>
  <c r="B30" i="28"/>
  <c r="E30" i="28" s="1"/>
  <c r="S29" i="28"/>
  <c r="R29" i="28"/>
  <c r="Q29" i="28"/>
  <c r="P29" i="28"/>
  <c r="E29" i="28"/>
  <c r="U29" i="28" s="1"/>
  <c r="S28" i="28"/>
  <c r="R28" i="28"/>
  <c r="Q28" i="28"/>
  <c r="P28" i="28"/>
  <c r="E28" i="28"/>
  <c r="U28" i="28" s="1"/>
  <c r="S27" i="28"/>
  <c r="R27" i="28"/>
  <c r="Q27" i="28"/>
  <c r="P27" i="28"/>
  <c r="E27" i="28"/>
  <c r="U27" i="28" s="1"/>
  <c r="U26" i="28"/>
  <c r="S26" i="28"/>
  <c r="R26" i="28"/>
  <c r="Q26" i="28"/>
  <c r="P26" i="28"/>
  <c r="E26" i="28"/>
  <c r="T26" i="28" s="1"/>
  <c r="W24" i="28"/>
  <c r="V24" i="28"/>
  <c r="O24" i="28"/>
  <c r="N24" i="28"/>
  <c r="M24" i="28"/>
  <c r="S24" i="28" s="1"/>
  <c r="L24" i="28"/>
  <c r="R24" i="28" s="1"/>
  <c r="K24" i="28"/>
  <c r="J24" i="28"/>
  <c r="I24" i="28"/>
  <c r="H24" i="28"/>
  <c r="P24" i="28" s="1"/>
  <c r="G24" i="28"/>
  <c r="F24" i="28"/>
  <c r="C24" i="28"/>
  <c r="B24" i="28"/>
  <c r="E24" i="28" s="1"/>
  <c r="S23" i="28"/>
  <c r="R23" i="28"/>
  <c r="Q23" i="28"/>
  <c r="P23" i="28"/>
  <c r="E23" i="28"/>
  <c r="U23" i="28" s="1"/>
  <c r="S22" i="28"/>
  <c r="R22" i="28"/>
  <c r="Q22" i="28"/>
  <c r="P22" i="28"/>
  <c r="E22" i="28"/>
  <c r="U22" i="28" s="1"/>
  <c r="U21" i="28"/>
  <c r="S21" i="28"/>
  <c r="R21" i="28"/>
  <c r="Q21" i="28"/>
  <c r="P21" i="28"/>
  <c r="E21" i="28"/>
  <c r="T21" i="28" s="1"/>
  <c r="S20" i="28"/>
  <c r="R20" i="28"/>
  <c r="Q20" i="28"/>
  <c r="P20" i="28"/>
  <c r="E20" i="28"/>
  <c r="U20" i="28" s="1"/>
  <c r="S19" i="28"/>
  <c r="R19" i="28"/>
  <c r="Q19" i="28"/>
  <c r="P19" i="28"/>
  <c r="E19" i="28"/>
  <c r="U19" i="28" s="1"/>
  <c r="S18" i="28"/>
  <c r="R18" i="28"/>
  <c r="Q18" i="28"/>
  <c r="P18" i="28"/>
  <c r="E18" i="28"/>
  <c r="U18" i="28" s="1"/>
  <c r="U17" i="28"/>
  <c r="S17" i="28"/>
  <c r="R17" i="28"/>
  <c r="Q17" i="28"/>
  <c r="P17" i="28"/>
  <c r="E17" i="28"/>
  <c r="T17" i="28" s="1"/>
  <c r="W15" i="28"/>
  <c r="V15" i="28"/>
  <c r="O15" i="28"/>
  <c r="N15" i="28"/>
  <c r="M15" i="28"/>
  <c r="L15" i="28"/>
  <c r="K15" i="28"/>
  <c r="J15" i="28"/>
  <c r="I15" i="28"/>
  <c r="H15" i="28"/>
  <c r="P15" i="28" s="1"/>
  <c r="G15" i="28"/>
  <c r="F15" i="28"/>
  <c r="C15" i="28"/>
  <c r="B15" i="28"/>
  <c r="E15" i="28" s="1"/>
  <c r="S14" i="28"/>
  <c r="R14" i="28"/>
  <c r="Q14" i="28"/>
  <c r="P14" i="28"/>
  <c r="E14" i="28"/>
  <c r="U14" i="28" s="1"/>
  <c r="S13" i="28"/>
  <c r="R13" i="28"/>
  <c r="Q13" i="28"/>
  <c r="P13" i="28"/>
  <c r="E13" i="28"/>
  <c r="U13" i="28" s="1"/>
  <c r="U12" i="28"/>
  <c r="S12" i="28"/>
  <c r="R12" i="28"/>
  <c r="Q12" i="28"/>
  <c r="P12" i="28"/>
  <c r="E12" i="28"/>
  <c r="T12" i="28" s="1"/>
  <c r="T11" i="28"/>
  <c r="S11" i="28"/>
  <c r="R11" i="28"/>
  <c r="Q11" i="28"/>
  <c r="P11" i="28"/>
  <c r="E11" i="28"/>
  <c r="U11" i="28" s="1"/>
  <c r="S10" i="28"/>
  <c r="R10" i="28"/>
  <c r="Q10" i="28"/>
  <c r="P10" i="28"/>
  <c r="T10" i="28" s="1"/>
  <c r="E10" i="28"/>
  <c r="S9" i="28"/>
  <c r="R9" i="28"/>
  <c r="Q9" i="28"/>
  <c r="P9" i="28"/>
  <c r="E9" i="28"/>
  <c r="U93" i="27"/>
  <c r="S93" i="27"/>
  <c r="R93" i="27"/>
  <c r="Q93" i="27"/>
  <c r="P93" i="27"/>
  <c r="E93" i="27"/>
  <c r="T93" i="27" s="1"/>
  <c r="U92" i="27"/>
  <c r="T92" i="27"/>
  <c r="S92" i="27"/>
  <c r="R92" i="27"/>
  <c r="Q92" i="27"/>
  <c r="P92" i="27"/>
  <c r="E92" i="27"/>
  <c r="T91" i="27"/>
  <c r="S91" i="27"/>
  <c r="R91" i="27"/>
  <c r="Q91" i="27"/>
  <c r="P91" i="27"/>
  <c r="E91" i="27"/>
  <c r="U91" i="27" s="1"/>
  <c r="S90" i="27"/>
  <c r="R90" i="27"/>
  <c r="Q90" i="27"/>
  <c r="P90" i="27"/>
  <c r="E90" i="27"/>
  <c r="U90" i="27" s="1"/>
  <c r="U89" i="27"/>
  <c r="S89" i="27"/>
  <c r="R89" i="27"/>
  <c r="Q89" i="27"/>
  <c r="P89" i="27"/>
  <c r="E89" i="27"/>
  <c r="T89" i="27" s="1"/>
  <c r="U88" i="27"/>
  <c r="T88" i="27"/>
  <c r="S88" i="27"/>
  <c r="R88" i="27"/>
  <c r="Q88" i="27"/>
  <c r="P88" i="27"/>
  <c r="E88" i="27"/>
  <c r="T87" i="27"/>
  <c r="S87" i="27"/>
  <c r="R87" i="27"/>
  <c r="Q87" i="27"/>
  <c r="P87" i="27"/>
  <c r="E87" i="27"/>
  <c r="U87" i="27" s="1"/>
  <c r="S86" i="27"/>
  <c r="R86" i="27"/>
  <c r="Q86" i="27"/>
  <c r="P86" i="27"/>
  <c r="E86" i="27"/>
  <c r="U86" i="27" s="1"/>
  <c r="W72" i="27"/>
  <c r="V72" i="27"/>
  <c r="O72" i="27"/>
  <c r="N72" i="27"/>
  <c r="M72" i="27"/>
  <c r="L72" i="27"/>
  <c r="K72" i="27"/>
  <c r="J72" i="27"/>
  <c r="I72" i="27"/>
  <c r="Q72" i="27" s="1"/>
  <c r="H72" i="27"/>
  <c r="P72" i="27" s="1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H71" i="27"/>
  <c r="G71" i="27"/>
  <c r="F71" i="27"/>
  <c r="C71" i="27"/>
  <c r="E71" i="27" s="1"/>
  <c r="B71" i="27"/>
  <c r="W70" i="27"/>
  <c r="V70" i="27"/>
  <c r="O70" i="27"/>
  <c r="N70" i="27"/>
  <c r="M70" i="27"/>
  <c r="L70" i="27"/>
  <c r="K70" i="27"/>
  <c r="J70" i="27"/>
  <c r="I70" i="27"/>
  <c r="Q70" i="27" s="1"/>
  <c r="H70" i="27"/>
  <c r="G70" i="27"/>
  <c r="F70" i="27"/>
  <c r="C70" i="27"/>
  <c r="B70" i="27"/>
  <c r="S69" i="27"/>
  <c r="R69" i="27"/>
  <c r="Q69" i="27"/>
  <c r="P69" i="27"/>
  <c r="E69" i="27"/>
  <c r="W67" i="27"/>
  <c r="V67" i="27"/>
  <c r="O67" i="27"/>
  <c r="N67" i="27"/>
  <c r="M67" i="27"/>
  <c r="L67" i="27"/>
  <c r="K67" i="27"/>
  <c r="J67" i="27"/>
  <c r="I67" i="27"/>
  <c r="Q67" i="27" s="1"/>
  <c r="H67" i="27"/>
  <c r="G67" i="27"/>
  <c r="F67" i="27"/>
  <c r="C67" i="27"/>
  <c r="B67" i="27"/>
  <c r="W66" i="27"/>
  <c r="V66" i="27"/>
  <c r="O66" i="27"/>
  <c r="N66" i="27"/>
  <c r="M66" i="27"/>
  <c r="S66" i="27" s="1"/>
  <c r="L66" i="27"/>
  <c r="R66" i="27" s="1"/>
  <c r="K66" i="27"/>
  <c r="J66" i="27"/>
  <c r="I66" i="27"/>
  <c r="H66" i="27"/>
  <c r="P66" i="27" s="1"/>
  <c r="G66" i="27"/>
  <c r="F66" i="27"/>
  <c r="C66" i="27"/>
  <c r="B66" i="27"/>
  <c r="E66" i="27" s="1"/>
  <c r="S65" i="27"/>
  <c r="R65" i="27"/>
  <c r="Q65" i="27"/>
  <c r="P65" i="27"/>
  <c r="E65" i="27"/>
  <c r="U65" i="27" s="1"/>
  <c r="S64" i="27"/>
  <c r="R64" i="27"/>
  <c r="Q64" i="27"/>
  <c r="P64" i="27"/>
  <c r="E64" i="27"/>
  <c r="U64" i="27" s="1"/>
  <c r="U63" i="27"/>
  <c r="S63" i="27"/>
  <c r="R63" i="27"/>
  <c r="Q63" i="27"/>
  <c r="P63" i="27"/>
  <c r="E63" i="27"/>
  <c r="T63" i="27" s="1"/>
  <c r="T62" i="27"/>
  <c r="S62" i="27"/>
  <c r="R62" i="27"/>
  <c r="Q62" i="27"/>
  <c r="P62" i="27"/>
  <c r="E62" i="27"/>
  <c r="U62" i="27" s="1"/>
  <c r="S61" i="27"/>
  <c r="R61" i="27"/>
  <c r="Q61" i="27"/>
  <c r="P61" i="27"/>
  <c r="E61" i="27"/>
  <c r="U61" i="27" s="1"/>
  <c r="V59" i="27"/>
  <c r="O59" i="27"/>
  <c r="N59" i="27"/>
  <c r="M59" i="27"/>
  <c r="S59" i="27" s="1"/>
  <c r="L59" i="27"/>
  <c r="R59" i="27" s="1"/>
  <c r="K59" i="27"/>
  <c r="J59" i="27"/>
  <c r="I59" i="27"/>
  <c r="H59" i="27"/>
  <c r="G59" i="27"/>
  <c r="F59" i="27"/>
  <c r="C59" i="27"/>
  <c r="B59" i="27"/>
  <c r="E59" i="27" s="1"/>
  <c r="S58" i="27"/>
  <c r="R58" i="27"/>
  <c r="Q58" i="27"/>
  <c r="P58" i="27"/>
  <c r="E58" i="27"/>
  <c r="S57" i="27"/>
  <c r="R57" i="27"/>
  <c r="Q57" i="27"/>
  <c r="P57" i="27"/>
  <c r="E57" i="27"/>
  <c r="U57" i="27" s="1"/>
  <c r="S56" i="27"/>
  <c r="R56" i="27"/>
  <c r="Q56" i="27"/>
  <c r="P56" i="27"/>
  <c r="E56" i="27"/>
  <c r="U56" i="27" s="1"/>
  <c r="S55" i="27"/>
  <c r="R55" i="27"/>
  <c r="Q55" i="27"/>
  <c r="P55" i="27"/>
  <c r="E55" i="27"/>
  <c r="W53" i="27"/>
  <c r="V53" i="27"/>
  <c r="O53" i="27"/>
  <c r="N53" i="27"/>
  <c r="M53" i="27"/>
  <c r="S53" i="27" s="1"/>
  <c r="L53" i="27"/>
  <c r="R53" i="27" s="1"/>
  <c r="K53" i="27"/>
  <c r="J53" i="27"/>
  <c r="I53" i="27"/>
  <c r="H53" i="27"/>
  <c r="G53" i="27"/>
  <c r="F53" i="27"/>
  <c r="E53" i="27"/>
  <c r="C53" i="27"/>
  <c r="B53" i="27"/>
  <c r="S52" i="27"/>
  <c r="R52" i="27"/>
  <c r="Q52" i="27"/>
  <c r="P52" i="27"/>
  <c r="E52" i="27"/>
  <c r="S51" i="27"/>
  <c r="R51" i="27"/>
  <c r="Q51" i="27"/>
  <c r="P51" i="27"/>
  <c r="E51" i="27"/>
  <c r="U51" i="27" s="1"/>
  <c r="S50" i="27"/>
  <c r="R50" i="27"/>
  <c r="Q50" i="27"/>
  <c r="P50" i="27"/>
  <c r="E50" i="27"/>
  <c r="U49" i="27"/>
  <c r="T49" i="27"/>
  <c r="S49" i="27"/>
  <c r="R49" i="27"/>
  <c r="Q49" i="27"/>
  <c r="P49" i="27"/>
  <c r="E49" i="27"/>
  <c r="S48" i="27"/>
  <c r="R48" i="27"/>
  <c r="Q48" i="27"/>
  <c r="P48" i="27"/>
  <c r="E48" i="27"/>
  <c r="S47" i="27"/>
  <c r="R47" i="27"/>
  <c r="Q47" i="27"/>
  <c r="P47" i="27"/>
  <c r="E47" i="27"/>
  <c r="U47" i="27" s="1"/>
  <c r="S46" i="27"/>
  <c r="R46" i="27"/>
  <c r="Q46" i="27"/>
  <c r="P46" i="27"/>
  <c r="E46" i="27"/>
  <c r="U45" i="27"/>
  <c r="T45" i="27"/>
  <c r="S45" i="27"/>
  <c r="R45" i="27"/>
  <c r="Q45" i="27"/>
  <c r="P45" i="27"/>
  <c r="E45" i="27"/>
  <c r="S44" i="27"/>
  <c r="R44" i="27"/>
  <c r="Q44" i="27"/>
  <c r="P44" i="27"/>
  <c r="E44" i="27"/>
  <c r="U44" i="27" s="1"/>
  <c r="S43" i="27"/>
  <c r="R43" i="27"/>
  <c r="Q43" i="27"/>
  <c r="P43" i="27"/>
  <c r="E43" i="27"/>
  <c r="S42" i="27"/>
  <c r="R42" i="27"/>
  <c r="Q42" i="27"/>
  <c r="P42" i="27"/>
  <c r="E42" i="27"/>
  <c r="W40" i="27"/>
  <c r="V40" i="27"/>
  <c r="O40" i="27"/>
  <c r="N40" i="27"/>
  <c r="M40" i="27"/>
  <c r="S40" i="27" s="1"/>
  <c r="L40" i="27"/>
  <c r="R40" i="27" s="1"/>
  <c r="K40" i="27"/>
  <c r="J40" i="27"/>
  <c r="I40" i="27"/>
  <c r="Q40" i="27" s="1"/>
  <c r="H40" i="27"/>
  <c r="G40" i="27"/>
  <c r="F40" i="27"/>
  <c r="E40" i="27"/>
  <c r="C40" i="27"/>
  <c r="B40" i="27"/>
  <c r="T39" i="27"/>
  <c r="S39" i="27"/>
  <c r="R39" i="27"/>
  <c r="Q39" i="27"/>
  <c r="P39" i="27"/>
  <c r="E39" i="27"/>
  <c r="U39" i="27" s="1"/>
  <c r="S38" i="27"/>
  <c r="R38" i="27"/>
  <c r="Q38" i="27"/>
  <c r="P38" i="27"/>
  <c r="E38" i="27"/>
  <c r="U38" i="27" s="1"/>
  <c r="S37" i="27"/>
  <c r="R37" i="27"/>
  <c r="Q37" i="27"/>
  <c r="P37" i="27"/>
  <c r="E37" i="27"/>
  <c r="S36" i="27"/>
  <c r="R36" i="27"/>
  <c r="Q36" i="27"/>
  <c r="P36" i="27"/>
  <c r="E36" i="27"/>
  <c r="S35" i="27"/>
  <c r="R35" i="27"/>
  <c r="Q35" i="27"/>
  <c r="P35" i="27"/>
  <c r="E35" i="27"/>
  <c r="U35" i="27" s="1"/>
  <c r="W33" i="27"/>
  <c r="V33" i="27"/>
  <c r="O33" i="27"/>
  <c r="N33" i="27"/>
  <c r="M33" i="27"/>
  <c r="L33" i="27"/>
  <c r="K33" i="27"/>
  <c r="J33" i="27"/>
  <c r="I33" i="27"/>
  <c r="H33" i="27"/>
  <c r="G33" i="27"/>
  <c r="F33" i="27"/>
  <c r="C33" i="27"/>
  <c r="B33" i="27"/>
  <c r="E33" i="27" s="1"/>
  <c r="S32" i="27"/>
  <c r="R32" i="27"/>
  <c r="Q32" i="27"/>
  <c r="U32" i="27" s="1"/>
  <c r="P32" i="27"/>
  <c r="E32" i="27"/>
  <c r="W30" i="27"/>
  <c r="V30" i="27"/>
  <c r="O30" i="27"/>
  <c r="N30" i="27"/>
  <c r="M30" i="27"/>
  <c r="S30" i="27" s="1"/>
  <c r="L30" i="27"/>
  <c r="R30" i="27" s="1"/>
  <c r="K30" i="27"/>
  <c r="J30" i="27"/>
  <c r="I30" i="27"/>
  <c r="H30" i="27"/>
  <c r="P30" i="27" s="1"/>
  <c r="G30" i="27"/>
  <c r="F30" i="27"/>
  <c r="C30" i="27"/>
  <c r="B30" i="27"/>
  <c r="E30" i="27" s="1"/>
  <c r="S29" i="27"/>
  <c r="R29" i="27"/>
  <c r="Q29" i="27"/>
  <c r="P29" i="27"/>
  <c r="E29" i="27"/>
  <c r="U29" i="27" s="1"/>
  <c r="S28" i="27"/>
  <c r="R28" i="27"/>
  <c r="Q28" i="27"/>
  <c r="P28" i="27"/>
  <c r="E28" i="27"/>
  <c r="U28" i="27" s="1"/>
  <c r="U27" i="27"/>
  <c r="S27" i="27"/>
  <c r="R27" i="27"/>
  <c r="Q27" i="27"/>
  <c r="P27" i="27"/>
  <c r="E27" i="27"/>
  <c r="T27" i="27" s="1"/>
  <c r="S26" i="27"/>
  <c r="R26" i="27"/>
  <c r="Q26" i="27"/>
  <c r="P26" i="27"/>
  <c r="E26" i="27"/>
  <c r="W24" i="27"/>
  <c r="V24" i="27"/>
  <c r="S24" i="27"/>
  <c r="O24" i="27"/>
  <c r="N24" i="27"/>
  <c r="M24" i="27"/>
  <c r="L24" i="27"/>
  <c r="R24" i="27" s="1"/>
  <c r="K24" i="27"/>
  <c r="J24" i="27"/>
  <c r="I24" i="27"/>
  <c r="H24" i="27"/>
  <c r="P24" i="27" s="1"/>
  <c r="G24" i="27"/>
  <c r="F24" i="27"/>
  <c r="C24" i="27"/>
  <c r="B24" i="27"/>
  <c r="S23" i="27"/>
  <c r="R23" i="27"/>
  <c r="Q23" i="27"/>
  <c r="P23" i="27"/>
  <c r="E23" i="27"/>
  <c r="U23" i="27" s="1"/>
  <c r="U22" i="27"/>
  <c r="S22" i="27"/>
  <c r="R22" i="27"/>
  <c r="Q22" i="27"/>
  <c r="P22" i="27"/>
  <c r="E22" i="27"/>
  <c r="T22" i="27" s="1"/>
  <c r="U21" i="27"/>
  <c r="T21" i="27"/>
  <c r="S21" i="27"/>
  <c r="R21" i="27"/>
  <c r="Q21" i="27"/>
  <c r="P21" i="27"/>
  <c r="E21" i="27"/>
  <c r="S20" i="27"/>
  <c r="R20" i="27"/>
  <c r="Q20" i="27"/>
  <c r="P20" i="27"/>
  <c r="E20" i="27"/>
  <c r="U20" i="27" s="1"/>
  <c r="S19" i="27"/>
  <c r="R19" i="27"/>
  <c r="Q19" i="27"/>
  <c r="P19" i="27"/>
  <c r="E19" i="27"/>
  <c r="U19" i="27" s="1"/>
  <c r="U18" i="27"/>
  <c r="S18" i="27"/>
  <c r="R18" i="27"/>
  <c r="Q18" i="27"/>
  <c r="P18" i="27"/>
  <c r="E18" i="27"/>
  <c r="T18" i="27" s="1"/>
  <c r="U17" i="27"/>
  <c r="T17" i="27"/>
  <c r="S17" i="27"/>
  <c r="R17" i="27"/>
  <c r="Q17" i="27"/>
  <c r="P17" i="27"/>
  <c r="E17" i="27"/>
  <c r="W15" i="27"/>
  <c r="V15" i="27"/>
  <c r="O15" i="27"/>
  <c r="S15" i="27" s="1"/>
  <c r="N15" i="27"/>
  <c r="M15" i="27"/>
  <c r="L15" i="27"/>
  <c r="K15" i="27"/>
  <c r="J15" i="27"/>
  <c r="I15" i="27"/>
  <c r="H15" i="27"/>
  <c r="P15" i="27" s="1"/>
  <c r="G15" i="27"/>
  <c r="F15" i="27"/>
  <c r="C15" i="27"/>
  <c r="B15" i="27"/>
  <c r="S14" i="27"/>
  <c r="R14" i="27"/>
  <c r="Q14" i="27"/>
  <c r="P14" i="27"/>
  <c r="E14" i="27"/>
  <c r="U14" i="27" s="1"/>
  <c r="U13" i="27"/>
  <c r="S13" i="27"/>
  <c r="R13" i="27"/>
  <c r="Q13" i="27"/>
  <c r="P13" i="27"/>
  <c r="E13" i="27"/>
  <c r="T13" i="27" s="1"/>
  <c r="U12" i="27"/>
  <c r="T12" i="27"/>
  <c r="S12" i="27"/>
  <c r="R12" i="27"/>
  <c r="Q12" i="27"/>
  <c r="P12" i="27"/>
  <c r="E12" i="27"/>
  <c r="S11" i="27"/>
  <c r="R11" i="27"/>
  <c r="Q11" i="27"/>
  <c r="P11" i="27"/>
  <c r="E11" i="27"/>
  <c r="U11" i="27" s="1"/>
  <c r="S10" i="27"/>
  <c r="R10" i="27"/>
  <c r="Q10" i="27"/>
  <c r="P10" i="27"/>
  <c r="E10" i="27"/>
  <c r="U10" i="27" s="1"/>
  <c r="U9" i="27"/>
  <c r="S9" i="27"/>
  <c r="R9" i="27"/>
  <c r="Q9" i="27"/>
  <c r="P9" i="27"/>
  <c r="E9" i="27"/>
  <c r="U93" i="26"/>
  <c r="T93" i="26"/>
  <c r="S93" i="26"/>
  <c r="R93" i="26"/>
  <c r="Q93" i="26"/>
  <c r="P93" i="26"/>
  <c r="E93" i="26"/>
  <c r="S92" i="26"/>
  <c r="R92" i="26"/>
  <c r="Q92" i="26"/>
  <c r="P92" i="26"/>
  <c r="E92" i="26"/>
  <c r="U92" i="26" s="1"/>
  <c r="S91" i="26"/>
  <c r="R91" i="26"/>
  <c r="Q91" i="26"/>
  <c r="P91" i="26"/>
  <c r="E91" i="26"/>
  <c r="U91" i="26" s="1"/>
  <c r="U90" i="26"/>
  <c r="S90" i="26"/>
  <c r="R90" i="26"/>
  <c r="Q90" i="26"/>
  <c r="P90" i="26"/>
  <c r="E90" i="26"/>
  <c r="T90" i="26" s="1"/>
  <c r="U89" i="26"/>
  <c r="T89" i="26"/>
  <c r="S89" i="26"/>
  <c r="R89" i="26"/>
  <c r="Q89" i="26"/>
  <c r="P89" i="26"/>
  <c r="E89" i="26"/>
  <c r="S88" i="26"/>
  <c r="R88" i="26"/>
  <c r="Q88" i="26"/>
  <c r="P88" i="26"/>
  <c r="E88" i="26"/>
  <c r="U88" i="26" s="1"/>
  <c r="S87" i="26"/>
  <c r="R87" i="26"/>
  <c r="Q87" i="26"/>
  <c r="P87" i="26"/>
  <c r="E87" i="26"/>
  <c r="U87" i="26" s="1"/>
  <c r="U86" i="26"/>
  <c r="S86" i="26"/>
  <c r="R86" i="26"/>
  <c r="Q86" i="26"/>
  <c r="P86" i="26"/>
  <c r="E86" i="26"/>
  <c r="T86" i="26" s="1"/>
  <c r="W72" i="26"/>
  <c r="V72" i="26"/>
  <c r="O72" i="26"/>
  <c r="N72" i="26"/>
  <c r="M72" i="26"/>
  <c r="L72" i="26"/>
  <c r="K72" i="26"/>
  <c r="J72" i="26"/>
  <c r="I72" i="26"/>
  <c r="Q72" i="26" s="1"/>
  <c r="H72" i="26"/>
  <c r="G72" i="26"/>
  <c r="F72" i="26"/>
  <c r="C72" i="26"/>
  <c r="B72" i="26"/>
  <c r="E72" i="26" s="1"/>
  <c r="W71" i="26"/>
  <c r="V71" i="26"/>
  <c r="O71" i="26"/>
  <c r="S71" i="26" s="1"/>
  <c r="N71" i="26"/>
  <c r="M71" i="26"/>
  <c r="L71" i="26"/>
  <c r="K71" i="26"/>
  <c r="J71" i="26"/>
  <c r="I71" i="26"/>
  <c r="H71" i="26"/>
  <c r="P71" i="26" s="1"/>
  <c r="G71" i="26"/>
  <c r="F71" i="26"/>
  <c r="C71" i="26"/>
  <c r="B71" i="26"/>
  <c r="W70" i="26"/>
  <c r="V70" i="26"/>
  <c r="O70" i="26"/>
  <c r="N70" i="26"/>
  <c r="R70" i="26" s="1"/>
  <c r="M70" i="26"/>
  <c r="L70" i="26"/>
  <c r="K70" i="26"/>
  <c r="J70" i="26"/>
  <c r="I70" i="26"/>
  <c r="H70" i="26"/>
  <c r="G70" i="26"/>
  <c r="F70" i="26"/>
  <c r="C70" i="26"/>
  <c r="B70" i="26"/>
  <c r="S69" i="26"/>
  <c r="R69" i="26"/>
  <c r="Q69" i="26"/>
  <c r="U69" i="26" s="1"/>
  <c r="P69" i="26"/>
  <c r="E69" i="26"/>
  <c r="W67" i="26"/>
  <c r="V67" i="26"/>
  <c r="O67" i="26"/>
  <c r="N67" i="26"/>
  <c r="M67" i="26"/>
  <c r="S67" i="26" s="1"/>
  <c r="L67" i="26"/>
  <c r="K67" i="26"/>
  <c r="J67" i="26"/>
  <c r="I67" i="26"/>
  <c r="Q67" i="26" s="1"/>
  <c r="H67" i="26"/>
  <c r="G67" i="26"/>
  <c r="F67" i="26"/>
  <c r="C67" i="26"/>
  <c r="B67" i="26"/>
  <c r="E67" i="26" s="1"/>
  <c r="W66" i="26"/>
  <c r="V66" i="26"/>
  <c r="S66" i="26"/>
  <c r="O66" i="26"/>
  <c r="N66" i="26"/>
  <c r="M66" i="26"/>
  <c r="L66" i="26"/>
  <c r="R66" i="26" s="1"/>
  <c r="K66" i="26"/>
  <c r="J66" i="26"/>
  <c r="I66" i="26"/>
  <c r="Q66" i="26" s="1"/>
  <c r="H66" i="26"/>
  <c r="P66" i="26" s="1"/>
  <c r="G66" i="26"/>
  <c r="F66" i="26"/>
  <c r="C66" i="26"/>
  <c r="B66" i="26"/>
  <c r="E66" i="26" s="1"/>
  <c r="S65" i="26"/>
  <c r="R65" i="26"/>
  <c r="Q65" i="26"/>
  <c r="P65" i="26"/>
  <c r="E65" i="26"/>
  <c r="U65" i="26" s="1"/>
  <c r="S64" i="26"/>
  <c r="R64" i="26"/>
  <c r="Q64" i="26"/>
  <c r="P64" i="26"/>
  <c r="E64" i="26"/>
  <c r="U63" i="26"/>
  <c r="T63" i="26"/>
  <c r="S63" i="26"/>
  <c r="R63" i="26"/>
  <c r="Q63" i="26"/>
  <c r="P63" i="26"/>
  <c r="E63" i="26"/>
  <c r="T62" i="26"/>
  <c r="S62" i="26"/>
  <c r="R62" i="26"/>
  <c r="Q62" i="26"/>
  <c r="P62" i="26"/>
  <c r="E62" i="26"/>
  <c r="U62" i="26" s="1"/>
  <c r="S61" i="26"/>
  <c r="R61" i="26"/>
  <c r="Q61" i="26"/>
  <c r="P61" i="26"/>
  <c r="E61" i="26"/>
  <c r="V59" i="26"/>
  <c r="O59" i="26"/>
  <c r="N59" i="26"/>
  <c r="M59" i="26"/>
  <c r="S59" i="26" s="1"/>
  <c r="L59" i="26"/>
  <c r="R59" i="26" s="1"/>
  <c r="K59" i="26"/>
  <c r="J59" i="26"/>
  <c r="I59" i="26"/>
  <c r="H59" i="26"/>
  <c r="G59" i="26"/>
  <c r="F59" i="26"/>
  <c r="C59" i="26"/>
  <c r="B59" i="26"/>
  <c r="T58" i="26"/>
  <c r="S58" i="26"/>
  <c r="R58" i="26"/>
  <c r="Q58" i="26"/>
  <c r="P58" i="26"/>
  <c r="E58" i="26"/>
  <c r="U58" i="26" s="1"/>
  <c r="S57" i="26"/>
  <c r="R57" i="26"/>
  <c r="Q57" i="26"/>
  <c r="P57" i="26"/>
  <c r="E57" i="26"/>
  <c r="U57" i="26" s="1"/>
  <c r="S56" i="26"/>
  <c r="R56" i="26"/>
  <c r="Q56" i="26"/>
  <c r="P56" i="26"/>
  <c r="E56" i="26"/>
  <c r="U55" i="26"/>
  <c r="T55" i="26"/>
  <c r="S55" i="26"/>
  <c r="R55" i="26"/>
  <c r="Q55" i="26"/>
  <c r="P55" i="26"/>
  <c r="E55" i="26"/>
  <c r="W53" i="26"/>
  <c r="V53" i="26"/>
  <c r="O53" i="26"/>
  <c r="N53" i="26"/>
  <c r="M53" i="26"/>
  <c r="S53" i="26" s="1"/>
  <c r="L53" i="26"/>
  <c r="R53" i="26" s="1"/>
  <c r="K53" i="26"/>
  <c r="J53" i="26"/>
  <c r="I53" i="26"/>
  <c r="H53" i="26"/>
  <c r="G53" i="26"/>
  <c r="F53" i="26"/>
  <c r="C53" i="26"/>
  <c r="B53" i="26"/>
  <c r="S52" i="26"/>
  <c r="R52" i="26"/>
  <c r="Q52" i="26"/>
  <c r="P52" i="26"/>
  <c r="E52" i="26"/>
  <c r="U52" i="26" s="1"/>
  <c r="S51" i="26"/>
  <c r="R51" i="26"/>
  <c r="Q51" i="26"/>
  <c r="P51" i="26"/>
  <c r="E51" i="26"/>
  <c r="U50" i="26"/>
  <c r="T50" i="26"/>
  <c r="S50" i="26"/>
  <c r="R50" i="26"/>
  <c r="Q50" i="26"/>
  <c r="P50" i="26"/>
  <c r="E50" i="26"/>
  <c r="S49" i="26"/>
  <c r="R49" i="26"/>
  <c r="Q49" i="26"/>
  <c r="P49" i="26"/>
  <c r="E49" i="26"/>
  <c r="S48" i="26"/>
  <c r="R48" i="26"/>
  <c r="Q48" i="26"/>
  <c r="P48" i="26"/>
  <c r="E48" i="26"/>
  <c r="U48" i="26" s="1"/>
  <c r="S47" i="26"/>
  <c r="R47" i="26"/>
  <c r="Q47" i="26"/>
  <c r="P47" i="26"/>
  <c r="E47" i="26"/>
  <c r="U46" i="26"/>
  <c r="T46" i="26"/>
  <c r="S46" i="26"/>
  <c r="R46" i="26"/>
  <c r="Q46" i="26"/>
  <c r="P46" i="26"/>
  <c r="E46" i="26"/>
  <c r="S45" i="26"/>
  <c r="R45" i="26"/>
  <c r="Q45" i="26"/>
  <c r="P45" i="26"/>
  <c r="E45" i="26"/>
  <c r="U45" i="26" s="1"/>
  <c r="S44" i="26"/>
  <c r="R44" i="26"/>
  <c r="Q44" i="26"/>
  <c r="P44" i="26"/>
  <c r="E44" i="26"/>
  <c r="U44" i="26" s="1"/>
  <c r="S43" i="26"/>
  <c r="R43" i="26"/>
  <c r="Q43" i="26"/>
  <c r="P43" i="26"/>
  <c r="E43" i="26"/>
  <c r="U43" i="26" s="1"/>
  <c r="U42" i="26"/>
  <c r="T42" i="26"/>
  <c r="S42" i="26"/>
  <c r="R42" i="26"/>
  <c r="Q42" i="26"/>
  <c r="P42" i="26"/>
  <c r="E42" i="26"/>
  <c r="W40" i="26"/>
  <c r="V40" i="26"/>
  <c r="O40" i="26"/>
  <c r="S40" i="26" s="1"/>
  <c r="N40" i="26"/>
  <c r="M40" i="26"/>
  <c r="L40" i="26"/>
  <c r="R40" i="26" s="1"/>
  <c r="K40" i="26"/>
  <c r="J40" i="26"/>
  <c r="I40" i="26"/>
  <c r="Q40" i="26" s="1"/>
  <c r="H40" i="26"/>
  <c r="P40" i="26" s="1"/>
  <c r="G40" i="26"/>
  <c r="F40" i="26"/>
  <c r="C40" i="26"/>
  <c r="B40" i="26"/>
  <c r="E40" i="26" s="1"/>
  <c r="S39" i="26"/>
  <c r="R39" i="26"/>
  <c r="Q39" i="26"/>
  <c r="P39" i="26"/>
  <c r="E39" i="26"/>
  <c r="U39" i="26" s="1"/>
  <c r="S38" i="26"/>
  <c r="R38" i="26"/>
  <c r="Q38" i="26"/>
  <c r="P38" i="26"/>
  <c r="E38" i="26"/>
  <c r="U37" i="26"/>
  <c r="T37" i="26"/>
  <c r="S37" i="26"/>
  <c r="R37" i="26"/>
  <c r="Q37" i="26"/>
  <c r="P37" i="26"/>
  <c r="E37" i="26"/>
  <c r="S36" i="26"/>
  <c r="R36" i="26"/>
  <c r="Q36" i="26"/>
  <c r="P36" i="26"/>
  <c r="T36" i="26" s="1"/>
  <c r="E36" i="26"/>
  <c r="S35" i="26"/>
  <c r="R35" i="26"/>
  <c r="Q35" i="26"/>
  <c r="P35" i="26"/>
  <c r="E35" i="26"/>
  <c r="W33" i="26"/>
  <c r="V33" i="26"/>
  <c r="O33" i="26"/>
  <c r="N33" i="26"/>
  <c r="R33" i="26" s="1"/>
  <c r="M33" i="26"/>
  <c r="S33" i="26" s="1"/>
  <c r="L33" i="26"/>
  <c r="K33" i="26"/>
  <c r="J33" i="26"/>
  <c r="I33" i="26"/>
  <c r="H33" i="26"/>
  <c r="G33" i="26"/>
  <c r="F33" i="26"/>
  <c r="C33" i="26"/>
  <c r="B33" i="26"/>
  <c r="E33" i="26" s="1"/>
  <c r="S32" i="26"/>
  <c r="R32" i="26"/>
  <c r="Q32" i="26"/>
  <c r="P32" i="26"/>
  <c r="E32" i="26"/>
  <c r="W30" i="26"/>
  <c r="V30" i="26"/>
  <c r="S30" i="26"/>
  <c r="O30" i="26"/>
  <c r="N30" i="26"/>
  <c r="M30" i="26"/>
  <c r="L30" i="26"/>
  <c r="R30" i="26" s="1"/>
  <c r="K30" i="26"/>
  <c r="J30" i="26"/>
  <c r="I30" i="26"/>
  <c r="H30" i="26"/>
  <c r="P30" i="26" s="1"/>
  <c r="G30" i="26"/>
  <c r="F30" i="26"/>
  <c r="C30" i="26"/>
  <c r="B30" i="26"/>
  <c r="E30" i="26" s="1"/>
  <c r="S29" i="26"/>
  <c r="R29" i="26"/>
  <c r="Q29" i="26"/>
  <c r="P29" i="26"/>
  <c r="E29" i="26"/>
  <c r="U29" i="26" s="1"/>
  <c r="U28" i="26"/>
  <c r="S28" i="26"/>
  <c r="R28" i="26"/>
  <c r="Q28" i="26"/>
  <c r="P28" i="26"/>
  <c r="E28" i="26"/>
  <c r="T28" i="26" s="1"/>
  <c r="U27" i="26"/>
  <c r="T27" i="26"/>
  <c r="S27" i="26"/>
  <c r="R27" i="26"/>
  <c r="Q27" i="26"/>
  <c r="P27" i="26"/>
  <c r="E27" i="26"/>
  <c r="S26" i="26"/>
  <c r="R26" i="26"/>
  <c r="Q26" i="26"/>
  <c r="P26" i="26"/>
  <c r="E26" i="26"/>
  <c r="U26" i="26" s="1"/>
  <c r="W24" i="26"/>
  <c r="V24" i="26"/>
  <c r="R24" i="26"/>
  <c r="O24" i="26"/>
  <c r="N24" i="26"/>
  <c r="M24" i="26"/>
  <c r="S24" i="26" s="1"/>
  <c r="L24" i="26"/>
  <c r="K24" i="26"/>
  <c r="J24" i="26"/>
  <c r="I24" i="26"/>
  <c r="H24" i="26"/>
  <c r="P24" i="26" s="1"/>
  <c r="G24" i="26"/>
  <c r="F24" i="26"/>
  <c r="C24" i="26"/>
  <c r="B24" i="26"/>
  <c r="E24" i="26" s="1"/>
  <c r="U23" i="26"/>
  <c r="S23" i="26"/>
  <c r="R23" i="26"/>
  <c r="Q23" i="26"/>
  <c r="P23" i="26"/>
  <c r="E23" i="26"/>
  <c r="T23" i="26" s="1"/>
  <c r="S22" i="26"/>
  <c r="R22" i="26"/>
  <c r="Q22" i="26"/>
  <c r="P22" i="26"/>
  <c r="E22" i="26"/>
  <c r="T21" i="26"/>
  <c r="S21" i="26"/>
  <c r="R21" i="26"/>
  <c r="Q21" i="26"/>
  <c r="P21" i="26"/>
  <c r="E21" i="26"/>
  <c r="U21" i="26" s="1"/>
  <c r="S20" i="26"/>
  <c r="R20" i="26"/>
  <c r="Q20" i="26"/>
  <c r="P20" i="26"/>
  <c r="E20" i="26"/>
  <c r="U20" i="26" s="1"/>
  <c r="U19" i="26"/>
  <c r="S19" i="26"/>
  <c r="R19" i="26"/>
  <c r="Q19" i="26"/>
  <c r="P19" i="26"/>
  <c r="E19" i="26"/>
  <c r="T19" i="26" s="1"/>
  <c r="S18" i="26"/>
  <c r="R18" i="26"/>
  <c r="Q18" i="26"/>
  <c r="P18" i="26"/>
  <c r="E18" i="26"/>
  <c r="T17" i="26"/>
  <c r="S17" i="26"/>
  <c r="R17" i="26"/>
  <c r="Q17" i="26"/>
  <c r="P17" i="26"/>
  <c r="E17" i="26"/>
  <c r="U17" i="26" s="1"/>
  <c r="W15" i="26"/>
  <c r="V15" i="26"/>
  <c r="O15" i="26"/>
  <c r="N15" i="26"/>
  <c r="R15" i="26" s="1"/>
  <c r="M15" i="26"/>
  <c r="S15" i="26" s="1"/>
  <c r="L15" i="26"/>
  <c r="K15" i="26"/>
  <c r="J15" i="26"/>
  <c r="I15" i="26"/>
  <c r="Q15" i="26" s="1"/>
  <c r="H15" i="26"/>
  <c r="G15" i="26"/>
  <c r="F15" i="26"/>
  <c r="C15" i="26"/>
  <c r="B15" i="26"/>
  <c r="S14" i="26"/>
  <c r="R14" i="26"/>
  <c r="Q14" i="26"/>
  <c r="P14" i="26"/>
  <c r="E14" i="26"/>
  <c r="T14" i="26" s="1"/>
  <c r="U13" i="26"/>
  <c r="S13" i="26"/>
  <c r="R13" i="26"/>
  <c r="Q13" i="26"/>
  <c r="P13" i="26"/>
  <c r="E13" i="26"/>
  <c r="T13" i="26" s="1"/>
  <c r="S12" i="26"/>
  <c r="R12" i="26"/>
  <c r="Q12" i="26"/>
  <c r="P12" i="26"/>
  <c r="E12" i="26"/>
  <c r="S11" i="26"/>
  <c r="R11" i="26"/>
  <c r="Q11" i="26"/>
  <c r="P11" i="26"/>
  <c r="E11" i="26"/>
  <c r="U11" i="26" s="1"/>
  <c r="S10" i="26"/>
  <c r="R10" i="26"/>
  <c r="Q10" i="26"/>
  <c r="U10" i="26" s="1"/>
  <c r="P10" i="26"/>
  <c r="E10" i="26"/>
  <c r="T9" i="26"/>
  <c r="S9" i="26"/>
  <c r="R9" i="26"/>
  <c r="Q9" i="26"/>
  <c r="P9" i="26"/>
  <c r="E9" i="26"/>
  <c r="U9" i="26" s="1"/>
  <c r="S93" i="25"/>
  <c r="R93" i="25"/>
  <c r="Q93" i="25"/>
  <c r="P93" i="25"/>
  <c r="E93" i="25"/>
  <c r="S92" i="25"/>
  <c r="R92" i="25"/>
  <c r="Q92" i="25"/>
  <c r="P92" i="25"/>
  <c r="E92" i="25"/>
  <c r="U92" i="25" s="1"/>
  <c r="S91" i="25"/>
  <c r="R91" i="25"/>
  <c r="Q91" i="25"/>
  <c r="P91" i="25"/>
  <c r="E91" i="25"/>
  <c r="T91" i="25" s="1"/>
  <c r="T90" i="25"/>
  <c r="S90" i="25"/>
  <c r="R90" i="25"/>
  <c r="Q90" i="25"/>
  <c r="P90" i="25"/>
  <c r="E90" i="25"/>
  <c r="U90" i="25" s="1"/>
  <c r="S89" i="25"/>
  <c r="R89" i="25"/>
  <c r="Q89" i="25"/>
  <c r="P89" i="25"/>
  <c r="E89" i="25"/>
  <c r="S88" i="25"/>
  <c r="R88" i="25"/>
  <c r="Q88" i="25"/>
  <c r="P88" i="25"/>
  <c r="E88" i="25"/>
  <c r="U88" i="25" s="1"/>
  <c r="S87" i="25"/>
  <c r="R87" i="25"/>
  <c r="Q87" i="25"/>
  <c r="P87" i="25"/>
  <c r="E87" i="25"/>
  <c r="T87" i="25" s="1"/>
  <c r="T86" i="25"/>
  <c r="S86" i="25"/>
  <c r="R86" i="25"/>
  <c r="Q86" i="25"/>
  <c r="P86" i="25"/>
  <c r="E86" i="25"/>
  <c r="U86" i="25" s="1"/>
  <c r="W72" i="25"/>
  <c r="V72" i="25"/>
  <c r="O72" i="25"/>
  <c r="S72" i="25" s="1"/>
  <c r="N72" i="25"/>
  <c r="M72" i="25"/>
  <c r="L72" i="25"/>
  <c r="R72" i="25" s="1"/>
  <c r="K72" i="25"/>
  <c r="J72" i="25"/>
  <c r="I72" i="25"/>
  <c r="H72" i="25"/>
  <c r="G72" i="25"/>
  <c r="F72" i="25"/>
  <c r="C72" i="25"/>
  <c r="B72" i="25"/>
  <c r="E72" i="25" s="1"/>
  <c r="W71" i="25"/>
  <c r="V71" i="25"/>
  <c r="O71" i="25"/>
  <c r="N71" i="25"/>
  <c r="R71" i="25" s="1"/>
  <c r="M71" i="25"/>
  <c r="L71" i="25"/>
  <c r="K71" i="25"/>
  <c r="J71" i="25"/>
  <c r="I71" i="25"/>
  <c r="Q71" i="25" s="1"/>
  <c r="H71" i="25"/>
  <c r="G71" i="25"/>
  <c r="F71" i="25"/>
  <c r="C71" i="25"/>
  <c r="B71" i="25"/>
  <c r="W70" i="25"/>
  <c r="V70" i="25"/>
  <c r="O70" i="25"/>
  <c r="N70" i="25"/>
  <c r="M70" i="25"/>
  <c r="L70" i="25"/>
  <c r="K70" i="25"/>
  <c r="J70" i="25"/>
  <c r="I70" i="25"/>
  <c r="H70" i="25"/>
  <c r="P70" i="25" s="1"/>
  <c r="G70" i="25"/>
  <c r="F70" i="25"/>
  <c r="C70" i="25"/>
  <c r="B70" i="25"/>
  <c r="E70" i="25" s="1"/>
  <c r="S69" i="25"/>
  <c r="R69" i="25"/>
  <c r="Q69" i="25"/>
  <c r="U69" i="25" s="1"/>
  <c r="P69" i="25"/>
  <c r="T69" i="25" s="1"/>
  <c r="E69" i="25"/>
  <c r="W67" i="25"/>
  <c r="V67" i="25"/>
  <c r="O67" i="25"/>
  <c r="S67" i="25" s="1"/>
  <c r="N67" i="25"/>
  <c r="M67" i="25"/>
  <c r="L67" i="25"/>
  <c r="R67" i="25" s="1"/>
  <c r="K67" i="25"/>
  <c r="J67" i="25"/>
  <c r="I67" i="25"/>
  <c r="H67" i="25"/>
  <c r="G67" i="25"/>
  <c r="F67" i="25"/>
  <c r="C67" i="25"/>
  <c r="B67" i="25"/>
  <c r="E67" i="25" s="1"/>
  <c r="W66" i="25"/>
  <c r="V66" i="25"/>
  <c r="O66" i="25"/>
  <c r="N66" i="25"/>
  <c r="M66" i="25"/>
  <c r="S66" i="25" s="1"/>
  <c r="L66" i="25"/>
  <c r="R66" i="25" s="1"/>
  <c r="K66" i="25"/>
  <c r="J66" i="25"/>
  <c r="I66" i="25"/>
  <c r="H66" i="25"/>
  <c r="G66" i="25"/>
  <c r="F66" i="25"/>
  <c r="C66" i="25"/>
  <c r="B66" i="25"/>
  <c r="E66" i="25" s="1"/>
  <c r="U65" i="25"/>
  <c r="S65" i="25"/>
  <c r="R65" i="25"/>
  <c r="Q65" i="25"/>
  <c r="P65" i="25"/>
  <c r="E65" i="25"/>
  <c r="T65" i="25" s="1"/>
  <c r="S64" i="25"/>
  <c r="R64" i="25"/>
  <c r="Q64" i="25"/>
  <c r="P64" i="25"/>
  <c r="E64" i="25"/>
  <c r="U64" i="25" s="1"/>
  <c r="S63" i="25"/>
  <c r="R63" i="25"/>
  <c r="Q63" i="25"/>
  <c r="P63" i="25"/>
  <c r="E63" i="25"/>
  <c r="U63" i="25" s="1"/>
  <c r="S62" i="25"/>
  <c r="R62" i="25"/>
  <c r="Q62" i="25"/>
  <c r="P62" i="25"/>
  <c r="E62" i="25"/>
  <c r="U62" i="25" s="1"/>
  <c r="U61" i="25"/>
  <c r="S61" i="25"/>
  <c r="R61" i="25"/>
  <c r="Q61" i="25"/>
  <c r="P61" i="25"/>
  <c r="E61" i="25"/>
  <c r="V59" i="25"/>
  <c r="S59" i="25"/>
  <c r="O59" i="25"/>
  <c r="N59" i="25"/>
  <c r="M59" i="25"/>
  <c r="L59" i="25"/>
  <c r="R59" i="25" s="1"/>
  <c r="K59" i="25"/>
  <c r="J59" i="25"/>
  <c r="I59" i="25"/>
  <c r="H59" i="25"/>
  <c r="P59" i="25" s="1"/>
  <c r="G59" i="25"/>
  <c r="F59" i="25"/>
  <c r="C59" i="25"/>
  <c r="B59" i="25"/>
  <c r="E59" i="25" s="1"/>
  <c r="S58" i="25"/>
  <c r="R58" i="25"/>
  <c r="Q58" i="25"/>
  <c r="P58" i="25"/>
  <c r="E58" i="25"/>
  <c r="U58" i="25" s="1"/>
  <c r="S57" i="25"/>
  <c r="R57" i="25"/>
  <c r="Q57" i="25"/>
  <c r="P57" i="25"/>
  <c r="E57" i="25"/>
  <c r="T57" i="25" s="1"/>
  <c r="T56" i="25"/>
  <c r="S56" i="25"/>
  <c r="R56" i="25"/>
  <c r="Q56" i="25"/>
  <c r="P56" i="25"/>
  <c r="E56" i="25"/>
  <c r="U56" i="25" s="1"/>
  <c r="T55" i="25"/>
  <c r="S55" i="25"/>
  <c r="R55" i="25"/>
  <c r="Q55" i="25"/>
  <c r="P55" i="25"/>
  <c r="E55" i="25"/>
  <c r="U55" i="25" s="1"/>
  <c r="W53" i="25"/>
  <c r="V53" i="25"/>
  <c r="O53" i="25"/>
  <c r="N53" i="25"/>
  <c r="M53" i="25"/>
  <c r="S53" i="25" s="1"/>
  <c r="L53" i="25"/>
  <c r="R53" i="25" s="1"/>
  <c r="K53" i="25"/>
  <c r="J53" i="25"/>
  <c r="I53" i="25"/>
  <c r="H53" i="25"/>
  <c r="G53" i="25"/>
  <c r="F53" i="25"/>
  <c r="C53" i="25"/>
  <c r="B53" i="25"/>
  <c r="E53" i="25" s="1"/>
  <c r="S52" i="25"/>
  <c r="R52" i="25"/>
  <c r="Q52" i="25"/>
  <c r="P52" i="25"/>
  <c r="E52" i="25"/>
  <c r="T52" i="25" s="1"/>
  <c r="U51" i="25"/>
  <c r="T51" i="25"/>
  <c r="S51" i="25"/>
  <c r="R51" i="25"/>
  <c r="Q51" i="25"/>
  <c r="P51" i="25"/>
  <c r="E51" i="25"/>
  <c r="S50" i="25"/>
  <c r="R50" i="25"/>
  <c r="Q50" i="25"/>
  <c r="P50" i="25"/>
  <c r="E50" i="25"/>
  <c r="U50" i="25" s="1"/>
  <c r="S49" i="25"/>
  <c r="R49" i="25"/>
  <c r="Q49" i="25"/>
  <c r="P49" i="25"/>
  <c r="E49" i="25"/>
  <c r="U49" i="25" s="1"/>
  <c r="S48" i="25"/>
  <c r="R48" i="25"/>
  <c r="Q48" i="25"/>
  <c r="P48" i="25"/>
  <c r="E48" i="25"/>
  <c r="T48" i="25" s="1"/>
  <c r="S47" i="25"/>
  <c r="R47" i="25"/>
  <c r="Q47" i="25"/>
  <c r="P47" i="25"/>
  <c r="E47" i="25"/>
  <c r="T47" i="25" s="1"/>
  <c r="T46" i="25"/>
  <c r="S46" i="25"/>
  <c r="R46" i="25"/>
  <c r="Q46" i="25"/>
  <c r="P46" i="25"/>
  <c r="E46" i="25"/>
  <c r="U46" i="25" s="1"/>
  <c r="S45" i="25"/>
  <c r="R45" i="25"/>
  <c r="Q45" i="25"/>
  <c r="P45" i="25"/>
  <c r="E45" i="25"/>
  <c r="U44" i="25"/>
  <c r="S44" i="25"/>
  <c r="R44" i="25"/>
  <c r="Q44" i="25"/>
  <c r="P44" i="25"/>
  <c r="E44" i="25"/>
  <c r="T44" i="25" s="1"/>
  <c r="S43" i="25"/>
  <c r="R43" i="25"/>
  <c r="Q43" i="25"/>
  <c r="P43" i="25"/>
  <c r="E43" i="25"/>
  <c r="U43" i="25" s="1"/>
  <c r="T42" i="25"/>
  <c r="S42" i="25"/>
  <c r="R42" i="25"/>
  <c r="Q42" i="25"/>
  <c r="P42" i="25"/>
  <c r="E42" i="25"/>
  <c r="U42" i="25" s="1"/>
  <c r="W40" i="25"/>
  <c r="V40" i="25"/>
  <c r="O40" i="25"/>
  <c r="N40" i="25"/>
  <c r="M40" i="25"/>
  <c r="L40" i="25"/>
  <c r="K40" i="25"/>
  <c r="J40" i="25"/>
  <c r="I40" i="25"/>
  <c r="H40" i="25"/>
  <c r="G40" i="25"/>
  <c r="F40" i="25"/>
  <c r="C40" i="25"/>
  <c r="B40" i="25"/>
  <c r="S39" i="25"/>
  <c r="R39" i="25"/>
  <c r="Q39" i="25"/>
  <c r="P39" i="25"/>
  <c r="E39" i="25"/>
  <c r="S38" i="25"/>
  <c r="R38" i="25"/>
  <c r="Q38" i="25"/>
  <c r="P38" i="25"/>
  <c r="E38" i="25"/>
  <c r="T38" i="25" s="1"/>
  <c r="S37" i="25"/>
  <c r="R37" i="25"/>
  <c r="Q37" i="25"/>
  <c r="P37" i="25"/>
  <c r="E37" i="25"/>
  <c r="U37" i="25" s="1"/>
  <c r="S36" i="25"/>
  <c r="R36" i="25"/>
  <c r="Q36" i="25"/>
  <c r="P36" i="25"/>
  <c r="E36" i="25"/>
  <c r="T36" i="25" s="1"/>
  <c r="S35" i="25"/>
  <c r="R35" i="25"/>
  <c r="Q35" i="25"/>
  <c r="P35" i="25"/>
  <c r="E35" i="25"/>
  <c r="W33" i="25"/>
  <c r="V33" i="25"/>
  <c r="O33" i="25"/>
  <c r="S33" i="25" s="1"/>
  <c r="N33" i="25"/>
  <c r="M33" i="25"/>
  <c r="L33" i="25"/>
  <c r="K33" i="25"/>
  <c r="J33" i="25"/>
  <c r="I33" i="25"/>
  <c r="H33" i="25"/>
  <c r="G33" i="25"/>
  <c r="F33" i="25"/>
  <c r="C33" i="25"/>
  <c r="B33" i="25"/>
  <c r="E33" i="25" s="1"/>
  <c r="S32" i="25"/>
  <c r="R32" i="25"/>
  <c r="Q32" i="25"/>
  <c r="P32" i="25"/>
  <c r="E32" i="25"/>
  <c r="U32" i="25" s="1"/>
  <c r="W30" i="25"/>
  <c r="V30" i="25"/>
  <c r="R30" i="25"/>
  <c r="O30" i="25"/>
  <c r="N30" i="25"/>
  <c r="M30" i="25"/>
  <c r="S30" i="25" s="1"/>
  <c r="L30" i="25"/>
  <c r="K30" i="25"/>
  <c r="J30" i="25"/>
  <c r="I30" i="25"/>
  <c r="H30" i="25"/>
  <c r="G30" i="25"/>
  <c r="F30" i="25"/>
  <c r="C30" i="25"/>
  <c r="B30" i="25"/>
  <c r="E30" i="25" s="1"/>
  <c r="U29" i="25"/>
  <c r="S29" i="25"/>
  <c r="R29" i="25"/>
  <c r="Q29" i="25"/>
  <c r="P29" i="25"/>
  <c r="E29" i="25"/>
  <c r="T29" i="25" s="1"/>
  <c r="S28" i="25"/>
  <c r="R28" i="25"/>
  <c r="Q28" i="25"/>
  <c r="P28" i="25"/>
  <c r="E28" i="25"/>
  <c r="T28" i="25" s="1"/>
  <c r="T27" i="25"/>
  <c r="S27" i="25"/>
  <c r="R27" i="25"/>
  <c r="Q27" i="25"/>
  <c r="P27" i="25"/>
  <c r="E27" i="25"/>
  <c r="U27" i="25" s="1"/>
  <c r="S26" i="25"/>
  <c r="R26" i="25"/>
  <c r="Q26" i="25"/>
  <c r="P26" i="25"/>
  <c r="E26" i="25"/>
  <c r="W24" i="25"/>
  <c r="V24" i="25"/>
  <c r="O24" i="25"/>
  <c r="N24" i="25"/>
  <c r="M24" i="25"/>
  <c r="S24" i="25" s="1"/>
  <c r="L24" i="25"/>
  <c r="R24" i="25" s="1"/>
  <c r="K24" i="25"/>
  <c r="J24" i="25"/>
  <c r="I24" i="25"/>
  <c r="H24" i="25"/>
  <c r="G24" i="25"/>
  <c r="F24" i="25"/>
  <c r="C24" i="25"/>
  <c r="E24" i="25" s="1"/>
  <c r="B24" i="25"/>
  <c r="S23" i="25"/>
  <c r="R23" i="25"/>
  <c r="Q23" i="25"/>
  <c r="P23" i="25"/>
  <c r="E23" i="25"/>
  <c r="T23" i="25" s="1"/>
  <c r="S22" i="25"/>
  <c r="R22" i="25"/>
  <c r="Q22" i="25"/>
  <c r="P22" i="25"/>
  <c r="E22" i="25"/>
  <c r="S21" i="25"/>
  <c r="R21" i="25"/>
  <c r="Q21" i="25"/>
  <c r="P21" i="25"/>
  <c r="E21" i="25"/>
  <c r="T21" i="25" s="1"/>
  <c r="U20" i="25"/>
  <c r="T20" i="25"/>
  <c r="S20" i="25"/>
  <c r="R20" i="25"/>
  <c r="Q20" i="25"/>
  <c r="P20" i="25"/>
  <c r="E20" i="25"/>
  <c r="S19" i="25"/>
  <c r="R19" i="25"/>
  <c r="Q19" i="25"/>
  <c r="P19" i="25"/>
  <c r="E19" i="25"/>
  <c r="T19" i="25" s="1"/>
  <c r="S18" i="25"/>
  <c r="R18" i="25"/>
  <c r="Q18" i="25"/>
  <c r="P18" i="25"/>
  <c r="E18" i="25"/>
  <c r="S17" i="25"/>
  <c r="R17" i="25"/>
  <c r="Q17" i="25"/>
  <c r="P17" i="25"/>
  <c r="E17" i="25"/>
  <c r="T17" i="25" s="1"/>
  <c r="W15" i="25"/>
  <c r="V15" i="25"/>
  <c r="O15" i="25"/>
  <c r="N15" i="25"/>
  <c r="M15" i="25"/>
  <c r="S15" i="25" s="1"/>
  <c r="L15" i="25"/>
  <c r="R15" i="25" s="1"/>
  <c r="K15" i="25"/>
  <c r="J15" i="25"/>
  <c r="I15" i="25"/>
  <c r="Q15" i="25" s="1"/>
  <c r="H15" i="25"/>
  <c r="P15" i="25" s="1"/>
  <c r="G15" i="25"/>
  <c r="F15" i="25"/>
  <c r="C15" i="25"/>
  <c r="B15" i="25"/>
  <c r="S14" i="25"/>
  <c r="R14" i="25"/>
  <c r="Q14" i="25"/>
  <c r="P14" i="25"/>
  <c r="E14" i="25"/>
  <c r="T14" i="25" s="1"/>
  <c r="S13" i="25"/>
  <c r="R13" i="25"/>
  <c r="Q13" i="25"/>
  <c r="P13" i="25"/>
  <c r="E13" i="25"/>
  <c r="U12" i="25"/>
  <c r="S12" i="25"/>
  <c r="R12" i="25"/>
  <c r="Q12" i="25"/>
  <c r="P12" i="25"/>
  <c r="E12" i="25"/>
  <c r="T12" i="25" s="1"/>
  <c r="T11" i="25"/>
  <c r="S11" i="25"/>
  <c r="R11" i="25"/>
  <c r="Q11" i="25"/>
  <c r="P11" i="25"/>
  <c r="E11" i="25"/>
  <c r="U11" i="25" s="1"/>
  <c r="S10" i="25"/>
  <c r="R10" i="25"/>
  <c r="Q10" i="25"/>
  <c r="P10" i="25"/>
  <c r="E10" i="25"/>
  <c r="S9" i="25"/>
  <c r="R9" i="25"/>
  <c r="Q9" i="25"/>
  <c r="P9" i="25"/>
  <c r="E9" i="25"/>
  <c r="U93" i="24"/>
  <c r="S93" i="24"/>
  <c r="R93" i="24"/>
  <c r="Q93" i="24"/>
  <c r="P93" i="24"/>
  <c r="E93" i="24"/>
  <c r="T93" i="24" s="1"/>
  <c r="S92" i="24"/>
  <c r="R92" i="24"/>
  <c r="Q92" i="24"/>
  <c r="P92" i="24"/>
  <c r="E92" i="24"/>
  <c r="S91" i="24"/>
  <c r="R91" i="24"/>
  <c r="Q91" i="24"/>
  <c r="P91" i="24"/>
  <c r="E91" i="24"/>
  <c r="T91" i="24" s="1"/>
  <c r="S90" i="24"/>
  <c r="R90" i="24"/>
  <c r="Q90" i="24"/>
  <c r="P90" i="24"/>
  <c r="E90" i="24"/>
  <c r="U89" i="24"/>
  <c r="S89" i="24"/>
  <c r="R89" i="24"/>
  <c r="Q89" i="24"/>
  <c r="P89" i="24"/>
  <c r="E89" i="24"/>
  <c r="T89" i="24" s="1"/>
  <c r="S88" i="24"/>
  <c r="R88" i="24"/>
  <c r="Q88" i="24"/>
  <c r="P88" i="24"/>
  <c r="E88" i="24"/>
  <c r="U88" i="24" s="1"/>
  <c r="S87" i="24"/>
  <c r="R87" i="24"/>
  <c r="Q87" i="24"/>
  <c r="P87" i="24"/>
  <c r="E87" i="24"/>
  <c r="T87" i="24" s="1"/>
  <c r="S86" i="24"/>
  <c r="R86" i="24"/>
  <c r="Q86" i="24"/>
  <c r="P86" i="24"/>
  <c r="E86" i="24"/>
  <c r="W72" i="24"/>
  <c r="V72" i="24"/>
  <c r="O72" i="24"/>
  <c r="N72" i="24"/>
  <c r="R72" i="24" s="1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L71" i="24"/>
  <c r="R71" i="24" s="1"/>
  <c r="K71" i="24"/>
  <c r="J71" i="24"/>
  <c r="I71" i="24"/>
  <c r="H71" i="24"/>
  <c r="P71" i="24" s="1"/>
  <c r="G71" i="24"/>
  <c r="F71" i="24"/>
  <c r="C71" i="24"/>
  <c r="E71" i="24" s="1"/>
  <c r="B71" i="24"/>
  <c r="W70" i="24"/>
  <c r="V70" i="24"/>
  <c r="O70" i="24"/>
  <c r="N70" i="24"/>
  <c r="M70" i="24"/>
  <c r="L70" i="24"/>
  <c r="K70" i="24"/>
  <c r="J70" i="24"/>
  <c r="I70" i="24"/>
  <c r="H70" i="24"/>
  <c r="G70" i="24"/>
  <c r="F70" i="24"/>
  <c r="C70" i="24"/>
  <c r="B70" i="24"/>
  <c r="S69" i="24"/>
  <c r="R69" i="24"/>
  <c r="Q69" i="24"/>
  <c r="P69" i="24"/>
  <c r="T69" i="24" s="1"/>
  <c r="E69" i="24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O66" i="24"/>
  <c r="N66" i="24"/>
  <c r="M66" i="24"/>
  <c r="S66" i="24" s="1"/>
  <c r="L66" i="24"/>
  <c r="R66" i="24" s="1"/>
  <c r="K66" i="24"/>
  <c r="J66" i="24"/>
  <c r="I66" i="24"/>
  <c r="H66" i="24"/>
  <c r="G66" i="24"/>
  <c r="F66" i="24"/>
  <c r="C66" i="24"/>
  <c r="B66" i="24"/>
  <c r="S65" i="24"/>
  <c r="R65" i="24"/>
  <c r="Q65" i="24"/>
  <c r="P65" i="24"/>
  <c r="E65" i="24"/>
  <c r="T64" i="24"/>
  <c r="S64" i="24"/>
  <c r="R64" i="24"/>
  <c r="Q64" i="24"/>
  <c r="P64" i="24"/>
  <c r="E64" i="24"/>
  <c r="U64" i="24" s="1"/>
  <c r="S63" i="24"/>
  <c r="R63" i="24"/>
  <c r="Q63" i="24"/>
  <c r="P63" i="24"/>
  <c r="E63" i="24"/>
  <c r="T63" i="24" s="1"/>
  <c r="U62" i="24"/>
  <c r="S62" i="24"/>
  <c r="R62" i="24"/>
  <c r="Q62" i="24"/>
  <c r="P62" i="24"/>
  <c r="E62" i="24"/>
  <c r="T62" i="24" s="1"/>
  <c r="S61" i="24"/>
  <c r="R61" i="24"/>
  <c r="Q61" i="24"/>
  <c r="P61" i="24"/>
  <c r="E61" i="24"/>
  <c r="V59" i="24"/>
  <c r="O59" i="24"/>
  <c r="N59" i="24"/>
  <c r="M59" i="24"/>
  <c r="S59" i="24" s="1"/>
  <c r="L59" i="24"/>
  <c r="R59" i="24" s="1"/>
  <c r="K59" i="24"/>
  <c r="J59" i="24"/>
  <c r="I59" i="24"/>
  <c r="Q59" i="24" s="1"/>
  <c r="H59" i="24"/>
  <c r="P59" i="24" s="1"/>
  <c r="G59" i="24"/>
  <c r="F59" i="24"/>
  <c r="C59" i="24"/>
  <c r="E59" i="24" s="1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T56" i="24"/>
  <c r="S56" i="24"/>
  <c r="R56" i="24"/>
  <c r="Q56" i="24"/>
  <c r="P56" i="24"/>
  <c r="E56" i="24"/>
  <c r="U56" i="24" s="1"/>
  <c r="U55" i="24"/>
  <c r="S55" i="24"/>
  <c r="R55" i="24"/>
  <c r="Q55" i="24"/>
  <c r="P55" i="24"/>
  <c r="E55" i="24"/>
  <c r="T55" i="24" s="1"/>
  <c r="W53" i="24"/>
  <c r="V53" i="24"/>
  <c r="O53" i="24"/>
  <c r="N53" i="24"/>
  <c r="M53" i="24"/>
  <c r="S53" i="24" s="1"/>
  <c r="L53" i="24"/>
  <c r="R53" i="24" s="1"/>
  <c r="K53" i="24"/>
  <c r="J53" i="24"/>
  <c r="I53" i="24"/>
  <c r="H53" i="24"/>
  <c r="G53" i="24"/>
  <c r="F53" i="24"/>
  <c r="C53" i="24"/>
  <c r="B53" i="24"/>
  <c r="S52" i="24"/>
  <c r="R52" i="24"/>
  <c r="Q52" i="24"/>
  <c r="P52" i="24"/>
  <c r="E52" i="24"/>
  <c r="T51" i="24"/>
  <c r="S51" i="24"/>
  <c r="R51" i="24"/>
  <c r="Q51" i="24"/>
  <c r="P51" i="24"/>
  <c r="E51" i="24"/>
  <c r="U51" i="24" s="1"/>
  <c r="S50" i="24"/>
  <c r="R50" i="24"/>
  <c r="Q50" i="24"/>
  <c r="P50" i="24"/>
  <c r="E50" i="24"/>
  <c r="T50" i="24" s="1"/>
  <c r="U49" i="24"/>
  <c r="S49" i="24"/>
  <c r="R49" i="24"/>
  <c r="Q49" i="24"/>
  <c r="P49" i="24"/>
  <c r="E49" i="24"/>
  <c r="T49" i="24" s="1"/>
  <c r="S48" i="24"/>
  <c r="R48" i="24"/>
  <c r="Q48" i="24"/>
  <c r="P48" i="24"/>
  <c r="E48" i="24"/>
  <c r="S47" i="24"/>
  <c r="R47" i="24"/>
  <c r="Q47" i="24"/>
  <c r="P47" i="24"/>
  <c r="E47" i="24"/>
  <c r="U47" i="24" s="1"/>
  <c r="S46" i="24"/>
  <c r="R46" i="24"/>
  <c r="Q46" i="24"/>
  <c r="P46" i="24"/>
  <c r="E46" i="24"/>
  <c r="T46" i="24" s="1"/>
  <c r="T45" i="24"/>
  <c r="S45" i="24"/>
  <c r="R45" i="24"/>
  <c r="Q45" i="24"/>
  <c r="P45" i="24"/>
  <c r="E45" i="24"/>
  <c r="U45" i="24" s="1"/>
  <c r="S44" i="24"/>
  <c r="R44" i="24"/>
  <c r="Q44" i="24"/>
  <c r="P44" i="24"/>
  <c r="E44" i="24"/>
  <c r="T43" i="24"/>
  <c r="S43" i="24"/>
  <c r="R43" i="24"/>
  <c r="Q43" i="24"/>
  <c r="P43" i="24"/>
  <c r="E43" i="24"/>
  <c r="U43" i="24" s="1"/>
  <c r="S42" i="24"/>
  <c r="R42" i="24"/>
  <c r="Q42" i="24"/>
  <c r="P42" i="24"/>
  <c r="E42" i="24"/>
  <c r="T42" i="24" s="1"/>
  <c r="W40" i="24"/>
  <c r="V40" i="24"/>
  <c r="O40" i="24"/>
  <c r="N40" i="24"/>
  <c r="M40" i="24"/>
  <c r="S40" i="24" s="1"/>
  <c r="L40" i="24"/>
  <c r="R40" i="24" s="1"/>
  <c r="K40" i="24"/>
  <c r="J40" i="24"/>
  <c r="I40" i="24"/>
  <c r="H40" i="24"/>
  <c r="G40" i="24"/>
  <c r="F40" i="24"/>
  <c r="C40" i="24"/>
  <c r="E40" i="24" s="1"/>
  <c r="B40" i="24"/>
  <c r="S39" i="24"/>
  <c r="R39" i="24"/>
  <c r="Q39" i="24"/>
  <c r="P39" i="24"/>
  <c r="E39" i="24"/>
  <c r="S38" i="24"/>
  <c r="R38" i="24"/>
  <c r="Q38" i="24"/>
  <c r="P38" i="24"/>
  <c r="E38" i="24"/>
  <c r="U38" i="24" s="1"/>
  <c r="U37" i="24"/>
  <c r="S37" i="24"/>
  <c r="R37" i="24"/>
  <c r="Q37" i="24"/>
  <c r="P37" i="24"/>
  <c r="E37" i="24"/>
  <c r="T37" i="24" s="1"/>
  <c r="S36" i="24"/>
  <c r="R36" i="24"/>
  <c r="Q36" i="24"/>
  <c r="U36" i="24" s="1"/>
  <c r="P36" i="24"/>
  <c r="T36" i="24" s="1"/>
  <c r="E36" i="24"/>
  <c r="S35" i="24"/>
  <c r="R35" i="24"/>
  <c r="Q35" i="24"/>
  <c r="P35" i="24"/>
  <c r="E35" i="24"/>
  <c r="W33" i="24"/>
  <c r="V33" i="24"/>
  <c r="O33" i="24"/>
  <c r="S33" i="24" s="1"/>
  <c r="N33" i="24"/>
  <c r="M33" i="24"/>
  <c r="L33" i="24"/>
  <c r="R33" i="24" s="1"/>
  <c r="K33" i="24"/>
  <c r="J33" i="24"/>
  <c r="I33" i="24"/>
  <c r="H33" i="24"/>
  <c r="G33" i="24"/>
  <c r="F33" i="24"/>
  <c r="C33" i="24"/>
  <c r="B33" i="24"/>
  <c r="S32" i="24"/>
  <c r="R32" i="24"/>
  <c r="Q32" i="24"/>
  <c r="P32" i="24"/>
  <c r="E32" i="24"/>
  <c r="T32" i="24" s="1"/>
  <c r="W30" i="24"/>
  <c r="V30" i="24"/>
  <c r="O30" i="24"/>
  <c r="N30" i="24"/>
  <c r="M30" i="24"/>
  <c r="S30" i="24" s="1"/>
  <c r="L30" i="24"/>
  <c r="R30" i="24" s="1"/>
  <c r="K30" i="24"/>
  <c r="J30" i="24"/>
  <c r="I30" i="24"/>
  <c r="Q30" i="24" s="1"/>
  <c r="H30" i="24"/>
  <c r="G30" i="24"/>
  <c r="F30" i="24"/>
  <c r="C30" i="24"/>
  <c r="E30" i="24" s="1"/>
  <c r="B30" i="24"/>
  <c r="S29" i="24"/>
  <c r="R29" i="24"/>
  <c r="Q29" i="24"/>
  <c r="P29" i="24"/>
  <c r="E29" i="24"/>
  <c r="T29" i="24" s="1"/>
  <c r="T28" i="24"/>
  <c r="S28" i="24"/>
  <c r="R28" i="24"/>
  <c r="Q28" i="24"/>
  <c r="P28" i="24"/>
  <c r="E28" i="24"/>
  <c r="U28" i="24" s="1"/>
  <c r="S27" i="24"/>
  <c r="R27" i="24"/>
  <c r="Q27" i="24"/>
  <c r="P27" i="24"/>
  <c r="E27" i="24"/>
  <c r="U26" i="24"/>
  <c r="T26" i="24"/>
  <c r="S26" i="24"/>
  <c r="R26" i="24"/>
  <c r="Q26" i="24"/>
  <c r="P26" i="24"/>
  <c r="E26" i="24"/>
  <c r="W24" i="24"/>
  <c r="V24" i="24"/>
  <c r="O24" i="24"/>
  <c r="N24" i="24"/>
  <c r="M24" i="24"/>
  <c r="S24" i="24" s="1"/>
  <c r="L24" i="24"/>
  <c r="R24" i="24" s="1"/>
  <c r="K24" i="24"/>
  <c r="J24" i="24"/>
  <c r="I24" i="24"/>
  <c r="Q24" i="24" s="1"/>
  <c r="H24" i="24"/>
  <c r="G24" i="24"/>
  <c r="F24" i="24"/>
  <c r="C24" i="24"/>
  <c r="E24" i="24" s="1"/>
  <c r="B24" i="24"/>
  <c r="S23" i="24"/>
  <c r="R23" i="24"/>
  <c r="Q23" i="24"/>
  <c r="P23" i="24"/>
  <c r="E23" i="24"/>
  <c r="U23" i="24" s="1"/>
  <c r="U22" i="24"/>
  <c r="S22" i="24"/>
  <c r="R22" i="24"/>
  <c r="Q22" i="24"/>
  <c r="P22" i="24"/>
  <c r="E22" i="24"/>
  <c r="T22" i="24" s="1"/>
  <c r="S21" i="24"/>
  <c r="R21" i="24"/>
  <c r="Q21" i="24"/>
  <c r="P21" i="24"/>
  <c r="E21" i="24"/>
  <c r="T20" i="24"/>
  <c r="S20" i="24"/>
  <c r="R20" i="24"/>
  <c r="Q20" i="24"/>
  <c r="P20" i="24"/>
  <c r="E20" i="24"/>
  <c r="U20" i="24" s="1"/>
  <c r="T19" i="24"/>
  <c r="S19" i="24"/>
  <c r="R19" i="24"/>
  <c r="Q19" i="24"/>
  <c r="P19" i="24"/>
  <c r="E19" i="24"/>
  <c r="U19" i="24" s="1"/>
  <c r="U18" i="24"/>
  <c r="S18" i="24"/>
  <c r="R18" i="24"/>
  <c r="Q18" i="24"/>
  <c r="P18" i="24"/>
  <c r="E18" i="24"/>
  <c r="T18" i="24" s="1"/>
  <c r="T17" i="24"/>
  <c r="S17" i="24"/>
  <c r="R17" i="24"/>
  <c r="Q17" i="24"/>
  <c r="P17" i="24"/>
  <c r="E17" i="24"/>
  <c r="U17" i="24" s="1"/>
  <c r="W15" i="24"/>
  <c r="V15" i="24"/>
  <c r="O15" i="24"/>
  <c r="N15" i="24"/>
  <c r="M15" i="24"/>
  <c r="L15" i="24"/>
  <c r="R15" i="24" s="1"/>
  <c r="K15" i="24"/>
  <c r="J15" i="24"/>
  <c r="I15" i="24"/>
  <c r="H15" i="24"/>
  <c r="G15" i="24"/>
  <c r="F15" i="24"/>
  <c r="C15" i="24"/>
  <c r="B15" i="24"/>
  <c r="E15" i="24" s="1"/>
  <c r="S14" i="24"/>
  <c r="R14" i="24"/>
  <c r="Q14" i="24"/>
  <c r="P14" i="24"/>
  <c r="E14" i="24"/>
  <c r="U14" i="24" s="1"/>
  <c r="S13" i="24"/>
  <c r="R13" i="24"/>
  <c r="Q13" i="24"/>
  <c r="P13" i="24"/>
  <c r="E13" i="24"/>
  <c r="T13" i="24" s="1"/>
  <c r="U12" i="24"/>
  <c r="S12" i="24"/>
  <c r="R12" i="24"/>
  <c r="Q12" i="24"/>
  <c r="P12" i="24"/>
  <c r="E12" i="24"/>
  <c r="T12" i="24" s="1"/>
  <c r="S11" i="24"/>
  <c r="R11" i="24"/>
  <c r="Q11" i="24"/>
  <c r="P11" i="24"/>
  <c r="E11" i="24"/>
  <c r="U11" i="24" s="1"/>
  <c r="S10" i="24"/>
  <c r="R10" i="24"/>
  <c r="Q10" i="24"/>
  <c r="P10" i="24"/>
  <c r="E10" i="24"/>
  <c r="U10" i="24" s="1"/>
  <c r="S9" i="24"/>
  <c r="R9" i="24"/>
  <c r="Q9" i="24"/>
  <c r="P9" i="24"/>
  <c r="E9" i="24"/>
  <c r="S93" i="23"/>
  <c r="R93" i="23"/>
  <c r="Q93" i="23"/>
  <c r="P93" i="23"/>
  <c r="E93" i="23"/>
  <c r="U92" i="23"/>
  <c r="S92" i="23"/>
  <c r="R92" i="23"/>
  <c r="Q92" i="23"/>
  <c r="P92" i="23"/>
  <c r="E92" i="23"/>
  <c r="T92" i="23" s="1"/>
  <c r="S91" i="23"/>
  <c r="R91" i="23"/>
  <c r="Q91" i="23"/>
  <c r="P91" i="23"/>
  <c r="E91" i="23"/>
  <c r="U91" i="23" s="1"/>
  <c r="S90" i="23"/>
  <c r="R90" i="23"/>
  <c r="Q90" i="23"/>
  <c r="P90" i="23"/>
  <c r="E90" i="23"/>
  <c r="T90" i="23" s="1"/>
  <c r="S89" i="23"/>
  <c r="R89" i="23"/>
  <c r="Q89" i="23"/>
  <c r="P89" i="23"/>
  <c r="E89" i="23"/>
  <c r="S88" i="23"/>
  <c r="R88" i="23"/>
  <c r="Q88" i="23"/>
  <c r="P88" i="23"/>
  <c r="E88" i="23"/>
  <c r="U88" i="23" s="1"/>
  <c r="S87" i="23"/>
  <c r="R87" i="23"/>
  <c r="Q87" i="23"/>
  <c r="P87" i="23"/>
  <c r="E87" i="23"/>
  <c r="U87" i="23" s="1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H72" i="23"/>
  <c r="G72" i="23"/>
  <c r="F72" i="23"/>
  <c r="C72" i="23"/>
  <c r="B72" i="23"/>
  <c r="W71" i="23"/>
  <c r="V71" i="23"/>
  <c r="O71" i="23"/>
  <c r="N71" i="23"/>
  <c r="M71" i="23"/>
  <c r="L71" i="23"/>
  <c r="K71" i="23"/>
  <c r="J71" i="23"/>
  <c r="I71" i="23"/>
  <c r="H71" i="23"/>
  <c r="G71" i="23"/>
  <c r="F71" i="23"/>
  <c r="C71" i="23"/>
  <c r="B71" i="23"/>
  <c r="W70" i="23"/>
  <c r="V70" i="23"/>
  <c r="O70" i="23"/>
  <c r="N70" i="23"/>
  <c r="M70" i="23"/>
  <c r="L70" i="23"/>
  <c r="R70" i="23" s="1"/>
  <c r="K70" i="23"/>
  <c r="J70" i="23"/>
  <c r="I70" i="23"/>
  <c r="H70" i="23"/>
  <c r="G70" i="23"/>
  <c r="F70" i="23"/>
  <c r="C70" i="23"/>
  <c r="B70" i="23"/>
  <c r="S69" i="23"/>
  <c r="R69" i="23"/>
  <c r="Q69" i="23"/>
  <c r="P69" i="23"/>
  <c r="E69" i="23"/>
  <c r="W67" i="23"/>
  <c r="V67" i="23"/>
  <c r="O67" i="23"/>
  <c r="N67" i="23"/>
  <c r="M67" i="23"/>
  <c r="L67" i="23"/>
  <c r="R67" i="23" s="1"/>
  <c r="K67" i="23"/>
  <c r="J67" i="23"/>
  <c r="I67" i="23"/>
  <c r="H67" i="23"/>
  <c r="G67" i="23"/>
  <c r="F67" i="23"/>
  <c r="C67" i="23"/>
  <c r="B67" i="23"/>
  <c r="W66" i="23"/>
  <c r="V66" i="23"/>
  <c r="S66" i="23"/>
  <c r="O66" i="23"/>
  <c r="N66" i="23"/>
  <c r="M66" i="23"/>
  <c r="L66" i="23"/>
  <c r="R66" i="23" s="1"/>
  <c r="K66" i="23"/>
  <c r="J66" i="23"/>
  <c r="I66" i="23"/>
  <c r="Q66" i="23" s="1"/>
  <c r="H66" i="23"/>
  <c r="P66" i="23" s="1"/>
  <c r="G66" i="23"/>
  <c r="F66" i="23"/>
  <c r="C66" i="23"/>
  <c r="B66" i="23"/>
  <c r="T65" i="23"/>
  <c r="S65" i="23"/>
  <c r="R65" i="23"/>
  <c r="Q65" i="23"/>
  <c r="P65" i="23"/>
  <c r="E65" i="23"/>
  <c r="U65" i="23" s="1"/>
  <c r="S64" i="23"/>
  <c r="R64" i="23"/>
  <c r="Q64" i="23"/>
  <c r="P64" i="23"/>
  <c r="E64" i="23"/>
  <c r="S63" i="23"/>
  <c r="R63" i="23"/>
  <c r="Q63" i="23"/>
  <c r="P63" i="23"/>
  <c r="E63" i="23"/>
  <c r="T62" i="23"/>
  <c r="S62" i="23"/>
  <c r="R62" i="23"/>
  <c r="Q62" i="23"/>
  <c r="P62" i="23"/>
  <c r="E62" i="23"/>
  <c r="U62" i="23" s="1"/>
  <c r="S61" i="23"/>
  <c r="R61" i="23"/>
  <c r="Q61" i="23"/>
  <c r="P61" i="23"/>
  <c r="E61" i="23"/>
  <c r="T61" i="23" s="1"/>
  <c r="V59" i="23"/>
  <c r="O59" i="23"/>
  <c r="N59" i="23"/>
  <c r="M59" i="23"/>
  <c r="S59" i="23" s="1"/>
  <c r="L59" i="23"/>
  <c r="R59" i="23" s="1"/>
  <c r="K59" i="23"/>
  <c r="J59" i="23"/>
  <c r="I59" i="23"/>
  <c r="H59" i="23"/>
  <c r="P59" i="23" s="1"/>
  <c r="G59" i="23"/>
  <c r="F59" i="23"/>
  <c r="C59" i="23"/>
  <c r="E59" i="23" s="1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S56" i="23"/>
  <c r="R56" i="23"/>
  <c r="Q56" i="23"/>
  <c r="P56" i="23"/>
  <c r="E56" i="23"/>
  <c r="S55" i="23"/>
  <c r="R55" i="23"/>
  <c r="Q55" i="23"/>
  <c r="P55" i="23"/>
  <c r="E55" i="23"/>
  <c r="W53" i="23"/>
  <c r="V53" i="23"/>
  <c r="O53" i="23"/>
  <c r="N53" i="23"/>
  <c r="M53" i="23"/>
  <c r="S53" i="23" s="1"/>
  <c r="L53" i="23"/>
  <c r="R53" i="23" s="1"/>
  <c r="K53" i="23"/>
  <c r="J53" i="23"/>
  <c r="I53" i="23"/>
  <c r="H53" i="23"/>
  <c r="G53" i="23"/>
  <c r="F53" i="23"/>
  <c r="C53" i="23"/>
  <c r="B53" i="23"/>
  <c r="S52" i="23"/>
  <c r="R52" i="23"/>
  <c r="Q52" i="23"/>
  <c r="P52" i="23"/>
  <c r="E52" i="23"/>
  <c r="U52" i="23" s="1"/>
  <c r="S51" i="23"/>
  <c r="R51" i="23"/>
  <c r="Q51" i="23"/>
  <c r="P51" i="23"/>
  <c r="E51" i="23"/>
  <c r="T51" i="23" s="1"/>
  <c r="U50" i="23"/>
  <c r="T50" i="23"/>
  <c r="S50" i="23"/>
  <c r="R50" i="23"/>
  <c r="Q50" i="23"/>
  <c r="P50" i="23"/>
  <c r="E50" i="23"/>
  <c r="U49" i="23"/>
  <c r="S49" i="23"/>
  <c r="R49" i="23"/>
  <c r="Q49" i="23"/>
  <c r="P49" i="23"/>
  <c r="E49" i="23"/>
  <c r="T49" i="23" s="1"/>
  <c r="S48" i="23"/>
  <c r="R48" i="23"/>
  <c r="Q48" i="23"/>
  <c r="P48" i="23"/>
  <c r="E48" i="23"/>
  <c r="U48" i="23" s="1"/>
  <c r="S47" i="23"/>
  <c r="R47" i="23"/>
  <c r="Q47" i="23"/>
  <c r="P47" i="23"/>
  <c r="E47" i="23"/>
  <c r="T47" i="23" s="1"/>
  <c r="T46" i="23"/>
  <c r="S46" i="23"/>
  <c r="R46" i="23"/>
  <c r="Q46" i="23"/>
  <c r="P46" i="23"/>
  <c r="E46" i="23"/>
  <c r="U46" i="23" s="1"/>
  <c r="S45" i="23"/>
  <c r="R45" i="23"/>
  <c r="Q45" i="23"/>
  <c r="P45" i="23"/>
  <c r="E45" i="23"/>
  <c r="U45" i="23" s="1"/>
  <c r="S44" i="23"/>
  <c r="R44" i="23"/>
  <c r="Q44" i="23"/>
  <c r="P44" i="23"/>
  <c r="E44" i="23"/>
  <c r="U43" i="23"/>
  <c r="S43" i="23"/>
  <c r="R43" i="23"/>
  <c r="Q43" i="23"/>
  <c r="P43" i="23"/>
  <c r="E43" i="23"/>
  <c r="T43" i="23" s="1"/>
  <c r="T42" i="23"/>
  <c r="S42" i="23"/>
  <c r="R42" i="23"/>
  <c r="Q42" i="23"/>
  <c r="P42" i="23"/>
  <c r="E42" i="23"/>
  <c r="U42" i="23" s="1"/>
  <c r="W40" i="23"/>
  <c r="V40" i="23"/>
  <c r="S40" i="23"/>
  <c r="R40" i="23"/>
  <c r="O40" i="23"/>
  <c r="N40" i="23"/>
  <c r="M40" i="23"/>
  <c r="L40" i="23"/>
  <c r="K40" i="23"/>
  <c r="J40" i="23"/>
  <c r="I40" i="23"/>
  <c r="Q40" i="23" s="1"/>
  <c r="H40" i="23"/>
  <c r="P40" i="23" s="1"/>
  <c r="G40" i="23"/>
  <c r="F40" i="23"/>
  <c r="C40" i="23"/>
  <c r="B40" i="23"/>
  <c r="E40" i="23" s="1"/>
  <c r="U39" i="23"/>
  <c r="S39" i="23"/>
  <c r="R39" i="23"/>
  <c r="Q39" i="23"/>
  <c r="P39" i="23"/>
  <c r="E39" i="23"/>
  <c r="T39" i="23" s="1"/>
  <c r="U38" i="23"/>
  <c r="S38" i="23"/>
  <c r="R38" i="23"/>
  <c r="Q38" i="23"/>
  <c r="P38" i="23"/>
  <c r="E38" i="23"/>
  <c r="T38" i="23" s="1"/>
  <c r="S37" i="23"/>
  <c r="R37" i="23"/>
  <c r="Q37" i="23"/>
  <c r="P37" i="23"/>
  <c r="E37" i="23"/>
  <c r="S36" i="23"/>
  <c r="R36" i="23"/>
  <c r="Q36" i="23"/>
  <c r="P36" i="23"/>
  <c r="E36" i="23"/>
  <c r="U36" i="23" s="1"/>
  <c r="S35" i="23"/>
  <c r="R35" i="23"/>
  <c r="Q35" i="23"/>
  <c r="U35" i="23" s="1"/>
  <c r="P35" i="23"/>
  <c r="T35" i="23" s="1"/>
  <c r="E35" i="23"/>
  <c r="W33" i="23"/>
  <c r="V33" i="23"/>
  <c r="O33" i="23"/>
  <c r="N33" i="23"/>
  <c r="M33" i="23"/>
  <c r="L33" i="23"/>
  <c r="R33" i="23" s="1"/>
  <c r="K33" i="23"/>
  <c r="J33" i="23"/>
  <c r="I33" i="23"/>
  <c r="H33" i="23"/>
  <c r="G33" i="23"/>
  <c r="F33" i="23"/>
  <c r="C33" i="23"/>
  <c r="B33" i="23"/>
  <c r="S32" i="23"/>
  <c r="R32" i="23"/>
  <c r="Q32" i="23"/>
  <c r="P32" i="23"/>
  <c r="T32" i="23" s="1"/>
  <c r="E32" i="23"/>
  <c r="U32" i="23" s="1"/>
  <c r="W30" i="23"/>
  <c r="V30" i="23"/>
  <c r="R30" i="23"/>
  <c r="O30" i="23"/>
  <c r="N30" i="23"/>
  <c r="M30" i="23"/>
  <c r="S30" i="23" s="1"/>
  <c r="L30" i="23"/>
  <c r="K30" i="23"/>
  <c r="J30" i="23"/>
  <c r="I30" i="23"/>
  <c r="H30" i="23"/>
  <c r="G30" i="23"/>
  <c r="F30" i="23"/>
  <c r="C30" i="23"/>
  <c r="B30" i="23"/>
  <c r="T29" i="23"/>
  <c r="S29" i="23"/>
  <c r="R29" i="23"/>
  <c r="Q29" i="23"/>
  <c r="P29" i="23"/>
  <c r="E29" i="23"/>
  <c r="U29" i="23" s="1"/>
  <c r="U28" i="23"/>
  <c r="S28" i="23"/>
  <c r="R28" i="23"/>
  <c r="Q28" i="23"/>
  <c r="P28" i="23"/>
  <c r="E28" i="23"/>
  <c r="T28" i="23" s="1"/>
  <c r="S27" i="23"/>
  <c r="R27" i="23"/>
  <c r="Q27" i="23"/>
  <c r="P27" i="23"/>
  <c r="E27" i="23"/>
  <c r="S26" i="23"/>
  <c r="R26" i="23"/>
  <c r="Q26" i="23"/>
  <c r="P26" i="23"/>
  <c r="E26" i="23"/>
  <c r="U26" i="23" s="1"/>
  <c r="W24" i="23"/>
  <c r="V24" i="23"/>
  <c r="R24" i="23"/>
  <c r="O24" i="23"/>
  <c r="N24" i="23"/>
  <c r="M24" i="23"/>
  <c r="S24" i="23" s="1"/>
  <c r="L24" i="23"/>
  <c r="K24" i="23"/>
  <c r="J24" i="23"/>
  <c r="I24" i="23"/>
  <c r="Q24" i="23" s="1"/>
  <c r="H24" i="23"/>
  <c r="P24" i="23" s="1"/>
  <c r="G24" i="23"/>
  <c r="F24" i="23"/>
  <c r="C24" i="23"/>
  <c r="B24" i="23"/>
  <c r="U23" i="23"/>
  <c r="S23" i="23"/>
  <c r="R23" i="23"/>
  <c r="Q23" i="23"/>
  <c r="P23" i="23"/>
  <c r="E23" i="23"/>
  <c r="T23" i="23" s="1"/>
  <c r="S22" i="23"/>
  <c r="R22" i="23"/>
  <c r="Q22" i="23"/>
  <c r="P22" i="23"/>
  <c r="E22" i="23"/>
  <c r="S21" i="23"/>
  <c r="R21" i="23"/>
  <c r="Q21" i="23"/>
  <c r="P21" i="23"/>
  <c r="E21" i="23"/>
  <c r="U21" i="23" s="1"/>
  <c r="T20" i="23"/>
  <c r="S20" i="23"/>
  <c r="R20" i="23"/>
  <c r="Q20" i="23"/>
  <c r="P20" i="23"/>
  <c r="E20" i="23"/>
  <c r="U20" i="23" s="1"/>
  <c r="U19" i="23"/>
  <c r="S19" i="23"/>
  <c r="R19" i="23"/>
  <c r="Q19" i="23"/>
  <c r="P19" i="23"/>
  <c r="E19" i="23"/>
  <c r="T19" i="23" s="1"/>
  <c r="S18" i="23"/>
  <c r="R18" i="23"/>
  <c r="Q18" i="23"/>
  <c r="P18" i="23"/>
  <c r="E18" i="23"/>
  <c r="S17" i="23"/>
  <c r="R17" i="23"/>
  <c r="Q17" i="23"/>
  <c r="P17" i="23"/>
  <c r="E17" i="23"/>
  <c r="U17" i="23" s="1"/>
  <c r="W15" i="23"/>
  <c r="V15" i="23"/>
  <c r="O15" i="23"/>
  <c r="N15" i="23"/>
  <c r="R15" i="23" s="1"/>
  <c r="M15" i="23"/>
  <c r="L15" i="23"/>
  <c r="K15" i="23"/>
  <c r="J15" i="23"/>
  <c r="I15" i="23"/>
  <c r="H15" i="23"/>
  <c r="P15" i="23" s="1"/>
  <c r="G15" i="23"/>
  <c r="F15" i="23"/>
  <c r="C15" i="23"/>
  <c r="E15" i="23" s="1"/>
  <c r="B15" i="23"/>
  <c r="U14" i="23"/>
  <c r="S14" i="23"/>
  <c r="R14" i="23"/>
  <c r="Q14" i="23"/>
  <c r="P14" i="23"/>
  <c r="E14" i="23"/>
  <c r="T14" i="23" s="1"/>
  <c r="S13" i="23"/>
  <c r="R13" i="23"/>
  <c r="Q13" i="23"/>
  <c r="P13" i="23"/>
  <c r="E13" i="23"/>
  <c r="S12" i="23"/>
  <c r="R12" i="23"/>
  <c r="Q12" i="23"/>
  <c r="P12" i="23"/>
  <c r="E12" i="23"/>
  <c r="U12" i="23" s="1"/>
  <c r="U11" i="23"/>
  <c r="S11" i="23"/>
  <c r="R11" i="23"/>
  <c r="Q11" i="23"/>
  <c r="P11" i="23"/>
  <c r="E11" i="23"/>
  <c r="T11" i="23" s="1"/>
  <c r="S10" i="23"/>
  <c r="R10" i="23"/>
  <c r="Q10" i="23"/>
  <c r="P10" i="23"/>
  <c r="E10" i="23"/>
  <c r="T10" i="23" s="1"/>
  <c r="T9" i="23"/>
  <c r="S9" i="23"/>
  <c r="R9" i="23"/>
  <c r="Q9" i="23"/>
  <c r="P9" i="23"/>
  <c r="E9" i="23"/>
  <c r="S93" i="22"/>
  <c r="R93" i="22"/>
  <c r="Q93" i="22"/>
  <c r="P93" i="22"/>
  <c r="E93" i="22"/>
  <c r="U93" i="22" s="1"/>
  <c r="U92" i="22"/>
  <c r="S92" i="22"/>
  <c r="R92" i="22"/>
  <c r="Q92" i="22"/>
  <c r="P92" i="22"/>
  <c r="E92" i="22"/>
  <c r="T92" i="22" s="1"/>
  <c r="S91" i="22"/>
  <c r="R91" i="22"/>
  <c r="Q91" i="22"/>
  <c r="P91" i="22"/>
  <c r="E91" i="22"/>
  <c r="T90" i="22"/>
  <c r="S90" i="22"/>
  <c r="R90" i="22"/>
  <c r="Q90" i="22"/>
  <c r="P90" i="22"/>
  <c r="E90" i="22"/>
  <c r="U90" i="22" s="1"/>
  <c r="S89" i="22"/>
  <c r="R89" i="22"/>
  <c r="Q89" i="22"/>
  <c r="P89" i="22"/>
  <c r="E89" i="22"/>
  <c r="U89" i="22" s="1"/>
  <c r="U88" i="22"/>
  <c r="S88" i="22"/>
  <c r="R88" i="22"/>
  <c r="Q88" i="22"/>
  <c r="P88" i="22"/>
  <c r="E88" i="22"/>
  <c r="T88" i="22" s="1"/>
  <c r="S87" i="22"/>
  <c r="R87" i="22"/>
  <c r="Q87" i="22"/>
  <c r="P87" i="22"/>
  <c r="E87" i="22"/>
  <c r="S86" i="22"/>
  <c r="R86" i="22"/>
  <c r="Q86" i="22"/>
  <c r="P86" i="22"/>
  <c r="E86" i="22"/>
  <c r="U86" i="22" s="1"/>
  <c r="W72" i="22"/>
  <c r="V72" i="22"/>
  <c r="O72" i="22"/>
  <c r="N72" i="22"/>
  <c r="M72" i="22"/>
  <c r="S72" i="22" s="1"/>
  <c r="L72" i="22"/>
  <c r="K72" i="22"/>
  <c r="J72" i="22"/>
  <c r="I72" i="22"/>
  <c r="Q72" i="22" s="1"/>
  <c r="H72" i="22"/>
  <c r="G72" i="22"/>
  <c r="F72" i="22"/>
  <c r="C72" i="22"/>
  <c r="B72" i="22"/>
  <c r="W71" i="22"/>
  <c r="V71" i="22"/>
  <c r="O71" i="22"/>
  <c r="N71" i="22"/>
  <c r="R71" i="22" s="1"/>
  <c r="M71" i="22"/>
  <c r="L71" i="22"/>
  <c r="K71" i="22"/>
  <c r="J71" i="22"/>
  <c r="I71" i="22"/>
  <c r="H71" i="22"/>
  <c r="G71" i="22"/>
  <c r="F71" i="22"/>
  <c r="C71" i="22"/>
  <c r="E71" i="22" s="1"/>
  <c r="B71" i="22"/>
  <c r="W70" i="22"/>
  <c r="V70" i="22"/>
  <c r="O70" i="22"/>
  <c r="N70" i="22"/>
  <c r="M70" i="22"/>
  <c r="S70" i="22" s="1"/>
  <c r="L70" i="22"/>
  <c r="R70" i="22" s="1"/>
  <c r="K70" i="22"/>
  <c r="J70" i="22"/>
  <c r="I70" i="22"/>
  <c r="H70" i="22"/>
  <c r="G70" i="22"/>
  <c r="F70" i="22"/>
  <c r="C70" i="22"/>
  <c r="E70" i="22" s="1"/>
  <c r="B70" i="22"/>
  <c r="S69" i="22"/>
  <c r="R69" i="22"/>
  <c r="Q69" i="22"/>
  <c r="P69" i="22"/>
  <c r="T69" i="22" s="1"/>
  <c r="E69" i="22"/>
  <c r="W67" i="22"/>
  <c r="V67" i="22"/>
  <c r="O67" i="22"/>
  <c r="N67" i="22"/>
  <c r="M67" i="22"/>
  <c r="S67" i="22" s="1"/>
  <c r="L67" i="22"/>
  <c r="K67" i="22"/>
  <c r="J67" i="22"/>
  <c r="I67" i="22"/>
  <c r="Q67" i="22" s="1"/>
  <c r="H67" i="22"/>
  <c r="G67" i="22"/>
  <c r="F67" i="22"/>
  <c r="C67" i="22"/>
  <c r="B67" i="22"/>
  <c r="W66" i="22"/>
  <c r="V66" i="22"/>
  <c r="R66" i="22"/>
  <c r="O66" i="22"/>
  <c r="N66" i="22"/>
  <c r="M66" i="22"/>
  <c r="S66" i="22" s="1"/>
  <c r="L66" i="22"/>
  <c r="K66" i="22"/>
  <c r="J66" i="22"/>
  <c r="I66" i="22"/>
  <c r="H66" i="22"/>
  <c r="P66" i="22" s="1"/>
  <c r="G66" i="22"/>
  <c r="F66" i="22"/>
  <c r="C66" i="22"/>
  <c r="E66" i="22" s="1"/>
  <c r="B66" i="22"/>
  <c r="U65" i="22"/>
  <c r="S65" i="22"/>
  <c r="R65" i="22"/>
  <c r="Q65" i="22"/>
  <c r="P65" i="22"/>
  <c r="E65" i="22"/>
  <c r="T65" i="22" s="1"/>
  <c r="S64" i="22"/>
  <c r="R64" i="22"/>
  <c r="Q64" i="22"/>
  <c r="P64" i="22"/>
  <c r="E64" i="22"/>
  <c r="S63" i="22"/>
  <c r="R63" i="22"/>
  <c r="Q63" i="22"/>
  <c r="P63" i="22"/>
  <c r="E63" i="22"/>
  <c r="U63" i="22" s="1"/>
  <c r="S62" i="22"/>
  <c r="R62" i="22"/>
  <c r="Q62" i="22"/>
  <c r="P62" i="22"/>
  <c r="E62" i="22"/>
  <c r="U62" i="22" s="1"/>
  <c r="U61" i="22"/>
  <c r="S61" i="22"/>
  <c r="R61" i="22"/>
  <c r="Q61" i="22"/>
  <c r="P61" i="22"/>
  <c r="E61" i="22"/>
  <c r="T61" i="22" s="1"/>
  <c r="V59" i="22"/>
  <c r="O59" i="22"/>
  <c r="N59" i="22"/>
  <c r="M59" i="22"/>
  <c r="S59" i="22" s="1"/>
  <c r="L59" i="22"/>
  <c r="R59" i="22" s="1"/>
  <c r="K59" i="22"/>
  <c r="J59" i="22"/>
  <c r="I59" i="22"/>
  <c r="H59" i="22"/>
  <c r="G59" i="22"/>
  <c r="F59" i="22"/>
  <c r="C59" i="22"/>
  <c r="B59" i="22"/>
  <c r="S58" i="22"/>
  <c r="R58" i="22"/>
  <c r="Q58" i="22"/>
  <c r="P58" i="22"/>
  <c r="E58" i="22"/>
  <c r="U58" i="22" s="1"/>
  <c r="S57" i="22"/>
  <c r="R57" i="22"/>
  <c r="Q57" i="22"/>
  <c r="P57" i="22"/>
  <c r="E57" i="22"/>
  <c r="T57" i="22" s="1"/>
  <c r="T56" i="22"/>
  <c r="S56" i="22"/>
  <c r="R56" i="22"/>
  <c r="Q56" i="22"/>
  <c r="P56" i="22"/>
  <c r="E56" i="22"/>
  <c r="U56" i="22" s="1"/>
  <c r="S55" i="22"/>
  <c r="R55" i="22"/>
  <c r="Q55" i="22"/>
  <c r="P55" i="22"/>
  <c r="E55" i="22"/>
  <c r="U55" i="22" s="1"/>
  <c r="W53" i="22"/>
  <c r="V53" i="22"/>
  <c r="O53" i="22"/>
  <c r="N53" i="22"/>
  <c r="M53" i="22"/>
  <c r="S53" i="22" s="1"/>
  <c r="L53" i="22"/>
  <c r="R53" i="22" s="1"/>
  <c r="K53" i="22"/>
  <c r="J53" i="22"/>
  <c r="I53" i="22"/>
  <c r="H53" i="22"/>
  <c r="G53" i="22"/>
  <c r="F53" i="22"/>
  <c r="C53" i="22"/>
  <c r="B53" i="22"/>
  <c r="S52" i="22"/>
  <c r="R52" i="22"/>
  <c r="Q52" i="22"/>
  <c r="P52" i="22"/>
  <c r="E52" i="22"/>
  <c r="T51" i="22"/>
  <c r="S51" i="22"/>
  <c r="R51" i="22"/>
  <c r="Q51" i="22"/>
  <c r="P51" i="22"/>
  <c r="E51" i="22"/>
  <c r="U51" i="22" s="1"/>
  <c r="S50" i="22"/>
  <c r="R50" i="22"/>
  <c r="Q50" i="22"/>
  <c r="P50" i="22"/>
  <c r="E50" i="22"/>
  <c r="U50" i="22" s="1"/>
  <c r="T49" i="22"/>
  <c r="S49" i="22"/>
  <c r="R49" i="22"/>
  <c r="Q49" i="22"/>
  <c r="P49" i="22"/>
  <c r="E49" i="22"/>
  <c r="U49" i="22" s="1"/>
  <c r="S48" i="22"/>
  <c r="R48" i="22"/>
  <c r="Q48" i="22"/>
  <c r="P48" i="22"/>
  <c r="E48" i="22"/>
  <c r="S47" i="22"/>
  <c r="R47" i="22"/>
  <c r="Q47" i="22"/>
  <c r="P47" i="22"/>
  <c r="E47" i="22"/>
  <c r="U47" i="22" s="1"/>
  <c r="S46" i="22"/>
  <c r="R46" i="22"/>
  <c r="Q46" i="22"/>
  <c r="P46" i="22"/>
  <c r="E46" i="22"/>
  <c r="U46" i="22" s="1"/>
  <c r="S45" i="22"/>
  <c r="R45" i="22"/>
  <c r="Q45" i="22"/>
  <c r="P45" i="22"/>
  <c r="E45" i="22"/>
  <c r="U44" i="22"/>
  <c r="S44" i="22"/>
  <c r="R44" i="22"/>
  <c r="Q44" i="22"/>
  <c r="P44" i="22"/>
  <c r="E44" i="22"/>
  <c r="T44" i="22" s="1"/>
  <c r="T43" i="22"/>
  <c r="S43" i="22"/>
  <c r="R43" i="22"/>
  <c r="Q43" i="22"/>
  <c r="P43" i="22"/>
  <c r="E43" i="22"/>
  <c r="S42" i="22"/>
  <c r="R42" i="22"/>
  <c r="Q42" i="22"/>
  <c r="P42" i="22"/>
  <c r="E42" i="22"/>
  <c r="U42" i="22" s="1"/>
  <c r="W40" i="22"/>
  <c r="V40" i="22"/>
  <c r="O40" i="22"/>
  <c r="N40" i="22"/>
  <c r="M40" i="22"/>
  <c r="S40" i="22" s="1"/>
  <c r="L40" i="22"/>
  <c r="R40" i="22" s="1"/>
  <c r="K40" i="22"/>
  <c r="J40" i="22"/>
  <c r="I40" i="22"/>
  <c r="H40" i="22"/>
  <c r="G40" i="22"/>
  <c r="F40" i="22"/>
  <c r="C40" i="22"/>
  <c r="B40" i="22"/>
  <c r="U39" i="22"/>
  <c r="S39" i="22"/>
  <c r="R39" i="22"/>
  <c r="Q39" i="22"/>
  <c r="P39" i="22"/>
  <c r="E39" i="22"/>
  <c r="T39" i="22" s="1"/>
  <c r="T38" i="22"/>
  <c r="S38" i="22"/>
  <c r="R38" i="22"/>
  <c r="Q38" i="22"/>
  <c r="P38" i="22"/>
  <c r="E38" i="22"/>
  <c r="U38" i="22" s="1"/>
  <c r="S37" i="22"/>
  <c r="R37" i="22"/>
  <c r="Q37" i="22"/>
  <c r="P37" i="22"/>
  <c r="E37" i="22"/>
  <c r="U37" i="22" s="1"/>
  <c r="S36" i="22"/>
  <c r="R36" i="22"/>
  <c r="Q36" i="22"/>
  <c r="U36" i="22" s="1"/>
  <c r="P36" i="22"/>
  <c r="T36" i="22" s="1"/>
  <c r="E36" i="22"/>
  <c r="U35" i="22"/>
  <c r="S35" i="22"/>
  <c r="R35" i="22"/>
  <c r="Q35" i="22"/>
  <c r="P35" i="22"/>
  <c r="E35" i="22"/>
  <c r="T35" i="22" s="1"/>
  <c r="W33" i="22"/>
  <c r="V33" i="22"/>
  <c r="S33" i="22"/>
  <c r="O33" i="22"/>
  <c r="N33" i="22"/>
  <c r="M33" i="22"/>
  <c r="L33" i="22"/>
  <c r="R33" i="22" s="1"/>
  <c r="K33" i="22"/>
  <c r="J33" i="22"/>
  <c r="I33" i="22"/>
  <c r="H33" i="22"/>
  <c r="P33" i="22" s="1"/>
  <c r="G33" i="22"/>
  <c r="F33" i="22"/>
  <c r="C33" i="22"/>
  <c r="B33" i="22"/>
  <c r="E33" i="22" s="1"/>
  <c r="S32" i="22"/>
  <c r="R32" i="22"/>
  <c r="Q32" i="22"/>
  <c r="P32" i="22"/>
  <c r="E32" i="22"/>
  <c r="U32" i="22" s="1"/>
  <c r="W30" i="22"/>
  <c r="V30" i="22"/>
  <c r="O30" i="22"/>
  <c r="N30" i="22"/>
  <c r="M30" i="22"/>
  <c r="S30" i="22" s="1"/>
  <c r="L30" i="22"/>
  <c r="R30" i="22" s="1"/>
  <c r="K30" i="22"/>
  <c r="J30" i="22"/>
  <c r="I30" i="22"/>
  <c r="H30" i="22"/>
  <c r="G30" i="22"/>
  <c r="F30" i="22"/>
  <c r="C30" i="22"/>
  <c r="B30" i="22"/>
  <c r="U29" i="22"/>
  <c r="S29" i="22"/>
  <c r="R29" i="22"/>
  <c r="Q29" i="22"/>
  <c r="P29" i="22"/>
  <c r="E29" i="22"/>
  <c r="T29" i="22" s="1"/>
  <c r="S28" i="22"/>
  <c r="R28" i="22"/>
  <c r="Q28" i="22"/>
  <c r="P28" i="22"/>
  <c r="E28" i="22"/>
  <c r="U28" i="22" s="1"/>
  <c r="S27" i="22"/>
  <c r="R27" i="22"/>
  <c r="Q27" i="22"/>
  <c r="P27" i="22"/>
  <c r="E27" i="22"/>
  <c r="U27" i="22" s="1"/>
  <c r="S26" i="22"/>
  <c r="R26" i="22"/>
  <c r="Q26" i="22"/>
  <c r="P26" i="22"/>
  <c r="E26" i="22"/>
  <c r="W24" i="22"/>
  <c r="V24" i="22"/>
  <c r="O24" i="22"/>
  <c r="N24" i="22"/>
  <c r="M24" i="22"/>
  <c r="S24" i="22" s="1"/>
  <c r="L24" i="22"/>
  <c r="R24" i="22" s="1"/>
  <c r="K24" i="22"/>
  <c r="J24" i="22"/>
  <c r="I24" i="22"/>
  <c r="H24" i="22"/>
  <c r="G24" i="22"/>
  <c r="F24" i="22"/>
  <c r="E24" i="22"/>
  <c r="C24" i="22"/>
  <c r="B24" i="22"/>
  <c r="S23" i="22"/>
  <c r="R23" i="22"/>
  <c r="Q23" i="22"/>
  <c r="P23" i="22"/>
  <c r="E23" i="22"/>
  <c r="S22" i="22"/>
  <c r="R22" i="22"/>
  <c r="Q22" i="22"/>
  <c r="P22" i="22"/>
  <c r="E22" i="22"/>
  <c r="U22" i="22" s="1"/>
  <c r="S21" i="22"/>
  <c r="R21" i="22"/>
  <c r="Q21" i="22"/>
  <c r="P21" i="22"/>
  <c r="E21" i="22"/>
  <c r="U20" i="22"/>
  <c r="S20" i="22"/>
  <c r="R20" i="22"/>
  <c r="Q20" i="22"/>
  <c r="P20" i="22"/>
  <c r="E20" i="22"/>
  <c r="T20" i="22" s="1"/>
  <c r="T19" i="22"/>
  <c r="S19" i="22"/>
  <c r="R19" i="22"/>
  <c r="Q19" i="22"/>
  <c r="P19" i="22"/>
  <c r="E19" i="22"/>
  <c r="U19" i="22" s="1"/>
  <c r="S18" i="22"/>
  <c r="R18" i="22"/>
  <c r="Q18" i="22"/>
  <c r="P18" i="22"/>
  <c r="E18" i="22"/>
  <c r="U18" i="22" s="1"/>
  <c r="S17" i="22"/>
  <c r="R17" i="22"/>
  <c r="Q17" i="22"/>
  <c r="P17" i="22"/>
  <c r="E17" i="22"/>
  <c r="W15" i="22"/>
  <c r="V15" i="22"/>
  <c r="O15" i="22"/>
  <c r="N15" i="22"/>
  <c r="M15" i="22"/>
  <c r="S15" i="22" s="1"/>
  <c r="L15" i="22"/>
  <c r="K15" i="22"/>
  <c r="J15" i="22"/>
  <c r="I15" i="22"/>
  <c r="H15" i="22"/>
  <c r="G15" i="22"/>
  <c r="F15" i="22"/>
  <c r="C15" i="22"/>
  <c r="B15" i="22"/>
  <c r="E15" i="22" s="1"/>
  <c r="T14" i="22"/>
  <c r="S14" i="22"/>
  <c r="R14" i="22"/>
  <c r="Q14" i="22"/>
  <c r="P14" i="22"/>
  <c r="E14" i="22"/>
  <c r="U14" i="22" s="1"/>
  <c r="S13" i="22"/>
  <c r="R13" i="22"/>
  <c r="Q13" i="22"/>
  <c r="P13" i="22"/>
  <c r="E13" i="22"/>
  <c r="U13" i="22" s="1"/>
  <c r="T12" i="22"/>
  <c r="S12" i="22"/>
  <c r="R12" i="22"/>
  <c r="Q12" i="22"/>
  <c r="P12" i="22"/>
  <c r="E12" i="22"/>
  <c r="U12" i="22" s="1"/>
  <c r="S11" i="22"/>
  <c r="R11" i="22"/>
  <c r="Q11" i="22"/>
  <c r="P11" i="22"/>
  <c r="E11" i="22"/>
  <c r="U11" i="22" s="1"/>
  <c r="S10" i="22"/>
  <c r="R10" i="22"/>
  <c r="Q10" i="22"/>
  <c r="P10" i="22"/>
  <c r="E10" i="22"/>
  <c r="S9" i="22"/>
  <c r="R9" i="22"/>
  <c r="Q9" i="22"/>
  <c r="P9" i="22"/>
  <c r="E9" i="22"/>
  <c r="S93" i="21"/>
  <c r="R93" i="21"/>
  <c r="Q93" i="21"/>
  <c r="P93" i="21"/>
  <c r="E93" i="21"/>
  <c r="S92" i="21"/>
  <c r="R92" i="21"/>
  <c r="Q92" i="21"/>
  <c r="P92" i="21"/>
  <c r="E92" i="21"/>
  <c r="U92" i="21" s="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U89" i="21"/>
  <c r="T89" i="21"/>
  <c r="S89" i="21"/>
  <c r="R89" i="21"/>
  <c r="Q89" i="21"/>
  <c r="P89" i="21"/>
  <c r="E89" i="21"/>
  <c r="S88" i="21"/>
  <c r="R88" i="21"/>
  <c r="Q88" i="21"/>
  <c r="P88" i="21"/>
  <c r="E88" i="21"/>
  <c r="U88" i="21" s="1"/>
  <c r="T87" i="21"/>
  <c r="S87" i="21"/>
  <c r="R87" i="21"/>
  <c r="Q87" i="21"/>
  <c r="P87" i="21"/>
  <c r="E87" i="21"/>
  <c r="U87" i="21" s="1"/>
  <c r="S86" i="21"/>
  <c r="R86" i="21"/>
  <c r="Q86" i="21"/>
  <c r="P86" i="21"/>
  <c r="E86" i="21"/>
  <c r="U86" i="21" s="1"/>
  <c r="W72" i="21"/>
  <c r="V72" i="21"/>
  <c r="O72" i="21"/>
  <c r="N72" i="21"/>
  <c r="M72" i="21"/>
  <c r="S72" i="21" s="1"/>
  <c r="L72" i="21"/>
  <c r="K72" i="21"/>
  <c r="J72" i="21"/>
  <c r="I72" i="21"/>
  <c r="Q72" i="21" s="1"/>
  <c r="H72" i="21"/>
  <c r="G72" i="21"/>
  <c r="F72" i="21"/>
  <c r="C72" i="21"/>
  <c r="B72" i="21"/>
  <c r="W71" i="21"/>
  <c r="V71" i="21"/>
  <c r="O71" i="21"/>
  <c r="N71" i="21"/>
  <c r="M71" i="21"/>
  <c r="S71" i="21" s="1"/>
  <c r="L71" i="21"/>
  <c r="K71" i="21"/>
  <c r="J71" i="21"/>
  <c r="I71" i="21"/>
  <c r="H71" i="21"/>
  <c r="G71" i="21"/>
  <c r="F71" i="21"/>
  <c r="C71" i="21"/>
  <c r="B71" i="21"/>
  <c r="E71" i="21" s="1"/>
  <c r="W70" i="21"/>
  <c r="V70" i="21"/>
  <c r="O70" i="21"/>
  <c r="N70" i="21"/>
  <c r="M70" i="21"/>
  <c r="S70" i="21" s="1"/>
  <c r="L70" i="21"/>
  <c r="K70" i="21"/>
  <c r="J70" i="21"/>
  <c r="I70" i="21"/>
  <c r="H70" i="21"/>
  <c r="G70" i="21"/>
  <c r="F70" i="21"/>
  <c r="C70" i="21"/>
  <c r="B70" i="21"/>
  <c r="E70" i="21" s="1"/>
  <c r="S69" i="21"/>
  <c r="R69" i="21"/>
  <c r="Q69" i="21"/>
  <c r="P69" i="21"/>
  <c r="E69" i="21"/>
  <c r="U69" i="21" s="1"/>
  <c r="W67" i="21"/>
  <c r="V67" i="21"/>
  <c r="O67" i="21"/>
  <c r="N67" i="21"/>
  <c r="R67" i="21" s="1"/>
  <c r="M67" i="21"/>
  <c r="L67" i="21"/>
  <c r="K67" i="21"/>
  <c r="J67" i="21"/>
  <c r="I67" i="21"/>
  <c r="H67" i="21"/>
  <c r="G67" i="21"/>
  <c r="F67" i="21"/>
  <c r="C67" i="21"/>
  <c r="E67" i="21" s="1"/>
  <c r="B67" i="21"/>
  <c r="W66" i="21"/>
  <c r="V66" i="21"/>
  <c r="O66" i="21"/>
  <c r="N66" i="21"/>
  <c r="M66" i="21"/>
  <c r="S66" i="21" s="1"/>
  <c r="L66" i="21"/>
  <c r="R66" i="21" s="1"/>
  <c r="K66" i="21"/>
  <c r="J66" i="21"/>
  <c r="I66" i="21"/>
  <c r="H66" i="21"/>
  <c r="P66" i="21" s="1"/>
  <c r="G66" i="21"/>
  <c r="F66" i="21"/>
  <c r="C66" i="21"/>
  <c r="B66" i="21"/>
  <c r="E66" i="21" s="1"/>
  <c r="S65" i="21"/>
  <c r="R65" i="21"/>
  <c r="Q65" i="21"/>
  <c r="P65" i="21"/>
  <c r="E65" i="21"/>
  <c r="U65" i="21" s="1"/>
  <c r="S64" i="21"/>
  <c r="R64" i="21"/>
  <c r="Q64" i="21"/>
  <c r="P64" i="21"/>
  <c r="E64" i="21"/>
  <c r="U64" i="21" s="1"/>
  <c r="U63" i="21"/>
  <c r="T63" i="21"/>
  <c r="S63" i="21"/>
  <c r="R63" i="21"/>
  <c r="Q63" i="21"/>
  <c r="P63" i="21"/>
  <c r="E63" i="21"/>
  <c r="U62" i="21"/>
  <c r="S62" i="21"/>
  <c r="R62" i="21"/>
  <c r="Q62" i="21"/>
  <c r="P62" i="21"/>
  <c r="E62" i="21"/>
  <c r="T62" i="21" s="1"/>
  <c r="S61" i="21"/>
  <c r="R61" i="21"/>
  <c r="Q61" i="21"/>
  <c r="P61" i="21"/>
  <c r="E61" i="21"/>
  <c r="T61" i="21" s="1"/>
  <c r="V59" i="21"/>
  <c r="O59" i="21"/>
  <c r="N59" i="21"/>
  <c r="M59" i="21"/>
  <c r="S59" i="21" s="1"/>
  <c r="L59" i="21"/>
  <c r="R59" i="21" s="1"/>
  <c r="K59" i="21"/>
  <c r="J59" i="21"/>
  <c r="I59" i="21"/>
  <c r="H59" i="21"/>
  <c r="G59" i="21"/>
  <c r="F59" i="21"/>
  <c r="C59" i="21"/>
  <c r="B59" i="21"/>
  <c r="S58" i="21"/>
  <c r="R58" i="21"/>
  <c r="Q58" i="21"/>
  <c r="P58" i="21"/>
  <c r="E58" i="21"/>
  <c r="T58" i="21" s="1"/>
  <c r="S57" i="21"/>
  <c r="R57" i="21"/>
  <c r="Q57" i="21"/>
  <c r="P57" i="21"/>
  <c r="E57" i="21"/>
  <c r="U57" i="21" s="1"/>
  <c r="S56" i="21"/>
  <c r="R56" i="21"/>
  <c r="Q56" i="21"/>
  <c r="P56" i="21"/>
  <c r="E56" i="21"/>
  <c r="U56" i="21" s="1"/>
  <c r="U55" i="21"/>
  <c r="T55" i="21"/>
  <c r="S55" i="21"/>
  <c r="R55" i="21"/>
  <c r="Q55" i="21"/>
  <c r="P55" i="21"/>
  <c r="E55" i="21"/>
  <c r="W53" i="21"/>
  <c r="V53" i="21"/>
  <c r="O53" i="21"/>
  <c r="N53" i="21"/>
  <c r="M53" i="21"/>
  <c r="S53" i="21" s="1"/>
  <c r="L53" i="21"/>
  <c r="R53" i="21" s="1"/>
  <c r="K53" i="21"/>
  <c r="J53" i="21"/>
  <c r="I53" i="21"/>
  <c r="Q53" i="21" s="1"/>
  <c r="H53" i="21"/>
  <c r="G53" i="21"/>
  <c r="F53" i="21"/>
  <c r="C53" i="21"/>
  <c r="E53" i="21" s="1"/>
  <c r="B53" i="21"/>
  <c r="S52" i="21"/>
  <c r="R52" i="21"/>
  <c r="Q52" i="21"/>
  <c r="P52" i="21"/>
  <c r="E52" i="21"/>
  <c r="U52" i="21" s="1"/>
  <c r="S51" i="21"/>
  <c r="R51" i="21"/>
  <c r="Q51" i="21"/>
  <c r="P51" i="21"/>
  <c r="E51" i="21"/>
  <c r="U51" i="21" s="1"/>
  <c r="S50" i="21"/>
  <c r="R50" i="21"/>
  <c r="Q50" i="21"/>
  <c r="P50" i="21"/>
  <c r="E50" i="21"/>
  <c r="U49" i="21"/>
  <c r="S49" i="21"/>
  <c r="R49" i="21"/>
  <c r="Q49" i="21"/>
  <c r="P49" i="21"/>
  <c r="E49" i="21"/>
  <c r="T49" i="21" s="1"/>
  <c r="S48" i="21"/>
  <c r="R48" i="21"/>
  <c r="Q48" i="21"/>
  <c r="P48" i="21"/>
  <c r="E48" i="21"/>
  <c r="U48" i="21" s="1"/>
  <c r="S47" i="21"/>
  <c r="R47" i="21"/>
  <c r="Q47" i="21"/>
  <c r="P47" i="21"/>
  <c r="E47" i="21"/>
  <c r="U47" i="21" s="1"/>
  <c r="S46" i="21"/>
  <c r="R46" i="21"/>
  <c r="Q46" i="21"/>
  <c r="P46" i="21"/>
  <c r="E46" i="21"/>
  <c r="U45" i="21"/>
  <c r="S45" i="21"/>
  <c r="R45" i="21"/>
  <c r="Q45" i="21"/>
  <c r="P45" i="21"/>
  <c r="E45" i="21"/>
  <c r="T45" i="21" s="1"/>
  <c r="S44" i="21"/>
  <c r="R44" i="21"/>
  <c r="Q44" i="21"/>
  <c r="P44" i="21"/>
  <c r="E44" i="21"/>
  <c r="U44" i="21" s="1"/>
  <c r="S43" i="21"/>
  <c r="R43" i="21"/>
  <c r="Q43" i="21"/>
  <c r="P43" i="21"/>
  <c r="E43" i="21"/>
  <c r="S42" i="21"/>
  <c r="R42" i="21"/>
  <c r="Q42" i="21"/>
  <c r="P42" i="21"/>
  <c r="E42" i="21"/>
  <c r="W40" i="21"/>
  <c r="V40" i="21"/>
  <c r="O40" i="21"/>
  <c r="N40" i="21"/>
  <c r="M40" i="21"/>
  <c r="S40" i="21" s="1"/>
  <c r="L40" i="21"/>
  <c r="R40" i="21" s="1"/>
  <c r="K40" i="21"/>
  <c r="J40" i="21"/>
  <c r="I40" i="21"/>
  <c r="H40" i="21"/>
  <c r="G40" i="21"/>
  <c r="F40" i="21"/>
  <c r="E40" i="21"/>
  <c r="C40" i="21"/>
  <c r="B40" i="21"/>
  <c r="T39" i="21"/>
  <c r="S39" i="21"/>
  <c r="R39" i="21"/>
  <c r="Q39" i="21"/>
  <c r="P39" i="21"/>
  <c r="E39" i="21"/>
  <c r="U39" i="21" s="1"/>
  <c r="S38" i="21"/>
  <c r="R38" i="21"/>
  <c r="Q38" i="21"/>
  <c r="P38" i="21"/>
  <c r="E38" i="21"/>
  <c r="U38" i="21" s="1"/>
  <c r="S37" i="21"/>
  <c r="R37" i="21"/>
  <c r="Q37" i="21"/>
  <c r="P37" i="21"/>
  <c r="E37" i="21"/>
  <c r="S36" i="21"/>
  <c r="R36" i="21"/>
  <c r="Q36" i="21"/>
  <c r="U36" i="21" s="1"/>
  <c r="P36" i="21"/>
  <c r="E36" i="21"/>
  <c r="S35" i="21"/>
  <c r="R35" i="21"/>
  <c r="Q35" i="21"/>
  <c r="P35" i="21"/>
  <c r="E35" i="21"/>
  <c r="T35" i="21" s="1"/>
  <c r="W33" i="21"/>
  <c r="V33" i="21"/>
  <c r="O33" i="21"/>
  <c r="N33" i="21"/>
  <c r="R33" i="21" s="1"/>
  <c r="M33" i="21"/>
  <c r="L33" i="21"/>
  <c r="K33" i="21"/>
  <c r="J33" i="21"/>
  <c r="I33" i="21"/>
  <c r="H33" i="21"/>
  <c r="G33" i="21"/>
  <c r="F33" i="21"/>
  <c r="C33" i="21"/>
  <c r="B33" i="21"/>
  <c r="S32" i="21"/>
  <c r="R32" i="21"/>
  <c r="Q32" i="21"/>
  <c r="U32" i="21" s="1"/>
  <c r="P32" i="21"/>
  <c r="T32" i="21" s="1"/>
  <c r="E32" i="21"/>
  <c r="W30" i="21"/>
  <c r="V30" i="21"/>
  <c r="O30" i="21"/>
  <c r="N30" i="21"/>
  <c r="M30" i="21"/>
  <c r="S30" i="21" s="1"/>
  <c r="L30" i="21"/>
  <c r="R30" i="21" s="1"/>
  <c r="K30" i="21"/>
  <c r="J30" i="21"/>
  <c r="I30" i="21"/>
  <c r="Q30" i="21" s="1"/>
  <c r="H30" i="21"/>
  <c r="P30" i="21" s="1"/>
  <c r="G30" i="21"/>
  <c r="F30" i="21"/>
  <c r="C30" i="21"/>
  <c r="E30" i="21" s="1"/>
  <c r="B30" i="21"/>
  <c r="S29" i="21"/>
  <c r="R29" i="21"/>
  <c r="Q29" i="21"/>
  <c r="P29" i="21"/>
  <c r="E29" i="21"/>
  <c r="S28" i="21"/>
  <c r="R28" i="21"/>
  <c r="Q28" i="21"/>
  <c r="P28" i="21"/>
  <c r="E28" i="21"/>
  <c r="U28" i="21" s="1"/>
  <c r="U27" i="21"/>
  <c r="S27" i="21"/>
  <c r="R27" i="21"/>
  <c r="Q27" i="21"/>
  <c r="P27" i="21"/>
  <c r="E27" i="21"/>
  <c r="T27" i="21" s="1"/>
  <c r="U26" i="21"/>
  <c r="S26" i="21"/>
  <c r="R26" i="21"/>
  <c r="Q26" i="21"/>
  <c r="P26" i="21"/>
  <c r="E26" i="21"/>
  <c r="T26" i="21" s="1"/>
  <c r="W24" i="21"/>
  <c r="V24" i="21"/>
  <c r="O24" i="21"/>
  <c r="N24" i="21"/>
  <c r="M24" i="21"/>
  <c r="S24" i="21" s="1"/>
  <c r="L24" i="21"/>
  <c r="R24" i="21" s="1"/>
  <c r="K24" i="21"/>
  <c r="J24" i="21"/>
  <c r="I24" i="21"/>
  <c r="H24" i="21"/>
  <c r="G24" i="21"/>
  <c r="F24" i="21"/>
  <c r="C24" i="21"/>
  <c r="B24" i="21"/>
  <c r="E24" i="21" s="1"/>
  <c r="S23" i="21"/>
  <c r="R23" i="21"/>
  <c r="Q23" i="21"/>
  <c r="P23" i="21"/>
  <c r="E23" i="21"/>
  <c r="U23" i="21" s="1"/>
  <c r="T22" i="21"/>
  <c r="S22" i="21"/>
  <c r="R22" i="21"/>
  <c r="Q22" i="21"/>
  <c r="P22" i="21"/>
  <c r="E22" i="21"/>
  <c r="U22" i="21" s="1"/>
  <c r="U21" i="21"/>
  <c r="S21" i="21"/>
  <c r="R21" i="21"/>
  <c r="Q21" i="21"/>
  <c r="P21" i="21"/>
  <c r="E21" i="21"/>
  <c r="T21" i="21" s="1"/>
  <c r="S20" i="21"/>
  <c r="R20" i="21"/>
  <c r="Q20" i="21"/>
  <c r="P20" i="21"/>
  <c r="E20" i="21"/>
  <c r="S19" i="21"/>
  <c r="R19" i="21"/>
  <c r="Q19" i="21"/>
  <c r="P19" i="21"/>
  <c r="E19" i="21"/>
  <c r="U19" i="21" s="1"/>
  <c r="U18" i="21"/>
  <c r="T18" i="21"/>
  <c r="S18" i="21"/>
  <c r="R18" i="21"/>
  <c r="Q18" i="21"/>
  <c r="P18" i="21"/>
  <c r="E18" i="21"/>
  <c r="U17" i="21"/>
  <c r="S17" i="21"/>
  <c r="R17" i="21"/>
  <c r="Q17" i="21"/>
  <c r="P17" i="21"/>
  <c r="E17" i="21"/>
  <c r="T17" i="21" s="1"/>
  <c r="W15" i="21"/>
  <c r="V15" i="21"/>
  <c r="O15" i="21"/>
  <c r="N15" i="21"/>
  <c r="M15" i="21"/>
  <c r="S15" i="21" s="1"/>
  <c r="L15" i="21"/>
  <c r="R15" i="21" s="1"/>
  <c r="K15" i="21"/>
  <c r="J15" i="21"/>
  <c r="I15" i="21"/>
  <c r="H15" i="21"/>
  <c r="G15" i="21"/>
  <c r="F15" i="21"/>
  <c r="C15" i="21"/>
  <c r="B15" i="21"/>
  <c r="S14" i="21"/>
  <c r="R14" i="21"/>
  <c r="Q14" i="21"/>
  <c r="P14" i="21"/>
  <c r="E14" i="21"/>
  <c r="U14" i="21" s="1"/>
  <c r="U13" i="21"/>
  <c r="T13" i="21"/>
  <c r="S13" i="21"/>
  <c r="R13" i="21"/>
  <c r="Q13" i="21"/>
  <c r="P13" i="21"/>
  <c r="E13" i="21"/>
  <c r="U12" i="21"/>
  <c r="S12" i="21"/>
  <c r="R12" i="21"/>
  <c r="Q12" i="21"/>
  <c r="P12" i="21"/>
  <c r="E12" i="21"/>
  <c r="T12" i="21" s="1"/>
  <c r="S11" i="21"/>
  <c r="R11" i="21"/>
  <c r="Q11" i="21"/>
  <c r="P11" i="21"/>
  <c r="E11" i="21"/>
  <c r="S10" i="21"/>
  <c r="R10" i="21"/>
  <c r="Q10" i="21"/>
  <c r="P10" i="21"/>
  <c r="E10" i="21"/>
  <c r="U10" i="21" s="1"/>
  <c r="U9" i="21"/>
  <c r="T9" i="21"/>
  <c r="S9" i="21"/>
  <c r="R9" i="21"/>
  <c r="Q9" i="21"/>
  <c r="P9" i="21"/>
  <c r="E9" i="21"/>
  <c r="U93" i="20"/>
  <c r="S93" i="20"/>
  <c r="R93" i="20"/>
  <c r="Q93" i="20"/>
  <c r="P93" i="20"/>
  <c r="E93" i="20"/>
  <c r="T93" i="20" s="1"/>
  <c r="S92" i="20"/>
  <c r="R92" i="20"/>
  <c r="Q92" i="20"/>
  <c r="P92" i="20"/>
  <c r="E92" i="20"/>
  <c r="S91" i="20"/>
  <c r="R91" i="20"/>
  <c r="Q91" i="20"/>
  <c r="P91" i="20"/>
  <c r="E91" i="20"/>
  <c r="U91" i="20" s="1"/>
  <c r="U90" i="20"/>
  <c r="T90" i="20"/>
  <c r="S90" i="20"/>
  <c r="R90" i="20"/>
  <c r="Q90" i="20"/>
  <c r="P90" i="20"/>
  <c r="E90" i="20"/>
  <c r="U89" i="20"/>
  <c r="S89" i="20"/>
  <c r="R89" i="20"/>
  <c r="Q89" i="20"/>
  <c r="P89" i="20"/>
  <c r="E89" i="20"/>
  <c r="T89" i="20" s="1"/>
  <c r="S88" i="20"/>
  <c r="R88" i="20"/>
  <c r="Q88" i="20"/>
  <c r="P88" i="20"/>
  <c r="E88" i="20"/>
  <c r="S87" i="20"/>
  <c r="R87" i="20"/>
  <c r="Q87" i="20"/>
  <c r="P87" i="20"/>
  <c r="E87" i="20"/>
  <c r="U87" i="20" s="1"/>
  <c r="U86" i="20"/>
  <c r="T86" i="20"/>
  <c r="S86" i="20"/>
  <c r="R86" i="20"/>
  <c r="Q86" i="20"/>
  <c r="P86" i="20"/>
  <c r="E86" i="20"/>
  <c r="W72" i="20"/>
  <c r="V72" i="20"/>
  <c r="O72" i="20"/>
  <c r="N72" i="20"/>
  <c r="M72" i="20"/>
  <c r="L72" i="20"/>
  <c r="K72" i="20"/>
  <c r="J72" i="20"/>
  <c r="I72" i="20"/>
  <c r="H72" i="20"/>
  <c r="P72" i="20" s="1"/>
  <c r="G72" i="20"/>
  <c r="F72" i="20"/>
  <c r="C72" i="20"/>
  <c r="B72" i="20"/>
  <c r="E72" i="20" s="1"/>
  <c r="W71" i="20"/>
  <c r="V71" i="20"/>
  <c r="O71" i="20"/>
  <c r="N71" i="20"/>
  <c r="M71" i="20"/>
  <c r="L71" i="20"/>
  <c r="K71" i="20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I70" i="20"/>
  <c r="H70" i="20"/>
  <c r="G70" i="20"/>
  <c r="F70" i="20"/>
  <c r="C70" i="20"/>
  <c r="B70" i="20"/>
  <c r="E70" i="20" s="1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S66" i="20" s="1"/>
  <c r="L66" i="20"/>
  <c r="R66" i="20" s="1"/>
  <c r="K66" i="20"/>
  <c r="J66" i="20"/>
  <c r="I66" i="20"/>
  <c r="H66" i="20"/>
  <c r="G66" i="20"/>
  <c r="F66" i="20"/>
  <c r="C66" i="20"/>
  <c r="B66" i="20"/>
  <c r="S65" i="20"/>
  <c r="R65" i="20"/>
  <c r="Q65" i="20"/>
  <c r="P65" i="20"/>
  <c r="E65" i="20"/>
  <c r="U65" i="20" s="1"/>
  <c r="U64" i="20"/>
  <c r="T64" i="20"/>
  <c r="S64" i="20"/>
  <c r="R64" i="20"/>
  <c r="Q64" i="20"/>
  <c r="P64" i="20"/>
  <c r="E64" i="20"/>
  <c r="U63" i="20"/>
  <c r="S63" i="20"/>
  <c r="R63" i="20"/>
  <c r="Q63" i="20"/>
  <c r="P63" i="20"/>
  <c r="E63" i="20"/>
  <c r="T63" i="20" s="1"/>
  <c r="S62" i="20"/>
  <c r="R62" i="20"/>
  <c r="Q62" i="20"/>
  <c r="P62" i="20"/>
  <c r="E62" i="20"/>
  <c r="S61" i="20"/>
  <c r="R61" i="20"/>
  <c r="Q61" i="20"/>
  <c r="P61" i="20"/>
  <c r="E61" i="20"/>
  <c r="V59" i="20"/>
  <c r="O59" i="20"/>
  <c r="N59" i="20"/>
  <c r="M59" i="20"/>
  <c r="S59" i="20" s="1"/>
  <c r="L59" i="20"/>
  <c r="R59" i="20" s="1"/>
  <c r="K59" i="20"/>
  <c r="J59" i="20"/>
  <c r="I59" i="20"/>
  <c r="H59" i="20"/>
  <c r="G59" i="20"/>
  <c r="F59" i="20"/>
  <c r="C59" i="20"/>
  <c r="E59" i="20" s="1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U57" i="20" s="1"/>
  <c r="U56" i="20"/>
  <c r="T56" i="20"/>
  <c r="S56" i="20"/>
  <c r="R56" i="20"/>
  <c r="Q56" i="20"/>
  <c r="P56" i="20"/>
  <c r="E56" i="20"/>
  <c r="U55" i="20"/>
  <c r="S55" i="20"/>
  <c r="R55" i="20"/>
  <c r="Q55" i="20"/>
  <c r="P55" i="20"/>
  <c r="E55" i="20"/>
  <c r="T55" i="20" s="1"/>
  <c r="W53" i="20"/>
  <c r="V53" i="20"/>
  <c r="O53" i="20"/>
  <c r="N53" i="20"/>
  <c r="M53" i="20"/>
  <c r="S53" i="20" s="1"/>
  <c r="L53" i="20"/>
  <c r="R53" i="20" s="1"/>
  <c r="K53" i="20"/>
  <c r="J53" i="20"/>
  <c r="I53" i="20"/>
  <c r="H53" i="20"/>
  <c r="G53" i="20"/>
  <c r="F53" i="20"/>
  <c r="C53" i="20"/>
  <c r="B53" i="20"/>
  <c r="S52" i="20"/>
  <c r="R52" i="20"/>
  <c r="Q52" i="20"/>
  <c r="P52" i="20"/>
  <c r="E52" i="20"/>
  <c r="U52" i="20" s="1"/>
  <c r="U51" i="20"/>
  <c r="T51" i="20"/>
  <c r="S51" i="20"/>
  <c r="R51" i="20"/>
  <c r="Q51" i="20"/>
  <c r="P51" i="20"/>
  <c r="E51" i="20"/>
  <c r="U50" i="20"/>
  <c r="S50" i="20"/>
  <c r="R50" i="20"/>
  <c r="Q50" i="20"/>
  <c r="P50" i="20"/>
  <c r="E50" i="20"/>
  <c r="T50" i="20" s="1"/>
  <c r="S49" i="20"/>
  <c r="R49" i="20"/>
  <c r="Q49" i="20"/>
  <c r="P49" i="20"/>
  <c r="E49" i="20"/>
  <c r="S48" i="20"/>
  <c r="R48" i="20"/>
  <c r="Q48" i="20"/>
  <c r="P48" i="20"/>
  <c r="E48" i="20"/>
  <c r="U48" i="20" s="1"/>
  <c r="U47" i="20"/>
  <c r="T47" i="20"/>
  <c r="S47" i="20"/>
  <c r="R47" i="20"/>
  <c r="Q47" i="20"/>
  <c r="P47" i="20"/>
  <c r="E47" i="20"/>
  <c r="U46" i="20"/>
  <c r="S46" i="20"/>
  <c r="R46" i="20"/>
  <c r="Q46" i="20"/>
  <c r="P46" i="20"/>
  <c r="E46" i="20"/>
  <c r="T46" i="20" s="1"/>
  <c r="S45" i="20"/>
  <c r="R45" i="20"/>
  <c r="Q45" i="20"/>
  <c r="P45" i="20"/>
  <c r="E45" i="20"/>
  <c r="S44" i="20"/>
  <c r="R44" i="20"/>
  <c r="Q44" i="20"/>
  <c r="P44" i="20"/>
  <c r="E44" i="20"/>
  <c r="U44" i="20" s="1"/>
  <c r="U43" i="20"/>
  <c r="T43" i="20"/>
  <c r="S43" i="20"/>
  <c r="R43" i="20"/>
  <c r="Q43" i="20"/>
  <c r="P43" i="20"/>
  <c r="E43" i="20"/>
  <c r="U42" i="20"/>
  <c r="S42" i="20"/>
  <c r="R42" i="20"/>
  <c r="Q42" i="20"/>
  <c r="P42" i="20"/>
  <c r="E42" i="20"/>
  <c r="T42" i="20" s="1"/>
  <c r="W40" i="20"/>
  <c r="V40" i="20"/>
  <c r="O40" i="20"/>
  <c r="N40" i="20"/>
  <c r="M40" i="20"/>
  <c r="S40" i="20" s="1"/>
  <c r="L40" i="20"/>
  <c r="R40" i="20" s="1"/>
  <c r="K40" i="20"/>
  <c r="J40" i="20"/>
  <c r="I40" i="20"/>
  <c r="H40" i="20"/>
  <c r="G40" i="20"/>
  <c r="F40" i="20"/>
  <c r="C40" i="20"/>
  <c r="B40" i="20"/>
  <c r="S39" i="20"/>
  <c r="R39" i="20"/>
  <c r="Q39" i="20"/>
  <c r="P39" i="20"/>
  <c r="E39" i="20"/>
  <c r="U39" i="20" s="1"/>
  <c r="U38" i="20"/>
  <c r="T38" i="20"/>
  <c r="S38" i="20"/>
  <c r="R38" i="20"/>
  <c r="Q38" i="20"/>
  <c r="P38" i="20"/>
  <c r="E38" i="20"/>
  <c r="U37" i="20"/>
  <c r="S37" i="20"/>
  <c r="R37" i="20"/>
  <c r="Q37" i="20"/>
  <c r="P37" i="20"/>
  <c r="E37" i="20"/>
  <c r="T37" i="20" s="1"/>
  <c r="S36" i="20"/>
  <c r="R36" i="20"/>
  <c r="Q36" i="20"/>
  <c r="P36" i="20"/>
  <c r="E36" i="20"/>
  <c r="U36" i="20" s="1"/>
  <c r="S35" i="20"/>
  <c r="R35" i="20"/>
  <c r="Q35" i="20"/>
  <c r="P35" i="20"/>
  <c r="E35" i="20"/>
  <c r="W33" i="20"/>
  <c r="V33" i="20"/>
  <c r="O33" i="20"/>
  <c r="N33" i="20"/>
  <c r="R33" i="20" s="1"/>
  <c r="M33" i="20"/>
  <c r="L33" i="20"/>
  <c r="K33" i="20"/>
  <c r="J33" i="20"/>
  <c r="I33" i="20"/>
  <c r="H33" i="20"/>
  <c r="P33" i="20" s="1"/>
  <c r="G33" i="20"/>
  <c r="F33" i="20"/>
  <c r="C33" i="20"/>
  <c r="E33" i="20" s="1"/>
  <c r="B33" i="20"/>
  <c r="S32" i="20"/>
  <c r="R32" i="20"/>
  <c r="Q32" i="20"/>
  <c r="P32" i="20"/>
  <c r="E32" i="20"/>
  <c r="T32" i="20" s="1"/>
  <c r="W30" i="20"/>
  <c r="V30" i="20"/>
  <c r="O30" i="20"/>
  <c r="N30" i="20"/>
  <c r="M30" i="20"/>
  <c r="S30" i="20" s="1"/>
  <c r="L30" i="20"/>
  <c r="R30" i="20" s="1"/>
  <c r="K30" i="20"/>
  <c r="J30" i="20"/>
  <c r="I30" i="20"/>
  <c r="H30" i="20"/>
  <c r="G30" i="20"/>
  <c r="F30" i="20"/>
  <c r="C30" i="20"/>
  <c r="B30" i="20"/>
  <c r="E30" i="20" s="1"/>
  <c r="S29" i="20"/>
  <c r="R29" i="20"/>
  <c r="Q29" i="20"/>
  <c r="P29" i="20"/>
  <c r="E29" i="20"/>
  <c r="U29" i="20" s="1"/>
  <c r="U28" i="20"/>
  <c r="T28" i="20"/>
  <c r="S28" i="20"/>
  <c r="R28" i="20"/>
  <c r="Q28" i="20"/>
  <c r="P28" i="20"/>
  <c r="E28" i="20"/>
  <c r="U27" i="20"/>
  <c r="S27" i="20"/>
  <c r="R27" i="20"/>
  <c r="Q27" i="20"/>
  <c r="P27" i="20"/>
  <c r="E27" i="20"/>
  <c r="T27" i="20" s="1"/>
  <c r="S26" i="20"/>
  <c r="R26" i="20"/>
  <c r="Q26" i="20"/>
  <c r="P26" i="20"/>
  <c r="E26" i="20"/>
  <c r="W24" i="20"/>
  <c r="V24" i="20"/>
  <c r="O24" i="20"/>
  <c r="N24" i="20"/>
  <c r="M24" i="20"/>
  <c r="S24" i="20" s="1"/>
  <c r="L24" i="20"/>
  <c r="R24" i="20" s="1"/>
  <c r="K24" i="20"/>
  <c r="J24" i="20"/>
  <c r="I24" i="20"/>
  <c r="H24" i="20"/>
  <c r="G24" i="20"/>
  <c r="F24" i="20"/>
  <c r="C24" i="20"/>
  <c r="B24" i="20"/>
  <c r="E24" i="20" s="1"/>
  <c r="U23" i="20"/>
  <c r="S23" i="20"/>
  <c r="R23" i="20"/>
  <c r="Q23" i="20"/>
  <c r="P23" i="20"/>
  <c r="E23" i="20"/>
  <c r="T23" i="20" s="1"/>
  <c r="U22" i="20"/>
  <c r="S22" i="20"/>
  <c r="R22" i="20"/>
  <c r="Q22" i="20"/>
  <c r="P22" i="20"/>
  <c r="E22" i="20"/>
  <c r="T22" i="20" s="1"/>
  <c r="T21" i="20"/>
  <c r="S21" i="20"/>
  <c r="R21" i="20"/>
  <c r="Q21" i="20"/>
  <c r="P21" i="20"/>
  <c r="E21" i="20"/>
  <c r="U21" i="20" s="1"/>
  <c r="S20" i="20"/>
  <c r="R20" i="20"/>
  <c r="Q20" i="20"/>
  <c r="P20" i="20"/>
  <c r="E20" i="20"/>
  <c r="U20" i="20" s="1"/>
  <c r="U19" i="20"/>
  <c r="S19" i="20"/>
  <c r="R19" i="20"/>
  <c r="Q19" i="20"/>
  <c r="P19" i="20"/>
  <c r="E19" i="20"/>
  <c r="T19" i="20" s="1"/>
  <c r="U18" i="20"/>
  <c r="S18" i="20"/>
  <c r="R18" i="20"/>
  <c r="Q18" i="20"/>
  <c r="P18" i="20"/>
  <c r="E18" i="20"/>
  <c r="T18" i="20" s="1"/>
  <c r="T17" i="20"/>
  <c r="S17" i="20"/>
  <c r="R17" i="20"/>
  <c r="Q17" i="20"/>
  <c r="P17" i="20"/>
  <c r="E17" i="20"/>
  <c r="U17" i="20" s="1"/>
  <c r="W15" i="20"/>
  <c r="V15" i="20"/>
  <c r="O15" i="20"/>
  <c r="N15" i="20"/>
  <c r="R15" i="20" s="1"/>
  <c r="M15" i="20"/>
  <c r="L15" i="20"/>
  <c r="K15" i="20"/>
  <c r="J15" i="20"/>
  <c r="I15" i="20"/>
  <c r="H15" i="20"/>
  <c r="G15" i="20"/>
  <c r="F15" i="20"/>
  <c r="C15" i="20"/>
  <c r="B15" i="20"/>
  <c r="E15" i="20" s="1"/>
  <c r="S14" i="20"/>
  <c r="R14" i="20"/>
  <c r="Q14" i="20"/>
  <c r="P14" i="20"/>
  <c r="E14" i="20"/>
  <c r="U13" i="20"/>
  <c r="S13" i="20"/>
  <c r="R13" i="20"/>
  <c r="Q13" i="20"/>
  <c r="P13" i="20"/>
  <c r="E13" i="20"/>
  <c r="T13" i="20" s="1"/>
  <c r="T12" i="20"/>
  <c r="S12" i="20"/>
  <c r="R12" i="20"/>
  <c r="Q12" i="20"/>
  <c r="P12" i="20"/>
  <c r="E12" i="20"/>
  <c r="U12" i="20" s="1"/>
  <c r="S11" i="20"/>
  <c r="R11" i="20"/>
  <c r="Q11" i="20"/>
  <c r="P11" i="20"/>
  <c r="E11" i="20"/>
  <c r="U11" i="20" s="1"/>
  <c r="S10" i="20"/>
  <c r="R10" i="20"/>
  <c r="Q10" i="20"/>
  <c r="P10" i="20"/>
  <c r="T10" i="20" s="1"/>
  <c r="E10" i="20"/>
  <c r="U9" i="20"/>
  <c r="S9" i="20"/>
  <c r="R9" i="20"/>
  <c r="Q9" i="20"/>
  <c r="P9" i="20"/>
  <c r="E9" i="20"/>
  <c r="T9" i="20" s="1"/>
  <c r="T93" i="19"/>
  <c r="S93" i="19"/>
  <c r="R93" i="19"/>
  <c r="Q93" i="19"/>
  <c r="P93" i="19"/>
  <c r="E93" i="19"/>
  <c r="U93" i="19" s="1"/>
  <c r="S92" i="19"/>
  <c r="R92" i="19"/>
  <c r="Q92" i="19"/>
  <c r="P92" i="19"/>
  <c r="E92" i="19"/>
  <c r="U92" i="19" s="1"/>
  <c r="U91" i="19"/>
  <c r="T91" i="19"/>
  <c r="S91" i="19"/>
  <c r="R91" i="19"/>
  <c r="Q91" i="19"/>
  <c r="P91" i="19"/>
  <c r="E91" i="19"/>
  <c r="U90" i="19"/>
  <c r="S90" i="19"/>
  <c r="R90" i="19"/>
  <c r="Q90" i="19"/>
  <c r="P90" i="19"/>
  <c r="E90" i="19"/>
  <c r="T90" i="19" s="1"/>
  <c r="T89" i="19"/>
  <c r="S89" i="19"/>
  <c r="R89" i="19"/>
  <c r="Q89" i="19"/>
  <c r="P89" i="19"/>
  <c r="E89" i="19"/>
  <c r="U89" i="19" s="1"/>
  <c r="S88" i="19"/>
  <c r="R88" i="19"/>
  <c r="Q88" i="19"/>
  <c r="P88" i="19"/>
  <c r="E88" i="19"/>
  <c r="U88" i="19" s="1"/>
  <c r="U87" i="19"/>
  <c r="T87" i="19"/>
  <c r="S87" i="19"/>
  <c r="R87" i="19"/>
  <c r="Q87" i="19"/>
  <c r="P87" i="19"/>
  <c r="E87" i="19"/>
  <c r="U86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H71" i="19"/>
  <c r="G71" i="19"/>
  <c r="F71" i="19"/>
  <c r="C71" i="19"/>
  <c r="B71" i="19"/>
  <c r="W70" i="19"/>
  <c r="V70" i="19"/>
  <c r="O70" i="19"/>
  <c r="N70" i="19"/>
  <c r="M70" i="19"/>
  <c r="S70" i="19" s="1"/>
  <c r="L70" i="19"/>
  <c r="K70" i="19"/>
  <c r="J70" i="19"/>
  <c r="I70" i="19"/>
  <c r="Q70" i="19" s="1"/>
  <c r="H70" i="19"/>
  <c r="G70" i="19"/>
  <c r="F70" i="19"/>
  <c r="C70" i="19"/>
  <c r="E70" i="19" s="1"/>
  <c r="B70" i="19"/>
  <c r="S69" i="19"/>
  <c r="R69" i="19"/>
  <c r="Q69" i="19"/>
  <c r="U69" i="19" s="1"/>
  <c r="P69" i="19"/>
  <c r="E69" i="19"/>
  <c r="T69" i="19" s="1"/>
  <c r="W67" i="19"/>
  <c r="V67" i="19"/>
  <c r="O67" i="19"/>
  <c r="N67" i="19"/>
  <c r="M67" i="19"/>
  <c r="L67" i="19"/>
  <c r="R67" i="19" s="1"/>
  <c r="K67" i="19"/>
  <c r="J67" i="19"/>
  <c r="I67" i="19"/>
  <c r="H67" i="19"/>
  <c r="G67" i="19"/>
  <c r="F67" i="19"/>
  <c r="C67" i="19"/>
  <c r="B67" i="19"/>
  <c r="E67" i="19" s="1"/>
  <c r="W66" i="19"/>
  <c r="V66" i="19"/>
  <c r="O66" i="19"/>
  <c r="N66" i="19"/>
  <c r="M66" i="19"/>
  <c r="S66" i="19" s="1"/>
  <c r="L66" i="19"/>
  <c r="R66" i="19" s="1"/>
  <c r="K66" i="19"/>
  <c r="J66" i="19"/>
  <c r="I66" i="19"/>
  <c r="H66" i="19"/>
  <c r="G66" i="19"/>
  <c r="F66" i="19"/>
  <c r="C66" i="19"/>
  <c r="B66" i="19"/>
  <c r="E66" i="19" s="1"/>
  <c r="S65" i="19"/>
  <c r="R65" i="19"/>
  <c r="Q65" i="19"/>
  <c r="P65" i="19"/>
  <c r="E65" i="19"/>
  <c r="U64" i="19"/>
  <c r="S64" i="19"/>
  <c r="R64" i="19"/>
  <c r="Q64" i="19"/>
  <c r="P64" i="19"/>
  <c r="E64" i="19"/>
  <c r="T64" i="19" s="1"/>
  <c r="T63" i="19"/>
  <c r="S63" i="19"/>
  <c r="R63" i="19"/>
  <c r="Q63" i="19"/>
  <c r="P63" i="19"/>
  <c r="E63" i="19"/>
  <c r="U63" i="19" s="1"/>
  <c r="S62" i="19"/>
  <c r="R62" i="19"/>
  <c r="Q62" i="19"/>
  <c r="P62" i="19"/>
  <c r="E62" i="19"/>
  <c r="U62" i="19" s="1"/>
  <c r="S61" i="19"/>
  <c r="R61" i="19"/>
  <c r="Q61" i="19"/>
  <c r="P61" i="19"/>
  <c r="E61" i="19"/>
  <c r="V59" i="19"/>
  <c r="O59" i="19"/>
  <c r="N59" i="19"/>
  <c r="M59" i="19"/>
  <c r="S59" i="19" s="1"/>
  <c r="L59" i="19"/>
  <c r="R59" i="19" s="1"/>
  <c r="K59" i="19"/>
  <c r="J59" i="19"/>
  <c r="I59" i="19"/>
  <c r="Q59" i="19" s="1"/>
  <c r="H59" i="19"/>
  <c r="G59" i="19"/>
  <c r="F59" i="19"/>
  <c r="C59" i="19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U56" i="19"/>
  <c r="S56" i="19"/>
  <c r="R56" i="19"/>
  <c r="Q56" i="19"/>
  <c r="P56" i="19"/>
  <c r="E56" i="19"/>
  <c r="T56" i="19" s="1"/>
  <c r="T55" i="19"/>
  <c r="S55" i="19"/>
  <c r="R55" i="19"/>
  <c r="Q55" i="19"/>
  <c r="P55" i="19"/>
  <c r="E55" i="19"/>
  <c r="U55" i="19" s="1"/>
  <c r="W53" i="19"/>
  <c r="V53" i="19"/>
  <c r="O53" i="19"/>
  <c r="N53" i="19"/>
  <c r="M53" i="19"/>
  <c r="S53" i="19" s="1"/>
  <c r="L53" i="19"/>
  <c r="R53" i="19" s="1"/>
  <c r="K53" i="19"/>
  <c r="J53" i="19"/>
  <c r="I53" i="19"/>
  <c r="H53" i="19"/>
  <c r="G53" i="19"/>
  <c r="F53" i="19"/>
  <c r="C53" i="19"/>
  <c r="B53" i="19"/>
  <c r="S52" i="19"/>
  <c r="R52" i="19"/>
  <c r="Q52" i="19"/>
  <c r="P52" i="19"/>
  <c r="E52" i="19"/>
  <c r="S51" i="19"/>
  <c r="R51" i="19"/>
  <c r="Q51" i="19"/>
  <c r="P51" i="19"/>
  <c r="E51" i="19"/>
  <c r="T50" i="19"/>
  <c r="S50" i="19"/>
  <c r="R50" i="19"/>
  <c r="Q50" i="19"/>
  <c r="P50" i="19"/>
  <c r="E50" i="19"/>
  <c r="U50" i="19" s="1"/>
  <c r="S49" i="19"/>
  <c r="R49" i="19"/>
  <c r="Q49" i="19"/>
  <c r="P49" i="19"/>
  <c r="E49" i="19"/>
  <c r="U49" i="19" s="1"/>
  <c r="S48" i="19"/>
  <c r="R48" i="19"/>
  <c r="Q48" i="19"/>
  <c r="P48" i="19"/>
  <c r="E48" i="19"/>
  <c r="S47" i="19"/>
  <c r="R47" i="19"/>
  <c r="Q47" i="19"/>
  <c r="P47" i="19"/>
  <c r="E47" i="19"/>
  <c r="T47" i="19" s="1"/>
  <c r="T46" i="19"/>
  <c r="S46" i="19"/>
  <c r="R46" i="19"/>
  <c r="Q46" i="19"/>
  <c r="P46" i="19"/>
  <c r="E46" i="19"/>
  <c r="U46" i="19" s="1"/>
  <c r="S45" i="19"/>
  <c r="R45" i="19"/>
  <c r="Q45" i="19"/>
  <c r="P45" i="19"/>
  <c r="E45" i="19"/>
  <c r="U45" i="19" s="1"/>
  <c r="S44" i="19"/>
  <c r="R44" i="19"/>
  <c r="Q44" i="19"/>
  <c r="P44" i="19"/>
  <c r="E44" i="19"/>
  <c r="U43" i="19"/>
  <c r="S43" i="19"/>
  <c r="R43" i="19"/>
  <c r="Q43" i="19"/>
  <c r="P43" i="19"/>
  <c r="E43" i="19"/>
  <c r="T43" i="19" s="1"/>
  <c r="T42" i="19"/>
  <c r="S42" i="19"/>
  <c r="R42" i="19"/>
  <c r="Q42" i="19"/>
  <c r="P42" i="19"/>
  <c r="E42" i="19"/>
  <c r="U42" i="19" s="1"/>
  <c r="W40" i="19"/>
  <c r="V40" i="19"/>
  <c r="S40" i="19"/>
  <c r="R40" i="19"/>
  <c r="O40" i="19"/>
  <c r="N40" i="19"/>
  <c r="M40" i="19"/>
  <c r="L40" i="19"/>
  <c r="K40" i="19"/>
  <c r="J40" i="19"/>
  <c r="I40" i="19"/>
  <c r="Q40" i="19" s="1"/>
  <c r="H40" i="19"/>
  <c r="P40" i="19" s="1"/>
  <c r="G40" i="19"/>
  <c r="F40" i="19"/>
  <c r="C40" i="19"/>
  <c r="B40" i="19"/>
  <c r="U39" i="19"/>
  <c r="T39" i="19"/>
  <c r="S39" i="19"/>
  <c r="R39" i="19"/>
  <c r="Q39" i="19"/>
  <c r="P39" i="19"/>
  <c r="E39" i="19"/>
  <c r="S38" i="19"/>
  <c r="R38" i="19"/>
  <c r="Q38" i="19"/>
  <c r="P38" i="19"/>
  <c r="E38" i="19"/>
  <c r="S37" i="19"/>
  <c r="R37" i="19"/>
  <c r="Q37" i="19"/>
  <c r="P37" i="19"/>
  <c r="E37" i="19"/>
  <c r="S36" i="19"/>
  <c r="R36" i="19"/>
  <c r="Q36" i="19"/>
  <c r="P36" i="19"/>
  <c r="E36" i="19"/>
  <c r="U35" i="19"/>
  <c r="T35" i="19"/>
  <c r="S35" i="19"/>
  <c r="R35" i="19"/>
  <c r="Q35" i="19"/>
  <c r="P35" i="19"/>
  <c r="E35" i="19"/>
  <c r="W33" i="19"/>
  <c r="V33" i="19"/>
  <c r="O33" i="19"/>
  <c r="N33" i="19"/>
  <c r="M33" i="19"/>
  <c r="S33" i="19" s="1"/>
  <c r="L33" i="19"/>
  <c r="R33" i="19" s="1"/>
  <c r="K33" i="19"/>
  <c r="J33" i="19"/>
  <c r="I33" i="19"/>
  <c r="H33" i="19"/>
  <c r="G33" i="19"/>
  <c r="F33" i="19"/>
  <c r="C33" i="19"/>
  <c r="E33" i="19" s="1"/>
  <c r="B33" i="19"/>
  <c r="S32" i="19"/>
  <c r="R32" i="19"/>
  <c r="Q32" i="19"/>
  <c r="P32" i="19"/>
  <c r="E32" i="19"/>
  <c r="U32" i="19" s="1"/>
  <c r="W30" i="19"/>
  <c r="V30" i="19"/>
  <c r="O30" i="19"/>
  <c r="N30" i="19"/>
  <c r="M30" i="19"/>
  <c r="S30" i="19" s="1"/>
  <c r="L30" i="19"/>
  <c r="R30" i="19" s="1"/>
  <c r="K30" i="19"/>
  <c r="J30" i="19"/>
  <c r="I30" i="19"/>
  <c r="H30" i="19"/>
  <c r="G30" i="19"/>
  <c r="F30" i="19"/>
  <c r="C30" i="19"/>
  <c r="B30" i="19"/>
  <c r="E30" i="19" s="1"/>
  <c r="U29" i="19"/>
  <c r="T29" i="19"/>
  <c r="S29" i="19"/>
  <c r="R29" i="19"/>
  <c r="Q29" i="19"/>
  <c r="P29" i="19"/>
  <c r="E29" i="19"/>
  <c r="U28" i="19"/>
  <c r="S28" i="19"/>
  <c r="R28" i="19"/>
  <c r="Q28" i="19"/>
  <c r="P28" i="19"/>
  <c r="E28" i="19"/>
  <c r="T28" i="19" s="1"/>
  <c r="T27" i="19"/>
  <c r="S27" i="19"/>
  <c r="R27" i="19"/>
  <c r="Q27" i="19"/>
  <c r="P27" i="19"/>
  <c r="E27" i="19"/>
  <c r="U27" i="19" s="1"/>
  <c r="S26" i="19"/>
  <c r="R26" i="19"/>
  <c r="Q26" i="19"/>
  <c r="P26" i="19"/>
  <c r="E26" i="19"/>
  <c r="U26" i="19" s="1"/>
  <c r="W24" i="19"/>
  <c r="V24" i="19"/>
  <c r="O24" i="19"/>
  <c r="N24" i="19"/>
  <c r="M24" i="19"/>
  <c r="S24" i="19" s="1"/>
  <c r="L24" i="19"/>
  <c r="R24" i="19" s="1"/>
  <c r="K24" i="19"/>
  <c r="J24" i="19"/>
  <c r="I24" i="19"/>
  <c r="H24" i="19"/>
  <c r="G24" i="19"/>
  <c r="F24" i="19"/>
  <c r="C24" i="19"/>
  <c r="E24" i="19" s="1"/>
  <c r="B24" i="19"/>
  <c r="U23" i="19"/>
  <c r="S23" i="19"/>
  <c r="R23" i="19"/>
  <c r="Q23" i="19"/>
  <c r="P23" i="19"/>
  <c r="E23" i="19"/>
  <c r="T23" i="19" s="1"/>
  <c r="T22" i="19"/>
  <c r="S22" i="19"/>
  <c r="R22" i="19"/>
  <c r="Q22" i="19"/>
  <c r="P22" i="19"/>
  <c r="E22" i="19"/>
  <c r="U22" i="19" s="1"/>
  <c r="S21" i="19"/>
  <c r="R21" i="19"/>
  <c r="Q21" i="19"/>
  <c r="P21" i="19"/>
  <c r="E21" i="19"/>
  <c r="U21" i="19" s="1"/>
  <c r="U20" i="19"/>
  <c r="T20" i="19"/>
  <c r="S20" i="19"/>
  <c r="R20" i="19"/>
  <c r="Q20" i="19"/>
  <c r="P20" i="19"/>
  <c r="E20" i="19"/>
  <c r="U19" i="19"/>
  <c r="S19" i="19"/>
  <c r="R19" i="19"/>
  <c r="Q19" i="19"/>
  <c r="P19" i="19"/>
  <c r="E19" i="19"/>
  <c r="T19" i="19" s="1"/>
  <c r="T18" i="19"/>
  <c r="S18" i="19"/>
  <c r="R18" i="19"/>
  <c r="Q18" i="19"/>
  <c r="P18" i="19"/>
  <c r="E18" i="19"/>
  <c r="U18" i="19" s="1"/>
  <c r="S17" i="19"/>
  <c r="R17" i="19"/>
  <c r="Q17" i="19"/>
  <c r="P17" i="19"/>
  <c r="E17" i="19"/>
  <c r="U17" i="19" s="1"/>
  <c r="W15" i="19"/>
  <c r="V15" i="19"/>
  <c r="O15" i="19"/>
  <c r="N15" i="19"/>
  <c r="M15" i="19"/>
  <c r="L15" i="19"/>
  <c r="K15" i="19"/>
  <c r="J15" i="19"/>
  <c r="I15" i="19"/>
  <c r="Q15" i="19" s="1"/>
  <c r="H15" i="19"/>
  <c r="G15" i="19"/>
  <c r="F15" i="19"/>
  <c r="C15" i="19"/>
  <c r="B15" i="19"/>
  <c r="U14" i="19"/>
  <c r="S14" i="19"/>
  <c r="R14" i="19"/>
  <c r="Q14" i="19"/>
  <c r="P14" i="19"/>
  <c r="E14" i="19"/>
  <c r="T14" i="19" s="1"/>
  <c r="S13" i="19"/>
  <c r="R13" i="19"/>
  <c r="Q13" i="19"/>
  <c r="P13" i="19"/>
  <c r="E13" i="19"/>
  <c r="S12" i="19"/>
  <c r="R12" i="19"/>
  <c r="Q12" i="19"/>
  <c r="P12" i="19"/>
  <c r="E12" i="19"/>
  <c r="U12" i="19" s="1"/>
  <c r="U11" i="19"/>
  <c r="T11" i="19"/>
  <c r="S11" i="19"/>
  <c r="R11" i="19"/>
  <c r="Q11" i="19"/>
  <c r="P11" i="19"/>
  <c r="E11" i="19"/>
  <c r="S10" i="19"/>
  <c r="R10" i="19"/>
  <c r="Q10" i="19"/>
  <c r="U10" i="19" s="1"/>
  <c r="P10" i="19"/>
  <c r="E10" i="19"/>
  <c r="S9" i="19"/>
  <c r="R9" i="19"/>
  <c r="Q9" i="19"/>
  <c r="P9" i="19"/>
  <c r="E9" i="19"/>
  <c r="T9" i="19" s="1"/>
  <c r="S93" i="18"/>
  <c r="R93" i="18"/>
  <c r="Q93" i="18"/>
  <c r="P93" i="18"/>
  <c r="E93" i="18"/>
  <c r="U93" i="18" s="1"/>
  <c r="U92" i="18"/>
  <c r="T92" i="18"/>
  <c r="S92" i="18"/>
  <c r="R92" i="18"/>
  <c r="Q92" i="18"/>
  <c r="P92" i="18"/>
  <c r="E92" i="18"/>
  <c r="U91" i="18"/>
  <c r="S91" i="18"/>
  <c r="R91" i="18"/>
  <c r="Q91" i="18"/>
  <c r="P91" i="18"/>
  <c r="E91" i="18"/>
  <c r="T91" i="18" s="1"/>
  <c r="S90" i="18"/>
  <c r="R90" i="18"/>
  <c r="Q90" i="18"/>
  <c r="P90" i="18"/>
  <c r="E90" i="18"/>
  <c r="S89" i="18"/>
  <c r="R89" i="18"/>
  <c r="Q89" i="18"/>
  <c r="P89" i="18"/>
  <c r="E89" i="18"/>
  <c r="U89" i="18" s="1"/>
  <c r="U88" i="18"/>
  <c r="T88" i="18"/>
  <c r="S88" i="18"/>
  <c r="R88" i="18"/>
  <c r="Q88" i="18"/>
  <c r="P88" i="18"/>
  <c r="E88" i="18"/>
  <c r="U87" i="18"/>
  <c r="S87" i="18"/>
  <c r="R87" i="18"/>
  <c r="Q87" i="18"/>
  <c r="P87" i="18"/>
  <c r="E87" i="18"/>
  <c r="T87" i="18" s="1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R71" i="18" s="1"/>
  <c r="M71" i="18"/>
  <c r="L71" i="18"/>
  <c r="K71" i="18"/>
  <c r="J71" i="18"/>
  <c r="I71" i="18"/>
  <c r="Q71" i="18" s="1"/>
  <c r="H71" i="18"/>
  <c r="P71" i="18" s="1"/>
  <c r="G71" i="18"/>
  <c r="F71" i="18"/>
  <c r="C71" i="18"/>
  <c r="E71" i="18" s="1"/>
  <c r="B71" i="18"/>
  <c r="W70" i="18"/>
  <c r="V70" i="18"/>
  <c r="O70" i="18"/>
  <c r="N70" i="18"/>
  <c r="M70" i="18"/>
  <c r="L70" i="18"/>
  <c r="K70" i="18"/>
  <c r="J70" i="18"/>
  <c r="I70" i="18"/>
  <c r="H70" i="18"/>
  <c r="G70" i="18"/>
  <c r="F70" i="18"/>
  <c r="E70" i="18"/>
  <c r="C70" i="18"/>
  <c r="B70" i="18"/>
  <c r="S69" i="18"/>
  <c r="R69" i="18"/>
  <c r="Q69" i="18"/>
  <c r="P69" i="18"/>
  <c r="E69" i="18"/>
  <c r="U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R66" i="18"/>
  <c r="O66" i="18"/>
  <c r="N66" i="18"/>
  <c r="M66" i="18"/>
  <c r="S66" i="18" s="1"/>
  <c r="L66" i="18"/>
  <c r="K66" i="18"/>
  <c r="J66" i="18"/>
  <c r="I66" i="18"/>
  <c r="Q66" i="18" s="1"/>
  <c r="H66" i="18"/>
  <c r="G66" i="18"/>
  <c r="F66" i="18"/>
  <c r="C66" i="18"/>
  <c r="B66" i="18"/>
  <c r="U65" i="18"/>
  <c r="S65" i="18"/>
  <c r="R65" i="18"/>
  <c r="Q65" i="18"/>
  <c r="P65" i="18"/>
  <c r="E65" i="18"/>
  <c r="T65" i="18" s="1"/>
  <c r="S64" i="18"/>
  <c r="R64" i="18"/>
  <c r="Q64" i="18"/>
  <c r="P64" i="18"/>
  <c r="E64" i="18"/>
  <c r="S63" i="18"/>
  <c r="R63" i="18"/>
  <c r="Q63" i="18"/>
  <c r="P63" i="18"/>
  <c r="E63" i="18"/>
  <c r="U63" i="18" s="1"/>
  <c r="U62" i="18"/>
  <c r="T62" i="18"/>
  <c r="S62" i="18"/>
  <c r="R62" i="18"/>
  <c r="Q62" i="18"/>
  <c r="P62" i="18"/>
  <c r="E62" i="18"/>
  <c r="U61" i="18"/>
  <c r="S61" i="18"/>
  <c r="R61" i="18"/>
  <c r="Q61" i="18"/>
  <c r="P61" i="18"/>
  <c r="E61" i="18"/>
  <c r="T61" i="18" s="1"/>
  <c r="V59" i="18"/>
  <c r="O59" i="18"/>
  <c r="N59" i="18"/>
  <c r="M59" i="18"/>
  <c r="S59" i="18" s="1"/>
  <c r="L59" i="18"/>
  <c r="R59" i="18" s="1"/>
  <c r="K59" i="18"/>
  <c r="J59" i="18"/>
  <c r="I59" i="18"/>
  <c r="H59" i="18"/>
  <c r="G59" i="18"/>
  <c r="F59" i="18"/>
  <c r="C59" i="18"/>
  <c r="B59" i="18"/>
  <c r="U58" i="18"/>
  <c r="S58" i="18"/>
  <c r="R58" i="18"/>
  <c r="Q58" i="18"/>
  <c r="P58" i="18"/>
  <c r="E58" i="18"/>
  <c r="T58" i="18" s="1"/>
  <c r="S57" i="18"/>
  <c r="R57" i="18"/>
  <c r="Q57" i="18"/>
  <c r="P57" i="18"/>
  <c r="E57" i="18"/>
  <c r="T57" i="18" s="1"/>
  <c r="S56" i="18"/>
  <c r="R56" i="18"/>
  <c r="Q56" i="18"/>
  <c r="P56" i="18"/>
  <c r="E56" i="18"/>
  <c r="S55" i="18"/>
  <c r="R55" i="18"/>
  <c r="Q55" i="18"/>
  <c r="P55" i="18"/>
  <c r="E55" i="18"/>
  <c r="U55" i="18" s="1"/>
  <c r="W53" i="18"/>
  <c r="V53" i="18"/>
  <c r="O53" i="18"/>
  <c r="N53" i="18"/>
  <c r="M53" i="18"/>
  <c r="S53" i="18" s="1"/>
  <c r="L53" i="18"/>
  <c r="R53" i="18" s="1"/>
  <c r="K53" i="18"/>
  <c r="J53" i="18"/>
  <c r="I53" i="18"/>
  <c r="H53" i="18"/>
  <c r="G53" i="18"/>
  <c r="F53" i="18"/>
  <c r="C53" i="18"/>
  <c r="B53" i="18"/>
  <c r="U52" i="18"/>
  <c r="S52" i="18"/>
  <c r="R52" i="18"/>
  <c r="Q52" i="18"/>
  <c r="P52" i="18"/>
  <c r="E52" i="18"/>
  <c r="T52" i="18" s="1"/>
  <c r="S51" i="18"/>
  <c r="R51" i="18"/>
  <c r="Q51" i="18"/>
  <c r="P51" i="18"/>
  <c r="E51" i="18"/>
  <c r="S50" i="18"/>
  <c r="R50" i="18"/>
  <c r="Q50" i="18"/>
  <c r="P50" i="18"/>
  <c r="E50" i="18"/>
  <c r="U49" i="18"/>
  <c r="T49" i="18"/>
  <c r="S49" i="18"/>
  <c r="R49" i="18"/>
  <c r="Q49" i="18"/>
  <c r="P49" i="18"/>
  <c r="E49" i="18"/>
  <c r="U48" i="18"/>
  <c r="S48" i="18"/>
  <c r="R48" i="18"/>
  <c r="Q48" i="18"/>
  <c r="P48" i="18"/>
  <c r="E48" i="18"/>
  <c r="T48" i="18" s="1"/>
  <c r="S47" i="18"/>
  <c r="R47" i="18"/>
  <c r="Q47" i="18"/>
  <c r="P47" i="18"/>
  <c r="E47" i="18"/>
  <c r="U47" i="18" s="1"/>
  <c r="S46" i="18"/>
  <c r="R46" i="18"/>
  <c r="Q46" i="18"/>
  <c r="P46" i="18"/>
  <c r="E46" i="18"/>
  <c r="U45" i="18"/>
  <c r="T45" i="18"/>
  <c r="S45" i="18"/>
  <c r="R45" i="18"/>
  <c r="Q45" i="18"/>
  <c r="P45" i="18"/>
  <c r="E45" i="18"/>
  <c r="S44" i="18"/>
  <c r="R44" i="18"/>
  <c r="Q44" i="18"/>
  <c r="P44" i="18"/>
  <c r="E44" i="18"/>
  <c r="S43" i="18"/>
  <c r="R43" i="18"/>
  <c r="Q43" i="18"/>
  <c r="P43" i="18"/>
  <c r="E43" i="18"/>
  <c r="T43" i="18" s="1"/>
  <c r="S42" i="18"/>
  <c r="R42" i="18"/>
  <c r="Q42" i="18"/>
  <c r="P42" i="18"/>
  <c r="E42" i="18"/>
  <c r="W40" i="18"/>
  <c r="V40" i="18"/>
  <c r="R40" i="18"/>
  <c r="O40" i="18"/>
  <c r="N40" i="18"/>
  <c r="M40" i="18"/>
  <c r="S40" i="18" s="1"/>
  <c r="L40" i="18"/>
  <c r="K40" i="18"/>
  <c r="J40" i="18"/>
  <c r="I40" i="18"/>
  <c r="H40" i="18"/>
  <c r="G40" i="18"/>
  <c r="F40" i="18"/>
  <c r="C40" i="18"/>
  <c r="B40" i="18"/>
  <c r="S39" i="18"/>
  <c r="R39" i="18"/>
  <c r="Q39" i="18"/>
  <c r="P39" i="18"/>
  <c r="E39" i="18"/>
  <c r="S38" i="18"/>
  <c r="R38" i="18"/>
  <c r="Q38" i="18"/>
  <c r="P38" i="18"/>
  <c r="E38" i="18"/>
  <c r="S37" i="18"/>
  <c r="R37" i="18"/>
  <c r="Q37" i="18"/>
  <c r="P37" i="18"/>
  <c r="E37" i="18"/>
  <c r="S36" i="18"/>
  <c r="R36" i="18"/>
  <c r="Q36" i="18"/>
  <c r="U36" i="18" s="1"/>
  <c r="P36" i="18"/>
  <c r="E36" i="18"/>
  <c r="S35" i="18"/>
  <c r="R35" i="18"/>
  <c r="Q35" i="18"/>
  <c r="P35" i="18"/>
  <c r="E35" i="18"/>
  <c r="W33" i="18"/>
  <c r="V33" i="18"/>
  <c r="O33" i="18"/>
  <c r="S33" i="18" s="1"/>
  <c r="N33" i="18"/>
  <c r="M33" i="18"/>
  <c r="L33" i="18"/>
  <c r="R33" i="18" s="1"/>
  <c r="K33" i="18"/>
  <c r="J33" i="18"/>
  <c r="I33" i="18"/>
  <c r="Q33" i="18" s="1"/>
  <c r="H33" i="18"/>
  <c r="G33" i="18"/>
  <c r="F33" i="18"/>
  <c r="C33" i="18"/>
  <c r="B33" i="18"/>
  <c r="E33" i="18" s="1"/>
  <c r="S32" i="18"/>
  <c r="R32" i="18"/>
  <c r="Q32" i="18"/>
  <c r="P32" i="18"/>
  <c r="E32" i="18"/>
  <c r="W30" i="18"/>
  <c r="V30" i="18"/>
  <c r="O30" i="18"/>
  <c r="N30" i="18"/>
  <c r="M30" i="18"/>
  <c r="S30" i="18" s="1"/>
  <c r="L30" i="18"/>
  <c r="R30" i="18" s="1"/>
  <c r="K30" i="18"/>
  <c r="J30" i="18"/>
  <c r="I30" i="18"/>
  <c r="H30" i="18"/>
  <c r="G30" i="18"/>
  <c r="F30" i="18"/>
  <c r="C30" i="18"/>
  <c r="B30" i="18"/>
  <c r="S29" i="18"/>
  <c r="R29" i="18"/>
  <c r="Q29" i="18"/>
  <c r="P29" i="18"/>
  <c r="E29" i="18"/>
  <c r="T29" i="18" s="1"/>
  <c r="T28" i="18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S26" i="18"/>
  <c r="R26" i="18"/>
  <c r="Q26" i="18"/>
  <c r="P26" i="18"/>
  <c r="E26" i="18"/>
  <c r="W24" i="18"/>
  <c r="V24" i="18"/>
  <c r="O24" i="18"/>
  <c r="N24" i="18"/>
  <c r="M24" i="18"/>
  <c r="S24" i="18" s="1"/>
  <c r="L24" i="18"/>
  <c r="R24" i="18" s="1"/>
  <c r="K24" i="18"/>
  <c r="J24" i="18"/>
  <c r="I24" i="18"/>
  <c r="H24" i="18"/>
  <c r="G24" i="18"/>
  <c r="F24" i="18"/>
  <c r="C24" i="18"/>
  <c r="B24" i="18"/>
  <c r="T23" i="18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S21" i="18"/>
  <c r="R21" i="18"/>
  <c r="Q21" i="18"/>
  <c r="P21" i="18"/>
  <c r="E21" i="18"/>
  <c r="U20" i="18"/>
  <c r="S20" i="18"/>
  <c r="R20" i="18"/>
  <c r="Q20" i="18"/>
  <c r="P20" i="18"/>
  <c r="E20" i="18"/>
  <c r="T20" i="18" s="1"/>
  <c r="T19" i="18"/>
  <c r="S19" i="18"/>
  <c r="R19" i="18"/>
  <c r="Q19" i="18"/>
  <c r="P19" i="18"/>
  <c r="E19" i="18"/>
  <c r="U19" i="18" s="1"/>
  <c r="U18" i="18"/>
  <c r="S18" i="18"/>
  <c r="R18" i="18"/>
  <c r="Q18" i="18"/>
  <c r="P18" i="18"/>
  <c r="E18" i="18"/>
  <c r="T18" i="18" s="1"/>
  <c r="S17" i="18"/>
  <c r="R17" i="18"/>
  <c r="Q17" i="18"/>
  <c r="P17" i="18"/>
  <c r="E17" i="18"/>
  <c r="W15" i="18"/>
  <c r="V15" i="18"/>
  <c r="O15" i="18"/>
  <c r="N15" i="18"/>
  <c r="M15" i="18"/>
  <c r="S15" i="18" s="1"/>
  <c r="L15" i="18"/>
  <c r="R15" i="18" s="1"/>
  <c r="K15" i="18"/>
  <c r="J15" i="18"/>
  <c r="I15" i="18"/>
  <c r="Q15" i="18" s="1"/>
  <c r="H15" i="18"/>
  <c r="G15" i="18"/>
  <c r="F15" i="18"/>
  <c r="C15" i="18"/>
  <c r="B15" i="18"/>
  <c r="E15" i="18" s="1"/>
  <c r="T14" i="18"/>
  <c r="S14" i="18"/>
  <c r="R14" i="18"/>
  <c r="Q14" i="18"/>
  <c r="P14" i="18"/>
  <c r="E14" i="18"/>
  <c r="U14" i="18" s="1"/>
  <c r="U13" i="18"/>
  <c r="S13" i="18"/>
  <c r="R13" i="18"/>
  <c r="Q13" i="18"/>
  <c r="P13" i="18"/>
  <c r="E13" i="18"/>
  <c r="T13" i="18" s="1"/>
  <c r="U12" i="18"/>
  <c r="T12" i="18"/>
  <c r="S12" i="18"/>
  <c r="R12" i="18"/>
  <c r="Q12" i="18"/>
  <c r="P12" i="18"/>
  <c r="E12" i="18"/>
  <c r="S11" i="18"/>
  <c r="R11" i="18"/>
  <c r="Q11" i="18"/>
  <c r="P11" i="18"/>
  <c r="E11" i="18"/>
  <c r="T11" i="18" s="1"/>
  <c r="S10" i="18"/>
  <c r="R10" i="18"/>
  <c r="Q10" i="18"/>
  <c r="P10" i="18"/>
  <c r="E10" i="18"/>
  <c r="U10" i="18" s="1"/>
  <c r="S9" i="18"/>
  <c r="R9" i="18"/>
  <c r="Q9" i="18"/>
  <c r="P9" i="18"/>
  <c r="E9" i="18"/>
  <c r="U9" i="18" s="1"/>
  <c r="S93" i="17"/>
  <c r="R93" i="17"/>
  <c r="Q93" i="17"/>
  <c r="P93" i="17"/>
  <c r="E93" i="17"/>
  <c r="S92" i="17"/>
  <c r="R92" i="17"/>
  <c r="Q92" i="17"/>
  <c r="P92" i="17"/>
  <c r="E92" i="17"/>
  <c r="U92" i="17" s="1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S89" i="17"/>
  <c r="R89" i="17"/>
  <c r="Q89" i="17"/>
  <c r="P89" i="17"/>
  <c r="E89" i="17"/>
  <c r="U88" i="17"/>
  <c r="S88" i="17"/>
  <c r="R88" i="17"/>
  <c r="Q88" i="17"/>
  <c r="P88" i="17"/>
  <c r="E88" i="17"/>
  <c r="T88" i="17" s="1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J71" i="17"/>
  <c r="I71" i="17"/>
  <c r="H71" i="17"/>
  <c r="P71" i="17" s="1"/>
  <c r="G71" i="17"/>
  <c r="F71" i="17"/>
  <c r="C71" i="17"/>
  <c r="E71" i="17" s="1"/>
  <c r="B71" i="17"/>
  <c r="W70" i="17"/>
  <c r="V70" i="17"/>
  <c r="R70" i="17"/>
  <c r="O70" i="17"/>
  <c r="S70" i="17" s="1"/>
  <c r="N70" i="17"/>
  <c r="M70" i="17"/>
  <c r="L70" i="17"/>
  <c r="K70" i="17"/>
  <c r="J70" i="17"/>
  <c r="I70" i="17"/>
  <c r="H70" i="17"/>
  <c r="P70" i="17" s="1"/>
  <c r="G70" i="17"/>
  <c r="F70" i="17"/>
  <c r="C70" i="17"/>
  <c r="B70" i="17"/>
  <c r="S69" i="17"/>
  <c r="R69" i="17"/>
  <c r="Q69" i="17"/>
  <c r="P69" i="17"/>
  <c r="E69" i="17"/>
  <c r="W67" i="17"/>
  <c r="V67" i="17"/>
  <c r="O67" i="17"/>
  <c r="N67" i="17"/>
  <c r="M67" i="17"/>
  <c r="S67" i="17" s="1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Q66" i="17" s="1"/>
  <c r="H66" i="17"/>
  <c r="G66" i="17"/>
  <c r="F66" i="17"/>
  <c r="C66" i="17"/>
  <c r="B66" i="17"/>
  <c r="T65" i="17"/>
  <c r="S65" i="17"/>
  <c r="R65" i="17"/>
  <c r="Q65" i="17"/>
  <c r="P65" i="17"/>
  <c r="E65" i="17"/>
  <c r="U65" i="17" s="1"/>
  <c r="U64" i="17"/>
  <c r="S64" i="17"/>
  <c r="R64" i="17"/>
  <c r="Q64" i="17"/>
  <c r="P64" i="17"/>
  <c r="E64" i="17"/>
  <c r="T64" i="17" s="1"/>
  <c r="S63" i="17"/>
  <c r="R63" i="17"/>
  <c r="Q63" i="17"/>
  <c r="P63" i="17"/>
  <c r="E63" i="17"/>
  <c r="S62" i="17"/>
  <c r="R62" i="17"/>
  <c r="Q62" i="17"/>
  <c r="P62" i="17"/>
  <c r="E62" i="17"/>
  <c r="T61" i="17"/>
  <c r="S61" i="17"/>
  <c r="R61" i="17"/>
  <c r="Q61" i="17"/>
  <c r="P61" i="17"/>
  <c r="E61" i="17"/>
  <c r="V59" i="17"/>
  <c r="O59" i="17"/>
  <c r="N59" i="17"/>
  <c r="M59" i="17"/>
  <c r="S59" i="17" s="1"/>
  <c r="L59" i="17"/>
  <c r="R59" i="17" s="1"/>
  <c r="K59" i="17"/>
  <c r="J59" i="17"/>
  <c r="I59" i="17"/>
  <c r="H59" i="17"/>
  <c r="G59" i="17"/>
  <c r="F59" i="17"/>
  <c r="E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6" i="17"/>
  <c r="S56" i="17"/>
  <c r="R56" i="17"/>
  <c r="Q56" i="17"/>
  <c r="P56" i="17"/>
  <c r="E56" i="17"/>
  <c r="T56" i="17" s="1"/>
  <c r="U55" i="17"/>
  <c r="T55" i="17"/>
  <c r="S55" i="17"/>
  <c r="R55" i="17"/>
  <c r="Q55" i="17"/>
  <c r="P55" i="17"/>
  <c r="E55" i="17"/>
  <c r="W53" i="17"/>
  <c r="V53" i="17"/>
  <c r="O53" i="17"/>
  <c r="N53" i="17"/>
  <c r="M53" i="17"/>
  <c r="S53" i="17" s="1"/>
  <c r="L53" i="17"/>
  <c r="R53" i="17" s="1"/>
  <c r="K53" i="17"/>
  <c r="J53" i="17"/>
  <c r="I53" i="17"/>
  <c r="H53" i="17"/>
  <c r="G53" i="17"/>
  <c r="F53" i="17"/>
  <c r="C53" i="17"/>
  <c r="B53" i="17"/>
  <c r="S52" i="17"/>
  <c r="R52" i="17"/>
  <c r="Q52" i="17"/>
  <c r="P52" i="17"/>
  <c r="E52" i="17"/>
  <c r="U52" i="17" s="1"/>
  <c r="S51" i="17"/>
  <c r="R51" i="17"/>
  <c r="Q51" i="17"/>
  <c r="P51" i="17"/>
  <c r="E51" i="17"/>
  <c r="T51" i="17" s="1"/>
  <c r="U50" i="17"/>
  <c r="T50" i="17"/>
  <c r="S50" i="17"/>
  <c r="R50" i="17"/>
  <c r="Q50" i="17"/>
  <c r="P50" i="17"/>
  <c r="E50" i="17"/>
  <c r="S49" i="17"/>
  <c r="R49" i="17"/>
  <c r="Q49" i="17"/>
  <c r="P49" i="17"/>
  <c r="E49" i="17"/>
  <c r="U49" i="17" s="1"/>
  <c r="S48" i="17"/>
  <c r="R48" i="17"/>
  <c r="Q48" i="17"/>
  <c r="P48" i="17"/>
  <c r="E48" i="17"/>
  <c r="U48" i="17" s="1"/>
  <c r="S47" i="17"/>
  <c r="R47" i="17"/>
  <c r="Q47" i="17"/>
  <c r="P47" i="17"/>
  <c r="E47" i="17"/>
  <c r="T47" i="17" s="1"/>
  <c r="S46" i="17"/>
  <c r="R46" i="17"/>
  <c r="Q46" i="17"/>
  <c r="P46" i="17"/>
  <c r="E46" i="17"/>
  <c r="S45" i="17"/>
  <c r="R45" i="17"/>
  <c r="Q45" i="17"/>
  <c r="P45" i="17"/>
  <c r="E45" i="17"/>
  <c r="S44" i="17"/>
  <c r="R44" i="17"/>
  <c r="Q44" i="17"/>
  <c r="P44" i="17"/>
  <c r="E44" i="17"/>
  <c r="U44" i="17" s="1"/>
  <c r="S43" i="17"/>
  <c r="R43" i="17"/>
  <c r="Q43" i="17"/>
  <c r="P43" i="17"/>
  <c r="E43" i="17"/>
  <c r="U43" i="17" s="1"/>
  <c r="S42" i="17"/>
  <c r="R42" i="17"/>
  <c r="Q42" i="17"/>
  <c r="P42" i="17"/>
  <c r="E42" i="17"/>
  <c r="W40" i="17"/>
  <c r="V40" i="17"/>
  <c r="O40" i="17"/>
  <c r="N40" i="17"/>
  <c r="M40" i="17"/>
  <c r="S40" i="17" s="1"/>
  <c r="L40" i="17"/>
  <c r="R40" i="17" s="1"/>
  <c r="K40" i="17"/>
  <c r="J40" i="17"/>
  <c r="I40" i="17"/>
  <c r="H40" i="17"/>
  <c r="G40" i="17"/>
  <c r="F40" i="17"/>
  <c r="C40" i="17"/>
  <c r="B40" i="17"/>
  <c r="U39" i="17"/>
  <c r="S39" i="17"/>
  <c r="R39" i="17"/>
  <c r="Q39" i="17"/>
  <c r="P39" i="17"/>
  <c r="E39" i="17"/>
  <c r="T39" i="17" s="1"/>
  <c r="T38" i="17"/>
  <c r="S38" i="17"/>
  <c r="R38" i="17"/>
  <c r="Q38" i="17"/>
  <c r="P38" i="17"/>
  <c r="E38" i="17"/>
  <c r="U38" i="17" s="1"/>
  <c r="S37" i="17"/>
  <c r="R37" i="17"/>
  <c r="Q37" i="17"/>
  <c r="P37" i="17"/>
  <c r="E37" i="17"/>
  <c r="U37" i="17" s="1"/>
  <c r="S36" i="17"/>
  <c r="R36" i="17"/>
  <c r="Q36" i="17"/>
  <c r="P36" i="17"/>
  <c r="E36" i="17"/>
  <c r="S35" i="17"/>
  <c r="R35" i="17"/>
  <c r="Q35" i="17"/>
  <c r="U35" i="17" s="1"/>
  <c r="P35" i="17"/>
  <c r="E35" i="17"/>
  <c r="W33" i="17"/>
  <c r="V33" i="17"/>
  <c r="O33" i="17"/>
  <c r="N33" i="17"/>
  <c r="M33" i="17"/>
  <c r="L33" i="17"/>
  <c r="R33" i="17" s="1"/>
  <c r="K33" i="17"/>
  <c r="J33" i="17"/>
  <c r="I33" i="17"/>
  <c r="H33" i="17"/>
  <c r="G33" i="17"/>
  <c r="F33" i="17"/>
  <c r="C33" i="17"/>
  <c r="B33" i="17"/>
  <c r="S32" i="17"/>
  <c r="R32" i="17"/>
  <c r="Q32" i="17"/>
  <c r="P32" i="17"/>
  <c r="E32" i="17"/>
  <c r="U32" i="17" s="1"/>
  <c r="W30" i="17"/>
  <c r="V30" i="17"/>
  <c r="R30" i="17"/>
  <c r="O30" i="17"/>
  <c r="N30" i="17"/>
  <c r="M30" i="17"/>
  <c r="S30" i="17" s="1"/>
  <c r="L30" i="17"/>
  <c r="K30" i="17"/>
  <c r="J30" i="17"/>
  <c r="I30" i="17"/>
  <c r="Q30" i="17" s="1"/>
  <c r="H30" i="17"/>
  <c r="P30" i="17" s="1"/>
  <c r="G30" i="17"/>
  <c r="F30" i="17"/>
  <c r="C30" i="17"/>
  <c r="E30" i="17" s="1"/>
  <c r="B30" i="17"/>
  <c r="U29" i="17"/>
  <c r="S29" i="17"/>
  <c r="R29" i="17"/>
  <c r="Q29" i="17"/>
  <c r="P29" i="17"/>
  <c r="E29" i="17"/>
  <c r="T29" i="17" s="1"/>
  <c r="S28" i="17"/>
  <c r="R28" i="17"/>
  <c r="Q28" i="17"/>
  <c r="P28" i="17"/>
  <c r="E28" i="17"/>
  <c r="S27" i="17"/>
  <c r="R27" i="17"/>
  <c r="Q27" i="17"/>
  <c r="P27" i="17"/>
  <c r="E27" i="17"/>
  <c r="U27" i="17" s="1"/>
  <c r="U26" i="17"/>
  <c r="T26" i="17"/>
  <c r="S26" i="17"/>
  <c r="R26" i="17"/>
  <c r="Q26" i="17"/>
  <c r="P26" i="17"/>
  <c r="E26" i="17"/>
  <c r="W24" i="17"/>
  <c r="V24" i="17"/>
  <c r="O24" i="17"/>
  <c r="N24" i="17"/>
  <c r="M24" i="17"/>
  <c r="S24" i="17" s="1"/>
  <c r="L24" i="17"/>
  <c r="R24" i="17" s="1"/>
  <c r="K24" i="17"/>
  <c r="J24" i="17"/>
  <c r="I24" i="17"/>
  <c r="H24" i="17"/>
  <c r="G24" i="17"/>
  <c r="F24" i="17"/>
  <c r="E24" i="17"/>
  <c r="C24" i="17"/>
  <c r="B24" i="17"/>
  <c r="S23" i="17"/>
  <c r="R23" i="17"/>
  <c r="Q23" i="17"/>
  <c r="P23" i="17"/>
  <c r="E23" i="17"/>
  <c r="S22" i="17"/>
  <c r="R22" i="17"/>
  <c r="Q22" i="17"/>
  <c r="P22" i="17"/>
  <c r="E22" i="17"/>
  <c r="U22" i="17" s="1"/>
  <c r="U21" i="17"/>
  <c r="T21" i="17"/>
  <c r="S21" i="17"/>
  <c r="R21" i="17"/>
  <c r="Q21" i="17"/>
  <c r="P21" i="17"/>
  <c r="E21" i="17"/>
  <c r="U20" i="17"/>
  <c r="S20" i="17"/>
  <c r="R20" i="17"/>
  <c r="Q20" i="17"/>
  <c r="P20" i="17"/>
  <c r="E20" i="17"/>
  <c r="T20" i="17" s="1"/>
  <c r="S19" i="17"/>
  <c r="R19" i="17"/>
  <c r="Q19" i="17"/>
  <c r="P19" i="17"/>
  <c r="E19" i="17"/>
  <c r="S18" i="17"/>
  <c r="R18" i="17"/>
  <c r="Q18" i="17"/>
  <c r="P18" i="17"/>
  <c r="E18" i="17"/>
  <c r="U18" i="17" s="1"/>
  <c r="U17" i="17"/>
  <c r="T17" i="17"/>
  <c r="S17" i="17"/>
  <c r="R17" i="17"/>
  <c r="Q17" i="17"/>
  <c r="P17" i="17"/>
  <c r="E17" i="17"/>
  <c r="W15" i="17"/>
  <c r="V15" i="17"/>
  <c r="O15" i="17"/>
  <c r="N15" i="17"/>
  <c r="M15" i="17"/>
  <c r="L15" i="17"/>
  <c r="K15" i="17"/>
  <c r="J15" i="17"/>
  <c r="I15" i="17"/>
  <c r="H15" i="17"/>
  <c r="P15" i="17" s="1"/>
  <c r="G15" i="17"/>
  <c r="F15" i="17"/>
  <c r="C15" i="17"/>
  <c r="E15" i="17" s="1"/>
  <c r="B15" i="17"/>
  <c r="T14" i="17"/>
  <c r="S14" i="17"/>
  <c r="R14" i="17"/>
  <c r="Q14" i="17"/>
  <c r="P14" i="17"/>
  <c r="E14" i="17"/>
  <c r="U14" i="17" s="1"/>
  <c r="S13" i="17"/>
  <c r="R13" i="17"/>
  <c r="Q13" i="17"/>
  <c r="P13" i="17"/>
  <c r="E13" i="17"/>
  <c r="U13" i="17" s="1"/>
  <c r="U12" i="17"/>
  <c r="T12" i="17"/>
  <c r="S12" i="17"/>
  <c r="R12" i="17"/>
  <c r="Q12" i="17"/>
  <c r="P12" i="17"/>
  <c r="E12" i="17"/>
  <c r="U11" i="17"/>
  <c r="S11" i="17"/>
  <c r="R11" i="17"/>
  <c r="Q11" i="17"/>
  <c r="P11" i="17"/>
  <c r="E11" i="17"/>
  <c r="T11" i="17" s="1"/>
  <c r="S10" i="17"/>
  <c r="R10" i="17"/>
  <c r="Q10" i="17"/>
  <c r="P10" i="17"/>
  <c r="E10" i="17"/>
  <c r="U10" i="17" s="1"/>
  <c r="S9" i="17"/>
  <c r="R9" i="17"/>
  <c r="Q9" i="17"/>
  <c r="P9" i="17"/>
  <c r="E9" i="17"/>
  <c r="U93" i="16"/>
  <c r="T93" i="16"/>
  <c r="S93" i="16"/>
  <c r="R93" i="16"/>
  <c r="Q93" i="16"/>
  <c r="P93" i="16"/>
  <c r="E93" i="16"/>
  <c r="U92" i="16"/>
  <c r="S92" i="16"/>
  <c r="R92" i="16"/>
  <c r="Q92" i="16"/>
  <c r="P92" i="16"/>
  <c r="E92" i="16"/>
  <c r="T92" i="16" s="1"/>
  <c r="S91" i="16"/>
  <c r="R91" i="16"/>
  <c r="Q91" i="16"/>
  <c r="P91" i="16"/>
  <c r="E91" i="16"/>
  <c r="S90" i="16"/>
  <c r="R90" i="16"/>
  <c r="Q90" i="16"/>
  <c r="P90" i="16"/>
  <c r="E90" i="16"/>
  <c r="U90" i="16" s="1"/>
  <c r="U89" i="16"/>
  <c r="T89" i="16"/>
  <c r="S89" i="16"/>
  <c r="R89" i="16"/>
  <c r="Q89" i="16"/>
  <c r="P89" i="16"/>
  <c r="E89" i="16"/>
  <c r="U88" i="16"/>
  <c r="S88" i="16"/>
  <c r="R88" i="16"/>
  <c r="Q88" i="16"/>
  <c r="P88" i="16"/>
  <c r="E88" i="16"/>
  <c r="T88" i="16" s="1"/>
  <c r="S87" i="16"/>
  <c r="R87" i="16"/>
  <c r="Q87" i="16"/>
  <c r="P87" i="16"/>
  <c r="E87" i="16"/>
  <c r="S86" i="16"/>
  <c r="R86" i="16"/>
  <c r="Q86" i="16"/>
  <c r="P86" i="16"/>
  <c r="E86" i="16"/>
  <c r="U86" i="16" s="1"/>
  <c r="W72" i="16"/>
  <c r="V72" i="16"/>
  <c r="O72" i="16"/>
  <c r="N72" i="16"/>
  <c r="R72" i="16" s="1"/>
  <c r="M72" i="16"/>
  <c r="L72" i="16"/>
  <c r="K72" i="16"/>
  <c r="J72" i="16"/>
  <c r="I72" i="16"/>
  <c r="H72" i="16"/>
  <c r="G72" i="16"/>
  <c r="F72" i="16"/>
  <c r="C72" i="16"/>
  <c r="E72" i="16" s="1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E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G70" i="16"/>
  <c r="F70" i="16"/>
  <c r="C70" i="16"/>
  <c r="B70" i="16"/>
  <c r="E70" i="16" s="1"/>
  <c r="S69" i="16"/>
  <c r="R69" i="16"/>
  <c r="Q69" i="16"/>
  <c r="P69" i="16"/>
  <c r="E69" i="16"/>
  <c r="U69" i="16" s="1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E67" i="16" s="1"/>
  <c r="B67" i="16"/>
  <c r="W66" i="16"/>
  <c r="V66" i="16"/>
  <c r="O66" i="16"/>
  <c r="N66" i="16"/>
  <c r="M66" i="16"/>
  <c r="S66" i="16" s="1"/>
  <c r="L66" i="16"/>
  <c r="R66" i="16" s="1"/>
  <c r="K66" i="16"/>
  <c r="J66" i="16"/>
  <c r="I66" i="16"/>
  <c r="H66" i="16"/>
  <c r="G66" i="16"/>
  <c r="F66" i="16"/>
  <c r="E66" i="16"/>
  <c r="C66" i="16"/>
  <c r="B66" i="16"/>
  <c r="S65" i="16"/>
  <c r="R65" i="16"/>
  <c r="Q65" i="16"/>
  <c r="P65" i="16"/>
  <c r="E65" i="16"/>
  <c r="S64" i="16"/>
  <c r="R64" i="16"/>
  <c r="Q64" i="16"/>
  <c r="P64" i="16"/>
  <c r="E64" i="16"/>
  <c r="U64" i="16" s="1"/>
  <c r="U63" i="16"/>
  <c r="T63" i="16"/>
  <c r="S63" i="16"/>
  <c r="R63" i="16"/>
  <c r="Q63" i="16"/>
  <c r="P63" i="16"/>
  <c r="E63" i="16"/>
  <c r="S62" i="16"/>
  <c r="R62" i="16"/>
  <c r="Q62" i="16"/>
  <c r="P62" i="16"/>
  <c r="E62" i="16"/>
  <c r="U62" i="16" s="1"/>
  <c r="S61" i="16"/>
  <c r="R61" i="16"/>
  <c r="Q61" i="16"/>
  <c r="P61" i="16"/>
  <c r="E61" i="16"/>
  <c r="T61" i="16" s="1"/>
  <c r="V59" i="16"/>
  <c r="O59" i="16"/>
  <c r="N59" i="16"/>
  <c r="M59" i="16"/>
  <c r="S59" i="16" s="1"/>
  <c r="L59" i="16"/>
  <c r="R59" i="16" s="1"/>
  <c r="K59" i="16"/>
  <c r="J59" i="16"/>
  <c r="I59" i="16"/>
  <c r="Q59" i="16" s="1"/>
  <c r="H59" i="16"/>
  <c r="G59" i="16"/>
  <c r="F59" i="16"/>
  <c r="C59" i="16"/>
  <c r="B59" i="16"/>
  <c r="U58" i="16"/>
  <c r="S58" i="16"/>
  <c r="R58" i="16"/>
  <c r="Q58" i="16"/>
  <c r="P58" i="16"/>
  <c r="E58" i="16"/>
  <c r="T58" i="16" s="1"/>
  <c r="S57" i="16"/>
  <c r="R57" i="16"/>
  <c r="Q57" i="16"/>
  <c r="P57" i="16"/>
  <c r="E57" i="16"/>
  <c r="S56" i="16"/>
  <c r="R56" i="16"/>
  <c r="Q56" i="16"/>
  <c r="P56" i="16"/>
  <c r="E56" i="16"/>
  <c r="U56" i="16" s="1"/>
  <c r="U55" i="16"/>
  <c r="T55" i="16"/>
  <c r="S55" i="16"/>
  <c r="R55" i="16"/>
  <c r="Q55" i="16"/>
  <c r="P55" i="16"/>
  <c r="E55" i="16"/>
  <c r="W53" i="16"/>
  <c r="V53" i="16"/>
  <c r="O53" i="16"/>
  <c r="N53" i="16"/>
  <c r="M53" i="16"/>
  <c r="S53" i="16" s="1"/>
  <c r="L53" i="16"/>
  <c r="R53" i="16" s="1"/>
  <c r="K53" i="16"/>
  <c r="J53" i="16"/>
  <c r="I53" i="16"/>
  <c r="H53" i="16"/>
  <c r="G53" i="16"/>
  <c r="F53" i="16"/>
  <c r="E53" i="16"/>
  <c r="C53" i="16"/>
  <c r="B53" i="16"/>
  <c r="T52" i="16"/>
  <c r="S52" i="16"/>
  <c r="R52" i="16"/>
  <c r="Q52" i="16"/>
  <c r="P52" i="16"/>
  <c r="E52" i="16"/>
  <c r="U52" i="16" s="1"/>
  <c r="S51" i="16"/>
  <c r="R51" i="16"/>
  <c r="Q51" i="16"/>
  <c r="P51" i="16"/>
  <c r="E51" i="16"/>
  <c r="U51" i="16" s="1"/>
  <c r="U50" i="16"/>
  <c r="T50" i="16"/>
  <c r="S50" i="16"/>
  <c r="R50" i="16"/>
  <c r="Q50" i="16"/>
  <c r="P50" i="16"/>
  <c r="E50" i="16"/>
  <c r="U49" i="16"/>
  <c r="S49" i="16"/>
  <c r="R49" i="16"/>
  <c r="Q49" i="16"/>
  <c r="P49" i="16"/>
  <c r="E49" i="16"/>
  <c r="T49" i="16" s="1"/>
  <c r="T48" i="16"/>
  <c r="S48" i="16"/>
  <c r="R48" i="16"/>
  <c r="Q48" i="16"/>
  <c r="P48" i="16"/>
  <c r="E48" i="16"/>
  <c r="U48" i="16" s="1"/>
  <c r="S47" i="16"/>
  <c r="R47" i="16"/>
  <c r="Q47" i="16"/>
  <c r="P47" i="16"/>
  <c r="E47" i="16"/>
  <c r="U47" i="16" s="1"/>
  <c r="U46" i="16"/>
  <c r="T46" i="16"/>
  <c r="S46" i="16"/>
  <c r="R46" i="16"/>
  <c r="Q46" i="16"/>
  <c r="P46" i="16"/>
  <c r="E46" i="16"/>
  <c r="U45" i="16"/>
  <c r="S45" i="16"/>
  <c r="R45" i="16"/>
  <c r="Q45" i="16"/>
  <c r="P45" i="16"/>
  <c r="E45" i="16"/>
  <c r="T45" i="16" s="1"/>
  <c r="T44" i="16"/>
  <c r="S44" i="16"/>
  <c r="R44" i="16"/>
  <c r="Q44" i="16"/>
  <c r="P44" i="16"/>
  <c r="E44" i="16"/>
  <c r="U44" i="16" s="1"/>
  <c r="S43" i="16"/>
  <c r="R43" i="16"/>
  <c r="Q43" i="16"/>
  <c r="P43" i="16"/>
  <c r="E43" i="16"/>
  <c r="U42" i="16"/>
  <c r="T42" i="16"/>
  <c r="S42" i="16"/>
  <c r="R42" i="16"/>
  <c r="Q42" i="16"/>
  <c r="P42" i="16"/>
  <c r="E42" i="16"/>
  <c r="W40" i="16"/>
  <c r="V40" i="16"/>
  <c r="O40" i="16"/>
  <c r="N40" i="16"/>
  <c r="M40" i="16"/>
  <c r="S40" i="16" s="1"/>
  <c r="L40" i="16"/>
  <c r="R40" i="16" s="1"/>
  <c r="K40" i="16"/>
  <c r="J40" i="16"/>
  <c r="I40" i="16"/>
  <c r="H40" i="16"/>
  <c r="P40" i="16" s="1"/>
  <c r="G40" i="16"/>
  <c r="F40" i="16"/>
  <c r="C40" i="16"/>
  <c r="B40" i="16"/>
  <c r="E40" i="16" s="1"/>
  <c r="S39" i="16"/>
  <c r="R39" i="16"/>
  <c r="Q39" i="16"/>
  <c r="P39" i="16"/>
  <c r="E39" i="16"/>
  <c r="U39" i="16" s="1"/>
  <c r="S38" i="16"/>
  <c r="R38" i="16"/>
  <c r="Q38" i="16"/>
  <c r="P38" i="16"/>
  <c r="E38" i="16"/>
  <c r="U38" i="16" s="1"/>
  <c r="S37" i="16"/>
  <c r="R37" i="16"/>
  <c r="Q37" i="16"/>
  <c r="P37" i="16"/>
  <c r="E37" i="16"/>
  <c r="T37" i="16" s="1"/>
  <c r="S36" i="16"/>
  <c r="R36" i="16"/>
  <c r="Q36" i="16"/>
  <c r="U36" i="16" s="1"/>
  <c r="P36" i="16"/>
  <c r="E36" i="16"/>
  <c r="T35" i="16"/>
  <c r="S35" i="16"/>
  <c r="R35" i="16"/>
  <c r="Q35" i="16"/>
  <c r="P35" i="16"/>
  <c r="E35" i="16"/>
  <c r="W33" i="16"/>
  <c r="V33" i="16"/>
  <c r="O33" i="16"/>
  <c r="N33" i="16"/>
  <c r="M33" i="16"/>
  <c r="S33" i="16" s="1"/>
  <c r="L33" i="16"/>
  <c r="K33" i="16"/>
  <c r="J33" i="16"/>
  <c r="I33" i="16"/>
  <c r="H33" i="16"/>
  <c r="G33" i="16"/>
  <c r="F33" i="16"/>
  <c r="C33" i="16"/>
  <c r="B33" i="16"/>
  <c r="E33" i="16" s="1"/>
  <c r="S32" i="16"/>
  <c r="R32" i="16"/>
  <c r="Q32" i="16"/>
  <c r="P32" i="16"/>
  <c r="T32" i="16" s="1"/>
  <c r="E32" i="16"/>
  <c r="W30" i="16"/>
  <c r="V30" i="16"/>
  <c r="O30" i="16"/>
  <c r="N30" i="16"/>
  <c r="M30" i="16"/>
  <c r="S30" i="16" s="1"/>
  <c r="L30" i="16"/>
  <c r="R30" i="16" s="1"/>
  <c r="K30" i="16"/>
  <c r="J30" i="16"/>
  <c r="I30" i="16"/>
  <c r="H30" i="16"/>
  <c r="P30" i="16" s="1"/>
  <c r="G30" i="16"/>
  <c r="F30" i="16"/>
  <c r="C30" i="16"/>
  <c r="B30" i="16"/>
  <c r="E30" i="16" s="1"/>
  <c r="S29" i="16"/>
  <c r="R29" i="16"/>
  <c r="Q29" i="16"/>
  <c r="P29" i="16"/>
  <c r="E29" i="16"/>
  <c r="U29" i="16" s="1"/>
  <c r="S28" i="16"/>
  <c r="R28" i="16"/>
  <c r="Q28" i="16"/>
  <c r="P28" i="16"/>
  <c r="E28" i="16"/>
  <c r="U28" i="16" s="1"/>
  <c r="S27" i="16"/>
  <c r="R27" i="16"/>
  <c r="Q27" i="16"/>
  <c r="P27" i="16"/>
  <c r="E27" i="16"/>
  <c r="T27" i="16" s="1"/>
  <c r="S26" i="16"/>
  <c r="R26" i="16"/>
  <c r="Q26" i="16"/>
  <c r="P26" i="16"/>
  <c r="E26" i="16"/>
  <c r="U26" i="16" s="1"/>
  <c r="W24" i="16"/>
  <c r="V24" i="16"/>
  <c r="S24" i="16"/>
  <c r="O24" i="16"/>
  <c r="N24" i="16"/>
  <c r="M24" i="16"/>
  <c r="L24" i="16"/>
  <c r="R24" i="16" s="1"/>
  <c r="K24" i="16"/>
  <c r="J24" i="16"/>
  <c r="I24" i="16"/>
  <c r="H24" i="16"/>
  <c r="P24" i="16" s="1"/>
  <c r="G24" i="16"/>
  <c r="F24" i="16"/>
  <c r="C24" i="16"/>
  <c r="B24" i="16"/>
  <c r="E24" i="16" s="1"/>
  <c r="S23" i="16"/>
  <c r="R23" i="16"/>
  <c r="Q23" i="16"/>
  <c r="P23" i="16"/>
  <c r="E23" i="16"/>
  <c r="U23" i="16" s="1"/>
  <c r="U22" i="16"/>
  <c r="S22" i="16"/>
  <c r="R22" i="16"/>
  <c r="Q22" i="16"/>
  <c r="P22" i="16"/>
  <c r="E22" i="16"/>
  <c r="T22" i="16" s="1"/>
  <c r="S21" i="16"/>
  <c r="R21" i="16"/>
  <c r="Q21" i="16"/>
  <c r="P21" i="16"/>
  <c r="E21" i="16"/>
  <c r="U21" i="16" s="1"/>
  <c r="T20" i="16"/>
  <c r="S20" i="16"/>
  <c r="R20" i="16"/>
  <c r="Q20" i="16"/>
  <c r="P20" i="16"/>
  <c r="E20" i="16"/>
  <c r="U20" i="16" s="1"/>
  <c r="S19" i="16"/>
  <c r="R19" i="16"/>
  <c r="Q19" i="16"/>
  <c r="P19" i="16"/>
  <c r="E19" i="16"/>
  <c r="S18" i="16"/>
  <c r="R18" i="16"/>
  <c r="Q18" i="16"/>
  <c r="P18" i="16"/>
  <c r="E18" i="16"/>
  <c r="S17" i="16"/>
  <c r="R17" i="16"/>
  <c r="Q17" i="16"/>
  <c r="P17" i="16"/>
  <c r="E17" i="16"/>
  <c r="U17" i="16" s="1"/>
  <c r="W15" i="16"/>
  <c r="V15" i="16"/>
  <c r="O15" i="16"/>
  <c r="S15" i="16" s="1"/>
  <c r="N15" i="16"/>
  <c r="R15" i="16" s="1"/>
  <c r="M15" i="16"/>
  <c r="L15" i="16"/>
  <c r="K15" i="16"/>
  <c r="J15" i="16"/>
  <c r="I15" i="16"/>
  <c r="H15" i="16"/>
  <c r="G15" i="16"/>
  <c r="F15" i="16"/>
  <c r="C15" i="16"/>
  <c r="B15" i="16"/>
  <c r="S14" i="16"/>
  <c r="R14" i="16"/>
  <c r="Q14" i="16"/>
  <c r="P14" i="16"/>
  <c r="E14" i="16"/>
  <c r="U13" i="16"/>
  <c r="S13" i="16"/>
  <c r="R13" i="16"/>
  <c r="Q13" i="16"/>
  <c r="P13" i="16"/>
  <c r="E13" i="16"/>
  <c r="T13" i="16" s="1"/>
  <c r="S12" i="16"/>
  <c r="R12" i="16"/>
  <c r="Q12" i="16"/>
  <c r="P12" i="16"/>
  <c r="E12" i="16"/>
  <c r="U12" i="16" s="1"/>
  <c r="T11" i="16"/>
  <c r="S11" i="16"/>
  <c r="R11" i="16"/>
  <c r="Q11" i="16"/>
  <c r="P11" i="16"/>
  <c r="E11" i="16"/>
  <c r="U11" i="16" s="1"/>
  <c r="S10" i="16"/>
  <c r="R10" i="16"/>
  <c r="Q10" i="16"/>
  <c r="P10" i="16"/>
  <c r="E10" i="16"/>
  <c r="T10" i="16" s="1"/>
  <c r="U9" i="16"/>
  <c r="T9" i="16"/>
  <c r="S9" i="16"/>
  <c r="R9" i="16"/>
  <c r="Q9" i="16"/>
  <c r="P9" i="16"/>
  <c r="E9" i="16"/>
  <c r="S93" i="15"/>
  <c r="R93" i="15"/>
  <c r="Q93" i="15"/>
  <c r="P93" i="15"/>
  <c r="E93" i="15"/>
  <c r="U93" i="15" s="1"/>
  <c r="S92" i="15"/>
  <c r="R92" i="15"/>
  <c r="Q92" i="15"/>
  <c r="P92" i="15"/>
  <c r="E92" i="15"/>
  <c r="S91" i="15"/>
  <c r="R91" i="15"/>
  <c r="Q91" i="15"/>
  <c r="P91" i="15"/>
  <c r="E91" i="15"/>
  <c r="U90" i="15"/>
  <c r="T90" i="15"/>
  <c r="S90" i="15"/>
  <c r="R90" i="15"/>
  <c r="Q90" i="15"/>
  <c r="P90" i="15"/>
  <c r="E90" i="15"/>
  <c r="S89" i="15"/>
  <c r="R89" i="15"/>
  <c r="Q89" i="15"/>
  <c r="P89" i="15"/>
  <c r="E89" i="15"/>
  <c r="U89" i="15" s="1"/>
  <c r="S88" i="15"/>
  <c r="R88" i="15"/>
  <c r="Q88" i="15"/>
  <c r="P88" i="15"/>
  <c r="E88" i="15"/>
  <c r="S87" i="15"/>
  <c r="R87" i="15"/>
  <c r="Q87" i="15"/>
  <c r="P87" i="15"/>
  <c r="E87" i="15"/>
  <c r="U86" i="15"/>
  <c r="T86" i="15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H72" i="15"/>
  <c r="P72" i="15" s="1"/>
  <c r="G72" i="15"/>
  <c r="F72" i="15"/>
  <c r="C72" i="15"/>
  <c r="B72" i="15"/>
  <c r="W71" i="15"/>
  <c r="V71" i="15"/>
  <c r="O71" i="15"/>
  <c r="N71" i="15"/>
  <c r="R71" i="15" s="1"/>
  <c r="M71" i="15"/>
  <c r="L71" i="15"/>
  <c r="K71" i="15"/>
  <c r="J71" i="15"/>
  <c r="I71" i="15"/>
  <c r="H71" i="15"/>
  <c r="G71" i="15"/>
  <c r="F71" i="15"/>
  <c r="C71" i="15"/>
  <c r="B71" i="15"/>
  <c r="W70" i="15"/>
  <c r="V70" i="15"/>
  <c r="O70" i="15"/>
  <c r="N70" i="15"/>
  <c r="M70" i="15"/>
  <c r="S70" i="15" s="1"/>
  <c r="L70" i="15"/>
  <c r="K70" i="15"/>
  <c r="J70" i="15"/>
  <c r="I70" i="15"/>
  <c r="H70" i="15"/>
  <c r="G70" i="15"/>
  <c r="F70" i="15"/>
  <c r="C70" i="15"/>
  <c r="B70" i="15"/>
  <c r="E70" i="15" s="1"/>
  <c r="S69" i="15"/>
  <c r="R69" i="15"/>
  <c r="Q69" i="15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H67" i="15"/>
  <c r="P67" i="15" s="1"/>
  <c r="G67" i="15"/>
  <c r="F67" i="15"/>
  <c r="C67" i="15"/>
  <c r="B67" i="15"/>
  <c r="W66" i="15"/>
  <c r="V66" i="15"/>
  <c r="S66" i="15"/>
  <c r="R66" i="15"/>
  <c r="O66" i="15"/>
  <c r="N66" i="15"/>
  <c r="M66" i="15"/>
  <c r="L66" i="15"/>
  <c r="K66" i="15"/>
  <c r="J66" i="15"/>
  <c r="I66" i="15"/>
  <c r="H66" i="15"/>
  <c r="P66" i="15" s="1"/>
  <c r="G66" i="15"/>
  <c r="F66" i="15"/>
  <c r="C66" i="15"/>
  <c r="B66" i="15"/>
  <c r="S65" i="15"/>
  <c r="R65" i="15"/>
  <c r="Q65" i="15"/>
  <c r="P65" i="15"/>
  <c r="E65" i="15"/>
  <c r="T65" i="15" s="1"/>
  <c r="S64" i="15"/>
  <c r="R64" i="15"/>
  <c r="Q64" i="15"/>
  <c r="P64" i="15"/>
  <c r="E64" i="15"/>
  <c r="S63" i="15"/>
  <c r="R63" i="15"/>
  <c r="Q63" i="15"/>
  <c r="P63" i="15"/>
  <c r="E63" i="15"/>
  <c r="U63" i="15" s="1"/>
  <c r="T62" i="15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S59" i="15" s="1"/>
  <c r="L59" i="15"/>
  <c r="R59" i="15" s="1"/>
  <c r="K59" i="15"/>
  <c r="J59" i="15"/>
  <c r="I59" i="15"/>
  <c r="H59" i="15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T57" i="15" s="1"/>
  <c r="S56" i="15"/>
  <c r="R56" i="15"/>
  <c r="Q56" i="15"/>
  <c r="P56" i="15"/>
  <c r="E56" i="15"/>
  <c r="S55" i="15"/>
  <c r="R55" i="15"/>
  <c r="Q55" i="15"/>
  <c r="P55" i="15"/>
  <c r="E55" i="15"/>
  <c r="U55" i="15" s="1"/>
  <c r="W53" i="15"/>
  <c r="V53" i="15"/>
  <c r="O53" i="15"/>
  <c r="N53" i="15"/>
  <c r="M53" i="15"/>
  <c r="S53" i="15" s="1"/>
  <c r="L53" i="15"/>
  <c r="R53" i="15" s="1"/>
  <c r="K53" i="15"/>
  <c r="J53" i="15"/>
  <c r="I53" i="15"/>
  <c r="H53" i="15"/>
  <c r="G53" i="15"/>
  <c r="F53" i="15"/>
  <c r="C53" i="15"/>
  <c r="B53" i="15"/>
  <c r="S52" i="15"/>
  <c r="R52" i="15"/>
  <c r="Q52" i="15"/>
  <c r="P52" i="15"/>
  <c r="E52" i="15"/>
  <c r="T52" i="15" s="1"/>
  <c r="S51" i="15"/>
  <c r="R51" i="15"/>
  <c r="Q51" i="15"/>
  <c r="P51" i="15"/>
  <c r="E51" i="15"/>
  <c r="S50" i="15"/>
  <c r="R50" i="15"/>
  <c r="Q50" i="15"/>
  <c r="P50" i="15"/>
  <c r="E50" i="15"/>
  <c r="U50" i="15" s="1"/>
  <c r="T49" i="15"/>
  <c r="S49" i="15"/>
  <c r="R49" i="15"/>
  <c r="Q49" i="15"/>
  <c r="P49" i="15"/>
  <c r="E49" i="15"/>
  <c r="U49" i="15" s="1"/>
  <c r="S48" i="15"/>
  <c r="R48" i="15"/>
  <c r="Q48" i="15"/>
  <c r="P48" i="15"/>
  <c r="E48" i="15"/>
  <c r="T48" i="15" s="1"/>
  <c r="S47" i="15"/>
  <c r="R47" i="15"/>
  <c r="Q47" i="15"/>
  <c r="P47" i="15"/>
  <c r="E47" i="15"/>
  <c r="U47" i="15" s="1"/>
  <c r="S46" i="15"/>
  <c r="R46" i="15"/>
  <c r="Q46" i="15"/>
  <c r="P46" i="15"/>
  <c r="E46" i="15"/>
  <c r="U46" i="15" s="1"/>
  <c r="S45" i="15"/>
  <c r="R45" i="15"/>
  <c r="Q45" i="15"/>
  <c r="P45" i="15"/>
  <c r="E45" i="15"/>
  <c r="U45" i="15" s="1"/>
  <c r="S44" i="15"/>
  <c r="R44" i="15"/>
  <c r="Q44" i="15"/>
  <c r="P44" i="15"/>
  <c r="E44" i="15"/>
  <c r="S43" i="15"/>
  <c r="R43" i="15"/>
  <c r="Q43" i="15"/>
  <c r="P43" i="15"/>
  <c r="E43" i="15"/>
  <c r="T43" i="15" s="1"/>
  <c r="S42" i="15"/>
  <c r="R42" i="15"/>
  <c r="Q42" i="15"/>
  <c r="P42" i="15"/>
  <c r="E42" i="15"/>
  <c r="U42" i="15" s="1"/>
  <c r="W40" i="15"/>
  <c r="V40" i="15"/>
  <c r="R40" i="15"/>
  <c r="O40" i="15"/>
  <c r="S40" i="15" s="1"/>
  <c r="N40" i="15"/>
  <c r="M40" i="15"/>
  <c r="L40" i="15"/>
  <c r="K40" i="15"/>
  <c r="J40" i="15"/>
  <c r="I40" i="15"/>
  <c r="H40" i="15"/>
  <c r="P40" i="15" s="1"/>
  <c r="G40" i="15"/>
  <c r="F40" i="15"/>
  <c r="C40" i="15"/>
  <c r="B40" i="15"/>
  <c r="S39" i="15"/>
  <c r="R39" i="15"/>
  <c r="Q39" i="15"/>
  <c r="P39" i="15"/>
  <c r="E39" i="15"/>
  <c r="S38" i="15"/>
  <c r="R38" i="15"/>
  <c r="Q38" i="15"/>
  <c r="P38" i="15"/>
  <c r="E38" i="15"/>
  <c r="S37" i="15"/>
  <c r="R37" i="15"/>
  <c r="Q37" i="15"/>
  <c r="P37" i="15"/>
  <c r="E37" i="15"/>
  <c r="U37" i="15" s="1"/>
  <c r="S36" i="15"/>
  <c r="R36" i="15"/>
  <c r="Q36" i="15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Q33" i="15" s="1"/>
  <c r="H33" i="15"/>
  <c r="G33" i="15"/>
  <c r="F33" i="15"/>
  <c r="C33" i="15"/>
  <c r="B33" i="15"/>
  <c r="S32" i="15"/>
  <c r="R32" i="15"/>
  <c r="Q32" i="15"/>
  <c r="P32" i="15"/>
  <c r="E32" i="15"/>
  <c r="W30" i="15"/>
  <c r="V30" i="15"/>
  <c r="O30" i="15"/>
  <c r="N30" i="15"/>
  <c r="M30" i="15"/>
  <c r="S30" i="15" s="1"/>
  <c r="L30" i="15"/>
  <c r="R30" i="15" s="1"/>
  <c r="K30" i="15"/>
  <c r="J30" i="15"/>
  <c r="I30" i="15"/>
  <c r="H30" i="15"/>
  <c r="G30" i="15"/>
  <c r="F30" i="15"/>
  <c r="C30" i="15"/>
  <c r="B30" i="15"/>
  <c r="S29" i="15"/>
  <c r="R29" i="15"/>
  <c r="Q29" i="15"/>
  <c r="P29" i="15"/>
  <c r="E29" i="15"/>
  <c r="U28" i="15"/>
  <c r="S28" i="15"/>
  <c r="R28" i="15"/>
  <c r="Q28" i="15"/>
  <c r="P28" i="15"/>
  <c r="E28" i="15"/>
  <c r="T28" i="15" s="1"/>
  <c r="S27" i="15"/>
  <c r="R27" i="15"/>
  <c r="Q27" i="15"/>
  <c r="P27" i="15"/>
  <c r="E27" i="15"/>
  <c r="U27" i="15" s="1"/>
  <c r="S26" i="15"/>
  <c r="R26" i="15"/>
  <c r="Q26" i="15"/>
  <c r="P26" i="15"/>
  <c r="E26" i="15"/>
  <c r="U26" i="15" s="1"/>
  <c r="W24" i="15"/>
  <c r="V24" i="15"/>
  <c r="O24" i="15"/>
  <c r="N24" i="15"/>
  <c r="M24" i="15"/>
  <c r="S24" i="15" s="1"/>
  <c r="L24" i="15"/>
  <c r="R24" i="15" s="1"/>
  <c r="K24" i="15"/>
  <c r="J24" i="15"/>
  <c r="I24" i="15"/>
  <c r="H24" i="15"/>
  <c r="G24" i="15"/>
  <c r="F24" i="15"/>
  <c r="C24" i="15"/>
  <c r="E24" i="15" s="1"/>
  <c r="B24" i="15"/>
  <c r="S23" i="15"/>
  <c r="R23" i="15"/>
  <c r="Q23" i="15"/>
  <c r="P23" i="15"/>
  <c r="E23" i="15"/>
  <c r="S22" i="15"/>
  <c r="R22" i="15"/>
  <c r="Q22" i="15"/>
  <c r="P22" i="15"/>
  <c r="E22" i="15"/>
  <c r="U22" i="15" s="1"/>
  <c r="S21" i="15"/>
  <c r="R21" i="15"/>
  <c r="Q21" i="15"/>
  <c r="P21" i="15"/>
  <c r="E21" i="15"/>
  <c r="U21" i="15" s="1"/>
  <c r="S20" i="15"/>
  <c r="R20" i="15"/>
  <c r="Q20" i="15"/>
  <c r="P20" i="15"/>
  <c r="E20" i="15"/>
  <c r="T20" i="15" s="1"/>
  <c r="U19" i="15"/>
  <c r="T19" i="15"/>
  <c r="S19" i="15"/>
  <c r="R19" i="15"/>
  <c r="Q19" i="15"/>
  <c r="P19" i="15"/>
  <c r="E19" i="15"/>
  <c r="S18" i="15"/>
  <c r="R18" i="15"/>
  <c r="Q18" i="15"/>
  <c r="P18" i="15"/>
  <c r="E18" i="15"/>
  <c r="U18" i="15" s="1"/>
  <c r="S17" i="15"/>
  <c r="R17" i="15"/>
  <c r="Q17" i="15"/>
  <c r="P17" i="15"/>
  <c r="E17" i="15"/>
  <c r="U17" i="15" s="1"/>
  <c r="W15" i="15"/>
  <c r="V15" i="15"/>
  <c r="O15" i="15"/>
  <c r="N15" i="15"/>
  <c r="M15" i="15"/>
  <c r="L15" i="15"/>
  <c r="K15" i="15"/>
  <c r="J15" i="15"/>
  <c r="I15" i="15"/>
  <c r="Q15" i="15" s="1"/>
  <c r="H15" i="15"/>
  <c r="G15" i="15"/>
  <c r="F15" i="15"/>
  <c r="C15" i="15"/>
  <c r="B15" i="15"/>
  <c r="E15" i="15" s="1"/>
  <c r="U14" i="15"/>
  <c r="T14" i="15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U12" i="15" s="1"/>
  <c r="S11" i="15"/>
  <c r="R11" i="15"/>
  <c r="Q11" i="15"/>
  <c r="P11" i="15"/>
  <c r="E11" i="15"/>
  <c r="S10" i="15"/>
  <c r="R10" i="15"/>
  <c r="Q10" i="15"/>
  <c r="U10" i="15" s="1"/>
  <c r="P10" i="15"/>
  <c r="T10" i="15" s="1"/>
  <c r="E10" i="15"/>
  <c r="S9" i="15"/>
  <c r="R9" i="15"/>
  <c r="Q9" i="15"/>
  <c r="P9" i="15"/>
  <c r="E9" i="15"/>
  <c r="U9" i="15" s="1"/>
  <c r="S93" i="14"/>
  <c r="R93" i="14"/>
  <c r="Q93" i="14"/>
  <c r="P93" i="14"/>
  <c r="E93" i="14"/>
  <c r="U93" i="14" s="1"/>
  <c r="U92" i="14"/>
  <c r="S92" i="14"/>
  <c r="R92" i="14"/>
  <c r="Q92" i="14"/>
  <c r="P92" i="14"/>
  <c r="E92" i="14"/>
  <c r="T92" i="14" s="1"/>
  <c r="S91" i="14"/>
  <c r="R91" i="14"/>
  <c r="Q91" i="14"/>
  <c r="P91" i="14"/>
  <c r="E91" i="14"/>
  <c r="U91" i="14" s="1"/>
  <c r="S90" i="14"/>
  <c r="R90" i="14"/>
  <c r="Q90" i="14"/>
  <c r="P90" i="14"/>
  <c r="E90" i="14"/>
  <c r="U90" i="14" s="1"/>
  <c r="S89" i="14"/>
  <c r="R89" i="14"/>
  <c r="Q89" i="14"/>
  <c r="P89" i="14"/>
  <c r="E89" i="14"/>
  <c r="U89" i="14" s="1"/>
  <c r="S88" i="14"/>
  <c r="R88" i="14"/>
  <c r="Q88" i="14"/>
  <c r="P88" i="14"/>
  <c r="E88" i="14"/>
  <c r="T88" i="14" s="1"/>
  <c r="S87" i="14"/>
  <c r="R87" i="14"/>
  <c r="Q87" i="14"/>
  <c r="P87" i="14"/>
  <c r="E87" i="14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W71" i="14"/>
  <c r="V71" i="14"/>
  <c r="O71" i="14"/>
  <c r="N71" i="14"/>
  <c r="R71" i="14" s="1"/>
  <c r="M71" i="14"/>
  <c r="S71" i="14" s="1"/>
  <c r="L71" i="14"/>
  <c r="K71" i="14"/>
  <c r="J71" i="14"/>
  <c r="I71" i="14"/>
  <c r="H71" i="14"/>
  <c r="G71" i="14"/>
  <c r="F71" i="14"/>
  <c r="E71" i="14"/>
  <c r="C71" i="14"/>
  <c r="B71" i="14"/>
  <c r="W70" i="14"/>
  <c r="V70" i="14"/>
  <c r="O70" i="14"/>
  <c r="N70" i="14"/>
  <c r="M70" i="14"/>
  <c r="S70" i="14" s="1"/>
  <c r="L70" i="14"/>
  <c r="R70" i="14" s="1"/>
  <c r="K70" i="14"/>
  <c r="J70" i="14"/>
  <c r="I70" i="14"/>
  <c r="H70" i="14"/>
  <c r="G70" i="14"/>
  <c r="F70" i="14"/>
  <c r="C70" i="14"/>
  <c r="B70" i="14"/>
  <c r="S69" i="14"/>
  <c r="R69" i="14"/>
  <c r="Q69" i="14"/>
  <c r="P69" i="14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S66" i="14" s="1"/>
  <c r="L66" i="14"/>
  <c r="R66" i="14" s="1"/>
  <c r="K66" i="14"/>
  <c r="J66" i="14"/>
  <c r="I66" i="14"/>
  <c r="H66" i="14"/>
  <c r="G66" i="14"/>
  <c r="F66" i="14"/>
  <c r="C66" i="14"/>
  <c r="B66" i="14"/>
  <c r="E66" i="14" s="1"/>
  <c r="S65" i="14"/>
  <c r="R65" i="14"/>
  <c r="Q65" i="14"/>
  <c r="P65" i="14"/>
  <c r="E65" i="14"/>
  <c r="U65" i="14" s="1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S62" i="14"/>
  <c r="R62" i="14"/>
  <c r="Q62" i="14"/>
  <c r="P62" i="14"/>
  <c r="E62" i="14"/>
  <c r="T62" i="14" s="1"/>
  <c r="U61" i="14"/>
  <c r="T61" i="14"/>
  <c r="S61" i="14"/>
  <c r="R61" i="14"/>
  <c r="Q61" i="14"/>
  <c r="P61" i="14"/>
  <c r="E61" i="14"/>
  <c r="V59" i="14"/>
  <c r="O59" i="14"/>
  <c r="N59" i="14"/>
  <c r="M59" i="14"/>
  <c r="S59" i="14" s="1"/>
  <c r="L59" i="14"/>
  <c r="R59" i="14" s="1"/>
  <c r="K59" i="14"/>
  <c r="J59" i="14"/>
  <c r="I59" i="14"/>
  <c r="H59" i="14"/>
  <c r="G59" i="14"/>
  <c r="F59" i="14"/>
  <c r="C59" i="14"/>
  <c r="B59" i="14"/>
  <c r="U58" i="14"/>
  <c r="S58" i="14"/>
  <c r="R58" i="14"/>
  <c r="Q58" i="14"/>
  <c r="P58" i="14"/>
  <c r="E58" i="14"/>
  <c r="T58" i="14" s="1"/>
  <c r="S57" i="14"/>
  <c r="R57" i="14"/>
  <c r="Q57" i="14"/>
  <c r="P57" i="14"/>
  <c r="E57" i="14"/>
  <c r="U57" i="14" s="1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S53" i="14" s="1"/>
  <c r="L53" i="14"/>
  <c r="R53" i="14" s="1"/>
  <c r="K53" i="14"/>
  <c r="J53" i="14"/>
  <c r="I53" i="14"/>
  <c r="H53" i="14"/>
  <c r="G53" i="14"/>
  <c r="F53" i="14"/>
  <c r="E53" i="14"/>
  <c r="C53" i="14"/>
  <c r="B53" i="14"/>
  <c r="U52" i="14"/>
  <c r="T52" i="14"/>
  <c r="S52" i="14"/>
  <c r="R52" i="14"/>
  <c r="Q52" i="14"/>
  <c r="P52" i="14"/>
  <c r="E52" i="14"/>
  <c r="S51" i="14"/>
  <c r="R51" i="14"/>
  <c r="Q51" i="14"/>
  <c r="P51" i="14"/>
  <c r="E51" i="14"/>
  <c r="U51" i="14" s="1"/>
  <c r="S50" i="14"/>
  <c r="R50" i="14"/>
  <c r="Q50" i="14"/>
  <c r="P50" i="14"/>
  <c r="E50" i="14"/>
  <c r="U50" i="14" s="1"/>
  <c r="U49" i="14"/>
  <c r="S49" i="14"/>
  <c r="R49" i="14"/>
  <c r="Q49" i="14"/>
  <c r="P49" i="14"/>
  <c r="E49" i="14"/>
  <c r="T49" i="14" s="1"/>
  <c r="S48" i="14"/>
  <c r="R48" i="14"/>
  <c r="Q48" i="14"/>
  <c r="P48" i="14"/>
  <c r="E48" i="14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S45" i="14"/>
  <c r="R45" i="14"/>
  <c r="Q45" i="14"/>
  <c r="P45" i="14"/>
  <c r="E45" i="14"/>
  <c r="S44" i="14"/>
  <c r="R44" i="14"/>
  <c r="Q44" i="14"/>
  <c r="P44" i="14"/>
  <c r="E44" i="14"/>
  <c r="S43" i="14"/>
  <c r="R43" i="14"/>
  <c r="Q43" i="14"/>
  <c r="P43" i="14"/>
  <c r="E43" i="14"/>
  <c r="U43" i="14" s="1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H40" i="14"/>
  <c r="G40" i="14"/>
  <c r="F40" i="14"/>
  <c r="C40" i="14"/>
  <c r="B40" i="14"/>
  <c r="S39" i="14"/>
  <c r="R39" i="14"/>
  <c r="Q39" i="14"/>
  <c r="P39" i="14"/>
  <c r="E39" i="14"/>
  <c r="S38" i="14"/>
  <c r="R38" i="14"/>
  <c r="Q38" i="14"/>
  <c r="P38" i="14"/>
  <c r="E38" i="14"/>
  <c r="U38" i="14" s="1"/>
  <c r="S37" i="14"/>
  <c r="R37" i="14"/>
  <c r="Q37" i="14"/>
  <c r="P37" i="14"/>
  <c r="E37" i="14"/>
  <c r="U37" i="14" s="1"/>
  <c r="S36" i="14"/>
  <c r="R36" i="14"/>
  <c r="Q36" i="14"/>
  <c r="U36" i="14" s="1"/>
  <c r="P36" i="14"/>
  <c r="E36" i="14"/>
  <c r="T36" i="14" s="1"/>
  <c r="S35" i="14"/>
  <c r="R35" i="14"/>
  <c r="Q35" i="14"/>
  <c r="P35" i="14"/>
  <c r="T35" i="14" s="1"/>
  <c r="E35" i="14"/>
  <c r="W33" i="14"/>
  <c r="V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S32" i="14"/>
  <c r="R32" i="14"/>
  <c r="Q32" i="14"/>
  <c r="P32" i="14"/>
  <c r="E32" i="14"/>
  <c r="U32" i="14" s="1"/>
  <c r="W30" i="14"/>
  <c r="V30" i="14"/>
  <c r="R30" i="14"/>
  <c r="O30" i="14"/>
  <c r="N30" i="14"/>
  <c r="M30" i="14"/>
  <c r="S30" i="14" s="1"/>
  <c r="L30" i="14"/>
  <c r="K30" i="14"/>
  <c r="J30" i="14"/>
  <c r="I30" i="14"/>
  <c r="Q30" i="14" s="1"/>
  <c r="H30" i="14"/>
  <c r="G30" i="14"/>
  <c r="F30" i="14"/>
  <c r="C30" i="14"/>
  <c r="B30" i="14"/>
  <c r="E30" i="14" s="1"/>
  <c r="U29" i="14"/>
  <c r="T29" i="14"/>
  <c r="S29" i="14"/>
  <c r="R29" i="14"/>
  <c r="Q29" i="14"/>
  <c r="P29" i="14"/>
  <c r="E29" i="14"/>
  <c r="S28" i="14"/>
  <c r="R28" i="14"/>
  <c r="Q28" i="14"/>
  <c r="P28" i="14"/>
  <c r="E28" i="14"/>
  <c r="U28" i="14" s="1"/>
  <c r="S27" i="14"/>
  <c r="R27" i="14"/>
  <c r="Q27" i="14"/>
  <c r="P27" i="14"/>
  <c r="E27" i="14"/>
  <c r="U27" i="14" s="1"/>
  <c r="U26" i="14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R24" i="14" s="1"/>
  <c r="K24" i="14"/>
  <c r="J24" i="14"/>
  <c r="I24" i="14"/>
  <c r="H24" i="14"/>
  <c r="P24" i="14" s="1"/>
  <c r="G24" i="14"/>
  <c r="F24" i="14"/>
  <c r="C24" i="14"/>
  <c r="E24" i="14" s="1"/>
  <c r="B24" i="14"/>
  <c r="S23" i="14"/>
  <c r="R23" i="14"/>
  <c r="Q23" i="14"/>
  <c r="P23" i="14"/>
  <c r="E23" i="14"/>
  <c r="U23" i="14" s="1"/>
  <c r="S22" i="14"/>
  <c r="R22" i="14"/>
  <c r="Q22" i="14"/>
  <c r="P22" i="14"/>
  <c r="E22" i="14"/>
  <c r="U22" i="14" s="1"/>
  <c r="S21" i="14"/>
  <c r="R21" i="14"/>
  <c r="Q21" i="14"/>
  <c r="P21" i="14"/>
  <c r="E21" i="14"/>
  <c r="T21" i="14" s="1"/>
  <c r="S20" i="14"/>
  <c r="R20" i="14"/>
  <c r="Q20" i="14"/>
  <c r="P20" i="14"/>
  <c r="T20" i="14" s="1"/>
  <c r="E20" i="14"/>
  <c r="S19" i="14"/>
  <c r="R19" i="14"/>
  <c r="Q19" i="14"/>
  <c r="P19" i="14"/>
  <c r="E19" i="14"/>
  <c r="U19" i="14" s="1"/>
  <c r="S18" i="14"/>
  <c r="R18" i="14"/>
  <c r="Q18" i="14"/>
  <c r="P18" i="14"/>
  <c r="E18" i="14"/>
  <c r="U18" i="14" s="1"/>
  <c r="S17" i="14"/>
  <c r="R17" i="14"/>
  <c r="Q17" i="14"/>
  <c r="P17" i="14"/>
  <c r="E17" i="14"/>
  <c r="W15" i="14"/>
  <c r="V15" i="14"/>
  <c r="O15" i="14"/>
  <c r="N15" i="14"/>
  <c r="M15" i="14"/>
  <c r="L15" i="14"/>
  <c r="R15" i="14" s="1"/>
  <c r="K15" i="14"/>
  <c r="J15" i="14"/>
  <c r="I15" i="14"/>
  <c r="H15" i="14"/>
  <c r="G15" i="14"/>
  <c r="F15" i="14"/>
  <c r="C15" i="14"/>
  <c r="B15" i="14"/>
  <c r="S14" i="14"/>
  <c r="R14" i="14"/>
  <c r="Q14" i="14"/>
  <c r="P14" i="14"/>
  <c r="E14" i="14"/>
  <c r="U14" i="14" s="1"/>
  <c r="S13" i="14"/>
  <c r="R13" i="14"/>
  <c r="Q13" i="14"/>
  <c r="P13" i="14"/>
  <c r="E13" i="14"/>
  <c r="U13" i="14" s="1"/>
  <c r="S12" i="14"/>
  <c r="R12" i="14"/>
  <c r="Q12" i="14"/>
  <c r="P12" i="14"/>
  <c r="E12" i="14"/>
  <c r="T12" i="14" s="1"/>
  <c r="U11" i="14"/>
  <c r="T11" i="14"/>
  <c r="S11" i="14"/>
  <c r="R11" i="14"/>
  <c r="Q11" i="14"/>
  <c r="P11" i="14"/>
  <c r="E11" i="14"/>
  <c r="S10" i="14"/>
  <c r="R10" i="14"/>
  <c r="Q10" i="14"/>
  <c r="P10" i="14"/>
  <c r="E10" i="14"/>
  <c r="S9" i="14"/>
  <c r="R9" i="14"/>
  <c r="Q9" i="14"/>
  <c r="P9" i="14"/>
  <c r="E9" i="14"/>
  <c r="U93" i="13"/>
  <c r="S93" i="13"/>
  <c r="R93" i="13"/>
  <c r="Q93" i="13"/>
  <c r="P93" i="13"/>
  <c r="E93" i="13"/>
  <c r="T93" i="13" s="1"/>
  <c r="U92" i="13"/>
  <c r="T92" i="13"/>
  <c r="S92" i="13"/>
  <c r="R92" i="13"/>
  <c r="Q92" i="13"/>
  <c r="P92" i="13"/>
  <c r="E92" i="13"/>
  <c r="S91" i="13"/>
  <c r="R91" i="13"/>
  <c r="Q91" i="13"/>
  <c r="P91" i="13"/>
  <c r="E91" i="13"/>
  <c r="U91" i="13" s="1"/>
  <c r="S90" i="13"/>
  <c r="R90" i="13"/>
  <c r="Q90" i="13"/>
  <c r="P90" i="13"/>
  <c r="E90" i="13"/>
  <c r="U90" i="13" s="1"/>
  <c r="U89" i="13"/>
  <c r="S89" i="13"/>
  <c r="R89" i="13"/>
  <c r="Q89" i="13"/>
  <c r="P89" i="13"/>
  <c r="E89" i="13"/>
  <c r="T89" i="13" s="1"/>
  <c r="S88" i="13"/>
  <c r="R88" i="13"/>
  <c r="Q88" i="13"/>
  <c r="P88" i="13"/>
  <c r="E88" i="13"/>
  <c r="U88" i="13" s="1"/>
  <c r="S87" i="13"/>
  <c r="R87" i="13"/>
  <c r="Q87" i="13"/>
  <c r="P87" i="13"/>
  <c r="E87" i="13"/>
  <c r="U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P72" i="13" s="1"/>
  <c r="G72" i="13"/>
  <c r="F72" i="13"/>
  <c r="C72" i="13"/>
  <c r="E72" i="13" s="1"/>
  <c r="B72" i="13"/>
  <c r="W71" i="13"/>
  <c r="V71" i="13"/>
  <c r="O71" i="13"/>
  <c r="N71" i="13"/>
  <c r="M71" i="13"/>
  <c r="S71" i="13" s="1"/>
  <c r="L71" i="13"/>
  <c r="K71" i="13"/>
  <c r="J71" i="13"/>
  <c r="I71" i="13"/>
  <c r="H71" i="13"/>
  <c r="G71" i="13"/>
  <c r="F71" i="13"/>
  <c r="C71" i="13"/>
  <c r="E71" i="13" s="1"/>
  <c r="B71" i="13"/>
  <c r="W70" i="13"/>
  <c r="V70" i="13"/>
  <c r="O70" i="13"/>
  <c r="N70" i="13"/>
  <c r="M70" i="13"/>
  <c r="L70" i="13"/>
  <c r="R70" i="13" s="1"/>
  <c r="K70" i="13"/>
  <c r="J70" i="13"/>
  <c r="I70" i="13"/>
  <c r="H70" i="13"/>
  <c r="G70" i="13"/>
  <c r="F70" i="13"/>
  <c r="C70" i="13"/>
  <c r="B70" i="13"/>
  <c r="E70" i="13" s="1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S66" i="13" s="1"/>
  <c r="L66" i="13"/>
  <c r="R66" i="13" s="1"/>
  <c r="K66" i="13"/>
  <c r="J66" i="13"/>
  <c r="I66" i="13"/>
  <c r="H66" i="13"/>
  <c r="G66" i="13"/>
  <c r="F66" i="13"/>
  <c r="C66" i="13"/>
  <c r="E66" i="13" s="1"/>
  <c r="B66" i="13"/>
  <c r="S65" i="13"/>
  <c r="R65" i="13"/>
  <c r="Q65" i="13"/>
  <c r="P65" i="13"/>
  <c r="E65" i="13"/>
  <c r="U65" i="13" s="1"/>
  <c r="S64" i="13"/>
  <c r="R64" i="13"/>
  <c r="Q64" i="13"/>
  <c r="P64" i="13"/>
  <c r="E64" i="13"/>
  <c r="U64" i="13" s="1"/>
  <c r="S63" i="13"/>
  <c r="R63" i="13"/>
  <c r="Q63" i="13"/>
  <c r="P63" i="13"/>
  <c r="E63" i="13"/>
  <c r="S62" i="13"/>
  <c r="R62" i="13"/>
  <c r="Q62" i="13"/>
  <c r="P62" i="13"/>
  <c r="E62" i="13"/>
  <c r="S61" i="13"/>
  <c r="R61" i="13"/>
  <c r="Q61" i="13"/>
  <c r="P61" i="13"/>
  <c r="E61" i="13"/>
  <c r="U61" i="13" s="1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E59" i="13"/>
  <c r="C59" i="13"/>
  <c r="B59" i="13"/>
  <c r="U58" i="13"/>
  <c r="S58" i="13"/>
  <c r="R58" i="13"/>
  <c r="Q58" i="13"/>
  <c r="P58" i="13"/>
  <c r="E58" i="13"/>
  <c r="T58" i="13" s="1"/>
  <c r="S57" i="13"/>
  <c r="R57" i="13"/>
  <c r="Q57" i="13"/>
  <c r="P57" i="13"/>
  <c r="E57" i="13"/>
  <c r="U57" i="13" s="1"/>
  <c r="S56" i="13"/>
  <c r="R56" i="13"/>
  <c r="Q56" i="13"/>
  <c r="P56" i="13"/>
  <c r="E56" i="13"/>
  <c r="U56" i="13" s="1"/>
  <c r="S55" i="13"/>
  <c r="R55" i="13"/>
  <c r="Q55" i="13"/>
  <c r="P55" i="13"/>
  <c r="E55" i="13"/>
  <c r="T55" i="13" s="1"/>
  <c r="W53" i="13"/>
  <c r="V53" i="13"/>
  <c r="O53" i="13"/>
  <c r="N53" i="13"/>
  <c r="M53" i="13"/>
  <c r="S53" i="13" s="1"/>
  <c r="L53" i="13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S50" i="13"/>
  <c r="R50" i="13"/>
  <c r="Q50" i="13"/>
  <c r="P50" i="13"/>
  <c r="E50" i="13"/>
  <c r="U49" i="13"/>
  <c r="S49" i="13"/>
  <c r="R49" i="13"/>
  <c r="Q49" i="13"/>
  <c r="P49" i="13"/>
  <c r="E49" i="13"/>
  <c r="T49" i="13" s="1"/>
  <c r="S48" i="13"/>
  <c r="R48" i="13"/>
  <c r="Q48" i="13"/>
  <c r="P48" i="13"/>
  <c r="E48" i="13"/>
  <c r="U48" i="13" s="1"/>
  <c r="S47" i="13"/>
  <c r="R47" i="13"/>
  <c r="Q47" i="13"/>
  <c r="P47" i="13"/>
  <c r="E47" i="13"/>
  <c r="U47" i="13" s="1"/>
  <c r="S46" i="13"/>
  <c r="R46" i="13"/>
  <c r="Q46" i="13"/>
  <c r="P46" i="13"/>
  <c r="E46" i="13"/>
  <c r="T46" i="13" s="1"/>
  <c r="U45" i="13"/>
  <c r="T45" i="13"/>
  <c r="S45" i="13"/>
  <c r="R45" i="13"/>
  <c r="Q45" i="13"/>
  <c r="P45" i="13"/>
  <c r="E45" i="13"/>
  <c r="S44" i="13"/>
  <c r="R44" i="13"/>
  <c r="Q44" i="13"/>
  <c r="P44" i="13"/>
  <c r="E44" i="13"/>
  <c r="S43" i="13"/>
  <c r="R43" i="13"/>
  <c r="Q43" i="13"/>
  <c r="P43" i="13"/>
  <c r="E43" i="13"/>
  <c r="U42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R40" i="13" s="1"/>
  <c r="K40" i="13"/>
  <c r="J40" i="13"/>
  <c r="I40" i="13"/>
  <c r="H40" i="13"/>
  <c r="P40" i="13" s="1"/>
  <c r="G40" i="13"/>
  <c r="F40" i="13"/>
  <c r="C40" i="13"/>
  <c r="B40" i="13"/>
  <c r="S39" i="13"/>
  <c r="R39" i="13"/>
  <c r="Q39" i="13"/>
  <c r="P39" i="13"/>
  <c r="E39" i="13"/>
  <c r="U39" i="13" s="1"/>
  <c r="S38" i="13"/>
  <c r="R38" i="13"/>
  <c r="Q38" i="13"/>
  <c r="P38" i="13"/>
  <c r="E38" i="13"/>
  <c r="S37" i="13"/>
  <c r="R37" i="13"/>
  <c r="Q37" i="13"/>
  <c r="P37" i="13"/>
  <c r="E37" i="13"/>
  <c r="T37" i="13" s="1"/>
  <c r="S36" i="13"/>
  <c r="R36" i="13"/>
  <c r="Q36" i="13"/>
  <c r="P36" i="13"/>
  <c r="E36" i="13"/>
  <c r="S35" i="13"/>
  <c r="R35" i="13"/>
  <c r="Q35" i="13"/>
  <c r="P35" i="13"/>
  <c r="E35" i="13"/>
  <c r="W33" i="13"/>
  <c r="V33" i="13"/>
  <c r="S33" i="13"/>
  <c r="O33" i="13"/>
  <c r="N33" i="13"/>
  <c r="R33" i="13" s="1"/>
  <c r="M33" i="13"/>
  <c r="L33" i="13"/>
  <c r="K33" i="13"/>
  <c r="J33" i="13"/>
  <c r="I33" i="13"/>
  <c r="Q33" i="13" s="1"/>
  <c r="H33" i="13"/>
  <c r="P33" i="13" s="1"/>
  <c r="G33" i="13"/>
  <c r="F33" i="13"/>
  <c r="C33" i="13"/>
  <c r="B33" i="13"/>
  <c r="S32" i="13"/>
  <c r="R32" i="13"/>
  <c r="Q32" i="13"/>
  <c r="U32" i="13" s="1"/>
  <c r="P32" i="13"/>
  <c r="E32" i="13"/>
  <c r="W30" i="13"/>
  <c r="V30" i="13"/>
  <c r="O30" i="13"/>
  <c r="N30" i="13"/>
  <c r="M30" i="13"/>
  <c r="S30" i="13" s="1"/>
  <c r="L30" i="13"/>
  <c r="R30" i="13" s="1"/>
  <c r="K30" i="13"/>
  <c r="J30" i="13"/>
  <c r="I30" i="13"/>
  <c r="H30" i="13"/>
  <c r="G30" i="13"/>
  <c r="F30" i="13"/>
  <c r="C30" i="13"/>
  <c r="B30" i="13"/>
  <c r="S29" i="13"/>
  <c r="R29" i="13"/>
  <c r="Q29" i="13"/>
  <c r="P29" i="13"/>
  <c r="E29" i="13"/>
  <c r="U29" i="13" s="1"/>
  <c r="S28" i="13"/>
  <c r="R28" i="13"/>
  <c r="Q28" i="13"/>
  <c r="P28" i="13"/>
  <c r="E28" i="13"/>
  <c r="U28" i="13" s="1"/>
  <c r="S27" i="13"/>
  <c r="R27" i="13"/>
  <c r="Q27" i="13"/>
  <c r="P27" i="13"/>
  <c r="E27" i="13"/>
  <c r="U26" i="13"/>
  <c r="S26" i="13"/>
  <c r="R26" i="13"/>
  <c r="Q26" i="13"/>
  <c r="P26" i="13"/>
  <c r="E26" i="13"/>
  <c r="T26" i="13" s="1"/>
  <c r="W24" i="13"/>
  <c r="V24" i="13"/>
  <c r="S24" i="13"/>
  <c r="O24" i="13"/>
  <c r="N24" i="13"/>
  <c r="M24" i="13"/>
  <c r="L24" i="13"/>
  <c r="K24" i="13"/>
  <c r="J24" i="13"/>
  <c r="I24" i="13"/>
  <c r="Q24" i="13" s="1"/>
  <c r="H24" i="13"/>
  <c r="G24" i="13"/>
  <c r="F24" i="13"/>
  <c r="C24" i="13"/>
  <c r="B24" i="13"/>
  <c r="E24" i="13" s="1"/>
  <c r="S23" i="13"/>
  <c r="R23" i="13"/>
  <c r="Q23" i="13"/>
  <c r="P23" i="13"/>
  <c r="E23" i="13"/>
  <c r="U23" i="13" s="1"/>
  <c r="S22" i="13"/>
  <c r="R22" i="13"/>
  <c r="Q22" i="13"/>
  <c r="P22" i="13"/>
  <c r="E22" i="13"/>
  <c r="S21" i="13"/>
  <c r="R21" i="13"/>
  <c r="Q21" i="13"/>
  <c r="P21" i="13"/>
  <c r="E21" i="13"/>
  <c r="S20" i="13"/>
  <c r="R20" i="13"/>
  <c r="Q20" i="13"/>
  <c r="P20" i="13"/>
  <c r="E20" i="13"/>
  <c r="S19" i="13"/>
  <c r="R19" i="13"/>
  <c r="Q19" i="13"/>
  <c r="P19" i="13"/>
  <c r="E19" i="13"/>
  <c r="U19" i="13" s="1"/>
  <c r="S18" i="13"/>
  <c r="R18" i="13"/>
  <c r="Q18" i="13"/>
  <c r="P18" i="13"/>
  <c r="E18" i="13"/>
  <c r="U17" i="13"/>
  <c r="S17" i="13"/>
  <c r="R17" i="13"/>
  <c r="Q17" i="13"/>
  <c r="P17" i="13"/>
  <c r="E17" i="13"/>
  <c r="T17" i="13" s="1"/>
  <c r="W15" i="13"/>
  <c r="V15" i="13"/>
  <c r="S15" i="13"/>
  <c r="O15" i="13"/>
  <c r="N15" i="13"/>
  <c r="M15" i="13"/>
  <c r="L15" i="13"/>
  <c r="R15" i="13" s="1"/>
  <c r="K15" i="13"/>
  <c r="J15" i="13"/>
  <c r="I15" i="13"/>
  <c r="Q15" i="13" s="1"/>
  <c r="H15" i="13"/>
  <c r="G15" i="13"/>
  <c r="F15" i="13"/>
  <c r="C15" i="13"/>
  <c r="B15" i="13"/>
  <c r="E15" i="13" s="1"/>
  <c r="S14" i="13"/>
  <c r="R14" i="13"/>
  <c r="Q14" i="13"/>
  <c r="P14" i="13"/>
  <c r="E14" i="13"/>
  <c r="U14" i="13" s="1"/>
  <c r="S13" i="13"/>
  <c r="R13" i="13"/>
  <c r="Q13" i="13"/>
  <c r="P13" i="13"/>
  <c r="E13" i="13"/>
  <c r="S12" i="13"/>
  <c r="R12" i="13"/>
  <c r="Q12" i="13"/>
  <c r="P12" i="13"/>
  <c r="E12" i="13"/>
  <c r="S11" i="13"/>
  <c r="R11" i="13"/>
  <c r="Q11" i="13"/>
  <c r="P11" i="13"/>
  <c r="E11" i="13"/>
  <c r="U11" i="13" s="1"/>
  <c r="S10" i="13"/>
  <c r="R10" i="13"/>
  <c r="Q10" i="13"/>
  <c r="P10" i="13"/>
  <c r="E10" i="13"/>
  <c r="S9" i="13"/>
  <c r="R9" i="13"/>
  <c r="Q9" i="13"/>
  <c r="P9" i="13"/>
  <c r="E9" i="13"/>
  <c r="U9" i="13" s="1"/>
  <c r="U93" i="12"/>
  <c r="S93" i="12"/>
  <c r="R93" i="12"/>
  <c r="Q93" i="12"/>
  <c r="P93" i="12"/>
  <c r="E93" i="12"/>
  <c r="T93" i="12" s="1"/>
  <c r="S92" i="12"/>
  <c r="R92" i="12"/>
  <c r="Q92" i="12"/>
  <c r="P92" i="12"/>
  <c r="E92" i="12"/>
  <c r="U92" i="12" s="1"/>
  <c r="S91" i="12"/>
  <c r="R91" i="12"/>
  <c r="Q91" i="12"/>
  <c r="P91" i="12"/>
  <c r="E91" i="12"/>
  <c r="U91" i="12" s="1"/>
  <c r="S90" i="12"/>
  <c r="R90" i="12"/>
  <c r="Q90" i="12"/>
  <c r="P90" i="12"/>
  <c r="E90" i="12"/>
  <c r="T90" i="12" s="1"/>
  <c r="U89" i="12"/>
  <c r="T89" i="12"/>
  <c r="S89" i="12"/>
  <c r="R89" i="12"/>
  <c r="Q89" i="12"/>
  <c r="P89" i="12"/>
  <c r="E89" i="12"/>
  <c r="S88" i="12"/>
  <c r="R88" i="12"/>
  <c r="Q88" i="12"/>
  <c r="P88" i="12"/>
  <c r="E88" i="12"/>
  <c r="U88" i="12" s="1"/>
  <c r="S87" i="12"/>
  <c r="R87" i="12"/>
  <c r="Q87" i="12"/>
  <c r="P87" i="12"/>
  <c r="E87" i="12"/>
  <c r="U87" i="12" s="1"/>
  <c r="U86" i="12"/>
  <c r="S86" i="12"/>
  <c r="R86" i="12"/>
  <c r="Q86" i="12"/>
  <c r="P86" i="12"/>
  <c r="E86" i="12"/>
  <c r="T86" i="12" s="1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W70" i="12"/>
  <c r="V70" i="12"/>
  <c r="O70" i="12"/>
  <c r="N70" i="12"/>
  <c r="M70" i="12"/>
  <c r="L70" i="12"/>
  <c r="K70" i="12"/>
  <c r="J70" i="12"/>
  <c r="I70" i="12"/>
  <c r="H70" i="12"/>
  <c r="G70" i="12"/>
  <c r="F70" i="12"/>
  <c r="C70" i="12"/>
  <c r="B70" i="12"/>
  <c r="E70" i="12" s="1"/>
  <c r="S69" i="12"/>
  <c r="R69" i="12"/>
  <c r="Q69" i="12"/>
  <c r="U69" i="12" s="1"/>
  <c r="P69" i="12"/>
  <c r="E69" i="12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S66" i="12" s="1"/>
  <c r="L66" i="12"/>
  <c r="R66" i="12" s="1"/>
  <c r="K66" i="12"/>
  <c r="J66" i="12"/>
  <c r="I66" i="12"/>
  <c r="H66" i="12"/>
  <c r="G66" i="12"/>
  <c r="F66" i="12"/>
  <c r="C66" i="12"/>
  <c r="B66" i="12"/>
  <c r="S65" i="12"/>
  <c r="R65" i="12"/>
  <c r="Q65" i="12"/>
  <c r="P65" i="12"/>
  <c r="E65" i="12"/>
  <c r="U65" i="12" s="1"/>
  <c r="U64" i="12"/>
  <c r="S64" i="12"/>
  <c r="R64" i="12"/>
  <c r="Q64" i="12"/>
  <c r="P64" i="12"/>
  <c r="E64" i="12"/>
  <c r="T64" i="12" s="1"/>
  <c r="S63" i="12"/>
  <c r="R63" i="12"/>
  <c r="Q63" i="12"/>
  <c r="P63" i="12"/>
  <c r="E63" i="12"/>
  <c r="U63" i="12" s="1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S59" i="12" s="1"/>
  <c r="L59" i="12"/>
  <c r="R59" i="12" s="1"/>
  <c r="K59" i="12"/>
  <c r="J59" i="12"/>
  <c r="I59" i="12"/>
  <c r="H59" i="12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S56" i="12"/>
  <c r="R56" i="12"/>
  <c r="Q56" i="12"/>
  <c r="P56" i="12"/>
  <c r="E56" i="12"/>
  <c r="T56" i="12" s="1"/>
  <c r="U55" i="12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S52" i="12"/>
  <c r="R52" i="12"/>
  <c r="Q52" i="12"/>
  <c r="P52" i="12"/>
  <c r="E52" i="12"/>
  <c r="S51" i="12"/>
  <c r="R51" i="12"/>
  <c r="Q51" i="12"/>
  <c r="U51" i="12" s="1"/>
  <c r="P51" i="12"/>
  <c r="E51" i="12"/>
  <c r="S50" i="12"/>
  <c r="R50" i="12"/>
  <c r="Q50" i="12"/>
  <c r="P50" i="12"/>
  <c r="E50" i="12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S47" i="12"/>
  <c r="R47" i="12"/>
  <c r="Q47" i="12"/>
  <c r="P47" i="12"/>
  <c r="E47" i="12"/>
  <c r="T47" i="12" s="1"/>
  <c r="U46" i="12"/>
  <c r="S46" i="12"/>
  <c r="R46" i="12"/>
  <c r="Q46" i="12"/>
  <c r="P46" i="12"/>
  <c r="E46" i="12"/>
  <c r="T46" i="12" s="1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S43" i="12"/>
  <c r="R43" i="12"/>
  <c r="Q43" i="12"/>
  <c r="P43" i="12"/>
  <c r="E43" i="12"/>
  <c r="U43" i="12" s="1"/>
  <c r="U42" i="12"/>
  <c r="T42" i="12"/>
  <c r="S42" i="12"/>
  <c r="R42" i="12"/>
  <c r="Q42" i="12"/>
  <c r="P42" i="12"/>
  <c r="E42" i="12"/>
  <c r="W40" i="12"/>
  <c r="V40" i="12"/>
  <c r="O40" i="12"/>
  <c r="S40" i="12" s="1"/>
  <c r="N40" i="12"/>
  <c r="M40" i="12"/>
  <c r="L40" i="12"/>
  <c r="R40" i="12" s="1"/>
  <c r="K40" i="12"/>
  <c r="J40" i="12"/>
  <c r="I40" i="12"/>
  <c r="H40" i="12"/>
  <c r="P40" i="12" s="1"/>
  <c r="G40" i="12"/>
  <c r="F40" i="12"/>
  <c r="C40" i="12"/>
  <c r="B40" i="12"/>
  <c r="E40" i="12" s="1"/>
  <c r="S39" i="12"/>
  <c r="R39" i="12"/>
  <c r="Q39" i="12"/>
  <c r="P39" i="12"/>
  <c r="E39" i="12"/>
  <c r="U39" i="12" s="1"/>
  <c r="S38" i="12"/>
  <c r="R38" i="12"/>
  <c r="Q38" i="12"/>
  <c r="P38" i="12"/>
  <c r="E38" i="12"/>
  <c r="T38" i="12" s="1"/>
  <c r="U37" i="12"/>
  <c r="T37" i="12"/>
  <c r="S37" i="12"/>
  <c r="R37" i="12"/>
  <c r="Q37" i="12"/>
  <c r="P37" i="12"/>
  <c r="E37" i="12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R33" i="12" s="1"/>
  <c r="M33" i="12"/>
  <c r="S33" i="12" s="1"/>
  <c r="L33" i="12"/>
  <c r="K33" i="12"/>
  <c r="J33" i="12"/>
  <c r="I33" i="12"/>
  <c r="Q33" i="12" s="1"/>
  <c r="H33" i="12"/>
  <c r="G33" i="12"/>
  <c r="F33" i="12"/>
  <c r="C33" i="12"/>
  <c r="B33" i="12"/>
  <c r="E33" i="12" s="1"/>
  <c r="S32" i="12"/>
  <c r="R32" i="12"/>
  <c r="Q32" i="12"/>
  <c r="P32" i="12"/>
  <c r="E32" i="12"/>
  <c r="W30" i="12"/>
  <c r="V30" i="12"/>
  <c r="S30" i="12"/>
  <c r="O30" i="12"/>
  <c r="N30" i="12"/>
  <c r="M30" i="12"/>
  <c r="L30" i="12"/>
  <c r="R30" i="12" s="1"/>
  <c r="K30" i="12"/>
  <c r="J30" i="12"/>
  <c r="I30" i="12"/>
  <c r="H30" i="12"/>
  <c r="G30" i="12"/>
  <c r="F30" i="12"/>
  <c r="C30" i="12"/>
  <c r="B30" i="12"/>
  <c r="E30" i="12" s="1"/>
  <c r="S29" i="12"/>
  <c r="R29" i="12"/>
  <c r="Q29" i="12"/>
  <c r="P29" i="12"/>
  <c r="E29" i="12"/>
  <c r="U29" i="12" s="1"/>
  <c r="U28" i="12"/>
  <c r="S28" i="12"/>
  <c r="R28" i="12"/>
  <c r="Q28" i="12"/>
  <c r="P28" i="12"/>
  <c r="E28" i="12"/>
  <c r="T28" i="12" s="1"/>
  <c r="U27" i="12"/>
  <c r="T27" i="12"/>
  <c r="S27" i="12"/>
  <c r="R27" i="12"/>
  <c r="Q27" i="12"/>
  <c r="P27" i="12"/>
  <c r="E27" i="12"/>
  <c r="S26" i="12"/>
  <c r="R26" i="12"/>
  <c r="Q26" i="12"/>
  <c r="P26" i="12"/>
  <c r="E26" i="12"/>
  <c r="U26" i="12" s="1"/>
  <c r="W24" i="12"/>
  <c r="V24" i="12"/>
  <c r="O24" i="12"/>
  <c r="N24" i="12"/>
  <c r="M24" i="12"/>
  <c r="S24" i="12" s="1"/>
  <c r="L24" i="12"/>
  <c r="R24" i="12" s="1"/>
  <c r="K24" i="12"/>
  <c r="J24" i="12"/>
  <c r="I24" i="12"/>
  <c r="H24" i="12"/>
  <c r="G24" i="12"/>
  <c r="F24" i="12"/>
  <c r="C24" i="12"/>
  <c r="B24" i="12"/>
  <c r="S23" i="12"/>
  <c r="R23" i="12"/>
  <c r="Q23" i="12"/>
  <c r="P23" i="12"/>
  <c r="E23" i="12"/>
  <c r="U22" i="12"/>
  <c r="S22" i="12"/>
  <c r="R22" i="12"/>
  <c r="Q22" i="12"/>
  <c r="P22" i="12"/>
  <c r="E22" i="12"/>
  <c r="T22" i="12" s="1"/>
  <c r="S21" i="12"/>
  <c r="R21" i="12"/>
  <c r="Q21" i="12"/>
  <c r="P21" i="12"/>
  <c r="E21" i="12"/>
  <c r="U21" i="12" s="1"/>
  <c r="S20" i="12"/>
  <c r="R20" i="12"/>
  <c r="Q20" i="12"/>
  <c r="P20" i="12"/>
  <c r="E20" i="12"/>
  <c r="U20" i="12" s="1"/>
  <c r="S19" i="12"/>
  <c r="R19" i="12"/>
  <c r="Q19" i="12"/>
  <c r="P19" i="12"/>
  <c r="E19" i="12"/>
  <c r="T19" i="12" s="1"/>
  <c r="U18" i="12"/>
  <c r="T18" i="12"/>
  <c r="S18" i="12"/>
  <c r="R18" i="12"/>
  <c r="Q18" i="12"/>
  <c r="P18" i="12"/>
  <c r="E18" i="12"/>
  <c r="S17" i="12"/>
  <c r="R17" i="12"/>
  <c r="Q17" i="12"/>
  <c r="P17" i="12"/>
  <c r="E17" i="12"/>
  <c r="U17" i="12" s="1"/>
  <c r="W15" i="12"/>
  <c r="V15" i="12"/>
  <c r="O15" i="12"/>
  <c r="N15" i="12"/>
  <c r="M15" i="12"/>
  <c r="L15" i="12"/>
  <c r="K15" i="12"/>
  <c r="J15" i="12"/>
  <c r="I15" i="12"/>
  <c r="H15" i="12"/>
  <c r="G15" i="12"/>
  <c r="F15" i="12"/>
  <c r="C15" i="12"/>
  <c r="B15" i="12"/>
  <c r="E15" i="12" s="1"/>
  <c r="S14" i="12"/>
  <c r="R14" i="12"/>
  <c r="Q14" i="12"/>
  <c r="P14" i="12"/>
  <c r="E14" i="12"/>
  <c r="T14" i="12" s="1"/>
  <c r="U13" i="12"/>
  <c r="T13" i="12"/>
  <c r="S13" i="12"/>
  <c r="R13" i="12"/>
  <c r="Q13" i="12"/>
  <c r="P13" i="12"/>
  <c r="E13" i="12"/>
  <c r="S12" i="12"/>
  <c r="R12" i="12"/>
  <c r="Q12" i="12"/>
  <c r="P12" i="12"/>
  <c r="E12" i="12"/>
  <c r="U12" i="12" s="1"/>
  <c r="S11" i="12"/>
  <c r="R11" i="12"/>
  <c r="Q11" i="12"/>
  <c r="P11" i="12"/>
  <c r="E11" i="12"/>
  <c r="U11" i="12" s="1"/>
  <c r="S10" i="12"/>
  <c r="R10" i="12"/>
  <c r="Q10" i="12"/>
  <c r="U10" i="12" s="1"/>
  <c r="P10" i="12"/>
  <c r="E10" i="12"/>
  <c r="S9" i="12"/>
  <c r="R9" i="12"/>
  <c r="Q9" i="12"/>
  <c r="P9" i="12"/>
  <c r="E9" i="12"/>
  <c r="U9" i="12" s="1"/>
  <c r="S93" i="11"/>
  <c r="R93" i="11"/>
  <c r="Q93" i="11"/>
  <c r="P93" i="11"/>
  <c r="E93" i="11"/>
  <c r="U93" i="11" s="1"/>
  <c r="S92" i="11"/>
  <c r="R92" i="11"/>
  <c r="Q92" i="11"/>
  <c r="P92" i="11"/>
  <c r="E92" i="11"/>
  <c r="U92" i="11" s="1"/>
  <c r="S91" i="11"/>
  <c r="R91" i="11"/>
  <c r="Q91" i="11"/>
  <c r="P91" i="11"/>
  <c r="E91" i="11"/>
  <c r="T91" i="11" s="1"/>
  <c r="S90" i="11"/>
  <c r="R90" i="11"/>
  <c r="Q90" i="11"/>
  <c r="P90" i="11"/>
  <c r="E90" i="11"/>
  <c r="U90" i="11" s="1"/>
  <c r="S89" i="11"/>
  <c r="R89" i="11"/>
  <c r="Q89" i="11"/>
  <c r="P89" i="11"/>
  <c r="E89" i="11"/>
  <c r="S88" i="11"/>
  <c r="R88" i="11"/>
  <c r="Q88" i="11"/>
  <c r="P88" i="11"/>
  <c r="E88" i="11"/>
  <c r="U88" i="11" s="1"/>
  <c r="S87" i="11"/>
  <c r="R87" i="11"/>
  <c r="Q87" i="11"/>
  <c r="P87" i="11"/>
  <c r="E87" i="11"/>
  <c r="T87" i="11" s="1"/>
  <c r="S86" i="11"/>
  <c r="R86" i="11"/>
  <c r="Q86" i="11"/>
  <c r="P86" i="11"/>
  <c r="E86" i="11"/>
  <c r="U86" i="11" s="1"/>
  <c r="W72" i="11"/>
  <c r="V72" i="11"/>
  <c r="O72" i="11"/>
  <c r="N72" i="11"/>
  <c r="M72" i="11"/>
  <c r="S72" i="11" s="1"/>
  <c r="L72" i="11"/>
  <c r="K72" i="11"/>
  <c r="J72" i="11"/>
  <c r="I72" i="11"/>
  <c r="H72" i="11"/>
  <c r="G72" i="11"/>
  <c r="F72" i="11"/>
  <c r="C72" i="11"/>
  <c r="B72" i="11"/>
  <c r="W71" i="11"/>
  <c r="V71" i="11"/>
  <c r="S71" i="11"/>
  <c r="O71" i="11"/>
  <c r="N71" i="11"/>
  <c r="M71" i="11"/>
  <c r="L71" i="11"/>
  <c r="K71" i="11"/>
  <c r="J71" i="11"/>
  <c r="I71" i="11"/>
  <c r="H71" i="11"/>
  <c r="G71" i="11"/>
  <c r="F71" i="11"/>
  <c r="C71" i="11"/>
  <c r="B71" i="11"/>
  <c r="E71" i="11" s="1"/>
  <c r="W70" i="11"/>
  <c r="V70" i="11"/>
  <c r="O70" i="11"/>
  <c r="N70" i="11"/>
  <c r="R70" i="11" s="1"/>
  <c r="M70" i="11"/>
  <c r="S70" i="11" s="1"/>
  <c r="L70" i="11"/>
  <c r="K70" i="11"/>
  <c r="J70" i="11"/>
  <c r="I70" i="11"/>
  <c r="Q70" i="11" s="1"/>
  <c r="H70" i="11"/>
  <c r="G70" i="11"/>
  <c r="F70" i="11"/>
  <c r="C70" i="11"/>
  <c r="B70" i="11"/>
  <c r="E70" i="11" s="1"/>
  <c r="S69" i="11"/>
  <c r="R69" i="11"/>
  <c r="Q69" i="11"/>
  <c r="P69" i="11"/>
  <c r="E69" i="11"/>
  <c r="W67" i="11"/>
  <c r="V67" i="11"/>
  <c r="S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S66" i="11" s="1"/>
  <c r="L66" i="11"/>
  <c r="R66" i="11" s="1"/>
  <c r="K66" i="11"/>
  <c r="J66" i="11"/>
  <c r="I66" i="11"/>
  <c r="H66" i="11"/>
  <c r="G66" i="11"/>
  <c r="F66" i="11"/>
  <c r="C66" i="11"/>
  <c r="B66" i="11"/>
  <c r="E66" i="11" s="1"/>
  <c r="S65" i="11"/>
  <c r="R65" i="11"/>
  <c r="Q65" i="11"/>
  <c r="P65" i="11"/>
  <c r="E65" i="11"/>
  <c r="S64" i="11"/>
  <c r="R64" i="11"/>
  <c r="Q64" i="11"/>
  <c r="P64" i="11"/>
  <c r="E64" i="11"/>
  <c r="T63" i="11"/>
  <c r="S63" i="11"/>
  <c r="R63" i="11"/>
  <c r="Q63" i="11"/>
  <c r="P63" i="11"/>
  <c r="E63" i="11"/>
  <c r="U63" i="11" s="1"/>
  <c r="S62" i="11"/>
  <c r="R62" i="11"/>
  <c r="Q62" i="11"/>
  <c r="P62" i="11"/>
  <c r="E62" i="11"/>
  <c r="U62" i="11" s="1"/>
  <c r="S61" i="11"/>
  <c r="R61" i="11"/>
  <c r="Q61" i="11"/>
  <c r="P61" i="11"/>
  <c r="E61" i="11"/>
  <c r="U61" i="11" s="1"/>
  <c r="V59" i="11"/>
  <c r="S59" i="11"/>
  <c r="O59" i="11"/>
  <c r="N59" i="11"/>
  <c r="M59" i="11"/>
  <c r="L59" i="11"/>
  <c r="R59" i="11" s="1"/>
  <c r="K59" i="11"/>
  <c r="J59" i="11"/>
  <c r="I59" i="11"/>
  <c r="H59" i="11"/>
  <c r="G59" i="11"/>
  <c r="F59" i="11"/>
  <c r="C59" i="11"/>
  <c r="B59" i="11"/>
  <c r="E59" i="11" s="1"/>
  <c r="S58" i="11"/>
  <c r="R58" i="11"/>
  <c r="Q58" i="11"/>
  <c r="P58" i="11"/>
  <c r="E58" i="11"/>
  <c r="U58" i="11" s="1"/>
  <c r="S57" i="11"/>
  <c r="R57" i="11"/>
  <c r="Q57" i="11"/>
  <c r="P57" i="11"/>
  <c r="E57" i="11"/>
  <c r="T57" i="11" s="1"/>
  <c r="S56" i="11"/>
  <c r="R56" i="11"/>
  <c r="Q56" i="11"/>
  <c r="P56" i="11"/>
  <c r="E56" i="11"/>
  <c r="T55" i="11"/>
  <c r="S55" i="11"/>
  <c r="R55" i="11"/>
  <c r="Q55" i="11"/>
  <c r="P55" i="11"/>
  <c r="E55" i="11"/>
  <c r="U55" i="11" s="1"/>
  <c r="W53" i="11"/>
  <c r="V53" i="11"/>
  <c r="O53" i="11"/>
  <c r="N53" i="11"/>
  <c r="M53" i="11"/>
  <c r="S53" i="11" s="1"/>
  <c r="L53" i="1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T52" i="11" s="1"/>
  <c r="S51" i="11"/>
  <c r="R51" i="11"/>
  <c r="Q51" i="11"/>
  <c r="P51" i="11"/>
  <c r="E51" i="11"/>
  <c r="T50" i="11"/>
  <c r="S50" i="11"/>
  <c r="R50" i="11"/>
  <c r="Q50" i="11"/>
  <c r="P50" i="11"/>
  <c r="E50" i="11"/>
  <c r="U50" i="11" s="1"/>
  <c r="S49" i="11"/>
  <c r="R49" i="11"/>
  <c r="Q49" i="11"/>
  <c r="P49" i="11"/>
  <c r="E49" i="11"/>
  <c r="U49" i="11" s="1"/>
  <c r="S48" i="11"/>
  <c r="R48" i="11"/>
  <c r="Q48" i="11"/>
  <c r="P48" i="11"/>
  <c r="E48" i="11"/>
  <c r="T47" i="11"/>
  <c r="S47" i="11"/>
  <c r="R47" i="11"/>
  <c r="Q47" i="11"/>
  <c r="P47" i="11"/>
  <c r="E47" i="11"/>
  <c r="U47" i="11" s="1"/>
  <c r="S46" i="11"/>
  <c r="R46" i="11"/>
  <c r="Q46" i="11"/>
  <c r="P46" i="11"/>
  <c r="E46" i="11"/>
  <c r="U46" i="11" s="1"/>
  <c r="S45" i="11"/>
  <c r="R45" i="11"/>
  <c r="Q45" i="11"/>
  <c r="P45" i="11"/>
  <c r="E45" i="11"/>
  <c r="U45" i="11" s="1"/>
  <c r="S44" i="11"/>
  <c r="R44" i="11"/>
  <c r="Q44" i="11"/>
  <c r="U44" i="11" s="1"/>
  <c r="P44" i="11"/>
  <c r="E44" i="11"/>
  <c r="T44" i="11" s="1"/>
  <c r="U43" i="11"/>
  <c r="T43" i="11"/>
  <c r="S43" i="11"/>
  <c r="R43" i="11"/>
  <c r="Q43" i="11"/>
  <c r="P43" i="11"/>
  <c r="E43" i="11"/>
  <c r="S42" i="11"/>
  <c r="R42" i="11"/>
  <c r="Q42" i="11"/>
  <c r="P42" i="11"/>
  <c r="E42" i="11"/>
  <c r="U42" i="11" s="1"/>
  <c r="W40" i="11"/>
  <c r="V40" i="11"/>
  <c r="O40" i="11"/>
  <c r="N40" i="11"/>
  <c r="M40" i="11"/>
  <c r="S40" i="11" s="1"/>
  <c r="L40" i="11"/>
  <c r="R40" i="11" s="1"/>
  <c r="K40" i="11"/>
  <c r="J40" i="11"/>
  <c r="I40" i="11"/>
  <c r="H40" i="11"/>
  <c r="G40" i="11"/>
  <c r="F40" i="11"/>
  <c r="C40" i="11"/>
  <c r="B40" i="11"/>
  <c r="E40" i="11" s="1"/>
  <c r="S39" i="11"/>
  <c r="R39" i="11"/>
  <c r="Q39" i="11"/>
  <c r="P39" i="11"/>
  <c r="E39" i="11"/>
  <c r="S38" i="11"/>
  <c r="R38" i="11"/>
  <c r="Q38" i="11"/>
  <c r="P38" i="11"/>
  <c r="E38" i="11"/>
  <c r="T37" i="11"/>
  <c r="S37" i="11"/>
  <c r="R37" i="11"/>
  <c r="Q37" i="11"/>
  <c r="P37" i="11"/>
  <c r="E37" i="11"/>
  <c r="U37" i="11" s="1"/>
  <c r="S36" i="11"/>
  <c r="R36" i="11"/>
  <c r="Q36" i="11"/>
  <c r="P36" i="11"/>
  <c r="E36" i="11"/>
  <c r="S35" i="11"/>
  <c r="R35" i="11"/>
  <c r="Q35" i="11"/>
  <c r="P35" i="11"/>
  <c r="E35" i="11"/>
  <c r="W33" i="11"/>
  <c r="V33" i="11"/>
  <c r="O33" i="11"/>
  <c r="N33" i="11"/>
  <c r="M33" i="11"/>
  <c r="S33" i="11" s="1"/>
  <c r="L33" i="11"/>
  <c r="K33" i="11"/>
  <c r="J33" i="11"/>
  <c r="I33" i="11"/>
  <c r="Q33" i="11" s="1"/>
  <c r="H33" i="11"/>
  <c r="G33" i="11"/>
  <c r="F33" i="11"/>
  <c r="C33" i="11"/>
  <c r="B33" i="11"/>
  <c r="E33" i="11" s="1"/>
  <c r="S32" i="11"/>
  <c r="R32" i="11"/>
  <c r="Q32" i="11"/>
  <c r="P32" i="11"/>
  <c r="T32" i="11" s="1"/>
  <c r="E32" i="11"/>
  <c r="U32" i="11" s="1"/>
  <c r="W30" i="11"/>
  <c r="V30" i="11"/>
  <c r="R30" i="11"/>
  <c r="O30" i="11"/>
  <c r="N30" i="11"/>
  <c r="M30" i="11"/>
  <c r="S30" i="11" s="1"/>
  <c r="L30" i="11"/>
  <c r="K30" i="11"/>
  <c r="J30" i="11"/>
  <c r="I30" i="11"/>
  <c r="H30" i="11"/>
  <c r="P30" i="11" s="1"/>
  <c r="G30" i="11"/>
  <c r="F30" i="11"/>
  <c r="C30" i="11"/>
  <c r="B30" i="11"/>
  <c r="S29" i="11"/>
  <c r="R29" i="11"/>
  <c r="Q29" i="11"/>
  <c r="P29" i="11"/>
  <c r="E29" i="11"/>
  <c r="T29" i="11" s="1"/>
  <c r="S28" i="11"/>
  <c r="R28" i="11"/>
  <c r="Q28" i="11"/>
  <c r="P28" i="11"/>
  <c r="E28" i="11"/>
  <c r="S27" i="11"/>
  <c r="R27" i="11"/>
  <c r="Q27" i="11"/>
  <c r="P27" i="11"/>
  <c r="E27" i="11"/>
  <c r="U27" i="11" s="1"/>
  <c r="S26" i="11"/>
  <c r="R26" i="11"/>
  <c r="Q26" i="11"/>
  <c r="P26" i="11"/>
  <c r="E26" i="11"/>
  <c r="U26" i="11" s="1"/>
  <c r="W24" i="11"/>
  <c r="V24" i="11"/>
  <c r="O24" i="11"/>
  <c r="N24" i="11"/>
  <c r="R24" i="11" s="1"/>
  <c r="M24" i="11"/>
  <c r="S24" i="11" s="1"/>
  <c r="L24" i="11"/>
  <c r="K24" i="11"/>
  <c r="J24" i="11"/>
  <c r="I24" i="11"/>
  <c r="H24" i="11"/>
  <c r="G24" i="11"/>
  <c r="F24" i="11"/>
  <c r="E24" i="11"/>
  <c r="C24" i="11"/>
  <c r="B24" i="11"/>
  <c r="U23" i="11"/>
  <c r="S23" i="11"/>
  <c r="R23" i="11"/>
  <c r="Q23" i="11"/>
  <c r="P23" i="11"/>
  <c r="E23" i="11"/>
  <c r="T23" i="11" s="1"/>
  <c r="S22" i="11"/>
  <c r="R22" i="11"/>
  <c r="Q22" i="11"/>
  <c r="P22" i="11"/>
  <c r="E22" i="11"/>
  <c r="S21" i="11"/>
  <c r="R21" i="11"/>
  <c r="Q21" i="11"/>
  <c r="P21" i="11"/>
  <c r="E21" i="11"/>
  <c r="U21" i="11" s="1"/>
  <c r="S20" i="11"/>
  <c r="R20" i="11"/>
  <c r="Q20" i="11"/>
  <c r="U20" i="11" s="1"/>
  <c r="P20" i="11"/>
  <c r="E20" i="11"/>
  <c r="S19" i="11"/>
  <c r="R19" i="11"/>
  <c r="Q19" i="11"/>
  <c r="P19" i="11"/>
  <c r="E19" i="11"/>
  <c r="S18" i="11"/>
  <c r="R18" i="11"/>
  <c r="Q18" i="11"/>
  <c r="P18" i="11"/>
  <c r="E18" i="11"/>
  <c r="U18" i="11" s="1"/>
  <c r="S17" i="11"/>
  <c r="R17" i="11"/>
  <c r="Q17" i="11"/>
  <c r="P17" i="11"/>
  <c r="E17" i="11"/>
  <c r="U17" i="11" s="1"/>
  <c r="W15" i="11"/>
  <c r="V15" i="11"/>
  <c r="O15" i="11"/>
  <c r="N15" i="11"/>
  <c r="R15" i="11" s="1"/>
  <c r="M15" i="11"/>
  <c r="S15" i="11" s="1"/>
  <c r="L15" i="11"/>
  <c r="K15" i="11"/>
  <c r="J15" i="11"/>
  <c r="I15" i="11"/>
  <c r="H15" i="11"/>
  <c r="G15" i="11"/>
  <c r="F15" i="11"/>
  <c r="E15" i="11"/>
  <c r="C15" i="11"/>
  <c r="B15" i="11"/>
  <c r="U14" i="11"/>
  <c r="S14" i="11"/>
  <c r="R14" i="11"/>
  <c r="Q14" i="11"/>
  <c r="P14" i="11"/>
  <c r="E14" i="11"/>
  <c r="T14" i="11" s="1"/>
  <c r="S13" i="11"/>
  <c r="R13" i="11"/>
  <c r="Q13" i="11"/>
  <c r="P13" i="11"/>
  <c r="E13" i="11"/>
  <c r="S12" i="11"/>
  <c r="R12" i="11"/>
  <c r="Q12" i="11"/>
  <c r="P12" i="11"/>
  <c r="E12" i="11"/>
  <c r="U12" i="11" s="1"/>
  <c r="S11" i="11"/>
  <c r="R11" i="11"/>
  <c r="Q11" i="11"/>
  <c r="P11" i="11"/>
  <c r="E11" i="11"/>
  <c r="T11" i="11" s="1"/>
  <c r="S10" i="11"/>
  <c r="R10" i="11"/>
  <c r="Q10" i="11"/>
  <c r="P10" i="11"/>
  <c r="E10" i="11"/>
  <c r="T9" i="11"/>
  <c r="S9" i="11"/>
  <c r="R9" i="11"/>
  <c r="Q9" i="11"/>
  <c r="P9" i="11"/>
  <c r="E9" i="11"/>
  <c r="U9" i="11" s="1"/>
  <c r="S93" i="10"/>
  <c r="R93" i="10"/>
  <c r="Q93" i="10"/>
  <c r="P93" i="10"/>
  <c r="E93" i="10"/>
  <c r="U93" i="10" s="1"/>
  <c r="S92" i="10"/>
  <c r="R92" i="10"/>
  <c r="Q92" i="10"/>
  <c r="P92" i="10"/>
  <c r="E92" i="10"/>
  <c r="S91" i="10"/>
  <c r="R91" i="10"/>
  <c r="Q91" i="10"/>
  <c r="P91" i="10"/>
  <c r="E91" i="10"/>
  <c r="T90" i="10"/>
  <c r="S90" i="10"/>
  <c r="R90" i="10"/>
  <c r="Q90" i="10"/>
  <c r="P90" i="10"/>
  <c r="E90" i="10"/>
  <c r="U90" i="10" s="1"/>
  <c r="S89" i="10"/>
  <c r="R89" i="10"/>
  <c r="Q89" i="10"/>
  <c r="P89" i="10"/>
  <c r="E89" i="10"/>
  <c r="S88" i="10"/>
  <c r="R88" i="10"/>
  <c r="Q88" i="10"/>
  <c r="P88" i="10"/>
  <c r="E88" i="10"/>
  <c r="S87" i="10"/>
  <c r="R87" i="10"/>
  <c r="Q87" i="10"/>
  <c r="P87" i="10"/>
  <c r="E87" i="10"/>
  <c r="T86" i="10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R71" i="10" s="1"/>
  <c r="M71" i="10"/>
  <c r="S71" i="10" s="1"/>
  <c r="L71" i="10"/>
  <c r="K71" i="10"/>
  <c r="J71" i="10"/>
  <c r="I71" i="10"/>
  <c r="H71" i="10"/>
  <c r="G71" i="10"/>
  <c r="F71" i="10"/>
  <c r="E71" i="10"/>
  <c r="C71" i="10"/>
  <c r="B71" i="10"/>
  <c r="W70" i="10"/>
  <c r="V70" i="10"/>
  <c r="O70" i="10"/>
  <c r="N70" i="10"/>
  <c r="M70" i="10"/>
  <c r="S70" i="10" s="1"/>
  <c r="L70" i="10"/>
  <c r="R70" i="10" s="1"/>
  <c r="K70" i="10"/>
  <c r="J70" i="10"/>
  <c r="I70" i="10"/>
  <c r="H70" i="10"/>
  <c r="G70" i="10"/>
  <c r="F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S66" i="10" s="1"/>
  <c r="L66" i="10"/>
  <c r="R66" i="10" s="1"/>
  <c r="K66" i="10"/>
  <c r="J66" i="10"/>
  <c r="I66" i="10"/>
  <c r="H66" i="10"/>
  <c r="G66" i="10"/>
  <c r="F66" i="10"/>
  <c r="C66" i="10"/>
  <c r="B66" i="10"/>
  <c r="E66" i="10" s="1"/>
  <c r="S65" i="10"/>
  <c r="R65" i="10"/>
  <c r="Q65" i="10"/>
  <c r="P65" i="10"/>
  <c r="E65" i="10"/>
  <c r="U65" i="10" s="1"/>
  <c r="S64" i="10"/>
  <c r="R64" i="10"/>
  <c r="Q64" i="10"/>
  <c r="P64" i="10"/>
  <c r="E64" i="10"/>
  <c r="U64" i="10" s="1"/>
  <c r="S63" i="10"/>
  <c r="R63" i="10"/>
  <c r="Q63" i="10"/>
  <c r="P63" i="10"/>
  <c r="E63" i="10"/>
  <c r="S62" i="10"/>
  <c r="R62" i="10"/>
  <c r="Q62" i="10"/>
  <c r="P62" i="10"/>
  <c r="E62" i="10"/>
  <c r="S61" i="10"/>
  <c r="R61" i="10"/>
  <c r="Q61" i="10"/>
  <c r="P61" i="10"/>
  <c r="E61" i="10"/>
  <c r="U61" i="10" s="1"/>
  <c r="V59" i="10"/>
  <c r="O59" i="10"/>
  <c r="N59" i="10"/>
  <c r="M59" i="10"/>
  <c r="S59" i="10" s="1"/>
  <c r="L59" i="10"/>
  <c r="R59" i="10" s="1"/>
  <c r="K59" i="10"/>
  <c r="J59" i="10"/>
  <c r="I59" i="10"/>
  <c r="H59" i="10"/>
  <c r="G59" i="10"/>
  <c r="F59" i="10"/>
  <c r="C59" i="10"/>
  <c r="B59" i="10"/>
  <c r="E59" i="10" s="1"/>
  <c r="U58" i="10"/>
  <c r="S58" i="10"/>
  <c r="R58" i="10"/>
  <c r="Q58" i="10"/>
  <c r="P58" i="10"/>
  <c r="E58" i="10"/>
  <c r="T58" i="10" s="1"/>
  <c r="S57" i="10"/>
  <c r="R57" i="10"/>
  <c r="Q57" i="10"/>
  <c r="P57" i="10"/>
  <c r="E57" i="10"/>
  <c r="U57" i="10" s="1"/>
  <c r="T56" i="10"/>
  <c r="S56" i="10"/>
  <c r="R56" i="10"/>
  <c r="Q56" i="10"/>
  <c r="P56" i="10"/>
  <c r="E56" i="10"/>
  <c r="U56" i="10" s="1"/>
  <c r="S55" i="10"/>
  <c r="R55" i="10"/>
  <c r="Q55" i="10"/>
  <c r="P55" i="10"/>
  <c r="E55" i="10"/>
  <c r="W53" i="10"/>
  <c r="V53" i="10"/>
  <c r="O53" i="10"/>
  <c r="N53" i="10"/>
  <c r="M53" i="10"/>
  <c r="S53" i="10" s="1"/>
  <c r="L53" i="10"/>
  <c r="R53" i="10" s="1"/>
  <c r="K53" i="10"/>
  <c r="J53" i="10"/>
  <c r="I53" i="10"/>
  <c r="H53" i="10"/>
  <c r="G53" i="10"/>
  <c r="F53" i="10"/>
  <c r="C53" i="10"/>
  <c r="E53" i="10" s="1"/>
  <c r="B53" i="10"/>
  <c r="S52" i="10"/>
  <c r="R52" i="10"/>
  <c r="Q52" i="10"/>
  <c r="P52" i="10"/>
  <c r="E52" i="10"/>
  <c r="S51" i="10"/>
  <c r="R51" i="10"/>
  <c r="Q51" i="10"/>
  <c r="P51" i="10"/>
  <c r="E51" i="10"/>
  <c r="U51" i="10" s="1"/>
  <c r="S50" i="10"/>
  <c r="R50" i="10"/>
  <c r="Q50" i="10"/>
  <c r="P50" i="10"/>
  <c r="E50" i="10"/>
  <c r="S49" i="10"/>
  <c r="R49" i="10"/>
  <c r="Q49" i="10"/>
  <c r="P49" i="10"/>
  <c r="E49" i="10"/>
  <c r="S48" i="10"/>
  <c r="R48" i="10"/>
  <c r="Q48" i="10"/>
  <c r="P48" i="10"/>
  <c r="E48" i="10"/>
  <c r="U48" i="10" s="1"/>
  <c r="S47" i="10"/>
  <c r="R47" i="10"/>
  <c r="Q47" i="10"/>
  <c r="P47" i="10"/>
  <c r="E47" i="10"/>
  <c r="U47" i="10" s="1"/>
  <c r="S46" i="10"/>
  <c r="R46" i="10"/>
  <c r="Q46" i="10"/>
  <c r="P46" i="10"/>
  <c r="E46" i="10"/>
  <c r="S45" i="10"/>
  <c r="R45" i="10"/>
  <c r="Q45" i="10"/>
  <c r="P45" i="10"/>
  <c r="E45" i="10"/>
  <c r="T45" i="10" s="1"/>
  <c r="U44" i="10"/>
  <c r="S44" i="10"/>
  <c r="R44" i="10"/>
  <c r="Q44" i="10"/>
  <c r="P44" i="10"/>
  <c r="E44" i="10"/>
  <c r="T44" i="10" s="1"/>
  <c r="S43" i="10"/>
  <c r="R43" i="10"/>
  <c r="Q43" i="10"/>
  <c r="P43" i="10"/>
  <c r="E43" i="10"/>
  <c r="S42" i="10"/>
  <c r="R42" i="10"/>
  <c r="Q42" i="10"/>
  <c r="P42" i="10"/>
  <c r="E42" i="10"/>
  <c r="W40" i="10"/>
  <c r="V40" i="10"/>
  <c r="O40" i="10"/>
  <c r="N40" i="10"/>
  <c r="M40" i="10"/>
  <c r="S40" i="10" s="1"/>
  <c r="L40" i="10"/>
  <c r="K40" i="10"/>
  <c r="J40" i="10"/>
  <c r="I40" i="10"/>
  <c r="H40" i="10"/>
  <c r="G40" i="10"/>
  <c r="F40" i="10"/>
  <c r="C40" i="10"/>
  <c r="B40" i="10"/>
  <c r="E40" i="10" s="1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S37" i="10"/>
  <c r="R37" i="10"/>
  <c r="Q37" i="10"/>
  <c r="P37" i="10"/>
  <c r="E37" i="10"/>
  <c r="S36" i="10"/>
  <c r="R36" i="10"/>
  <c r="Q36" i="10"/>
  <c r="P36" i="10"/>
  <c r="E36" i="10"/>
  <c r="T36" i="10" s="1"/>
  <c r="U35" i="10"/>
  <c r="S35" i="10"/>
  <c r="R35" i="10"/>
  <c r="Q35" i="10"/>
  <c r="P35" i="10"/>
  <c r="E35" i="10"/>
  <c r="T35" i="10" s="1"/>
  <c r="W33" i="10"/>
  <c r="V33" i="10"/>
  <c r="O33" i="10"/>
  <c r="N33" i="10"/>
  <c r="M33" i="10"/>
  <c r="S33" i="10" s="1"/>
  <c r="L33" i="10"/>
  <c r="R33" i="10" s="1"/>
  <c r="K33" i="10"/>
  <c r="J33" i="10"/>
  <c r="I33" i="10"/>
  <c r="Q33" i="10" s="1"/>
  <c r="H33" i="10"/>
  <c r="G33" i="10"/>
  <c r="F33" i="10"/>
  <c r="C33" i="10"/>
  <c r="B33" i="10"/>
  <c r="S32" i="10"/>
  <c r="R32" i="10"/>
  <c r="Q32" i="10"/>
  <c r="P32" i="10"/>
  <c r="E32" i="10"/>
  <c r="W30" i="10"/>
  <c r="V30" i="10"/>
  <c r="R30" i="10"/>
  <c r="O30" i="10"/>
  <c r="N30" i="10"/>
  <c r="M30" i="10"/>
  <c r="S30" i="10" s="1"/>
  <c r="L30" i="10"/>
  <c r="K30" i="10"/>
  <c r="J30" i="10"/>
  <c r="I30" i="10"/>
  <c r="H30" i="10"/>
  <c r="G30" i="10"/>
  <c r="F30" i="10"/>
  <c r="E30" i="10"/>
  <c r="C30" i="10"/>
  <c r="B30" i="10"/>
  <c r="U29" i="10"/>
  <c r="T29" i="10"/>
  <c r="S29" i="10"/>
  <c r="R29" i="10"/>
  <c r="Q29" i="10"/>
  <c r="P29" i="10"/>
  <c r="E29" i="10"/>
  <c r="S28" i="10"/>
  <c r="R28" i="10"/>
  <c r="Q28" i="10"/>
  <c r="P28" i="10"/>
  <c r="E28" i="10"/>
  <c r="U28" i="10" s="1"/>
  <c r="S27" i="10"/>
  <c r="R27" i="10"/>
  <c r="Q27" i="10"/>
  <c r="P27" i="10"/>
  <c r="E27" i="10"/>
  <c r="U26" i="10"/>
  <c r="S26" i="10"/>
  <c r="R26" i="10"/>
  <c r="Q26" i="10"/>
  <c r="P26" i="10"/>
  <c r="E26" i="10"/>
  <c r="T26" i="10" s="1"/>
  <c r="W24" i="10"/>
  <c r="V24" i="10"/>
  <c r="O24" i="10"/>
  <c r="N24" i="10"/>
  <c r="M24" i="10"/>
  <c r="S24" i="10" s="1"/>
  <c r="L24" i="10"/>
  <c r="R24" i="10" s="1"/>
  <c r="K24" i="10"/>
  <c r="J24" i="10"/>
  <c r="I24" i="10"/>
  <c r="H24" i="10"/>
  <c r="G24" i="10"/>
  <c r="F24" i="10"/>
  <c r="C24" i="10"/>
  <c r="B24" i="10"/>
  <c r="E24" i="10" s="1"/>
  <c r="S23" i="10"/>
  <c r="R23" i="10"/>
  <c r="Q23" i="10"/>
  <c r="P23" i="10"/>
  <c r="E23" i="10"/>
  <c r="U23" i="10" s="1"/>
  <c r="S22" i="10"/>
  <c r="R22" i="10"/>
  <c r="Q22" i="10"/>
  <c r="P22" i="10"/>
  <c r="E22" i="10"/>
  <c r="U21" i="10"/>
  <c r="S21" i="10"/>
  <c r="R21" i="10"/>
  <c r="Q21" i="10"/>
  <c r="P21" i="10"/>
  <c r="E21" i="10"/>
  <c r="T21" i="10" s="1"/>
  <c r="S20" i="10"/>
  <c r="R20" i="10"/>
  <c r="Q20" i="10"/>
  <c r="P20" i="10"/>
  <c r="E20" i="10"/>
  <c r="S19" i="10"/>
  <c r="R19" i="10"/>
  <c r="Q19" i="10"/>
  <c r="P19" i="10"/>
  <c r="E19" i="10"/>
  <c r="U19" i="10" s="1"/>
  <c r="S18" i="10"/>
  <c r="R18" i="10"/>
  <c r="Q18" i="10"/>
  <c r="P18" i="10"/>
  <c r="E18" i="10"/>
  <c r="U17" i="10"/>
  <c r="S17" i="10"/>
  <c r="R17" i="10"/>
  <c r="Q17" i="10"/>
  <c r="P17" i="10"/>
  <c r="E17" i="10"/>
  <c r="T17" i="10" s="1"/>
  <c r="W15" i="10"/>
  <c r="V15" i="10"/>
  <c r="O15" i="10"/>
  <c r="N15" i="10"/>
  <c r="M15" i="10"/>
  <c r="L15" i="10"/>
  <c r="K15" i="10"/>
  <c r="J15" i="10"/>
  <c r="I15" i="10"/>
  <c r="H15" i="10"/>
  <c r="G15" i="10"/>
  <c r="F15" i="10"/>
  <c r="C15" i="10"/>
  <c r="B15" i="10"/>
  <c r="E15" i="10" s="1"/>
  <c r="S14" i="10"/>
  <c r="R14" i="10"/>
  <c r="Q14" i="10"/>
  <c r="P14" i="10"/>
  <c r="E14" i="10"/>
  <c r="U14" i="10" s="1"/>
  <c r="S13" i="10"/>
  <c r="R13" i="10"/>
  <c r="Q13" i="10"/>
  <c r="P13" i="10"/>
  <c r="E13" i="10"/>
  <c r="S12" i="10"/>
  <c r="R12" i="10"/>
  <c r="Q12" i="10"/>
  <c r="P12" i="10"/>
  <c r="E12" i="10"/>
  <c r="S11" i="10"/>
  <c r="R11" i="10"/>
  <c r="Q11" i="10"/>
  <c r="P11" i="10"/>
  <c r="E11" i="10"/>
  <c r="U11" i="10" s="1"/>
  <c r="S10" i="10"/>
  <c r="R10" i="10"/>
  <c r="Q10" i="10"/>
  <c r="P10" i="10"/>
  <c r="E10" i="10"/>
  <c r="U10" i="10" s="1"/>
  <c r="T9" i="10"/>
  <c r="S9" i="10"/>
  <c r="R9" i="10"/>
  <c r="Q9" i="10"/>
  <c r="P9" i="10"/>
  <c r="E9" i="10"/>
  <c r="S93" i="9"/>
  <c r="R93" i="9"/>
  <c r="Q93" i="9"/>
  <c r="P93" i="9"/>
  <c r="E93" i="9"/>
  <c r="S92" i="9"/>
  <c r="R92" i="9"/>
  <c r="Q92" i="9"/>
  <c r="P92" i="9"/>
  <c r="E92" i="9"/>
  <c r="U92" i="9" s="1"/>
  <c r="U91" i="9"/>
  <c r="S91" i="9"/>
  <c r="R91" i="9"/>
  <c r="Q91" i="9"/>
  <c r="P91" i="9"/>
  <c r="E91" i="9"/>
  <c r="T91" i="9" s="1"/>
  <c r="S90" i="9"/>
  <c r="R90" i="9"/>
  <c r="Q90" i="9"/>
  <c r="P90" i="9"/>
  <c r="E90" i="9"/>
  <c r="U89" i="9"/>
  <c r="S89" i="9"/>
  <c r="R89" i="9"/>
  <c r="Q89" i="9"/>
  <c r="P89" i="9"/>
  <c r="E89" i="9"/>
  <c r="T89" i="9" s="1"/>
  <c r="U88" i="9"/>
  <c r="T88" i="9"/>
  <c r="S88" i="9"/>
  <c r="R88" i="9"/>
  <c r="Q88" i="9"/>
  <c r="P88" i="9"/>
  <c r="E88" i="9"/>
  <c r="S87" i="9"/>
  <c r="R87" i="9"/>
  <c r="Q87" i="9"/>
  <c r="P87" i="9"/>
  <c r="E87" i="9"/>
  <c r="U87" i="9" s="1"/>
  <c r="S86" i="9"/>
  <c r="R86" i="9"/>
  <c r="Q86" i="9"/>
  <c r="P86" i="9"/>
  <c r="E86" i="9"/>
  <c r="W72" i="9"/>
  <c r="V72" i="9"/>
  <c r="O72" i="9"/>
  <c r="N72" i="9"/>
  <c r="M72" i="9"/>
  <c r="S72" i="9" s="1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S71" i="9" s="1"/>
  <c r="L71" i="9"/>
  <c r="K71" i="9"/>
  <c r="J71" i="9"/>
  <c r="I71" i="9"/>
  <c r="H71" i="9"/>
  <c r="P71" i="9" s="1"/>
  <c r="G71" i="9"/>
  <c r="F71" i="9"/>
  <c r="C71" i="9"/>
  <c r="E71" i="9" s="1"/>
  <c r="B71" i="9"/>
  <c r="W70" i="9"/>
  <c r="V70" i="9"/>
  <c r="S70" i="9"/>
  <c r="O70" i="9"/>
  <c r="N70" i="9"/>
  <c r="M70" i="9"/>
  <c r="L70" i="9"/>
  <c r="R70" i="9" s="1"/>
  <c r="K70" i="9"/>
  <c r="J70" i="9"/>
  <c r="I70" i="9"/>
  <c r="H70" i="9"/>
  <c r="G70" i="9"/>
  <c r="F70" i="9"/>
  <c r="C70" i="9"/>
  <c r="B70" i="9"/>
  <c r="E70" i="9" s="1"/>
  <c r="S69" i="9"/>
  <c r="R69" i="9"/>
  <c r="Q69" i="9"/>
  <c r="P69" i="9"/>
  <c r="T69" i="9" s="1"/>
  <c r="E69" i="9"/>
  <c r="W67" i="9"/>
  <c r="V67" i="9"/>
  <c r="O67" i="9"/>
  <c r="N67" i="9"/>
  <c r="M67" i="9"/>
  <c r="S67" i="9" s="1"/>
  <c r="L67" i="9"/>
  <c r="K67" i="9"/>
  <c r="J67" i="9"/>
  <c r="I67" i="9"/>
  <c r="H67" i="9"/>
  <c r="G67" i="9"/>
  <c r="F67" i="9"/>
  <c r="C67" i="9"/>
  <c r="B67" i="9"/>
  <c r="W66" i="9"/>
  <c r="V66" i="9"/>
  <c r="S66" i="9"/>
  <c r="O66" i="9"/>
  <c r="N66" i="9"/>
  <c r="M66" i="9"/>
  <c r="L66" i="9"/>
  <c r="R66" i="9" s="1"/>
  <c r="K66" i="9"/>
  <c r="J66" i="9"/>
  <c r="I66" i="9"/>
  <c r="Q66" i="9" s="1"/>
  <c r="H66" i="9"/>
  <c r="G66" i="9"/>
  <c r="F66" i="9"/>
  <c r="C66" i="9"/>
  <c r="B66" i="9"/>
  <c r="E66" i="9" s="1"/>
  <c r="S65" i="9"/>
  <c r="R65" i="9"/>
  <c r="Q65" i="9"/>
  <c r="P65" i="9"/>
  <c r="E65" i="9"/>
  <c r="U65" i="9" s="1"/>
  <c r="U64" i="9"/>
  <c r="S64" i="9"/>
  <c r="R64" i="9"/>
  <c r="Q64" i="9"/>
  <c r="P64" i="9"/>
  <c r="E64" i="9"/>
  <c r="T64" i="9" s="1"/>
  <c r="U63" i="9"/>
  <c r="T63" i="9"/>
  <c r="S63" i="9"/>
  <c r="R63" i="9"/>
  <c r="Q63" i="9"/>
  <c r="P63" i="9"/>
  <c r="E63" i="9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S59" i="9" s="1"/>
  <c r="L59" i="9"/>
  <c r="R59" i="9" s="1"/>
  <c r="K59" i="9"/>
  <c r="J59" i="9"/>
  <c r="I59" i="9"/>
  <c r="H59" i="9"/>
  <c r="P59" i="9" s="1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U57" i="9" s="1"/>
  <c r="U56" i="9"/>
  <c r="T56" i="9"/>
  <c r="S56" i="9"/>
  <c r="R56" i="9"/>
  <c r="Q56" i="9"/>
  <c r="P56" i="9"/>
  <c r="E56" i="9"/>
  <c r="T55" i="9"/>
  <c r="S55" i="9"/>
  <c r="R55" i="9"/>
  <c r="Q55" i="9"/>
  <c r="P55" i="9"/>
  <c r="E55" i="9"/>
  <c r="U55" i="9" s="1"/>
  <c r="W53" i="9"/>
  <c r="V53" i="9"/>
  <c r="O53" i="9"/>
  <c r="N53" i="9"/>
  <c r="M53" i="9"/>
  <c r="S53" i="9" s="1"/>
  <c r="L53" i="9"/>
  <c r="R53" i="9" s="1"/>
  <c r="K53" i="9"/>
  <c r="J53" i="9"/>
  <c r="I53" i="9"/>
  <c r="Q53" i="9" s="1"/>
  <c r="H53" i="9"/>
  <c r="G53" i="9"/>
  <c r="F53" i="9"/>
  <c r="C53" i="9"/>
  <c r="B53" i="9"/>
  <c r="S52" i="9"/>
  <c r="R52" i="9"/>
  <c r="Q52" i="9"/>
  <c r="P52" i="9"/>
  <c r="E52" i="9"/>
  <c r="U52" i="9" s="1"/>
  <c r="S51" i="9"/>
  <c r="R51" i="9"/>
  <c r="Q51" i="9"/>
  <c r="P51" i="9"/>
  <c r="E51" i="9"/>
  <c r="U50" i="9"/>
  <c r="S50" i="9"/>
  <c r="R50" i="9"/>
  <c r="Q50" i="9"/>
  <c r="P50" i="9"/>
  <c r="E50" i="9"/>
  <c r="T50" i="9" s="1"/>
  <c r="S49" i="9"/>
  <c r="R49" i="9"/>
  <c r="Q49" i="9"/>
  <c r="P49" i="9"/>
  <c r="E49" i="9"/>
  <c r="U49" i="9" s="1"/>
  <c r="S48" i="9"/>
  <c r="R48" i="9"/>
  <c r="Q48" i="9"/>
  <c r="P48" i="9"/>
  <c r="E48" i="9"/>
  <c r="U48" i="9" s="1"/>
  <c r="S47" i="9"/>
  <c r="R47" i="9"/>
  <c r="Q47" i="9"/>
  <c r="P47" i="9"/>
  <c r="E47" i="9"/>
  <c r="U47" i="9" s="1"/>
  <c r="U46" i="9"/>
  <c r="T46" i="9"/>
  <c r="S46" i="9"/>
  <c r="R46" i="9"/>
  <c r="Q46" i="9"/>
  <c r="P46" i="9"/>
  <c r="E46" i="9"/>
  <c r="S45" i="9"/>
  <c r="R45" i="9"/>
  <c r="Q45" i="9"/>
  <c r="P45" i="9"/>
  <c r="E45" i="9"/>
  <c r="U45" i="9" s="1"/>
  <c r="S44" i="9"/>
  <c r="R44" i="9"/>
  <c r="Q44" i="9"/>
  <c r="P44" i="9"/>
  <c r="E44" i="9"/>
  <c r="U44" i="9" s="1"/>
  <c r="U43" i="9"/>
  <c r="T43" i="9"/>
  <c r="S43" i="9"/>
  <c r="R43" i="9"/>
  <c r="Q43" i="9"/>
  <c r="P43" i="9"/>
  <c r="E43" i="9"/>
  <c r="U42" i="9"/>
  <c r="T42" i="9"/>
  <c r="S42" i="9"/>
  <c r="R42" i="9"/>
  <c r="Q42" i="9"/>
  <c r="P42" i="9"/>
  <c r="E42" i="9"/>
  <c r="W40" i="9"/>
  <c r="V40" i="9"/>
  <c r="O40" i="9"/>
  <c r="N40" i="9"/>
  <c r="M40" i="9"/>
  <c r="S40" i="9" s="1"/>
  <c r="L40" i="9"/>
  <c r="R40" i="9" s="1"/>
  <c r="K40" i="9"/>
  <c r="J40" i="9"/>
  <c r="I40" i="9"/>
  <c r="H40" i="9"/>
  <c r="G40" i="9"/>
  <c r="F40" i="9"/>
  <c r="C40" i="9"/>
  <c r="B40" i="9"/>
  <c r="S39" i="9"/>
  <c r="R39" i="9"/>
  <c r="Q39" i="9"/>
  <c r="P39" i="9"/>
  <c r="E39" i="9"/>
  <c r="U39" i="9" s="1"/>
  <c r="S38" i="9"/>
  <c r="R38" i="9"/>
  <c r="Q38" i="9"/>
  <c r="P38" i="9"/>
  <c r="E38" i="9"/>
  <c r="U38" i="9" s="1"/>
  <c r="U37" i="9"/>
  <c r="S37" i="9"/>
  <c r="R37" i="9"/>
  <c r="Q37" i="9"/>
  <c r="P37" i="9"/>
  <c r="E37" i="9"/>
  <c r="T37" i="9" s="1"/>
  <c r="S36" i="9"/>
  <c r="R36" i="9"/>
  <c r="Q36" i="9"/>
  <c r="P36" i="9"/>
  <c r="E36" i="9"/>
  <c r="U36" i="9" s="1"/>
  <c r="S35" i="9"/>
  <c r="R35" i="9"/>
  <c r="Q35" i="9"/>
  <c r="P35" i="9"/>
  <c r="E35" i="9"/>
  <c r="W33" i="9"/>
  <c r="V33" i="9"/>
  <c r="O33" i="9"/>
  <c r="N33" i="9"/>
  <c r="M33" i="9"/>
  <c r="S33" i="9" s="1"/>
  <c r="L33" i="9"/>
  <c r="R33" i="9" s="1"/>
  <c r="K33" i="9"/>
  <c r="J33" i="9"/>
  <c r="I33" i="9"/>
  <c r="H33" i="9"/>
  <c r="G33" i="9"/>
  <c r="F33" i="9"/>
  <c r="C33" i="9"/>
  <c r="B33" i="9"/>
  <c r="S32" i="9"/>
  <c r="R32" i="9"/>
  <c r="Q32" i="9"/>
  <c r="U32" i="9" s="1"/>
  <c r="P32" i="9"/>
  <c r="E32" i="9"/>
  <c r="W30" i="9"/>
  <c r="V30" i="9"/>
  <c r="S30" i="9"/>
  <c r="O30" i="9"/>
  <c r="N30" i="9"/>
  <c r="M30" i="9"/>
  <c r="L30" i="9"/>
  <c r="R30" i="9" s="1"/>
  <c r="K30" i="9"/>
  <c r="J30" i="9"/>
  <c r="I30" i="9"/>
  <c r="Q30" i="9" s="1"/>
  <c r="H30" i="9"/>
  <c r="P30" i="9" s="1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T28" i="9" s="1"/>
  <c r="U27" i="9"/>
  <c r="S27" i="9"/>
  <c r="R27" i="9"/>
  <c r="Q27" i="9"/>
  <c r="P27" i="9"/>
  <c r="E27" i="9"/>
  <c r="T27" i="9" s="1"/>
  <c r="S26" i="9"/>
  <c r="R26" i="9"/>
  <c r="Q26" i="9"/>
  <c r="P26" i="9"/>
  <c r="E26" i="9"/>
  <c r="U26" i="9" s="1"/>
  <c r="W24" i="9"/>
  <c r="V24" i="9"/>
  <c r="O24" i="9"/>
  <c r="N24" i="9"/>
  <c r="M24" i="9"/>
  <c r="S24" i="9" s="1"/>
  <c r="L24" i="9"/>
  <c r="R24" i="9" s="1"/>
  <c r="K24" i="9"/>
  <c r="J24" i="9"/>
  <c r="I24" i="9"/>
  <c r="H24" i="9"/>
  <c r="G24" i="9"/>
  <c r="F24" i="9"/>
  <c r="C24" i="9"/>
  <c r="B24" i="9"/>
  <c r="E24" i="9" s="1"/>
  <c r="S23" i="9"/>
  <c r="R23" i="9"/>
  <c r="Q23" i="9"/>
  <c r="P23" i="9"/>
  <c r="E23" i="9"/>
  <c r="T23" i="9" s="1"/>
  <c r="U22" i="9"/>
  <c r="T22" i="9"/>
  <c r="S22" i="9"/>
  <c r="R22" i="9"/>
  <c r="Q22" i="9"/>
  <c r="P22" i="9"/>
  <c r="E22" i="9"/>
  <c r="S21" i="9"/>
  <c r="R21" i="9"/>
  <c r="Q21" i="9"/>
  <c r="P21" i="9"/>
  <c r="E21" i="9"/>
  <c r="U21" i="9" s="1"/>
  <c r="S20" i="9"/>
  <c r="R20" i="9"/>
  <c r="Q20" i="9"/>
  <c r="P20" i="9"/>
  <c r="E20" i="9"/>
  <c r="U20" i="9" s="1"/>
  <c r="U19" i="9"/>
  <c r="S19" i="9"/>
  <c r="R19" i="9"/>
  <c r="Q19" i="9"/>
  <c r="P19" i="9"/>
  <c r="E19" i="9"/>
  <c r="T19" i="9" s="1"/>
  <c r="T18" i="9"/>
  <c r="S18" i="9"/>
  <c r="R18" i="9"/>
  <c r="Q18" i="9"/>
  <c r="P18" i="9"/>
  <c r="E18" i="9"/>
  <c r="U18" i="9" s="1"/>
  <c r="S17" i="9"/>
  <c r="R17" i="9"/>
  <c r="Q17" i="9"/>
  <c r="P17" i="9"/>
  <c r="E17" i="9"/>
  <c r="U17" i="9" s="1"/>
  <c r="W15" i="9"/>
  <c r="V15" i="9"/>
  <c r="O15" i="9"/>
  <c r="N15" i="9"/>
  <c r="M15" i="9"/>
  <c r="S15" i="9" s="1"/>
  <c r="L15" i="9"/>
  <c r="K15" i="9"/>
  <c r="J15" i="9"/>
  <c r="I15" i="9"/>
  <c r="H15" i="9"/>
  <c r="G15" i="9"/>
  <c r="F15" i="9"/>
  <c r="C15" i="9"/>
  <c r="B15" i="9"/>
  <c r="E15" i="9" s="1"/>
  <c r="S14" i="9"/>
  <c r="R14" i="9"/>
  <c r="Q14" i="9"/>
  <c r="P14" i="9"/>
  <c r="E14" i="9"/>
  <c r="T14" i="9" s="1"/>
  <c r="U13" i="9"/>
  <c r="T13" i="9"/>
  <c r="S13" i="9"/>
  <c r="R13" i="9"/>
  <c r="Q13" i="9"/>
  <c r="P13" i="9"/>
  <c r="E13" i="9"/>
  <c r="S12" i="9"/>
  <c r="R12" i="9"/>
  <c r="Q12" i="9"/>
  <c r="P12" i="9"/>
  <c r="E12" i="9"/>
  <c r="U12" i="9" s="1"/>
  <c r="S11" i="9"/>
  <c r="R11" i="9"/>
  <c r="Q11" i="9"/>
  <c r="P11" i="9"/>
  <c r="E11" i="9"/>
  <c r="U11" i="9" s="1"/>
  <c r="S10" i="9"/>
  <c r="R10" i="9"/>
  <c r="Q10" i="9"/>
  <c r="P10" i="9"/>
  <c r="E10" i="9"/>
  <c r="S9" i="9"/>
  <c r="R9" i="9"/>
  <c r="Q9" i="9"/>
  <c r="P9" i="9"/>
  <c r="E9" i="9"/>
  <c r="T9" i="9" s="1"/>
  <c r="S93" i="8"/>
  <c r="R93" i="8"/>
  <c r="Q93" i="8"/>
  <c r="P93" i="8"/>
  <c r="E93" i="8"/>
  <c r="U93" i="8" s="1"/>
  <c r="S92" i="8"/>
  <c r="R92" i="8"/>
  <c r="Q92" i="8"/>
  <c r="P92" i="8"/>
  <c r="E92" i="8"/>
  <c r="U92" i="8" s="1"/>
  <c r="S91" i="8"/>
  <c r="R91" i="8"/>
  <c r="Q91" i="8"/>
  <c r="P91" i="8"/>
  <c r="E91" i="8"/>
  <c r="U90" i="8"/>
  <c r="T90" i="8"/>
  <c r="S90" i="8"/>
  <c r="R90" i="8"/>
  <c r="Q90" i="8"/>
  <c r="P90" i="8"/>
  <c r="E90" i="8"/>
  <c r="S89" i="8"/>
  <c r="R89" i="8"/>
  <c r="Q89" i="8"/>
  <c r="P89" i="8"/>
  <c r="E89" i="8"/>
  <c r="U89" i="8" s="1"/>
  <c r="S88" i="8"/>
  <c r="R88" i="8"/>
  <c r="Q88" i="8"/>
  <c r="P88" i="8"/>
  <c r="E88" i="8"/>
  <c r="U88" i="8" s="1"/>
  <c r="U87" i="8"/>
  <c r="S87" i="8"/>
  <c r="R87" i="8"/>
  <c r="Q87" i="8"/>
  <c r="P87" i="8"/>
  <c r="E87" i="8"/>
  <c r="T87" i="8" s="1"/>
  <c r="U86" i="8"/>
  <c r="T86" i="8"/>
  <c r="S86" i="8"/>
  <c r="R86" i="8"/>
  <c r="Q86" i="8"/>
  <c r="P86" i="8"/>
  <c r="E86" i="8"/>
  <c r="W72" i="8"/>
  <c r="V72" i="8"/>
  <c r="O72" i="8"/>
  <c r="N72" i="8"/>
  <c r="M72" i="8"/>
  <c r="S72" i="8" s="1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R71" i="8" s="1"/>
  <c r="M71" i="8"/>
  <c r="S71" i="8" s="1"/>
  <c r="L71" i="8"/>
  <c r="K71" i="8"/>
  <c r="J71" i="8"/>
  <c r="I71" i="8"/>
  <c r="H71" i="8"/>
  <c r="G71" i="8"/>
  <c r="F71" i="8"/>
  <c r="C71" i="8"/>
  <c r="B71" i="8"/>
  <c r="W70" i="8"/>
  <c r="V70" i="8"/>
  <c r="O70" i="8"/>
  <c r="N70" i="8"/>
  <c r="M70" i="8"/>
  <c r="S70" i="8" s="1"/>
  <c r="L70" i="8"/>
  <c r="K70" i="8"/>
  <c r="J70" i="8"/>
  <c r="I70" i="8"/>
  <c r="H70" i="8"/>
  <c r="G70" i="8"/>
  <c r="F70" i="8"/>
  <c r="C70" i="8"/>
  <c r="B70" i="8"/>
  <c r="E70" i="8" s="1"/>
  <c r="S69" i="8"/>
  <c r="R69" i="8"/>
  <c r="Q69" i="8"/>
  <c r="U69" i="8" s="1"/>
  <c r="P69" i="8"/>
  <c r="T69" i="8" s="1"/>
  <c r="E69" i="8"/>
  <c r="W67" i="8"/>
  <c r="V67" i="8"/>
  <c r="S67" i="8"/>
  <c r="O67" i="8"/>
  <c r="N67" i="8"/>
  <c r="M67" i="8"/>
  <c r="L67" i="8"/>
  <c r="K67" i="8"/>
  <c r="J67" i="8"/>
  <c r="I67" i="8"/>
  <c r="H67" i="8"/>
  <c r="G67" i="8"/>
  <c r="F67" i="8"/>
  <c r="C67" i="8"/>
  <c r="B67" i="8"/>
  <c r="E67" i="8" s="1"/>
  <c r="W66" i="8"/>
  <c r="V66" i="8"/>
  <c r="S66" i="8"/>
  <c r="R66" i="8"/>
  <c r="O66" i="8"/>
  <c r="N66" i="8"/>
  <c r="M66" i="8"/>
  <c r="L66" i="8"/>
  <c r="K66" i="8"/>
  <c r="J66" i="8"/>
  <c r="I66" i="8"/>
  <c r="Q66" i="8" s="1"/>
  <c r="H66" i="8"/>
  <c r="P66" i="8" s="1"/>
  <c r="G66" i="8"/>
  <c r="F66" i="8"/>
  <c r="C66" i="8"/>
  <c r="B66" i="8"/>
  <c r="E66" i="8" s="1"/>
  <c r="U65" i="8"/>
  <c r="S65" i="8"/>
  <c r="R65" i="8"/>
  <c r="Q65" i="8"/>
  <c r="P65" i="8"/>
  <c r="E65" i="8"/>
  <c r="T65" i="8" s="1"/>
  <c r="U64" i="8"/>
  <c r="T64" i="8"/>
  <c r="S64" i="8"/>
  <c r="R64" i="8"/>
  <c r="Q64" i="8"/>
  <c r="P64" i="8"/>
  <c r="E64" i="8"/>
  <c r="S63" i="8"/>
  <c r="R63" i="8"/>
  <c r="Q63" i="8"/>
  <c r="P63" i="8"/>
  <c r="E63" i="8"/>
  <c r="U63" i="8" s="1"/>
  <c r="S62" i="8"/>
  <c r="R62" i="8"/>
  <c r="Q62" i="8"/>
  <c r="P62" i="8"/>
  <c r="E62" i="8"/>
  <c r="U62" i="8" s="1"/>
  <c r="U61" i="8"/>
  <c r="S61" i="8"/>
  <c r="R61" i="8"/>
  <c r="Q61" i="8"/>
  <c r="P61" i="8"/>
  <c r="E61" i="8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T57" i="8" s="1"/>
  <c r="S56" i="8"/>
  <c r="R56" i="8"/>
  <c r="Q56" i="8"/>
  <c r="P56" i="8"/>
  <c r="E56" i="8"/>
  <c r="U56" i="8" s="1"/>
  <c r="S55" i="8"/>
  <c r="R55" i="8"/>
  <c r="Q55" i="8"/>
  <c r="P55" i="8"/>
  <c r="E55" i="8"/>
  <c r="U55" i="8" s="1"/>
  <c r="W53" i="8"/>
  <c r="V53" i="8"/>
  <c r="S53" i="8"/>
  <c r="O53" i="8"/>
  <c r="N53" i="8"/>
  <c r="M53" i="8"/>
  <c r="L53" i="8"/>
  <c r="K53" i="8"/>
  <c r="J53" i="8"/>
  <c r="I53" i="8"/>
  <c r="H53" i="8"/>
  <c r="P53" i="8" s="1"/>
  <c r="G53" i="8"/>
  <c r="F53" i="8"/>
  <c r="C53" i="8"/>
  <c r="B53" i="8"/>
  <c r="E53" i="8" s="1"/>
  <c r="U52" i="8"/>
  <c r="S52" i="8"/>
  <c r="R52" i="8"/>
  <c r="Q52" i="8"/>
  <c r="P52" i="8"/>
  <c r="E52" i="8"/>
  <c r="T52" i="8" s="1"/>
  <c r="S51" i="8"/>
  <c r="R51" i="8"/>
  <c r="Q51" i="8"/>
  <c r="P51" i="8"/>
  <c r="E51" i="8"/>
  <c r="S50" i="8"/>
  <c r="R50" i="8"/>
  <c r="Q50" i="8"/>
  <c r="P50" i="8"/>
  <c r="E50" i="8"/>
  <c r="U50" i="8" s="1"/>
  <c r="S49" i="8"/>
  <c r="R49" i="8"/>
  <c r="Q49" i="8"/>
  <c r="P49" i="8"/>
  <c r="E49" i="8"/>
  <c r="U49" i="8" s="1"/>
  <c r="S48" i="8"/>
  <c r="R48" i="8"/>
  <c r="Q48" i="8"/>
  <c r="P48" i="8"/>
  <c r="E48" i="8"/>
  <c r="T48" i="8" s="1"/>
  <c r="U47" i="8"/>
  <c r="T47" i="8"/>
  <c r="S47" i="8"/>
  <c r="R47" i="8"/>
  <c r="Q47" i="8"/>
  <c r="P47" i="8"/>
  <c r="E47" i="8"/>
  <c r="S46" i="8"/>
  <c r="R46" i="8"/>
  <c r="Q46" i="8"/>
  <c r="P46" i="8"/>
  <c r="E46" i="8"/>
  <c r="U46" i="8" s="1"/>
  <c r="S45" i="8"/>
  <c r="R45" i="8"/>
  <c r="Q45" i="8"/>
  <c r="P45" i="8"/>
  <c r="E45" i="8"/>
  <c r="U45" i="8" s="1"/>
  <c r="S44" i="8"/>
  <c r="R44" i="8"/>
  <c r="Q44" i="8"/>
  <c r="P44" i="8"/>
  <c r="E44" i="8"/>
  <c r="T44" i="8" s="1"/>
  <c r="T43" i="8"/>
  <c r="S43" i="8"/>
  <c r="R43" i="8"/>
  <c r="Q43" i="8"/>
  <c r="P43" i="8"/>
  <c r="E43" i="8"/>
  <c r="U43" i="8" s="1"/>
  <c r="S42" i="8"/>
  <c r="R42" i="8"/>
  <c r="Q42" i="8"/>
  <c r="P42" i="8"/>
  <c r="E42" i="8"/>
  <c r="U42" i="8" s="1"/>
  <c r="W40" i="8"/>
  <c r="V40" i="8"/>
  <c r="O40" i="8"/>
  <c r="N40" i="8"/>
  <c r="M40" i="8"/>
  <c r="S40" i="8" s="1"/>
  <c r="L40" i="8"/>
  <c r="K40" i="8"/>
  <c r="J40" i="8"/>
  <c r="I40" i="8"/>
  <c r="H40" i="8"/>
  <c r="G40" i="8"/>
  <c r="F40" i="8"/>
  <c r="C40" i="8"/>
  <c r="B40" i="8"/>
  <c r="U39" i="8"/>
  <c r="S39" i="8"/>
  <c r="R39" i="8"/>
  <c r="Q39" i="8"/>
  <c r="P39" i="8"/>
  <c r="E39" i="8"/>
  <c r="T39" i="8" s="1"/>
  <c r="S38" i="8"/>
  <c r="R38" i="8"/>
  <c r="Q38" i="8"/>
  <c r="P38" i="8"/>
  <c r="E38" i="8"/>
  <c r="S37" i="8"/>
  <c r="R37" i="8"/>
  <c r="Q37" i="8"/>
  <c r="P37" i="8"/>
  <c r="E37" i="8"/>
  <c r="U37" i="8" s="1"/>
  <c r="S36" i="8"/>
  <c r="R36" i="8"/>
  <c r="Q36" i="8"/>
  <c r="P36" i="8"/>
  <c r="E36" i="8"/>
  <c r="U36" i="8" s="1"/>
  <c r="U35" i="8"/>
  <c r="T35" i="8"/>
  <c r="S35" i="8"/>
  <c r="R35" i="8"/>
  <c r="Q35" i="8"/>
  <c r="P35" i="8"/>
  <c r="E35" i="8"/>
  <c r="W33" i="8"/>
  <c r="V33" i="8"/>
  <c r="O33" i="8"/>
  <c r="N33" i="8"/>
  <c r="M33" i="8"/>
  <c r="S33" i="8" s="1"/>
  <c r="L33" i="8"/>
  <c r="K33" i="8"/>
  <c r="J33" i="8"/>
  <c r="I33" i="8"/>
  <c r="H33" i="8"/>
  <c r="G33" i="8"/>
  <c r="F33" i="8"/>
  <c r="C33" i="8"/>
  <c r="B33" i="8"/>
  <c r="S32" i="8"/>
  <c r="R32" i="8"/>
  <c r="Q32" i="8"/>
  <c r="P32" i="8"/>
  <c r="E32" i="8"/>
  <c r="U32" i="8" s="1"/>
  <c r="W30" i="8"/>
  <c r="V30" i="8"/>
  <c r="O30" i="8"/>
  <c r="N30" i="8"/>
  <c r="M30" i="8"/>
  <c r="S30" i="8" s="1"/>
  <c r="L30" i="8"/>
  <c r="K30" i="8"/>
  <c r="J30" i="8"/>
  <c r="I30" i="8"/>
  <c r="H30" i="8"/>
  <c r="G30" i="8"/>
  <c r="F30" i="8"/>
  <c r="C30" i="8"/>
  <c r="B30" i="8"/>
  <c r="E30" i="8" s="1"/>
  <c r="S29" i="8"/>
  <c r="R29" i="8"/>
  <c r="Q29" i="8"/>
  <c r="P29" i="8"/>
  <c r="E29" i="8"/>
  <c r="U28" i="8"/>
  <c r="T28" i="8"/>
  <c r="S28" i="8"/>
  <c r="R28" i="8"/>
  <c r="Q28" i="8"/>
  <c r="P28" i="8"/>
  <c r="E28" i="8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R24" i="8"/>
  <c r="O24" i="8"/>
  <c r="N24" i="8"/>
  <c r="M24" i="8"/>
  <c r="S24" i="8" s="1"/>
  <c r="L24" i="8"/>
  <c r="K24" i="8"/>
  <c r="J24" i="8"/>
  <c r="I24" i="8"/>
  <c r="H24" i="8"/>
  <c r="P24" i="8" s="1"/>
  <c r="G24" i="8"/>
  <c r="F24" i="8"/>
  <c r="C24" i="8"/>
  <c r="B24" i="8"/>
  <c r="E24" i="8" s="1"/>
  <c r="T23" i="8"/>
  <c r="S23" i="8"/>
  <c r="R23" i="8"/>
  <c r="Q23" i="8"/>
  <c r="P23" i="8"/>
  <c r="E23" i="8"/>
  <c r="U23" i="8" s="1"/>
  <c r="S22" i="8"/>
  <c r="R22" i="8"/>
  <c r="Q22" i="8"/>
  <c r="P22" i="8"/>
  <c r="E22" i="8"/>
  <c r="U22" i="8" s="1"/>
  <c r="S21" i="8"/>
  <c r="R21" i="8"/>
  <c r="Q21" i="8"/>
  <c r="P21" i="8"/>
  <c r="E21" i="8"/>
  <c r="U21" i="8" s="1"/>
  <c r="U20" i="8"/>
  <c r="T20" i="8"/>
  <c r="S20" i="8"/>
  <c r="R20" i="8"/>
  <c r="Q20" i="8"/>
  <c r="P20" i="8"/>
  <c r="E20" i="8"/>
  <c r="S19" i="8"/>
  <c r="R19" i="8"/>
  <c r="Q19" i="8"/>
  <c r="U19" i="8" s="1"/>
  <c r="P19" i="8"/>
  <c r="T19" i="8" s="1"/>
  <c r="E19" i="8"/>
  <c r="S18" i="8"/>
  <c r="R18" i="8"/>
  <c r="Q18" i="8"/>
  <c r="P18" i="8"/>
  <c r="E18" i="8"/>
  <c r="U18" i="8" s="1"/>
  <c r="S17" i="8"/>
  <c r="R17" i="8"/>
  <c r="Q17" i="8"/>
  <c r="P17" i="8"/>
  <c r="E17" i="8"/>
  <c r="U17" i="8" s="1"/>
  <c r="W15" i="8"/>
  <c r="V15" i="8"/>
  <c r="O15" i="8"/>
  <c r="N15" i="8"/>
  <c r="R15" i="8" s="1"/>
  <c r="M15" i="8"/>
  <c r="S15" i="8" s="1"/>
  <c r="L15" i="8"/>
  <c r="K15" i="8"/>
  <c r="J15" i="8"/>
  <c r="I15" i="8"/>
  <c r="H15" i="8"/>
  <c r="G15" i="8"/>
  <c r="F15" i="8"/>
  <c r="E15" i="8"/>
  <c r="C15" i="8"/>
  <c r="B15" i="8"/>
  <c r="U14" i="8"/>
  <c r="T14" i="8"/>
  <c r="S14" i="8"/>
  <c r="R14" i="8"/>
  <c r="Q14" i="8"/>
  <c r="P14" i="8"/>
  <c r="E14" i="8"/>
  <c r="S13" i="8"/>
  <c r="R13" i="8"/>
  <c r="Q13" i="8"/>
  <c r="P13" i="8"/>
  <c r="E13" i="8"/>
  <c r="U13" i="8" s="1"/>
  <c r="S12" i="8"/>
  <c r="R12" i="8"/>
  <c r="Q12" i="8"/>
  <c r="P12" i="8"/>
  <c r="E12" i="8"/>
  <c r="U12" i="8" s="1"/>
  <c r="S11" i="8"/>
  <c r="R11" i="8"/>
  <c r="Q11" i="8"/>
  <c r="P11" i="8"/>
  <c r="E11" i="8"/>
  <c r="S10" i="8"/>
  <c r="R10" i="8"/>
  <c r="Q10" i="8"/>
  <c r="U10" i="8" s="1"/>
  <c r="P10" i="8"/>
  <c r="T10" i="8" s="1"/>
  <c r="E10" i="8"/>
  <c r="S9" i="8"/>
  <c r="R9" i="8"/>
  <c r="Q9" i="8"/>
  <c r="P9" i="8"/>
  <c r="E9" i="8"/>
  <c r="S93" i="7"/>
  <c r="R93" i="7"/>
  <c r="Q93" i="7"/>
  <c r="P93" i="7"/>
  <c r="E93" i="7"/>
  <c r="U93" i="7" s="1"/>
  <c r="U92" i="7"/>
  <c r="S92" i="7"/>
  <c r="R92" i="7"/>
  <c r="Q92" i="7"/>
  <c r="P92" i="7"/>
  <c r="E92" i="7"/>
  <c r="T92" i="7" s="1"/>
  <c r="U91" i="7"/>
  <c r="T91" i="7"/>
  <c r="S91" i="7"/>
  <c r="R91" i="7"/>
  <c r="Q91" i="7"/>
  <c r="P91" i="7"/>
  <c r="E91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U88" i="7"/>
  <c r="S88" i="7"/>
  <c r="R88" i="7"/>
  <c r="Q88" i="7"/>
  <c r="P88" i="7"/>
  <c r="E88" i="7"/>
  <c r="T88" i="7" s="1"/>
  <c r="U87" i="7"/>
  <c r="T87" i="7"/>
  <c r="S87" i="7"/>
  <c r="R87" i="7"/>
  <c r="Q87" i="7"/>
  <c r="P87" i="7"/>
  <c r="E87" i="7"/>
  <c r="S86" i="7"/>
  <c r="R86" i="7"/>
  <c r="Q86" i="7"/>
  <c r="P86" i="7"/>
  <c r="E86" i="7"/>
  <c r="U86" i="7" s="1"/>
  <c r="W72" i="7"/>
  <c r="V72" i="7"/>
  <c r="O72" i="7"/>
  <c r="N72" i="7"/>
  <c r="M72" i="7"/>
  <c r="S72" i="7" s="1"/>
  <c r="L72" i="7"/>
  <c r="K72" i="7"/>
  <c r="J72" i="7"/>
  <c r="I72" i="7"/>
  <c r="H72" i="7"/>
  <c r="G72" i="7"/>
  <c r="F72" i="7"/>
  <c r="C72" i="7"/>
  <c r="B72" i="7"/>
  <c r="E72" i="7" s="1"/>
  <c r="W71" i="7"/>
  <c r="V71" i="7"/>
  <c r="O71" i="7"/>
  <c r="N71" i="7"/>
  <c r="M71" i="7"/>
  <c r="S71" i="7" s="1"/>
  <c r="L71" i="7"/>
  <c r="K71" i="7"/>
  <c r="J71" i="7"/>
  <c r="I71" i="7"/>
  <c r="H71" i="7"/>
  <c r="G71" i="7"/>
  <c r="F71" i="7"/>
  <c r="C71" i="7"/>
  <c r="B71" i="7"/>
  <c r="E71" i="7" s="1"/>
  <c r="W70" i="7"/>
  <c r="V70" i="7"/>
  <c r="O70" i="7"/>
  <c r="N70" i="7"/>
  <c r="M70" i="7"/>
  <c r="S70" i="7" s="1"/>
  <c r="L70" i="7"/>
  <c r="K70" i="7"/>
  <c r="J70" i="7"/>
  <c r="I70" i="7"/>
  <c r="Q70" i="7" s="1"/>
  <c r="H70" i="7"/>
  <c r="G70" i="7"/>
  <c r="F70" i="7"/>
  <c r="C70" i="7"/>
  <c r="E70" i="7" s="1"/>
  <c r="B70" i="7"/>
  <c r="S69" i="7"/>
  <c r="R69" i="7"/>
  <c r="Q69" i="7"/>
  <c r="P69" i="7"/>
  <c r="E69" i="7"/>
  <c r="W67" i="7"/>
  <c r="V67" i="7"/>
  <c r="O67" i="7"/>
  <c r="N67" i="7"/>
  <c r="M67" i="7"/>
  <c r="S67" i="7" s="1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G66" i="7"/>
  <c r="F66" i="7"/>
  <c r="C66" i="7"/>
  <c r="B66" i="7"/>
  <c r="E66" i="7" s="1"/>
  <c r="S65" i="7"/>
  <c r="R65" i="7"/>
  <c r="Q65" i="7"/>
  <c r="P65" i="7"/>
  <c r="E65" i="7"/>
  <c r="U65" i="7" s="1"/>
  <c r="S64" i="7"/>
  <c r="R64" i="7"/>
  <c r="Q64" i="7"/>
  <c r="P64" i="7"/>
  <c r="E64" i="7"/>
  <c r="U64" i="7" s="1"/>
  <c r="S63" i="7"/>
  <c r="R63" i="7"/>
  <c r="Q63" i="7"/>
  <c r="P63" i="7"/>
  <c r="E63" i="7"/>
  <c r="U63" i="7" s="1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O59" i="7"/>
  <c r="N59" i="7"/>
  <c r="M59" i="7"/>
  <c r="S59" i="7" s="1"/>
  <c r="L59" i="7"/>
  <c r="R59" i="7" s="1"/>
  <c r="K59" i="7"/>
  <c r="J59" i="7"/>
  <c r="I59" i="7"/>
  <c r="H59" i="7"/>
  <c r="P59" i="7" s="1"/>
  <c r="G59" i="7"/>
  <c r="F59" i="7"/>
  <c r="C59" i="7"/>
  <c r="B59" i="7"/>
  <c r="E59" i="7" s="1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U56" i="7" s="1"/>
  <c r="U55" i="7"/>
  <c r="S55" i="7"/>
  <c r="R55" i="7"/>
  <c r="Q55" i="7"/>
  <c r="P55" i="7"/>
  <c r="E55" i="7"/>
  <c r="T55" i="7" s="1"/>
  <c r="W53" i="7"/>
  <c r="V53" i="7"/>
  <c r="O53" i="7"/>
  <c r="N53" i="7"/>
  <c r="M53" i="7"/>
  <c r="S53" i="7" s="1"/>
  <c r="L53" i="7"/>
  <c r="R53" i="7" s="1"/>
  <c r="K53" i="7"/>
  <c r="J53" i="7"/>
  <c r="I53" i="7"/>
  <c r="H53" i="7"/>
  <c r="G53" i="7"/>
  <c r="F53" i="7"/>
  <c r="C53" i="7"/>
  <c r="B53" i="7"/>
  <c r="T52" i="7"/>
  <c r="S52" i="7"/>
  <c r="R52" i="7"/>
  <c r="Q52" i="7"/>
  <c r="P52" i="7"/>
  <c r="E52" i="7"/>
  <c r="U52" i="7" s="1"/>
  <c r="S51" i="7"/>
  <c r="R51" i="7"/>
  <c r="Q51" i="7"/>
  <c r="P51" i="7"/>
  <c r="E51" i="7"/>
  <c r="S50" i="7"/>
  <c r="R50" i="7"/>
  <c r="Q50" i="7"/>
  <c r="P50" i="7"/>
  <c r="E50" i="7"/>
  <c r="T50" i="7" s="1"/>
  <c r="S49" i="7"/>
  <c r="R49" i="7"/>
  <c r="Q49" i="7"/>
  <c r="P49" i="7"/>
  <c r="E49" i="7"/>
  <c r="U49" i="7" s="1"/>
  <c r="T48" i="7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T46" i="7" s="1"/>
  <c r="S45" i="7"/>
  <c r="R45" i="7"/>
  <c r="Q45" i="7"/>
  <c r="P45" i="7"/>
  <c r="E45" i="7"/>
  <c r="U45" i="7" s="1"/>
  <c r="T44" i="7"/>
  <c r="S44" i="7"/>
  <c r="R44" i="7"/>
  <c r="Q44" i="7"/>
  <c r="P44" i="7"/>
  <c r="E44" i="7"/>
  <c r="U44" i="7" s="1"/>
  <c r="S43" i="7"/>
  <c r="R43" i="7"/>
  <c r="Q43" i="7"/>
  <c r="P43" i="7"/>
  <c r="E43" i="7"/>
  <c r="S42" i="7"/>
  <c r="R42" i="7"/>
  <c r="Q42" i="7"/>
  <c r="P42" i="7"/>
  <c r="E42" i="7"/>
  <c r="T42" i="7" s="1"/>
  <c r="W40" i="7"/>
  <c r="V40" i="7"/>
  <c r="O40" i="7"/>
  <c r="N40" i="7"/>
  <c r="M40" i="7"/>
  <c r="S40" i="7" s="1"/>
  <c r="L40" i="7"/>
  <c r="R40" i="7" s="1"/>
  <c r="K40" i="7"/>
  <c r="J40" i="7"/>
  <c r="I40" i="7"/>
  <c r="H40" i="7"/>
  <c r="G40" i="7"/>
  <c r="F40" i="7"/>
  <c r="C40" i="7"/>
  <c r="B40" i="7"/>
  <c r="E40" i="7" s="1"/>
  <c r="T39" i="7"/>
  <c r="S39" i="7"/>
  <c r="R39" i="7"/>
  <c r="Q39" i="7"/>
  <c r="P39" i="7"/>
  <c r="E39" i="7"/>
  <c r="U39" i="7" s="1"/>
  <c r="S38" i="7"/>
  <c r="R38" i="7"/>
  <c r="Q38" i="7"/>
  <c r="P38" i="7"/>
  <c r="E38" i="7"/>
  <c r="U38" i="7" s="1"/>
  <c r="S37" i="7"/>
  <c r="R37" i="7"/>
  <c r="Q37" i="7"/>
  <c r="P37" i="7"/>
  <c r="E37" i="7"/>
  <c r="T37" i="7" s="1"/>
  <c r="S36" i="7"/>
  <c r="R36" i="7"/>
  <c r="Q36" i="7"/>
  <c r="P36" i="7"/>
  <c r="E36" i="7"/>
  <c r="U36" i="7" s="1"/>
  <c r="T35" i="7"/>
  <c r="S35" i="7"/>
  <c r="R35" i="7"/>
  <c r="Q35" i="7"/>
  <c r="P35" i="7"/>
  <c r="E35" i="7"/>
  <c r="U35" i="7" s="1"/>
  <c r="W33" i="7"/>
  <c r="V33" i="7"/>
  <c r="S33" i="7"/>
  <c r="O33" i="7"/>
  <c r="N33" i="7"/>
  <c r="M33" i="7"/>
  <c r="L33" i="7"/>
  <c r="R33" i="7" s="1"/>
  <c r="K33" i="7"/>
  <c r="J33" i="7"/>
  <c r="I33" i="7"/>
  <c r="Q33" i="7" s="1"/>
  <c r="H33" i="7"/>
  <c r="G33" i="7"/>
  <c r="F33" i="7"/>
  <c r="C33" i="7"/>
  <c r="B33" i="7"/>
  <c r="S32" i="7"/>
  <c r="R32" i="7"/>
  <c r="Q32" i="7"/>
  <c r="U32" i="7" s="1"/>
  <c r="P32" i="7"/>
  <c r="E32" i="7"/>
  <c r="T32" i="7" s="1"/>
  <c r="W30" i="7"/>
  <c r="V30" i="7"/>
  <c r="O30" i="7"/>
  <c r="N30" i="7"/>
  <c r="M30" i="7"/>
  <c r="S30" i="7" s="1"/>
  <c r="L30" i="7"/>
  <c r="R30" i="7" s="1"/>
  <c r="K30" i="7"/>
  <c r="J30" i="7"/>
  <c r="I30" i="7"/>
  <c r="H30" i="7"/>
  <c r="G30" i="7"/>
  <c r="F30" i="7"/>
  <c r="C30" i="7"/>
  <c r="E30" i="7" s="1"/>
  <c r="B30" i="7"/>
  <c r="S29" i="7"/>
  <c r="R29" i="7"/>
  <c r="Q29" i="7"/>
  <c r="P29" i="7"/>
  <c r="E29" i="7"/>
  <c r="U29" i="7" s="1"/>
  <c r="S28" i="7"/>
  <c r="R28" i="7"/>
  <c r="Q28" i="7"/>
  <c r="P28" i="7"/>
  <c r="E28" i="7"/>
  <c r="U28" i="7" s="1"/>
  <c r="U27" i="7"/>
  <c r="S27" i="7"/>
  <c r="R27" i="7"/>
  <c r="Q27" i="7"/>
  <c r="P27" i="7"/>
  <c r="E27" i="7"/>
  <c r="T27" i="7" s="1"/>
  <c r="S26" i="7"/>
  <c r="R26" i="7"/>
  <c r="Q26" i="7"/>
  <c r="P26" i="7"/>
  <c r="E26" i="7"/>
  <c r="U26" i="7" s="1"/>
  <c r="W24" i="7"/>
  <c r="V24" i="7"/>
  <c r="O24" i="7"/>
  <c r="N24" i="7"/>
  <c r="M24" i="7"/>
  <c r="S24" i="7" s="1"/>
  <c r="L24" i="7"/>
  <c r="R24" i="7" s="1"/>
  <c r="K24" i="7"/>
  <c r="J24" i="7"/>
  <c r="I24" i="7"/>
  <c r="H24" i="7"/>
  <c r="G24" i="7"/>
  <c r="F24" i="7"/>
  <c r="C24" i="7"/>
  <c r="B24" i="7"/>
  <c r="S23" i="7"/>
  <c r="R23" i="7"/>
  <c r="Q23" i="7"/>
  <c r="P23" i="7"/>
  <c r="E23" i="7"/>
  <c r="U23" i="7" s="1"/>
  <c r="U22" i="7"/>
  <c r="S22" i="7"/>
  <c r="R22" i="7"/>
  <c r="Q22" i="7"/>
  <c r="P22" i="7"/>
  <c r="E22" i="7"/>
  <c r="T22" i="7" s="1"/>
  <c r="U21" i="7"/>
  <c r="T21" i="7"/>
  <c r="S21" i="7"/>
  <c r="R21" i="7"/>
  <c r="Q21" i="7"/>
  <c r="P21" i="7"/>
  <c r="E21" i="7"/>
  <c r="S20" i="7"/>
  <c r="R20" i="7"/>
  <c r="Q20" i="7"/>
  <c r="P20" i="7"/>
  <c r="E20" i="7"/>
  <c r="U20" i="7" s="1"/>
  <c r="S19" i="7"/>
  <c r="R19" i="7"/>
  <c r="Q19" i="7"/>
  <c r="P19" i="7"/>
  <c r="E19" i="7"/>
  <c r="U19" i="7" s="1"/>
  <c r="U18" i="7"/>
  <c r="S18" i="7"/>
  <c r="R18" i="7"/>
  <c r="Q18" i="7"/>
  <c r="P18" i="7"/>
  <c r="E18" i="7"/>
  <c r="T18" i="7" s="1"/>
  <c r="U17" i="7"/>
  <c r="T17" i="7"/>
  <c r="S17" i="7"/>
  <c r="R17" i="7"/>
  <c r="Q17" i="7"/>
  <c r="P17" i="7"/>
  <c r="E17" i="7"/>
  <c r="W15" i="7"/>
  <c r="V15" i="7"/>
  <c r="O15" i="7"/>
  <c r="N15" i="7"/>
  <c r="M15" i="7"/>
  <c r="S15" i="7" s="1"/>
  <c r="L15" i="7"/>
  <c r="R15" i="7" s="1"/>
  <c r="K15" i="7"/>
  <c r="J15" i="7"/>
  <c r="I15" i="7"/>
  <c r="H15" i="7"/>
  <c r="G15" i="7"/>
  <c r="F15" i="7"/>
  <c r="C15" i="7"/>
  <c r="B15" i="7"/>
  <c r="E15" i="7" s="1"/>
  <c r="S14" i="7"/>
  <c r="R14" i="7"/>
  <c r="Q14" i="7"/>
  <c r="P14" i="7"/>
  <c r="E14" i="7"/>
  <c r="U14" i="7" s="1"/>
  <c r="U13" i="7"/>
  <c r="S13" i="7"/>
  <c r="R13" i="7"/>
  <c r="Q13" i="7"/>
  <c r="P13" i="7"/>
  <c r="E13" i="7"/>
  <c r="T13" i="7" s="1"/>
  <c r="U12" i="7"/>
  <c r="T12" i="7"/>
  <c r="S12" i="7"/>
  <c r="R12" i="7"/>
  <c r="Q12" i="7"/>
  <c r="P12" i="7"/>
  <c r="E12" i="7"/>
  <c r="S11" i="7"/>
  <c r="R11" i="7"/>
  <c r="Q11" i="7"/>
  <c r="P11" i="7"/>
  <c r="E11" i="7"/>
  <c r="U11" i="7" s="1"/>
  <c r="S10" i="7"/>
  <c r="R10" i="7"/>
  <c r="Q10" i="7"/>
  <c r="P10" i="7"/>
  <c r="E10" i="7"/>
  <c r="U9" i="7"/>
  <c r="S9" i="7"/>
  <c r="R9" i="7"/>
  <c r="Q9" i="7"/>
  <c r="P9" i="7"/>
  <c r="E9" i="7"/>
  <c r="U93" i="6"/>
  <c r="T93" i="6"/>
  <c r="S93" i="6"/>
  <c r="R93" i="6"/>
  <c r="Q93" i="6"/>
  <c r="P93" i="6"/>
  <c r="E93" i="6"/>
  <c r="S92" i="6"/>
  <c r="R92" i="6"/>
  <c r="Q92" i="6"/>
  <c r="P92" i="6"/>
  <c r="E92" i="6"/>
  <c r="U92" i="6" s="1"/>
  <c r="S91" i="6"/>
  <c r="R91" i="6"/>
  <c r="Q91" i="6"/>
  <c r="P91" i="6"/>
  <c r="E91" i="6"/>
  <c r="U91" i="6" s="1"/>
  <c r="U90" i="6"/>
  <c r="S90" i="6"/>
  <c r="R90" i="6"/>
  <c r="Q90" i="6"/>
  <c r="P90" i="6"/>
  <c r="E90" i="6"/>
  <c r="T90" i="6" s="1"/>
  <c r="U89" i="6"/>
  <c r="T89" i="6"/>
  <c r="S89" i="6"/>
  <c r="R89" i="6"/>
  <c r="Q89" i="6"/>
  <c r="P89" i="6"/>
  <c r="E89" i="6"/>
  <c r="S88" i="6"/>
  <c r="R88" i="6"/>
  <c r="Q88" i="6"/>
  <c r="P88" i="6"/>
  <c r="E88" i="6"/>
  <c r="U88" i="6" s="1"/>
  <c r="S87" i="6"/>
  <c r="R87" i="6"/>
  <c r="Q87" i="6"/>
  <c r="P87" i="6"/>
  <c r="E87" i="6"/>
  <c r="U87" i="6" s="1"/>
  <c r="U86" i="6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R71" i="6" s="1"/>
  <c r="K71" i="6"/>
  <c r="J71" i="6"/>
  <c r="I71" i="6"/>
  <c r="H71" i="6"/>
  <c r="G71" i="6"/>
  <c r="F71" i="6"/>
  <c r="C71" i="6"/>
  <c r="B71" i="6"/>
  <c r="W70" i="6"/>
  <c r="V70" i="6"/>
  <c r="O70" i="6"/>
  <c r="N70" i="6"/>
  <c r="R70" i="6" s="1"/>
  <c r="M70" i="6"/>
  <c r="L70" i="6"/>
  <c r="K70" i="6"/>
  <c r="J70" i="6"/>
  <c r="I70" i="6"/>
  <c r="Q70" i="6" s="1"/>
  <c r="H70" i="6"/>
  <c r="G70" i="6"/>
  <c r="F70" i="6"/>
  <c r="C70" i="6"/>
  <c r="B70" i="6"/>
  <c r="E70" i="6" s="1"/>
  <c r="S69" i="6"/>
  <c r="R69" i="6"/>
  <c r="Q69" i="6"/>
  <c r="U69" i="6" s="1"/>
  <c r="P69" i="6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E67" i="6" s="1"/>
  <c r="W66" i="6"/>
  <c r="V66" i="6"/>
  <c r="O66" i="6"/>
  <c r="N66" i="6"/>
  <c r="M66" i="6"/>
  <c r="S66" i="6" s="1"/>
  <c r="L66" i="6"/>
  <c r="R66" i="6" s="1"/>
  <c r="K66" i="6"/>
  <c r="J66" i="6"/>
  <c r="I66" i="6"/>
  <c r="H66" i="6"/>
  <c r="G66" i="6"/>
  <c r="F66" i="6"/>
  <c r="C66" i="6"/>
  <c r="B66" i="6"/>
  <c r="S65" i="6"/>
  <c r="R65" i="6"/>
  <c r="Q65" i="6"/>
  <c r="P65" i="6"/>
  <c r="E65" i="6"/>
  <c r="U65" i="6" s="1"/>
  <c r="U64" i="6"/>
  <c r="S64" i="6"/>
  <c r="R64" i="6"/>
  <c r="Q64" i="6"/>
  <c r="P64" i="6"/>
  <c r="E64" i="6"/>
  <c r="T64" i="6" s="1"/>
  <c r="U63" i="6"/>
  <c r="T63" i="6"/>
  <c r="S63" i="6"/>
  <c r="R63" i="6"/>
  <c r="Q63" i="6"/>
  <c r="P63" i="6"/>
  <c r="E63" i="6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S59" i="6" s="1"/>
  <c r="L59" i="6"/>
  <c r="R59" i="6" s="1"/>
  <c r="K59" i="6"/>
  <c r="J59" i="6"/>
  <c r="I59" i="6"/>
  <c r="H59" i="6"/>
  <c r="G59" i="6"/>
  <c r="F59" i="6"/>
  <c r="E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U57" i="6" s="1"/>
  <c r="U56" i="6"/>
  <c r="S56" i="6"/>
  <c r="R56" i="6"/>
  <c r="Q56" i="6"/>
  <c r="P56" i="6"/>
  <c r="E56" i="6"/>
  <c r="T56" i="6" s="1"/>
  <c r="U55" i="6"/>
  <c r="T55" i="6"/>
  <c r="S55" i="6"/>
  <c r="R55" i="6"/>
  <c r="Q55" i="6"/>
  <c r="P55" i="6"/>
  <c r="E55" i="6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E53" i="6" s="1"/>
  <c r="S52" i="6"/>
  <c r="R52" i="6"/>
  <c r="Q52" i="6"/>
  <c r="P52" i="6"/>
  <c r="E52" i="6"/>
  <c r="U52" i="6" s="1"/>
  <c r="S51" i="6"/>
  <c r="R51" i="6"/>
  <c r="Q51" i="6"/>
  <c r="U51" i="6" s="1"/>
  <c r="P51" i="6"/>
  <c r="E51" i="6"/>
  <c r="T51" i="6" s="1"/>
  <c r="U50" i="6"/>
  <c r="T50" i="6"/>
  <c r="S50" i="6"/>
  <c r="R50" i="6"/>
  <c r="Q50" i="6"/>
  <c r="P50" i="6"/>
  <c r="E50" i="6"/>
  <c r="S49" i="6"/>
  <c r="R49" i="6"/>
  <c r="Q49" i="6"/>
  <c r="P49" i="6"/>
  <c r="E49" i="6"/>
  <c r="U49" i="6" s="1"/>
  <c r="S48" i="6"/>
  <c r="R48" i="6"/>
  <c r="Q48" i="6"/>
  <c r="P48" i="6"/>
  <c r="E48" i="6"/>
  <c r="U48" i="6" s="1"/>
  <c r="U47" i="6"/>
  <c r="S47" i="6"/>
  <c r="R47" i="6"/>
  <c r="Q47" i="6"/>
  <c r="P47" i="6"/>
  <c r="E47" i="6"/>
  <c r="T47" i="6" s="1"/>
  <c r="U46" i="6"/>
  <c r="T46" i="6"/>
  <c r="S46" i="6"/>
  <c r="R46" i="6"/>
  <c r="Q46" i="6"/>
  <c r="P46" i="6"/>
  <c r="E46" i="6"/>
  <c r="S45" i="6"/>
  <c r="R45" i="6"/>
  <c r="Q45" i="6"/>
  <c r="P45" i="6"/>
  <c r="E45" i="6"/>
  <c r="U45" i="6" s="1"/>
  <c r="S44" i="6"/>
  <c r="R44" i="6"/>
  <c r="Q44" i="6"/>
  <c r="P44" i="6"/>
  <c r="E44" i="6"/>
  <c r="U44" i="6" s="1"/>
  <c r="U43" i="6"/>
  <c r="S43" i="6"/>
  <c r="R43" i="6"/>
  <c r="Q43" i="6"/>
  <c r="P43" i="6"/>
  <c r="E43" i="6"/>
  <c r="U42" i="6"/>
  <c r="T42" i="6"/>
  <c r="S42" i="6"/>
  <c r="R42" i="6"/>
  <c r="Q42" i="6"/>
  <c r="P42" i="6"/>
  <c r="E42" i="6"/>
  <c r="W40" i="6"/>
  <c r="V40" i="6"/>
  <c r="O40" i="6"/>
  <c r="N40" i="6"/>
  <c r="M40" i="6"/>
  <c r="S40" i="6" s="1"/>
  <c r="L40" i="6"/>
  <c r="R40" i="6" s="1"/>
  <c r="K40" i="6"/>
  <c r="J40" i="6"/>
  <c r="I40" i="6"/>
  <c r="H40" i="6"/>
  <c r="G40" i="6"/>
  <c r="F40" i="6"/>
  <c r="C40" i="6"/>
  <c r="B40" i="6"/>
  <c r="E40" i="6" s="1"/>
  <c r="S39" i="6"/>
  <c r="R39" i="6"/>
  <c r="Q39" i="6"/>
  <c r="P39" i="6"/>
  <c r="E39" i="6"/>
  <c r="U39" i="6" s="1"/>
  <c r="U38" i="6"/>
  <c r="S38" i="6"/>
  <c r="R38" i="6"/>
  <c r="Q38" i="6"/>
  <c r="P38" i="6"/>
  <c r="E38" i="6"/>
  <c r="T38" i="6" s="1"/>
  <c r="U37" i="6"/>
  <c r="T37" i="6"/>
  <c r="S37" i="6"/>
  <c r="R37" i="6"/>
  <c r="Q37" i="6"/>
  <c r="P37" i="6"/>
  <c r="E37" i="6"/>
  <c r="S36" i="6"/>
  <c r="R36" i="6"/>
  <c r="Q36" i="6"/>
  <c r="P36" i="6"/>
  <c r="E36" i="6"/>
  <c r="U36" i="6" s="1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H33" i="6"/>
  <c r="P33" i="6" s="1"/>
  <c r="G33" i="6"/>
  <c r="F33" i="6"/>
  <c r="C33" i="6"/>
  <c r="B33" i="6"/>
  <c r="E33" i="6" s="1"/>
  <c r="S32" i="6"/>
  <c r="R32" i="6"/>
  <c r="Q32" i="6"/>
  <c r="U32" i="6" s="1"/>
  <c r="P32" i="6"/>
  <c r="T32" i="6" s="1"/>
  <c r="E32" i="6"/>
  <c r="W30" i="6"/>
  <c r="V30" i="6"/>
  <c r="O30" i="6"/>
  <c r="N30" i="6"/>
  <c r="M30" i="6"/>
  <c r="S30" i="6" s="1"/>
  <c r="L30" i="6"/>
  <c r="R30" i="6" s="1"/>
  <c r="K30" i="6"/>
  <c r="J30" i="6"/>
  <c r="I30" i="6"/>
  <c r="H30" i="6"/>
  <c r="G30" i="6"/>
  <c r="F30" i="6"/>
  <c r="C30" i="6"/>
  <c r="B30" i="6"/>
  <c r="E30" i="6" s="1"/>
  <c r="S29" i="6"/>
  <c r="R29" i="6"/>
  <c r="Q29" i="6"/>
  <c r="P29" i="6"/>
  <c r="E29" i="6"/>
  <c r="U29" i="6" s="1"/>
  <c r="U28" i="6"/>
  <c r="S28" i="6"/>
  <c r="R28" i="6"/>
  <c r="Q28" i="6"/>
  <c r="P28" i="6"/>
  <c r="E28" i="6"/>
  <c r="T28" i="6" s="1"/>
  <c r="U27" i="6"/>
  <c r="T27" i="6"/>
  <c r="S27" i="6"/>
  <c r="R27" i="6"/>
  <c r="Q27" i="6"/>
  <c r="P27" i="6"/>
  <c r="E27" i="6"/>
  <c r="S26" i="6"/>
  <c r="R26" i="6"/>
  <c r="Q26" i="6"/>
  <c r="P26" i="6"/>
  <c r="E26" i="6"/>
  <c r="U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C24" i="6"/>
  <c r="B24" i="6"/>
  <c r="E24" i="6" s="1"/>
  <c r="S23" i="6"/>
  <c r="R23" i="6"/>
  <c r="Q23" i="6"/>
  <c r="P23" i="6"/>
  <c r="E23" i="6"/>
  <c r="T23" i="6" s="1"/>
  <c r="U22" i="6"/>
  <c r="T22" i="6"/>
  <c r="S22" i="6"/>
  <c r="R22" i="6"/>
  <c r="Q22" i="6"/>
  <c r="P22" i="6"/>
  <c r="E22" i="6"/>
  <c r="T21" i="6"/>
  <c r="S21" i="6"/>
  <c r="R21" i="6"/>
  <c r="Q21" i="6"/>
  <c r="P21" i="6"/>
  <c r="E21" i="6"/>
  <c r="U21" i="6" s="1"/>
  <c r="S20" i="6"/>
  <c r="R20" i="6"/>
  <c r="Q20" i="6"/>
  <c r="P20" i="6"/>
  <c r="E20" i="6"/>
  <c r="U20" i="6" s="1"/>
  <c r="S19" i="6"/>
  <c r="R19" i="6"/>
  <c r="Q19" i="6"/>
  <c r="P19" i="6"/>
  <c r="E19" i="6"/>
  <c r="T19" i="6" s="1"/>
  <c r="U18" i="6"/>
  <c r="T18" i="6"/>
  <c r="S18" i="6"/>
  <c r="R18" i="6"/>
  <c r="Q18" i="6"/>
  <c r="P18" i="6"/>
  <c r="E18" i="6"/>
  <c r="T17" i="6"/>
  <c r="S17" i="6"/>
  <c r="R17" i="6"/>
  <c r="Q17" i="6"/>
  <c r="P17" i="6"/>
  <c r="E17" i="6"/>
  <c r="U17" i="6" s="1"/>
  <c r="W15" i="6"/>
  <c r="V15" i="6"/>
  <c r="O15" i="6"/>
  <c r="N15" i="6"/>
  <c r="M15" i="6"/>
  <c r="L15" i="6"/>
  <c r="K15" i="6"/>
  <c r="J15" i="6"/>
  <c r="I15" i="6"/>
  <c r="H15" i="6"/>
  <c r="G15" i="6"/>
  <c r="F15" i="6"/>
  <c r="C15" i="6"/>
  <c r="B15" i="6"/>
  <c r="E15" i="6" s="1"/>
  <c r="S14" i="6"/>
  <c r="R14" i="6"/>
  <c r="Q14" i="6"/>
  <c r="P14" i="6"/>
  <c r="E14" i="6"/>
  <c r="T14" i="6" s="1"/>
  <c r="U13" i="6"/>
  <c r="T13" i="6"/>
  <c r="S13" i="6"/>
  <c r="R13" i="6"/>
  <c r="Q13" i="6"/>
  <c r="P13" i="6"/>
  <c r="E13" i="6"/>
  <c r="T12" i="6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T10" i="6" s="1"/>
  <c r="U9" i="6"/>
  <c r="T9" i="6"/>
  <c r="S9" i="6"/>
  <c r="R9" i="6"/>
  <c r="Q9" i="6"/>
  <c r="P9" i="6"/>
  <c r="E9" i="6"/>
  <c r="T93" i="5"/>
  <c r="S93" i="5"/>
  <c r="R93" i="5"/>
  <c r="Q93" i="5"/>
  <c r="P93" i="5"/>
  <c r="E93" i="5"/>
  <c r="U93" i="5" s="1"/>
  <c r="S92" i="5"/>
  <c r="R92" i="5"/>
  <c r="Q92" i="5"/>
  <c r="P92" i="5"/>
  <c r="E92" i="5"/>
  <c r="U92" i="5" s="1"/>
  <c r="U91" i="5"/>
  <c r="S91" i="5"/>
  <c r="R91" i="5"/>
  <c r="Q91" i="5"/>
  <c r="P91" i="5"/>
  <c r="E91" i="5"/>
  <c r="T91" i="5" s="1"/>
  <c r="U90" i="5"/>
  <c r="T90" i="5"/>
  <c r="S90" i="5"/>
  <c r="R90" i="5"/>
  <c r="Q90" i="5"/>
  <c r="P90" i="5"/>
  <c r="E90" i="5"/>
  <c r="T89" i="5"/>
  <c r="S89" i="5"/>
  <c r="R89" i="5"/>
  <c r="Q89" i="5"/>
  <c r="P89" i="5"/>
  <c r="E89" i="5"/>
  <c r="U89" i="5" s="1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U86" i="5"/>
  <c r="T86" i="5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S70" i="5" s="1"/>
  <c r="L70" i="5"/>
  <c r="K70" i="5"/>
  <c r="J70" i="5"/>
  <c r="I70" i="5"/>
  <c r="H70" i="5"/>
  <c r="G70" i="5"/>
  <c r="F70" i="5"/>
  <c r="C70" i="5"/>
  <c r="B70" i="5"/>
  <c r="E70" i="5" s="1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S66" i="5"/>
  <c r="R66" i="5"/>
  <c r="O66" i="5"/>
  <c r="N66" i="5"/>
  <c r="M66" i="5"/>
  <c r="L66" i="5"/>
  <c r="K66" i="5"/>
  <c r="J66" i="5"/>
  <c r="I66" i="5"/>
  <c r="H66" i="5"/>
  <c r="G66" i="5"/>
  <c r="F66" i="5"/>
  <c r="C66" i="5"/>
  <c r="B66" i="5"/>
  <c r="E66" i="5" s="1"/>
  <c r="S65" i="5"/>
  <c r="R65" i="5"/>
  <c r="Q65" i="5"/>
  <c r="P65" i="5"/>
  <c r="E65" i="5"/>
  <c r="T65" i="5" s="1"/>
  <c r="S64" i="5"/>
  <c r="R64" i="5"/>
  <c r="Q64" i="5"/>
  <c r="P64" i="5"/>
  <c r="E64" i="5"/>
  <c r="U64" i="5" s="1"/>
  <c r="T63" i="5"/>
  <c r="S63" i="5"/>
  <c r="R63" i="5"/>
  <c r="Q63" i="5"/>
  <c r="P63" i="5"/>
  <c r="E63" i="5"/>
  <c r="U63" i="5" s="1"/>
  <c r="S62" i="5"/>
  <c r="R62" i="5"/>
  <c r="Q62" i="5"/>
  <c r="P62" i="5"/>
  <c r="E62" i="5"/>
  <c r="U62" i="5" s="1"/>
  <c r="U61" i="5"/>
  <c r="T61" i="5"/>
  <c r="S61" i="5"/>
  <c r="R61" i="5"/>
  <c r="Q61" i="5"/>
  <c r="P61" i="5"/>
  <c r="E61" i="5"/>
  <c r="V59" i="5"/>
  <c r="O59" i="5"/>
  <c r="N59" i="5"/>
  <c r="M59" i="5"/>
  <c r="S59" i="5" s="1"/>
  <c r="L59" i="5"/>
  <c r="R59" i="5" s="1"/>
  <c r="K59" i="5"/>
  <c r="J59" i="5"/>
  <c r="I59" i="5"/>
  <c r="H59" i="5"/>
  <c r="G59" i="5"/>
  <c r="F59" i="5"/>
  <c r="C59" i="5"/>
  <c r="B59" i="5"/>
  <c r="S58" i="5"/>
  <c r="R58" i="5"/>
  <c r="Q58" i="5"/>
  <c r="P58" i="5"/>
  <c r="E58" i="5"/>
  <c r="U58" i="5" s="1"/>
  <c r="U57" i="5"/>
  <c r="T57" i="5"/>
  <c r="S57" i="5"/>
  <c r="R57" i="5"/>
  <c r="Q57" i="5"/>
  <c r="P57" i="5"/>
  <c r="E57" i="5"/>
  <c r="U56" i="5"/>
  <c r="T56" i="5"/>
  <c r="S56" i="5"/>
  <c r="R56" i="5"/>
  <c r="Q56" i="5"/>
  <c r="P56" i="5"/>
  <c r="E56" i="5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I53" i="5"/>
  <c r="H53" i="5"/>
  <c r="G53" i="5"/>
  <c r="F53" i="5"/>
  <c r="C53" i="5"/>
  <c r="B53" i="5"/>
  <c r="E53" i="5" s="1"/>
  <c r="U52" i="5"/>
  <c r="T52" i="5"/>
  <c r="S52" i="5"/>
  <c r="R52" i="5"/>
  <c r="Q52" i="5"/>
  <c r="P52" i="5"/>
  <c r="E52" i="5"/>
  <c r="S51" i="5"/>
  <c r="R51" i="5"/>
  <c r="Q51" i="5"/>
  <c r="U51" i="5" s="1"/>
  <c r="P51" i="5"/>
  <c r="T51" i="5" s="1"/>
  <c r="E51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U48" i="5"/>
  <c r="T48" i="5"/>
  <c r="S48" i="5"/>
  <c r="R48" i="5"/>
  <c r="Q48" i="5"/>
  <c r="P48" i="5"/>
  <c r="E48" i="5"/>
  <c r="T47" i="5"/>
  <c r="S47" i="5"/>
  <c r="R47" i="5"/>
  <c r="Q47" i="5"/>
  <c r="P47" i="5"/>
  <c r="E47" i="5"/>
  <c r="U47" i="5" s="1"/>
  <c r="S46" i="5"/>
  <c r="R46" i="5"/>
  <c r="Q46" i="5"/>
  <c r="P46" i="5"/>
  <c r="E46" i="5"/>
  <c r="U46" i="5" s="1"/>
  <c r="S45" i="5"/>
  <c r="R45" i="5"/>
  <c r="Q45" i="5"/>
  <c r="P45" i="5"/>
  <c r="E45" i="5"/>
  <c r="U45" i="5" s="1"/>
  <c r="U44" i="5"/>
  <c r="T44" i="5"/>
  <c r="S44" i="5"/>
  <c r="R44" i="5"/>
  <c r="Q44" i="5"/>
  <c r="P44" i="5"/>
  <c r="E44" i="5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S40" i="5" s="1"/>
  <c r="L40" i="5"/>
  <c r="R40" i="5" s="1"/>
  <c r="K40" i="5"/>
  <c r="J40" i="5"/>
  <c r="I40" i="5"/>
  <c r="H40" i="5"/>
  <c r="G40" i="5"/>
  <c r="F40" i="5"/>
  <c r="C40" i="5"/>
  <c r="B40" i="5"/>
  <c r="E40" i="5" s="1"/>
  <c r="U39" i="5"/>
  <c r="T39" i="5"/>
  <c r="S39" i="5"/>
  <c r="R39" i="5"/>
  <c r="Q39" i="5"/>
  <c r="P39" i="5"/>
  <c r="E39" i="5"/>
  <c r="U38" i="5"/>
  <c r="T38" i="5"/>
  <c r="S38" i="5"/>
  <c r="R38" i="5"/>
  <c r="Q38" i="5"/>
  <c r="P38" i="5"/>
  <c r="E38" i="5"/>
  <c r="T37" i="5"/>
  <c r="S37" i="5"/>
  <c r="R37" i="5"/>
  <c r="Q37" i="5"/>
  <c r="P37" i="5"/>
  <c r="E37" i="5"/>
  <c r="U37" i="5" s="1"/>
  <c r="S36" i="5"/>
  <c r="R36" i="5"/>
  <c r="Q36" i="5"/>
  <c r="P36" i="5"/>
  <c r="E36" i="5"/>
  <c r="U36" i="5" s="1"/>
  <c r="U35" i="5"/>
  <c r="S35" i="5"/>
  <c r="R35" i="5"/>
  <c r="Q35" i="5"/>
  <c r="P35" i="5"/>
  <c r="E35" i="5"/>
  <c r="T35" i="5" s="1"/>
  <c r="W33" i="5"/>
  <c r="V33" i="5"/>
  <c r="O33" i="5"/>
  <c r="N33" i="5"/>
  <c r="M33" i="5"/>
  <c r="S33" i="5" s="1"/>
  <c r="L33" i="5"/>
  <c r="R33" i="5" s="1"/>
  <c r="K33" i="5"/>
  <c r="J33" i="5"/>
  <c r="I33" i="5"/>
  <c r="Q33" i="5" s="1"/>
  <c r="H33" i="5"/>
  <c r="P33" i="5" s="1"/>
  <c r="G33" i="5"/>
  <c r="F33" i="5"/>
  <c r="C33" i="5"/>
  <c r="B33" i="5"/>
  <c r="E33" i="5" s="1"/>
  <c r="S32" i="5"/>
  <c r="R32" i="5"/>
  <c r="Q32" i="5"/>
  <c r="P32" i="5"/>
  <c r="T32" i="5" s="1"/>
  <c r="E32" i="5"/>
  <c r="W30" i="5"/>
  <c r="V30" i="5"/>
  <c r="O30" i="5"/>
  <c r="N30" i="5"/>
  <c r="M30" i="5"/>
  <c r="L30" i="5"/>
  <c r="K30" i="5"/>
  <c r="J30" i="5"/>
  <c r="I30" i="5"/>
  <c r="H30" i="5"/>
  <c r="G30" i="5"/>
  <c r="F30" i="5"/>
  <c r="C30" i="5"/>
  <c r="B30" i="5"/>
  <c r="E30" i="5" s="1"/>
  <c r="S29" i="5"/>
  <c r="R29" i="5"/>
  <c r="Q29" i="5"/>
  <c r="P29" i="5"/>
  <c r="E29" i="5"/>
  <c r="U28" i="5"/>
  <c r="T28" i="5"/>
  <c r="S28" i="5"/>
  <c r="R28" i="5"/>
  <c r="Q28" i="5"/>
  <c r="P28" i="5"/>
  <c r="E28" i="5"/>
  <c r="T27" i="5"/>
  <c r="S27" i="5"/>
  <c r="R27" i="5"/>
  <c r="Q27" i="5"/>
  <c r="P27" i="5"/>
  <c r="E27" i="5"/>
  <c r="U27" i="5" s="1"/>
  <c r="S26" i="5"/>
  <c r="R26" i="5"/>
  <c r="Q26" i="5"/>
  <c r="P26" i="5"/>
  <c r="E26" i="5"/>
  <c r="U26" i="5" s="1"/>
  <c r="W24" i="5"/>
  <c r="V24" i="5"/>
  <c r="O24" i="5"/>
  <c r="N24" i="5"/>
  <c r="M24" i="5"/>
  <c r="S24" i="5" s="1"/>
  <c r="L24" i="5"/>
  <c r="R24" i="5" s="1"/>
  <c r="K24" i="5"/>
  <c r="J24" i="5"/>
  <c r="I24" i="5"/>
  <c r="H24" i="5"/>
  <c r="G24" i="5"/>
  <c r="F24" i="5"/>
  <c r="C24" i="5"/>
  <c r="B24" i="5"/>
  <c r="E24" i="5" s="1"/>
  <c r="U23" i="5"/>
  <c r="S23" i="5"/>
  <c r="R23" i="5"/>
  <c r="Q23" i="5"/>
  <c r="P23" i="5"/>
  <c r="E23" i="5"/>
  <c r="T23" i="5" s="1"/>
  <c r="T22" i="5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P20" i="5"/>
  <c r="E20" i="5"/>
  <c r="S19" i="5"/>
  <c r="R19" i="5"/>
  <c r="Q19" i="5"/>
  <c r="P19" i="5"/>
  <c r="E19" i="5"/>
  <c r="T18" i="5"/>
  <c r="S18" i="5"/>
  <c r="R18" i="5"/>
  <c r="Q18" i="5"/>
  <c r="P18" i="5"/>
  <c r="E18" i="5"/>
  <c r="U18" i="5" s="1"/>
  <c r="S17" i="5"/>
  <c r="R17" i="5"/>
  <c r="Q17" i="5"/>
  <c r="P17" i="5"/>
  <c r="E17" i="5"/>
  <c r="U17" i="5" s="1"/>
  <c r="W15" i="5"/>
  <c r="V15" i="5"/>
  <c r="O15" i="5"/>
  <c r="N15" i="5"/>
  <c r="M15" i="5"/>
  <c r="S15" i="5" s="1"/>
  <c r="L15" i="5"/>
  <c r="K15" i="5"/>
  <c r="J15" i="5"/>
  <c r="I15" i="5"/>
  <c r="Q15" i="5" s="1"/>
  <c r="H15" i="5"/>
  <c r="P15" i="5" s="1"/>
  <c r="G15" i="5"/>
  <c r="F15" i="5"/>
  <c r="C15" i="5"/>
  <c r="B15" i="5"/>
  <c r="E15" i="5" s="1"/>
  <c r="U14" i="5"/>
  <c r="T14" i="5"/>
  <c r="S14" i="5"/>
  <c r="R14" i="5"/>
  <c r="Q14" i="5"/>
  <c r="P14" i="5"/>
  <c r="E14" i="5"/>
  <c r="T13" i="5"/>
  <c r="S13" i="5"/>
  <c r="R13" i="5"/>
  <c r="Q13" i="5"/>
  <c r="P13" i="5"/>
  <c r="E13" i="5"/>
  <c r="U13" i="5" s="1"/>
  <c r="S12" i="5"/>
  <c r="R12" i="5"/>
  <c r="Q12" i="5"/>
  <c r="P12" i="5"/>
  <c r="E12" i="5"/>
  <c r="U12" i="5" s="1"/>
  <c r="U11" i="5"/>
  <c r="S11" i="5"/>
  <c r="R11" i="5"/>
  <c r="Q11" i="5"/>
  <c r="P11" i="5"/>
  <c r="E11" i="5"/>
  <c r="T11" i="5" s="1"/>
  <c r="S10" i="5"/>
  <c r="R10" i="5"/>
  <c r="Q10" i="5"/>
  <c r="P10" i="5"/>
  <c r="E10" i="5"/>
  <c r="T9" i="5"/>
  <c r="S9" i="5"/>
  <c r="R9" i="5"/>
  <c r="Q9" i="5"/>
  <c r="P9" i="5"/>
  <c r="E9" i="5"/>
  <c r="U9" i="5" s="1"/>
  <c r="S93" i="4"/>
  <c r="R93" i="4"/>
  <c r="Q93" i="4"/>
  <c r="P93" i="4"/>
  <c r="E93" i="4"/>
  <c r="U93" i="4" s="1"/>
  <c r="U92" i="4"/>
  <c r="T92" i="4"/>
  <c r="S92" i="4"/>
  <c r="R92" i="4"/>
  <c r="Q92" i="4"/>
  <c r="P92" i="4"/>
  <c r="E92" i="4"/>
  <c r="U91" i="4"/>
  <c r="T91" i="4"/>
  <c r="S91" i="4"/>
  <c r="R91" i="4"/>
  <c r="Q91" i="4"/>
  <c r="P91" i="4"/>
  <c r="E91" i="4"/>
  <c r="T90" i="4"/>
  <c r="S90" i="4"/>
  <c r="R90" i="4"/>
  <c r="Q90" i="4"/>
  <c r="P90" i="4"/>
  <c r="E90" i="4"/>
  <c r="U90" i="4" s="1"/>
  <c r="S89" i="4"/>
  <c r="R89" i="4"/>
  <c r="Q89" i="4"/>
  <c r="P89" i="4"/>
  <c r="E89" i="4"/>
  <c r="U89" i="4" s="1"/>
  <c r="U88" i="4"/>
  <c r="S88" i="4"/>
  <c r="R88" i="4"/>
  <c r="Q88" i="4"/>
  <c r="P88" i="4"/>
  <c r="E88" i="4"/>
  <c r="T88" i="4" s="1"/>
  <c r="U87" i="4"/>
  <c r="T87" i="4"/>
  <c r="S87" i="4"/>
  <c r="R87" i="4"/>
  <c r="Q87" i="4"/>
  <c r="P87" i="4"/>
  <c r="E87" i="4"/>
  <c r="T86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S71" i="4" s="1"/>
  <c r="L71" i="4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S70" i="4" s="1"/>
  <c r="L70" i="4"/>
  <c r="R70" i="4" s="1"/>
  <c r="K70" i="4"/>
  <c r="J70" i="4"/>
  <c r="I70" i="4"/>
  <c r="H70" i="4"/>
  <c r="G70" i="4"/>
  <c r="F70" i="4"/>
  <c r="C70" i="4"/>
  <c r="B70" i="4"/>
  <c r="E70" i="4" s="1"/>
  <c r="S69" i="4"/>
  <c r="R69" i="4"/>
  <c r="Q69" i="4"/>
  <c r="P69" i="4"/>
  <c r="E69" i="4"/>
  <c r="U69" i="4" s="1"/>
  <c r="W67" i="4"/>
  <c r="V67" i="4"/>
  <c r="O67" i="4"/>
  <c r="N67" i="4"/>
  <c r="R67" i="4" s="1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S66" i="4" s="1"/>
  <c r="L66" i="4"/>
  <c r="R66" i="4" s="1"/>
  <c r="K66" i="4"/>
  <c r="J66" i="4"/>
  <c r="I66" i="4"/>
  <c r="H66" i="4"/>
  <c r="G66" i="4"/>
  <c r="F66" i="4"/>
  <c r="E66" i="4"/>
  <c r="C66" i="4"/>
  <c r="B66" i="4"/>
  <c r="S65" i="4"/>
  <c r="R65" i="4"/>
  <c r="Q65" i="4"/>
  <c r="P65" i="4"/>
  <c r="E65" i="4"/>
  <c r="U65" i="4" s="1"/>
  <c r="S64" i="4"/>
  <c r="R64" i="4"/>
  <c r="Q64" i="4"/>
  <c r="P64" i="4"/>
  <c r="E64" i="4"/>
  <c r="U64" i="4" s="1"/>
  <c r="S63" i="4"/>
  <c r="R63" i="4"/>
  <c r="Q63" i="4"/>
  <c r="P63" i="4"/>
  <c r="E63" i="4"/>
  <c r="U63" i="4" s="1"/>
  <c r="S62" i="4"/>
  <c r="R62" i="4"/>
  <c r="Q62" i="4"/>
  <c r="P62" i="4"/>
  <c r="E62" i="4"/>
  <c r="T62" i="4" s="1"/>
  <c r="S61" i="4"/>
  <c r="R61" i="4"/>
  <c r="Q61" i="4"/>
  <c r="P61" i="4"/>
  <c r="E61" i="4"/>
  <c r="U61" i="4" s="1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S57" i="4"/>
  <c r="R57" i="4"/>
  <c r="Q57" i="4"/>
  <c r="P57" i="4"/>
  <c r="E57" i="4"/>
  <c r="U57" i="4" s="1"/>
  <c r="S56" i="4"/>
  <c r="R56" i="4"/>
  <c r="Q56" i="4"/>
  <c r="P56" i="4"/>
  <c r="E56" i="4"/>
  <c r="U56" i="4" s="1"/>
  <c r="S55" i="4"/>
  <c r="R55" i="4"/>
  <c r="Q55" i="4"/>
  <c r="P55" i="4"/>
  <c r="E55" i="4"/>
  <c r="U55" i="4" s="1"/>
  <c r="W53" i="4"/>
  <c r="V53" i="4"/>
  <c r="O53" i="4"/>
  <c r="N53" i="4"/>
  <c r="R53" i="4" s="1"/>
  <c r="M53" i="4"/>
  <c r="L53" i="4"/>
  <c r="K53" i="4"/>
  <c r="J53" i="4"/>
  <c r="I53" i="4"/>
  <c r="H53" i="4"/>
  <c r="G53" i="4"/>
  <c r="F53" i="4"/>
  <c r="C53" i="4"/>
  <c r="B53" i="4"/>
  <c r="E53" i="4" s="1"/>
  <c r="S52" i="4"/>
  <c r="R52" i="4"/>
  <c r="Q52" i="4"/>
  <c r="P52" i="4"/>
  <c r="E52" i="4"/>
  <c r="U52" i="4" s="1"/>
  <c r="S51" i="4"/>
  <c r="R51" i="4"/>
  <c r="Q51" i="4"/>
  <c r="P51" i="4"/>
  <c r="E51" i="4"/>
  <c r="U51" i="4" s="1"/>
  <c r="S50" i="4"/>
  <c r="R50" i="4"/>
  <c r="Q50" i="4"/>
  <c r="P50" i="4"/>
  <c r="E50" i="4"/>
  <c r="U50" i="4" s="1"/>
  <c r="S49" i="4"/>
  <c r="R49" i="4"/>
  <c r="Q49" i="4"/>
  <c r="P49" i="4"/>
  <c r="E49" i="4"/>
  <c r="T49" i="4" s="1"/>
  <c r="S48" i="4"/>
  <c r="R48" i="4"/>
  <c r="Q48" i="4"/>
  <c r="P48" i="4"/>
  <c r="E48" i="4"/>
  <c r="U48" i="4" s="1"/>
  <c r="S47" i="4"/>
  <c r="R47" i="4"/>
  <c r="Q47" i="4"/>
  <c r="P47" i="4"/>
  <c r="E47" i="4"/>
  <c r="U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S44" i="4"/>
  <c r="R44" i="4"/>
  <c r="Q44" i="4"/>
  <c r="U44" i="4" s="1"/>
  <c r="P44" i="4"/>
  <c r="T44" i="4" s="1"/>
  <c r="E44" i="4"/>
  <c r="T43" i="4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S40" i="4" s="1"/>
  <c r="L40" i="4"/>
  <c r="R40" i="4" s="1"/>
  <c r="K40" i="4"/>
  <c r="J40" i="4"/>
  <c r="I40" i="4"/>
  <c r="H40" i="4"/>
  <c r="G40" i="4"/>
  <c r="F40" i="4"/>
  <c r="C40" i="4"/>
  <c r="B40" i="4"/>
  <c r="E40" i="4" s="1"/>
  <c r="S39" i="4"/>
  <c r="R39" i="4"/>
  <c r="Q39" i="4"/>
  <c r="P39" i="4"/>
  <c r="E39" i="4"/>
  <c r="U39" i="4" s="1"/>
  <c r="T38" i="4"/>
  <c r="S38" i="4"/>
  <c r="R38" i="4"/>
  <c r="Q38" i="4"/>
  <c r="P38" i="4"/>
  <c r="E38" i="4"/>
  <c r="U38" i="4" s="1"/>
  <c r="S37" i="4"/>
  <c r="R37" i="4"/>
  <c r="Q37" i="4"/>
  <c r="P37" i="4"/>
  <c r="E37" i="4"/>
  <c r="U37" i="4" s="1"/>
  <c r="S36" i="4"/>
  <c r="R36" i="4"/>
  <c r="Q36" i="4"/>
  <c r="P36" i="4"/>
  <c r="E36" i="4"/>
  <c r="T36" i="4" s="1"/>
  <c r="S35" i="4"/>
  <c r="R35" i="4"/>
  <c r="Q35" i="4"/>
  <c r="P35" i="4"/>
  <c r="E35" i="4"/>
  <c r="U35" i="4" s="1"/>
  <c r="W33" i="4"/>
  <c r="V33" i="4"/>
  <c r="O33" i="4"/>
  <c r="S33" i="4" s="1"/>
  <c r="N33" i="4"/>
  <c r="M33" i="4"/>
  <c r="L33" i="4"/>
  <c r="K33" i="4"/>
  <c r="J33" i="4"/>
  <c r="I33" i="4"/>
  <c r="Q33" i="4" s="1"/>
  <c r="H33" i="4"/>
  <c r="G33" i="4"/>
  <c r="F33" i="4"/>
  <c r="C33" i="4"/>
  <c r="B33" i="4"/>
  <c r="E33" i="4" s="1"/>
  <c r="S32" i="4"/>
  <c r="R32" i="4"/>
  <c r="Q32" i="4"/>
  <c r="P32" i="4"/>
  <c r="E32" i="4"/>
  <c r="W30" i="4"/>
  <c r="V30" i="4"/>
  <c r="O30" i="4"/>
  <c r="N30" i="4"/>
  <c r="M30" i="4"/>
  <c r="S30" i="4" s="1"/>
  <c r="L30" i="4"/>
  <c r="R30" i="4" s="1"/>
  <c r="K30" i="4"/>
  <c r="J30" i="4"/>
  <c r="I30" i="4"/>
  <c r="H30" i="4"/>
  <c r="G30" i="4"/>
  <c r="F30" i="4"/>
  <c r="E30" i="4"/>
  <c r="C30" i="4"/>
  <c r="B30" i="4"/>
  <c r="S29" i="4"/>
  <c r="R29" i="4"/>
  <c r="Q29" i="4"/>
  <c r="P29" i="4"/>
  <c r="T29" i="4" s="1"/>
  <c r="E29" i="4"/>
  <c r="T28" i="4"/>
  <c r="S28" i="4"/>
  <c r="R28" i="4"/>
  <c r="Q28" i="4"/>
  <c r="P28" i="4"/>
  <c r="E28" i="4"/>
  <c r="U28" i="4" s="1"/>
  <c r="S27" i="4"/>
  <c r="R27" i="4"/>
  <c r="Q27" i="4"/>
  <c r="P27" i="4"/>
  <c r="E27" i="4"/>
  <c r="U27" i="4" s="1"/>
  <c r="S26" i="4"/>
  <c r="R26" i="4"/>
  <c r="Q26" i="4"/>
  <c r="P26" i="4"/>
  <c r="E26" i="4"/>
  <c r="T26" i="4" s="1"/>
  <c r="W24" i="4"/>
  <c r="V24" i="4"/>
  <c r="O24" i="4"/>
  <c r="N24" i="4"/>
  <c r="M24" i="4"/>
  <c r="S24" i="4" s="1"/>
  <c r="L24" i="4"/>
  <c r="R24" i="4" s="1"/>
  <c r="K24" i="4"/>
  <c r="J24" i="4"/>
  <c r="I24" i="4"/>
  <c r="H24" i="4"/>
  <c r="G24" i="4"/>
  <c r="F24" i="4"/>
  <c r="C24" i="4"/>
  <c r="B24" i="4"/>
  <c r="E24" i="4" s="1"/>
  <c r="T23" i="4"/>
  <c r="S23" i="4"/>
  <c r="R23" i="4"/>
  <c r="Q23" i="4"/>
  <c r="P23" i="4"/>
  <c r="E23" i="4"/>
  <c r="U23" i="4" s="1"/>
  <c r="S22" i="4"/>
  <c r="R22" i="4"/>
  <c r="Q22" i="4"/>
  <c r="P22" i="4"/>
  <c r="E22" i="4"/>
  <c r="U22" i="4" s="1"/>
  <c r="S21" i="4"/>
  <c r="R21" i="4"/>
  <c r="Q21" i="4"/>
  <c r="P21" i="4"/>
  <c r="E21" i="4"/>
  <c r="T21" i="4" s="1"/>
  <c r="S20" i="4"/>
  <c r="R20" i="4"/>
  <c r="Q20" i="4"/>
  <c r="P20" i="4"/>
  <c r="E20" i="4"/>
  <c r="S19" i="4"/>
  <c r="R19" i="4"/>
  <c r="Q19" i="4"/>
  <c r="P19" i="4"/>
  <c r="E19" i="4"/>
  <c r="S18" i="4"/>
  <c r="R18" i="4"/>
  <c r="Q18" i="4"/>
  <c r="P18" i="4"/>
  <c r="E18" i="4"/>
  <c r="U18" i="4" s="1"/>
  <c r="U17" i="4"/>
  <c r="S17" i="4"/>
  <c r="R17" i="4"/>
  <c r="Q17" i="4"/>
  <c r="P17" i="4"/>
  <c r="E17" i="4"/>
  <c r="T17" i="4" s="1"/>
  <c r="W15" i="4"/>
  <c r="V15" i="4"/>
  <c r="O15" i="4"/>
  <c r="N15" i="4"/>
  <c r="M15" i="4"/>
  <c r="L15" i="4"/>
  <c r="R15" i="4" s="1"/>
  <c r="K15" i="4"/>
  <c r="J15" i="4"/>
  <c r="I15" i="4"/>
  <c r="H15" i="4"/>
  <c r="P15" i="4" s="1"/>
  <c r="G15" i="4"/>
  <c r="F15" i="4"/>
  <c r="E15" i="4"/>
  <c r="C15" i="4"/>
  <c r="B15" i="4"/>
  <c r="S14" i="4"/>
  <c r="R14" i="4"/>
  <c r="Q14" i="4"/>
  <c r="P14" i="4"/>
  <c r="E14" i="4"/>
  <c r="U14" i="4" s="1"/>
  <c r="S13" i="4"/>
  <c r="R13" i="4"/>
  <c r="Q13" i="4"/>
  <c r="P13" i="4"/>
  <c r="E13" i="4"/>
  <c r="U13" i="4" s="1"/>
  <c r="U12" i="4"/>
  <c r="S12" i="4"/>
  <c r="R12" i="4"/>
  <c r="Q12" i="4"/>
  <c r="P12" i="4"/>
  <c r="E12" i="4"/>
  <c r="T12" i="4" s="1"/>
  <c r="U11" i="4"/>
  <c r="T11" i="4"/>
  <c r="S11" i="4"/>
  <c r="R11" i="4"/>
  <c r="Q11" i="4"/>
  <c r="P11" i="4"/>
  <c r="E11" i="4"/>
  <c r="S10" i="4"/>
  <c r="R10" i="4"/>
  <c r="Q10" i="4"/>
  <c r="P10" i="4"/>
  <c r="T10" i="4" s="1"/>
  <c r="E10" i="4"/>
  <c r="S9" i="4"/>
  <c r="R9" i="4"/>
  <c r="Q9" i="4"/>
  <c r="P9" i="4"/>
  <c r="E9" i="4"/>
  <c r="U93" i="3"/>
  <c r="S93" i="3"/>
  <c r="R93" i="3"/>
  <c r="Q93" i="3"/>
  <c r="P93" i="3"/>
  <c r="E93" i="3"/>
  <c r="T93" i="3" s="1"/>
  <c r="T92" i="3"/>
  <c r="S92" i="3"/>
  <c r="R92" i="3"/>
  <c r="Q92" i="3"/>
  <c r="P92" i="3"/>
  <c r="E92" i="3"/>
  <c r="U92" i="3" s="1"/>
  <c r="S91" i="3"/>
  <c r="R91" i="3"/>
  <c r="Q91" i="3"/>
  <c r="P91" i="3"/>
  <c r="E91" i="3"/>
  <c r="U91" i="3" s="1"/>
  <c r="S90" i="3"/>
  <c r="R90" i="3"/>
  <c r="Q90" i="3"/>
  <c r="P90" i="3"/>
  <c r="E90" i="3"/>
  <c r="U90" i="3" s="1"/>
  <c r="U89" i="3"/>
  <c r="S89" i="3"/>
  <c r="R89" i="3"/>
  <c r="Q89" i="3"/>
  <c r="P89" i="3"/>
  <c r="E89" i="3"/>
  <c r="T89" i="3" s="1"/>
  <c r="T88" i="3"/>
  <c r="S88" i="3"/>
  <c r="R88" i="3"/>
  <c r="Q88" i="3"/>
  <c r="P88" i="3"/>
  <c r="E88" i="3"/>
  <c r="U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P72" i="3" s="1"/>
  <c r="G72" i="3"/>
  <c r="F72" i="3"/>
  <c r="C72" i="3"/>
  <c r="B72" i="3"/>
  <c r="E72" i="3" s="1"/>
  <c r="W71" i="3"/>
  <c r="V71" i="3"/>
  <c r="O71" i="3"/>
  <c r="N71" i="3"/>
  <c r="M71" i="3"/>
  <c r="S71" i="3" s="1"/>
  <c r="L71" i="3"/>
  <c r="R71" i="3" s="1"/>
  <c r="K71" i="3"/>
  <c r="J71" i="3"/>
  <c r="I71" i="3"/>
  <c r="H71" i="3"/>
  <c r="G71" i="3"/>
  <c r="F71" i="3"/>
  <c r="E71" i="3"/>
  <c r="C71" i="3"/>
  <c r="B71" i="3"/>
  <c r="W70" i="3"/>
  <c r="V70" i="3"/>
  <c r="S70" i="3"/>
  <c r="O70" i="3"/>
  <c r="N70" i="3"/>
  <c r="M70" i="3"/>
  <c r="L70" i="3"/>
  <c r="R70" i="3" s="1"/>
  <c r="K70" i="3"/>
  <c r="J70" i="3"/>
  <c r="I70" i="3"/>
  <c r="H70" i="3"/>
  <c r="G70" i="3"/>
  <c r="F70" i="3"/>
  <c r="C70" i="3"/>
  <c r="B70" i="3"/>
  <c r="E70" i="3" s="1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Q67" i="3" s="1"/>
  <c r="H67" i="3"/>
  <c r="G67" i="3"/>
  <c r="F67" i="3"/>
  <c r="C67" i="3"/>
  <c r="E67" i="3" s="1"/>
  <c r="B67" i="3"/>
  <c r="W66" i="3"/>
  <c r="V66" i="3"/>
  <c r="O66" i="3"/>
  <c r="N66" i="3"/>
  <c r="M66" i="3"/>
  <c r="S66" i="3" s="1"/>
  <c r="L66" i="3"/>
  <c r="R66" i="3" s="1"/>
  <c r="K66" i="3"/>
  <c r="J66" i="3"/>
  <c r="I66" i="3"/>
  <c r="H66" i="3"/>
  <c r="P66" i="3" s="1"/>
  <c r="G66" i="3"/>
  <c r="F66" i="3"/>
  <c r="C66" i="3"/>
  <c r="B66" i="3"/>
  <c r="E66" i="3" s="1"/>
  <c r="S65" i="3"/>
  <c r="R65" i="3"/>
  <c r="Q65" i="3"/>
  <c r="P65" i="3"/>
  <c r="E65" i="3"/>
  <c r="U65" i="3" s="1"/>
  <c r="S64" i="3"/>
  <c r="R64" i="3"/>
  <c r="Q64" i="3"/>
  <c r="P64" i="3"/>
  <c r="E64" i="3"/>
  <c r="U64" i="3" s="1"/>
  <c r="U63" i="3"/>
  <c r="S63" i="3"/>
  <c r="R63" i="3"/>
  <c r="Q63" i="3"/>
  <c r="P63" i="3"/>
  <c r="E63" i="3"/>
  <c r="T63" i="3" s="1"/>
  <c r="U62" i="3"/>
  <c r="T62" i="3"/>
  <c r="S62" i="3"/>
  <c r="R62" i="3"/>
  <c r="Q62" i="3"/>
  <c r="P62" i="3"/>
  <c r="E62" i="3"/>
  <c r="S61" i="3"/>
  <c r="R61" i="3"/>
  <c r="Q61" i="3"/>
  <c r="P61" i="3"/>
  <c r="E61" i="3"/>
  <c r="U61" i="3" s="1"/>
  <c r="V59" i="3"/>
  <c r="O59" i="3"/>
  <c r="N59" i="3"/>
  <c r="M59" i="3"/>
  <c r="S59" i="3" s="1"/>
  <c r="L59" i="3"/>
  <c r="R59" i="3" s="1"/>
  <c r="K59" i="3"/>
  <c r="J59" i="3"/>
  <c r="I59" i="3"/>
  <c r="H59" i="3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S55" i="3"/>
  <c r="R55" i="3"/>
  <c r="Q55" i="3"/>
  <c r="P55" i="3"/>
  <c r="E55" i="3"/>
  <c r="T55" i="3" s="1"/>
  <c r="W53" i="3"/>
  <c r="V53" i="3"/>
  <c r="O53" i="3"/>
  <c r="N53" i="3"/>
  <c r="M53" i="3"/>
  <c r="S53" i="3" s="1"/>
  <c r="L53" i="3"/>
  <c r="R53" i="3" s="1"/>
  <c r="K53" i="3"/>
  <c r="J53" i="3"/>
  <c r="I53" i="3"/>
  <c r="H53" i="3"/>
  <c r="G53" i="3"/>
  <c r="F53" i="3"/>
  <c r="C53" i="3"/>
  <c r="B53" i="3"/>
  <c r="E53" i="3" s="1"/>
  <c r="T52" i="3"/>
  <c r="S52" i="3"/>
  <c r="R52" i="3"/>
  <c r="Q52" i="3"/>
  <c r="P52" i="3"/>
  <c r="E52" i="3"/>
  <c r="U52" i="3" s="1"/>
  <c r="S51" i="3"/>
  <c r="R51" i="3"/>
  <c r="Q51" i="3"/>
  <c r="P51" i="3"/>
  <c r="E51" i="3"/>
  <c r="U51" i="3" s="1"/>
  <c r="S50" i="3"/>
  <c r="R50" i="3"/>
  <c r="Q50" i="3"/>
  <c r="P50" i="3"/>
  <c r="E50" i="3"/>
  <c r="T50" i="3" s="1"/>
  <c r="U49" i="3"/>
  <c r="S49" i="3"/>
  <c r="R49" i="3"/>
  <c r="Q49" i="3"/>
  <c r="P49" i="3"/>
  <c r="E49" i="3"/>
  <c r="T49" i="3" s="1"/>
  <c r="T48" i="3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T46" i="3" s="1"/>
  <c r="U45" i="3"/>
  <c r="S45" i="3"/>
  <c r="R45" i="3"/>
  <c r="Q45" i="3"/>
  <c r="P45" i="3"/>
  <c r="E45" i="3"/>
  <c r="T45" i="3" s="1"/>
  <c r="T44" i="3"/>
  <c r="S44" i="3"/>
  <c r="R44" i="3"/>
  <c r="Q44" i="3"/>
  <c r="P44" i="3"/>
  <c r="E44" i="3"/>
  <c r="U44" i="3" s="1"/>
  <c r="S43" i="3"/>
  <c r="R43" i="3"/>
  <c r="Q43" i="3"/>
  <c r="P43" i="3"/>
  <c r="E43" i="3"/>
  <c r="S42" i="3"/>
  <c r="R42" i="3"/>
  <c r="Q42" i="3"/>
  <c r="P42" i="3"/>
  <c r="E42" i="3"/>
  <c r="T42" i="3" s="1"/>
  <c r="W40" i="3"/>
  <c r="V40" i="3"/>
  <c r="O40" i="3"/>
  <c r="N40" i="3"/>
  <c r="M40" i="3"/>
  <c r="S40" i="3" s="1"/>
  <c r="L40" i="3"/>
  <c r="R40" i="3" s="1"/>
  <c r="K40" i="3"/>
  <c r="J40" i="3"/>
  <c r="I40" i="3"/>
  <c r="Q40" i="3" s="1"/>
  <c r="H40" i="3"/>
  <c r="G40" i="3"/>
  <c r="F40" i="3"/>
  <c r="C40" i="3"/>
  <c r="B40" i="3"/>
  <c r="E40" i="3" s="1"/>
  <c r="T39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T37" i="3" s="1"/>
  <c r="U36" i="3"/>
  <c r="S36" i="3"/>
  <c r="R36" i="3"/>
  <c r="Q36" i="3"/>
  <c r="P36" i="3"/>
  <c r="E36" i="3"/>
  <c r="T36" i="3" s="1"/>
  <c r="T35" i="3"/>
  <c r="S35" i="3"/>
  <c r="R35" i="3"/>
  <c r="Q35" i="3"/>
  <c r="P35" i="3"/>
  <c r="E35" i="3"/>
  <c r="U35" i="3" s="1"/>
  <c r="W33" i="3"/>
  <c r="V33" i="3"/>
  <c r="O33" i="3"/>
  <c r="S33" i="3" s="1"/>
  <c r="N33" i="3"/>
  <c r="R33" i="3" s="1"/>
  <c r="M33" i="3"/>
  <c r="L33" i="3"/>
  <c r="K33" i="3"/>
  <c r="J33" i="3"/>
  <c r="I33" i="3"/>
  <c r="H33" i="3"/>
  <c r="G33" i="3"/>
  <c r="F33" i="3"/>
  <c r="C33" i="3"/>
  <c r="B33" i="3"/>
  <c r="S32" i="3"/>
  <c r="R32" i="3"/>
  <c r="Q32" i="3"/>
  <c r="P32" i="3"/>
  <c r="E32" i="3"/>
  <c r="W30" i="3"/>
  <c r="V30" i="3"/>
  <c r="O30" i="3"/>
  <c r="N30" i="3"/>
  <c r="M30" i="3"/>
  <c r="S30" i="3" s="1"/>
  <c r="L30" i="3"/>
  <c r="K30" i="3"/>
  <c r="J30" i="3"/>
  <c r="I30" i="3"/>
  <c r="Q30" i="3" s="1"/>
  <c r="H30" i="3"/>
  <c r="G30" i="3"/>
  <c r="F30" i="3"/>
  <c r="C30" i="3"/>
  <c r="B30" i="3"/>
  <c r="E30" i="3" s="1"/>
  <c r="S29" i="3"/>
  <c r="R29" i="3"/>
  <c r="Q29" i="3"/>
  <c r="P29" i="3"/>
  <c r="T29" i="3" s="1"/>
  <c r="E29" i="3"/>
  <c r="S28" i="3"/>
  <c r="R28" i="3"/>
  <c r="Q28" i="3"/>
  <c r="P28" i="3"/>
  <c r="E28" i="3"/>
  <c r="U28" i="3" s="1"/>
  <c r="S27" i="3"/>
  <c r="R27" i="3"/>
  <c r="Q27" i="3"/>
  <c r="P27" i="3"/>
  <c r="E27" i="3"/>
  <c r="T27" i="3" s="1"/>
  <c r="U26" i="3"/>
  <c r="T26" i="3"/>
  <c r="S26" i="3"/>
  <c r="R26" i="3"/>
  <c r="Q26" i="3"/>
  <c r="P26" i="3"/>
  <c r="E26" i="3"/>
  <c r="W24" i="3"/>
  <c r="V24" i="3"/>
  <c r="S24" i="3"/>
  <c r="O24" i="3"/>
  <c r="N24" i="3"/>
  <c r="M24" i="3"/>
  <c r="L24" i="3"/>
  <c r="R24" i="3" s="1"/>
  <c r="K24" i="3"/>
  <c r="J24" i="3"/>
  <c r="I24" i="3"/>
  <c r="Q24" i="3" s="1"/>
  <c r="H24" i="3"/>
  <c r="P24" i="3" s="1"/>
  <c r="G24" i="3"/>
  <c r="F24" i="3"/>
  <c r="C24" i="3"/>
  <c r="B24" i="3"/>
  <c r="E24" i="3" s="1"/>
  <c r="S23" i="3"/>
  <c r="R23" i="3"/>
  <c r="Q23" i="3"/>
  <c r="P23" i="3"/>
  <c r="E23" i="3"/>
  <c r="U23" i="3" s="1"/>
  <c r="S22" i="3"/>
  <c r="R22" i="3"/>
  <c r="Q22" i="3"/>
  <c r="P22" i="3"/>
  <c r="E22" i="3"/>
  <c r="T22" i="3" s="1"/>
  <c r="U21" i="3"/>
  <c r="S21" i="3"/>
  <c r="R21" i="3"/>
  <c r="Q21" i="3"/>
  <c r="P21" i="3"/>
  <c r="E21" i="3"/>
  <c r="T21" i="3" s="1"/>
  <c r="T20" i="3"/>
  <c r="S20" i="3"/>
  <c r="R20" i="3"/>
  <c r="Q20" i="3"/>
  <c r="P20" i="3"/>
  <c r="E20" i="3"/>
  <c r="U20" i="3" s="1"/>
  <c r="S19" i="3"/>
  <c r="R19" i="3"/>
  <c r="Q19" i="3"/>
  <c r="P19" i="3"/>
  <c r="E19" i="3"/>
  <c r="S18" i="3"/>
  <c r="R18" i="3"/>
  <c r="Q18" i="3"/>
  <c r="P18" i="3"/>
  <c r="E18" i="3"/>
  <c r="T18" i="3" s="1"/>
  <c r="U17" i="3"/>
  <c r="S17" i="3"/>
  <c r="R17" i="3"/>
  <c r="Q17" i="3"/>
  <c r="P17" i="3"/>
  <c r="E17" i="3"/>
  <c r="T17" i="3" s="1"/>
  <c r="W15" i="3"/>
  <c r="V15" i="3"/>
  <c r="O15" i="3"/>
  <c r="S15" i="3" s="1"/>
  <c r="N15" i="3"/>
  <c r="M15" i="3"/>
  <c r="L15" i="3"/>
  <c r="R15" i="3" s="1"/>
  <c r="K15" i="3"/>
  <c r="J15" i="3"/>
  <c r="I15" i="3"/>
  <c r="Q15" i="3" s="1"/>
  <c r="H15" i="3"/>
  <c r="P15" i="3" s="1"/>
  <c r="G15" i="3"/>
  <c r="F15" i="3"/>
  <c r="C15" i="3"/>
  <c r="B15" i="3"/>
  <c r="E15" i="3" s="1"/>
  <c r="S14" i="3"/>
  <c r="R14" i="3"/>
  <c r="Q14" i="3"/>
  <c r="P14" i="3"/>
  <c r="E14" i="3"/>
  <c r="U14" i="3" s="1"/>
  <c r="S13" i="3"/>
  <c r="R13" i="3"/>
  <c r="Q13" i="3"/>
  <c r="P13" i="3"/>
  <c r="E13" i="3"/>
  <c r="T13" i="3" s="1"/>
  <c r="U12" i="3"/>
  <c r="S12" i="3"/>
  <c r="R12" i="3"/>
  <c r="Q12" i="3"/>
  <c r="P12" i="3"/>
  <c r="E12" i="3"/>
  <c r="T12" i="3" s="1"/>
  <c r="T11" i="3"/>
  <c r="S11" i="3"/>
  <c r="R11" i="3"/>
  <c r="Q11" i="3"/>
  <c r="P11" i="3"/>
  <c r="E11" i="3"/>
  <c r="U11" i="3" s="1"/>
  <c r="S10" i="3"/>
  <c r="R10" i="3"/>
  <c r="Q10" i="3"/>
  <c r="P10" i="3"/>
  <c r="E10" i="3"/>
  <c r="S9" i="3"/>
  <c r="R9" i="3"/>
  <c r="Q9" i="3"/>
  <c r="P9" i="3"/>
  <c r="E9" i="3"/>
  <c r="U9" i="3" s="1"/>
  <c r="U93" i="2"/>
  <c r="S93" i="2"/>
  <c r="R93" i="2"/>
  <c r="Q93" i="2"/>
  <c r="P93" i="2"/>
  <c r="E93" i="2"/>
  <c r="T93" i="2" s="1"/>
  <c r="T92" i="2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T90" i="2" s="1"/>
  <c r="U89" i="2"/>
  <c r="S89" i="2"/>
  <c r="R89" i="2"/>
  <c r="Q89" i="2"/>
  <c r="P89" i="2"/>
  <c r="E89" i="2"/>
  <c r="T89" i="2" s="1"/>
  <c r="T88" i="2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S71" i="2"/>
  <c r="O71" i="2"/>
  <c r="N71" i="2"/>
  <c r="M71" i="2"/>
  <c r="L71" i="2"/>
  <c r="R71" i="2" s="1"/>
  <c r="K71" i="2"/>
  <c r="J71" i="2"/>
  <c r="I71" i="2"/>
  <c r="Q71" i="2" s="1"/>
  <c r="H71" i="2"/>
  <c r="P71" i="2" s="1"/>
  <c r="G71" i="2"/>
  <c r="F71" i="2"/>
  <c r="C71" i="2"/>
  <c r="B71" i="2"/>
  <c r="E71" i="2" s="1"/>
  <c r="W70" i="2"/>
  <c r="V70" i="2"/>
  <c r="S70" i="2"/>
  <c r="R70" i="2"/>
  <c r="O70" i="2"/>
  <c r="N70" i="2"/>
  <c r="M70" i="2"/>
  <c r="L70" i="2"/>
  <c r="K70" i="2"/>
  <c r="J70" i="2"/>
  <c r="I70" i="2"/>
  <c r="Q70" i="2" s="1"/>
  <c r="H70" i="2"/>
  <c r="P70" i="2" s="1"/>
  <c r="G70" i="2"/>
  <c r="F70" i="2"/>
  <c r="C70" i="2"/>
  <c r="B70" i="2"/>
  <c r="E70" i="2" s="1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S66" i="2" s="1"/>
  <c r="N66" i="2"/>
  <c r="M66" i="2"/>
  <c r="L66" i="2"/>
  <c r="R66" i="2" s="1"/>
  <c r="K66" i="2"/>
  <c r="J66" i="2"/>
  <c r="I66" i="2"/>
  <c r="H66" i="2"/>
  <c r="G66" i="2"/>
  <c r="F66" i="2"/>
  <c r="C66" i="2"/>
  <c r="B66" i="2"/>
  <c r="E66" i="2" s="1"/>
  <c r="S65" i="2"/>
  <c r="R65" i="2"/>
  <c r="Q65" i="2"/>
  <c r="P65" i="2"/>
  <c r="E65" i="2"/>
  <c r="U65" i="2" s="1"/>
  <c r="U64" i="2"/>
  <c r="S64" i="2"/>
  <c r="R64" i="2"/>
  <c r="Q64" i="2"/>
  <c r="P64" i="2"/>
  <c r="E64" i="2"/>
  <c r="T64" i="2" s="1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S59" i="2" s="1"/>
  <c r="L59" i="2"/>
  <c r="R59" i="2" s="1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U58" i="2" s="1"/>
  <c r="S57" i="2"/>
  <c r="R57" i="2"/>
  <c r="Q57" i="2"/>
  <c r="P57" i="2"/>
  <c r="E57" i="2"/>
  <c r="U57" i="2" s="1"/>
  <c r="S56" i="2"/>
  <c r="R56" i="2"/>
  <c r="Q56" i="2"/>
  <c r="P56" i="2"/>
  <c r="E56" i="2"/>
  <c r="T56" i="2" s="1"/>
  <c r="S55" i="2"/>
  <c r="R55" i="2"/>
  <c r="Q55" i="2"/>
  <c r="P55" i="2"/>
  <c r="E55" i="2"/>
  <c r="U55" i="2" s="1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S50" i="2"/>
  <c r="R50" i="2"/>
  <c r="Q50" i="2"/>
  <c r="P50" i="2"/>
  <c r="E50" i="2"/>
  <c r="U50" i="2" s="1"/>
  <c r="T49" i="2"/>
  <c r="S49" i="2"/>
  <c r="R49" i="2"/>
  <c r="Q49" i="2"/>
  <c r="P49" i="2"/>
  <c r="E49" i="2"/>
  <c r="U49" i="2" s="1"/>
  <c r="S48" i="2"/>
  <c r="R48" i="2"/>
  <c r="Q48" i="2"/>
  <c r="P48" i="2"/>
  <c r="E48" i="2"/>
  <c r="U48" i="2" s="1"/>
  <c r="S47" i="2"/>
  <c r="R47" i="2"/>
  <c r="Q47" i="2"/>
  <c r="P47" i="2"/>
  <c r="E47" i="2"/>
  <c r="T47" i="2" s="1"/>
  <c r="S46" i="2"/>
  <c r="R46" i="2"/>
  <c r="Q46" i="2"/>
  <c r="P46" i="2"/>
  <c r="E46" i="2"/>
  <c r="U46" i="2" s="1"/>
  <c r="T45" i="2"/>
  <c r="S45" i="2"/>
  <c r="R45" i="2"/>
  <c r="Q45" i="2"/>
  <c r="P45" i="2"/>
  <c r="E45" i="2"/>
  <c r="U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S42" i="2"/>
  <c r="R42" i="2"/>
  <c r="Q42" i="2"/>
  <c r="P42" i="2"/>
  <c r="E42" i="2"/>
  <c r="U42" i="2" s="1"/>
  <c r="W40" i="2"/>
  <c r="V40" i="2"/>
  <c r="S40" i="2"/>
  <c r="O40" i="2"/>
  <c r="N40" i="2"/>
  <c r="M40" i="2"/>
  <c r="L40" i="2"/>
  <c r="R40" i="2" s="1"/>
  <c r="K40" i="2"/>
  <c r="J40" i="2"/>
  <c r="I40" i="2"/>
  <c r="H40" i="2"/>
  <c r="G40" i="2"/>
  <c r="F40" i="2"/>
  <c r="C40" i="2"/>
  <c r="B40" i="2"/>
  <c r="E40" i="2" s="1"/>
  <c r="S39" i="2"/>
  <c r="R39" i="2"/>
  <c r="Q39" i="2"/>
  <c r="P39" i="2"/>
  <c r="E39" i="2"/>
  <c r="U39" i="2" s="1"/>
  <c r="S38" i="2"/>
  <c r="R38" i="2"/>
  <c r="Q38" i="2"/>
  <c r="P38" i="2"/>
  <c r="E38" i="2"/>
  <c r="T38" i="2" s="1"/>
  <c r="S37" i="2"/>
  <c r="R37" i="2"/>
  <c r="Q37" i="2"/>
  <c r="P37" i="2"/>
  <c r="E37" i="2"/>
  <c r="U37" i="2" s="1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O33" i="2"/>
  <c r="N33" i="2"/>
  <c r="M33" i="2"/>
  <c r="S33" i="2" s="1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U32" i="2" s="1"/>
  <c r="P32" i="2"/>
  <c r="T32" i="2" s="1"/>
  <c r="E32" i="2"/>
  <c r="W30" i="2"/>
  <c r="V30" i="2"/>
  <c r="S30" i="2"/>
  <c r="O30" i="2"/>
  <c r="N30" i="2"/>
  <c r="M30" i="2"/>
  <c r="L30" i="2"/>
  <c r="R30" i="2" s="1"/>
  <c r="K30" i="2"/>
  <c r="J30" i="2"/>
  <c r="I30" i="2"/>
  <c r="Q30" i="2" s="1"/>
  <c r="H30" i="2"/>
  <c r="P30" i="2" s="1"/>
  <c r="G30" i="2"/>
  <c r="F30" i="2"/>
  <c r="C30" i="2"/>
  <c r="B30" i="2"/>
  <c r="E30" i="2" s="1"/>
  <c r="S29" i="2"/>
  <c r="R29" i="2"/>
  <c r="Q29" i="2"/>
  <c r="P29" i="2"/>
  <c r="E29" i="2"/>
  <c r="U29" i="2" s="1"/>
  <c r="S28" i="2"/>
  <c r="R28" i="2"/>
  <c r="Q28" i="2"/>
  <c r="P28" i="2"/>
  <c r="E28" i="2"/>
  <c r="T28" i="2" s="1"/>
  <c r="U27" i="2"/>
  <c r="S27" i="2"/>
  <c r="R27" i="2"/>
  <c r="Q27" i="2"/>
  <c r="P27" i="2"/>
  <c r="E27" i="2"/>
  <c r="T27" i="2" s="1"/>
  <c r="T26" i="2"/>
  <c r="S26" i="2"/>
  <c r="R26" i="2"/>
  <c r="Q26" i="2"/>
  <c r="P26" i="2"/>
  <c r="E26" i="2"/>
  <c r="U26" i="2" s="1"/>
  <c r="W24" i="2"/>
  <c r="V24" i="2"/>
  <c r="S24" i="2"/>
  <c r="R24" i="2"/>
  <c r="O24" i="2"/>
  <c r="N24" i="2"/>
  <c r="M24" i="2"/>
  <c r="L24" i="2"/>
  <c r="K24" i="2"/>
  <c r="J24" i="2"/>
  <c r="I24" i="2"/>
  <c r="Q24" i="2" s="1"/>
  <c r="H24" i="2"/>
  <c r="P24" i="2" s="1"/>
  <c r="G24" i="2"/>
  <c r="F24" i="2"/>
  <c r="C24" i="2"/>
  <c r="B24" i="2"/>
  <c r="E24" i="2" s="1"/>
  <c r="S23" i="2"/>
  <c r="R23" i="2"/>
  <c r="Q23" i="2"/>
  <c r="P23" i="2"/>
  <c r="E23" i="2"/>
  <c r="T23" i="2" s="1"/>
  <c r="U22" i="2"/>
  <c r="T22" i="2"/>
  <c r="S22" i="2"/>
  <c r="R22" i="2"/>
  <c r="Q22" i="2"/>
  <c r="P22" i="2"/>
  <c r="E22" i="2"/>
  <c r="S21" i="2"/>
  <c r="R21" i="2"/>
  <c r="Q21" i="2"/>
  <c r="P21" i="2"/>
  <c r="E21" i="2"/>
  <c r="U21" i="2" s="1"/>
  <c r="S20" i="2"/>
  <c r="R20" i="2"/>
  <c r="Q20" i="2"/>
  <c r="P20" i="2"/>
  <c r="E20" i="2"/>
  <c r="S19" i="2"/>
  <c r="R19" i="2"/>
  <c r="Q19" i="2"/>
  <c r="P19" i="2"/>
  <c r="E19" i="2"/>
  <c r="T19" i="2" s="1"/>
  <c r="U18" i="2"/>
  <c r="T18" i="2"/>
  <c r="S18" i="2"/>
  <c r="R18" i="2"/>
  <c r="Q18" i="2"/>
  <c r="P18" i="2"/>
  <c r="E18" i="2"/>
  <c r="S17" i="2"/>
  <c r="R17" i="2"/>
  <c r="Q17" i="2"/>
  <c r="P17" i="2"/>
  <c r="E17" i="2"/>
  <c r="U17" i="2" s="1"/>
  <c r="W15" i="2"/>
  <c r="V15" i="2"/>
  <c r="O15" i="2"/>
  <c r="N15" i="2"/>
  <c r="R15" i="2" s="1"/>
  <c r="M15" i="2"/>
  <c r="L15" i="2"/>
  <c r="K15" i="2"/>
  <c r="J15" i="2"/>
  <c r="I15" i="2"/>
  <c r="H15" i="2"/>
  <c r="G15" i="2"/>
  <c r="F15" i="2"/>
  <c r="C15" i="2"/>
  <c r="B15" i="2"/>
  <c r="S14" i="2"/>
  <c r="R14" i="2"/>
  <c r="Q14" i="2"/>
  <c r="U14" i="2" s="1"/>
  <c r="P14" i="2"/>
  <c r="E14" i="2"/>
  <c r="T14" i="2" s="1"/>
  <c r="S13" i="2"/>
  <c r="R13" i="2"/>
  <c r="Q13" i="2"/>
  <c r="P13" i="2"/>
  <c r="E13" i="2"/>
  <c r="T12" i="2"/>
  <c r="S12" i="2"/>
  <c r="R12" i="2"/>
  <c r="Q12" i="2"/>
  <c r="P12" i="2"/>
  <c r="E12" i="2"/>
  <c r="U12" i="2" s="1"/>
  <c r="S11" i="2"/>
  <c r="R11" i="2"/>
  <c r="Q11" i="2"/>
  <c r="P11" i="2"/>
  <c r="E11" i="2"/>
  <c r="S10" i="2"/>
  <c r="R10" i="2"/>
  <c r="Q10" i="2"/>
  <c r="P10" i="2"/>
  <c r="E10" i="2"/>
  <c r="T10" i="2" s="1"/>
  <c r="U9" i="2"/>
  <c r="S9" i="2"/>
  <c r="R9" i="2"/>
  <c r="Q9" i="2"/>
  <c r="P9" i="2"/>
  <c r="T9" i="2" s="1"/>
  <c r="E9" i="2"/>
  <c r="T93" i="1"/>
  <c r="S93" i="1"/>
  <c r="R93" i="1"/>
  <c r="Q93" i="1"/>
  <c r="P93" i="1"/>
  <c r="E93" i="1"/>
  <c r="U93" i="1" s="1"/>
  <c r="S92" i="1"/>
  <c r="R92" i="1"/>
  <c r="Q92" i="1"/>
  <c r="P92" i="1"/>
  <c r="E92" i="1"/>
  <c r="S91" i="1"/>
  <c r="R91" i="1"/>
  <c r="Q91" i="1"/>
  <c r="P91" i="1"/>
  <c r="E91" i="1"/>
  <c r="T91" i="1" s="1"/>
  <c r="U90" i="1"/>
  <c r="T90" i="1"/>
  <c r="S90" i="1"/>
  <c r="R90" i="1"/>
  <c r="Q90" i="1"/>
  <c r="P90" i="1"/>
  <c r="E90" i="1"/>
  <c r="T89" i="1"/>
  <c r="S89" i="1"/>
  <c r="R89" i="1"/>
  <c r="Q89" i="1"/>
  <c r="P89" i="1"/>
  <c r="E89" i="1"/>
  <c r="U89" i="1" s="1"/>
  <c r="S88" i="1"/>
  <c r="R88" i="1"/>
  <c r="Q88" i="1"/>
  <c r="P88" i="1"/>
  <c r="E88" i="1"/>
  <c r="S87" i="1"/>
  <c r="R87" i="1"/>
  <c r="Q87" i="1"/>
  <c r="P87" i="1"/>
  <c r="E87" i="1"/>
  <c r="T87" i="1" s="1"/>
  <c r="U86" i="1"/>
  <c r="T86" i="1"/>
  <c r="S86" i="1"/>
  <c r="R86" i="1"/>
  <c r="Q86" i="1"/>
  <c r="P86" i="1"/>
  <c r="E86" i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S71" i="1" s="1"/>
  <c r="N71" i="1"/>
  <c r="R71" i="1" s="1"/>
  <c r="M71" i="1"/>
  <c r="L71" i="1"/>
  <c r="K71" i="1"/>
  <c r="J71" i="1"/>
  <c r="I71" i="1"/>
  <c r="H71" i="1"/>
  <c r="G71" i="1"/>
  <c r="F71" i="1"/>
  <c r="C71" i="1"/>
  <c r="B71" i="1"/>
  <c r="E71" i="1" s="1"/>
  <c r="W70" i="1"/>
  <c r="V70" i="1"/>
  <c r="O70" i="1"/>
  <c r="Q70" i="1" s="1"/>
  <c r="N70" i="1"/>
  <c r="M70" i="1"/>
  <c r="L70" i="1"/>
  <c r="R70" i="1" s="1"/>
  <c r="K70" i="1"/>
  <c r="J70" i="1"/>
  <c r="I70" i="1"/>
  <c r="H70" i="1"/>
  <c r="G70" i="1"/>
  <c r="F70" i="1"/>
  <c r="E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R67" i="1" s="1"/>
  <c r="K67" i="1"/>
  <c r="J67" i="1"/>
  <c r="I67" i="1"/>
  <c r="H67" i="1"/>
  <c r="G67" i="1"/>
  <c r="F67" i="1"/>
  <c r="C67" i="1"/>
  <c r="B67" i="1"/>
  <c r="W66" i="1"/>
  <c r="V66" i="1"/>
  <c r="O66" i="1"/>
  <c r="S66" i="1" s="1"/>
  <c r="N66" i="1"/>
  <c r="M66" i="1"/>
  <c r="L66" i="1"/>
  <c r="R66" i="1" s="1"/>
  <c r="K66" i="1"/>
  <c r="J66" i="1"/>
  <c r="I66" i="1"/>
  <c r="H66" i="1"/>
  <c r="P66" i="1" s="1"/>
  <c r="G66" i="1"/>
  <c r="F66" i="1"/>
  <c r="C66" i="1"/>
  <c r="B66" i="1"/>
  <c r="E66" i="1" s="1"/>
  <c r="S65" i="1"/>
  <c r="R65" i="1"/>
  <c r="Q65" i="1"/>
  <c r="P65" i="1"/>
  <c r="E65" i="1"/>
  <c r="T65" i="1" s="1"/>
  <c r="T64" i="1"/>
  <c r="S64" i="1"/>
  <c r="R64" i="1"/>
  <c r="Q64" i="1"/>
  <c r="P64" i="1"/>
  <c r="E64" i="1"/>
  <c r="U64" i="1" s="1"/>
  <c r="S63" i="1"/>
  <c r="R63" i="1"/>
  <c r="Q63" i="1"/>
  <c r="P63" i="1"/>
  <c r="E63" i="1"/>
  <c r="T63" i="1" s="1"/>
  <c r="T62" i="1"/>
  <c r="S62" i="1"/>
  <c r="R62" i="1"/>
  <c r="Q62" i="1"/>
  <c r="P62" i="1"/>
  <c r="E62" i="1"/>
  <c r="U62" i="1" s="1"/>
  <c r="S61" i="1"/>
  <c r="R61" i="1"/>
  <c r="Q61" i="1"/>
  <c r="P61" i="1"/>
  <c r="E61" i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E59" i="1" s="1"/>
  <c r="S58" i="1"/>
  <c r="R58" i="1"/>
  <c r="Q58" i="1"/>
  <c r="P58" i="1"/>
  <c r="E58" i="1"/>
  <c r="U58" i="1" s="1"/>
  <c r="S57" i="1"/>
  <c r="R57" i="1"/>
  <c r="Q57" i="1"/>
  <c r="P57" i="1"/>
  <c r="E57" i="1"/>
  <c r="T57" i="1" s="1"/>
  <c r="U56" i="1"/>
  <c r="S56" i="1"/>
  <c r="R56" i="1"/>
  <c r="Q56" i="1"/>
  <c r="P56" i="1"/>
  <c r="E56" i="1"/>
  <c r="T56" i="1" s="1"/>
  <c r="T55" i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E52" i="1"/>
  <c r="T52" i="1" s="1"/>
  <c r="S51" i="1"/>
  <c r="R51" i="1"/>
  <c r="Q51" i="1"/>
  <c r="U51" i="1" s="1"/>
  <c r="P51" i="1"/>
  <c r="T51" i="1" s="1"/>
  <c r="E51" i="1"/>
  <c r="S50" i="1"/>
  <c r="R50" i="1"/>
  <c r="Q50" i="1"/>
  <c r="P50" i="1"/>
  <c r="E50" i="1"/>
  <c r="T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T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P44" i="1"/>
  <c r="E44" i="1"/>
  <c r="T44" i="1" s="1"/>
  <c r="S43" i="1"/>
  <c r="R43" i="1"/>
  <c r="Q43" i="1"/>
  <c r="U43" i="1" s="1"/>
  <c r="P43" i="1"/>
  <c r="T43" i="1" s="1"/>
  <c r="E43" i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R40" i="1" s="1"/>
  <c r="K40" i="1"/>
  <c r="J40" i="1"/>
  <c r="I40" i="1"/>
  <c r="H40" i="1"/>
  <c r="G40" i="1"/>
  <c r="F40" i="1"/>
  <c r="C40" i="1"/>
  <c r="B40" i="1"/>
  <c r="E40" i="1" s="1"/>
  <c r="U39" i="1"/>
  <c r="S39" i="1"/>
  <c r="R39" i="1"/>
  <c r="Q39" i="1"/>
  <c r="P39" i="1"/>
  <c r="E39" i="1"/>
  <c r="T39" i="1" s="1"/>
  <c r="T38" i="1"/>
  <c r="S38" i="1"/>
  <c r="R38" i="1"/>
  <c r="Q38" i="1"/>
  <c r="U38" i="1" s="1"/>
  <c r="P38" i="1"/>
  <c r="E38" i="1"/>
  <c r="S37" i="1"/>
  <c r="R37" i="1"/>
  <c r="Q37" i="1"/>
  <c r="P37" i="1"/>
  <c r="E37" i="1"/>
  <c r="U37" i="1" s="1"/>
  <c r="S36" i="1"/>
  <c r="R36" i="1"/>
  <c r="Q36" i="1"/>
  <c r="P36" i="1"/>
  <c r="T36" i="1" s="1"/>
  <c r="E36" i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E33" i="1" s="1"/>
  <c r="S32" i="1"/>
  <c r="R32" i="1"/>
  <c r="Q32" i="1"/>
  <c r="U32" i="1" s="1"/>
  <c r="P32" i="1"/>
  <c r="E32" i="1"/>
  <c r="W30" i="1"/>
  <c r="V30" i="1"/>
  <c r="O30" i="1"/>
  <c r="N30" i="1"/>
  <c r="M30" i="1"/>
  <c r="L30" i="1"/>
  <c r="K30" i="1"/>
  <c r="J30" i="1"/>
  <c r="I30" i="1"/>
  <c r="H30" i="1"/>
  <c r="P30" i="1" s="1"/>
  <c r="G30" i="1"/>
  <c r="F30" i="1"/>
  <c r="C30" i="1"/>
  <c r="E30" i="1" s="1"/>
  <c r="B30" i="1"/>
  <c r="S29" i="1"/>
  <c r="R29" i="1"/>
  <c r="Q29" i="1"/>
  <c r="P29" i="1"/>
  <c r="E29" i="1"/>
  <c r="U29" i="1" s="1"/>
  <c r="S28" i="1"/>
  <c r="R28" i="1"/>
  <c r="Q28" i="1"/>
  <c r="P28" i="1"/>
  <c r="E28" i="1"/>
  <c r="U27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R24" i="1" s="1"/>
  <c r="K24" i="1"/>
  <c r="J24" i="1"/>
  <c r="I24" i="1"/>
  <c r="H24" i="1"/>
  <c r="G24" i="1"/>
  <c r="F24" i="1"/>
  <c r="C24" i="1"/>
  <c r="B24" i="1"/>
  <c r="E24" i="1" s="1"/>
  <c r="S23" i="1"/>
  <c r="R23" i="1"/>
  <c r="Q23" i="1"/>
  <c r="P23" i="1"/>
  <c r="E23" i="1"/>
  <c r="U23" i="1" s="1"/>
  <c r="U22" i="1"/>
  <c r="S22" i="1"/>
  <c r="R22" i="1"/>
  <c r="Q22" i="1"/>
  <c r="P22" i="1"/>
  <c r="E22" i="1"/>
  <c r="T22" i="1" s="1"/>
  <c r="S21" i="1"/>
  <c r="R21" i="1"/>
  <c r="Q21" i="1"/>
  <c r="P21" i="1"/>
  <c r="E21" i="1"/>
  <c r="U21" i="1" s="1"/>
  <c r="S20" i="1"/>
  <c r="R20" i="1"/>
  <c r="Q20" i="1"/>
  <c r="P20" i="1"/>
  <c r="E20" i="1"/>
  <c r="U20" i="1" s="1"/>
  <c r="S19" i="1"/>
  <c r="R19" i="1"/>
  <c r="Q19" i="1"/>
  <c r="P19" i="1"/>
  <c r="E19" i="1"/>
  <c r="U19" i="1" s="1"/>
  <c r="S18" i="1"/>
  <c r="R18" i="1"/>
  <c r="Q18" i="1"/>
  <c r="P18" i="1"/>
  <c r="E18" i="1"/>
  <c r="T18" i="1" s="1"/>
  <c r="T17" i="1"/>
  <c r="S17" i="1"/>
  <c r="R17" i="1"/>
  <c r="Q17" i="1"/>
  <c r="P17" i="1"/>
  <c r="E17" i="1"/>
  <c r="U17" i="1" s="1"/>
  <c r="W15" i="1"/>
  <c r="V15" i="1"/>
  <c r="O15" i="1"/>
  <c r="N15" i="1"/>
  <c r="M15" i="1"/>
  <c r="S15" i="1" s="1"/>
  <c r="L15" i="1"/>
  <c r="R15" i="1" s="1"/>
  <c r="K15" i="1"/>
  <c r="J15" i="1"/>
  <c r="I15" i="1"/>
  <c r="H15" i="1"/>
  <c r="G15" i="1"/>
  <c r="F15" i="1"/>
  <c r="C15" i="1"/>
  <c r="B15" i="1"/>
  <c r="E15" i="1" s="1"/>
  <c r="S14" i="1"/>
  <c r="R14" i="1"/>
  <c r="Q14" i="1"/>
  <c r="P14" i="1"/>
  <c r="E14" i="1"/>
  <c r="S13" i="1"/>
  <c r="R13" i="1"/>
  <c r="Q13" i="1"/>
  <c r="U13" i="1" s="1"/>
  <c r="P13" i="1"/>
  <c r="E13" i="1"/>
  <c r="T13" i="1" s="1"/>
  <c r="T12" i="1"/>
  <c r="S12" i="1"/>
  <c r="R12" i="1"/>
  <c r="Q12" i="1"/>
  <c r="P12" i="1"/>
  <c r="E12" i="1"/>
  <c r="U12" i="1" s="1"/>
  <c r="S11" i="1"/>
  <c r="R11" i="1"/>
  <c r="Q11" i="1"/>
  <c r="P11" i="1"/>
  <c r="E11" i="1"/>
  <c r="U11" i="1" s="1"/>
  <c r="S10" i="1"/>
  <c r="R10" i="1"/>
  <c r="Q10" i="1"/>
  <c r="P10" i="1"/>
  <c r="E10" i="1"/>
  <c r="U10" i="1" s="1"/>
  <c r="S9" i="1"/>
  <c r="R9" i="1"/>
  <c r="Q9" i="1"/>
  <c r="P9" i="1"/>
  <c r="E9" i="1"/>
  <c r="T32" i="3" l="1"/>
  <c r="T43" i="5"/>
  <c r="E66" i="6"/>
  <c r="E71" i="6"/>
  <c r="E24" i="7"/>
  <c r="E53" i="7"/>
  <c r="T11" i="8"/>
  <c r="E40" i="8"/>
  <c r="E33" i="9"/>
  <c r="U56" i="11"/>
  <c r="T56" i="11"/>
  <c r="T36" i="13"/>
  <c r="U13" i="19"/>
  <c r="T13" i="19"/>
  <c r="U65" i="19"/>
  <c r="T65" i="19"/>
  <c r="U50" i="21"/>
  <c r="T50" i="21"/>
  <c r="U17" i="22"/>
  <c r="T17" i="22"/>
  <c r="U23" i="22"/>
  <c r="T23" i="22"/>
  <c r="U89" i="25"/>
  <c r="T89" i="25"/>
  <c r="T38" i="26"/>
  <c r="U38" i="26"/>
  <c r="U64" i="28"/>
  <c r="T64" i="28"/>
  <c r="T11" i="29"/>
  <c r="U11" i="29"/>
  <c r="U14" i="29"/>
  <c r="T14" i="29"/>
  <c r="U93" i="29"/>
  <c r="T93" i="29"/>
  <c r="T32" i="32"/>
  <c r="U11" i="34"/>
  <c r="T11" i="34"/>
  <c r="U28" i="34"/>
  <c r="T28" i="34"/>
  <c r="U42" i="35"/>
  <c r="T42" i="35"/>
  <c r="T38" i="37"/>
  <c r="U38" i="37"/>
  <c r="U55" i="37"/>
  <c r="T55" i="37"/>
  <c r="U29" i="21"/>
  <c r="T29" i="21"/>
  <c r="U88" i="33"/>
  <c r="T88" i="33"/>
  <c r="P70" i="1"/>
  <c r="U38" i="2"/>
  <c r="P33" i="3"/>
  <c r="Q66" i="3"/>
  <c r="P70" i="3"/>
  <c r="P66" i="5"/>
  <c r="R15" i="6"/>
  <c r="P33" i="8"/>
  <c r="U38" i="11"/>
  <c r="T38" i="11"/>
  <c r="U14" i="1"/>
  <c r="U18" i="1"/>
  <c r="T21" i="1"/>
  <c r="S24" i="1"/>
  <c r="T26" i="1"/>
  <c r="U28" i="1"/>
  <c r="T32" i="1"/>
  <c r="S33" i="1"/>
  <c r="U65" i="1"/>
  <c r="U10" i="2"/>
  <c r="U13" i="2"/>
  <c r="E15" i="2"/>
  <c r="U19" i="2"/>
  <c r="U23" i="2"/>
  <c r="R33" i="2"/>
  <c r="U69" i="2"/>
  <c r="R30" i="3"/>
  <c r="U32" i="3"/>
  <c r="Q33" i="3"/>
  <c r="T61" i="3"/>
  <c r="T65" i="3"/>
  <c r="Q70" i="3"/>
  <c r="Q71" i="3"/>
  <c r="T14" i="4"/>
  <c r="U29" i="4"/>
  <c r="P30" i="4"/>
  <c r="R33" i="4"/>
  <c r="T51" i="4"/>
  <c r="U62" i="4"/>
  <c r="P66" i="4"/>
  <c r="R71" i="4"/>
  <c r="T20" i="5"/>
  <c r="S30" i="5"/>
  <c r="Q66" i="5"/>
  <c r="Q67" i="5"/>
  <c r="S71" i="5"/>
  <c r="Q72" i="5"/>
  <c r="U72" i="5" s="1"/>
  <c r="S15" i="6"/>
  <c r="S53" i="6"/>
  <c r="P72" i="6"/>
  <c r="U10" i="7"/>
  <c r="T29" i="7"/>
  <c r="E33" i="7"/>
  <c r="R70" i="7"/>
  <c r="P15" i="8"/>
  <c r="T15" i="8" s="1"/>
  <c r="Q33" i="8"/>
  <c r="R40" i="8"/>
  <c r="T51" i="8"/>
  <c r="R70" i="8"/>
  <c r="P71" i="8"/>
  <c r="E40" i="9"/>
  <c r="U86" i="9"/>
  <c r="T86" i="9"/>
  <c r="R40" i="10"/>
  <c r="T88" i="10"/>
  <c r="U88" i="10"/>
  <c r="U91" i="10"/>
  <c r="T91" i="10"/>
  <c r="U19" i="11"/>
  <c r="T19" i="11"/>
  <c r="T48" i="11"/>
  <c r="U48" i="11"/>
  <c r="T65" i="11"/>
  <c r="U65" i="11"/>
  <c r="U12" i="13"/>
  <c r="T12" i="13"/>
  <c r="T22" i="13"/>
  <c r="U22" i="13"/>
  <c r="U62" i="13"/>
  <c r="T62" i="13"/>
  <c r="U48" i="14"/>
  <c r="T48" i="14"/>
  <c r="U91" i="16"/>
  <c r="T91" i="16"/>
  <c r="T10" i="17"/>
  <c r="T13" i="13"/>
  <c r="U13" i="13"/>
  <c r="T63" i="13"/>
  <c r="U63" i="13"/>
  <c r="U49" i="26"/>
  <c r="T49" i="26"/>
  <c r="T28" i="30"/>
  <c r="U28" i="30"/>
  <c r="P71" i="3"/>
  <c r="U43" i="5"/>
  <c r="P67" i="5"/>
  <c r="T93" i="9"/>
  <c r="U93" i="9"/>
  <c r="T39" i="18"/>
  <c r="U39" i="18"/>
  <c r="P15" i="1"/>
  <c r="P24" i="1"/>
  <c r="P33" i="1"/>
  <c r="S40" i="1"/>
  <c r="S67" i="3"/>
  <c r="T87" i="3"/>
  <c r="T91" i="3"/>
  <c r="T20" i="4"/>
  <c r="Q30" i="4"/>
  <c r="U49" i="4"/>
  <c r="T52" i="4"/>
  <c r="T57" i="4"/>
  <c r="T61" i="4"/>
  <c r="T65" i="4"/>
  <c r="Q66" i="4"/>
  <c r="Q72" i="4"/>
  <c r="U20" i="5"/>
  <c r="T29" i="5"/>
  <c r="P30" i="5"/>
  <c r="T30" i="5" s="1"/>
  <c r="R70" i="5"/>
  <c r="P71" i="5"/>
  <c r="P15" i="6"/>
  <c r="P24" i="6"/>
  <c r="P30" i="6"/>
  <c r="P40" i="6"/>
  <c r="Q59" i="6"/>
  <c r="S71" i="6"/>
  <c r="P15" i="7"/>
  <c r="P30" i="7"/>
  <c r="P67" i="7"/>
  <c r="R71" i="7"/>
  <c r="Q15" i="8"/>
  <c r="R30" i="8"/>
  <c r="U51" i="8"/>
  <c r="Q71" i="8"/>
  <c r="U71" i="8" s="1"/>
  <c r="P24" i="9"/>
  <c r="P70" i="9"/>
  <c r="U20" i="10"/>
  <c r="T20" i="10"/>
  <c r="Q30" i="10"/>
  <c r="U52" i="10"/>
  <c r="T52" i="10"/>
  <c r="U89" i="11"/>
  <c r="T89" i="11"/>
  <c r="T23" i="12"/>
  <c r="U23" i="12"/>
  <c r="U50" i="12"/>
  <c r="T50" i="12"/>
  <c r="T17" i="14"/>
  <c r="U17" i="14"/>
  <c r="T45" i="14"/>
  <c r="U45" i="14"/>
  <c r="T87" i="14"/>
  <c r="U87" i="14"/>
  <c r="T51" i="19"/>
  <c r="U51" i="19"/>
  <c r="U62" i="20"/>
  <c r="T62" i="20"/>
  <c r="U101" i="18"/>
  <c r="T101" i="18"/>
  <c r="T69" i="1"/>
  <c r="T13" i="2"/>
  <c r="U11" i="8"/>
  <c r="Q24" i="8"/>
  <c r="T27" i="13"/>
  <c r="U27" i="13"/>
  <c r="Q15" i="1"/>
  <c r="U15" i="1" s="1"/>
  <c r="Q24" i="1"/>
  <c r="R30" i="1"/>
  <c r="Q33" i="1"/>
  <c r="P40" i="1"/>
  <c r="P33" i="2"/>
  <c r="T36" i="2"/>
  <c r="U47" i="2"/>
  <c r="U51" i="2"/>
  <c r="U56" i="2"/>
  <c r="T63" i="2"/>
  <c r="U29" i="3"/>
  <c r="U20" i="4"/>
  <c r="U21" i="4"/>
  <c r="U26" i="4"/>
  <c r="U36" i="4"/>
  <c r="P40" i="4"/>
  <c r="U45" i="4"/>
  <c r="T48" i="4"/>
  <c r="T69" i="4"/>
  <c r="P71" i="4"/>
  <c r="U29" i="5"/>
  <c r="Q30" i="5"/>
  <c r="U65" i="5"/>
  <c r="T69" i="5"/>
  <c r="Q71" i="5"/>
  <c r="U10" i="6"/>
  <c r="Q15" i="6"/>
  <c r="U19" i="6"/>
  <c r="Q24" i="6"/>
  <c r="T26" i="6"/>
  <c r="Q30" i="6"/>
  <c r="T36" i="6"/>
  <c r="Q40" i="6"/>
  <c r="T58" i="6"/>
  <c r="P66" i="6"/>
  <c r="P71" i="6"/>
  <c r="T88" i="6"/>
  <c r="T92" i="6"/>
  <c r="T11" i="7"/>
  <c r="Q15" i="7"/>
  <c r="U15" i="7" s="1"/>
  <c r="P24" i="7"/>
  <c r="T26" i="7"/>
  <c r="Q30" i="7"/>
  <c r="U37" i="7"/>
  <c r="U42" i="7"/>
  <c r="U46" i="7"/>
  <c r="U50" i="7"/>
  <c r="P53" i="7"/>
  <c r="T53" i="7" s="1"/>
  <c r="T62" i="7"/>
  <c r="P66" i="7"/>
  <c r="P40" i="8"/>
  <c r="P70" i="8"/>
  <c r="P33" i="9"/>
  <c r="T38" i="9"/>
  <c r="T49" i="10"/>
  <c r="U49" i="10"/>
  <c r="E70" i="14"/>
  <c r="U48" i="19"/>
  <c r="T48" i="19"/>
  <c r="U9" i="1"/>
  <c r="R33" i="1"/>
  <c r="U69" i="1"/>
  <c r="Q15" i="4"/>
  <c r="R71" i="5"/>
  <c r="Q33" i="6"/>
  <c r="U39" i="14"/>
  <c r="T39" i="14"/>
  <c r="T11" i="15"/>
  <c r="U11" i="15"/>
  <c r="U57" i="17"/>
  <c r="T57" i="17"/>
  <c r="T69" i="17"/>
  <c r="U69" i="17"/>
  <c r="T89" i="17"/>
  <c r="U89" i="17"/>
  <c r="U21" i="18"/>
  <c r="T21" i="18"/>
  <c r="S30" i="1"/>
  <c r="U35" i="1"/>
  <c r="U47" i="1"/>
  <c r="U50" i="1"/>
  <c r="U63" i="1"/>
  <c r="P67" i="1"/>
  <c r="S15" i="2"/>
  <c r="T17" i="2"/>
  <c r="T21" i="2"/>
  <c r="U28" i="2"/>
  <c r="Q33" i="2"/>
  <c r="U33" i="2" s="1"/>
  <c r="T37" i="2"/>
  <c r="P40" i="2"/>
  <c r="T42" i="2"/>
  <c r="T46" i="2"/>
  <c r="T50" i="2"/>
  <c r="T55" i="2"/>
  <c r="P66" i="2"/>
  <c r="U86" i="2"/>
  <c r="U90" i="2"/>
  <c r="U13" i="3"/>
  <c r="U18" i="3"/>
  <c r="U22" i="3"/>
  <c r="E33" i="3"/>
  <c r="U37" i="3"/>
  <c r="U42" i="3"/>
  <c r="U46" i="3"/>
  <c r="U50" i="3"/>
  <c r="U55" i="3"/>
  <c r="T58" i="3"/>
  <c r="Q59" i="3"/>
  <c r="S15" i="4"/>
  <c r="U19" i="4"/>
  <c r="P24" i="4"/>
  <c r="U32" i="4"/>
  <c r="T35" i="4"/>
  <c r="T39" i="4"/>
  <c r="Q40" i="4"/>
  <c r="T56" i="4"/>
  <c r="P59" i="4"/>
  <c r="T64" i="4"/>
  <c r="E67" i="4"/>
  <c r="P70" i="4"/>
  <c r="T70" i="4" s="1"/>
  <c r="Q71" i="4"/>
  <c r="T10" i="5"/>
  <c r="R15" i="5"/>
  <c r="T19" i="5"/>
  <c r="P24" i="5"/>
  <c r="U32" i="5"/>
  <c r="P40" i="5"/>
  <c r="T46" i="5"/>
  <c r="T50" i="5"/>
  <c r="S53" i="5"/>
  <c r="T55" i="5"/>
  <c r="T64" i="5"/>
  <c r="R67" i="5"/>
  <c r="U69" i="5"/>
  <c r="P70" i="5"/>
  <c r="R72" i="5"/>
  <c r="S33" i="6"/>
  <c r="T45" i="6"/>
  <c r="T49" i="6"/>
  <c r="T62" i="6"/>
  <c r="Q66" i="6"/>
  <c r="T69" i="6"/>
  <c r="S70" i="6"/>
  <c r="Q71" i="6"/>
  <c r="U71" i="6" s="1"/>
  <c r="T20" i="7"/>
  <c r="Q24" i="7"/>
  <c r="T36" i="7"/>
  <c r="P40" i="7"/>
  <c r="T45" i="7"/>
  <c r="T49" i="7"/>
  <c r="U51" i="7"/>
  <c r="T65" i="7"/>
  <c r="Q66" i="7"/>
  <c r="U69" i="7"/>
  <c r="P71" i="7"/>
  <c r="T29" i="8"/>
  <c r="P30" i="8"/>
  <c r="R33" i="8"/>
  <c r="T38" i="8"/>
  <c r="Q40" i="8"/>
  <c r="U40" i="8" s="1"/>
  <c r="U44" i="8"/>
  <c r="T56" i="8"/>
  <c r="Q70" i="8"/>
  <c r="U9" i="9"/>
  <c r="P15" i="9"/>
  <c r="Q33" i="9"/>
  <c r="T64" i="10"/>
  <c r="E70" i="10"/>
  <c r="U70" i="10" s="1"/>
  <c r="U87" i="10"/>
  <c r="T87" i="10"/>
  <c r="U28" i="11"/>
  <c r="T28" i="11"/>
  <c r="U64" i="11"/>
  <c r="T64" i="11"/>
  <c r="U21" i="13"/>
  <c r="T21" i="13"/>
  <c r="T50" i="13"/>
  <c r="U50" i="13"/>
  <c r="U64" i="15"/>
  <c r="T64" i="15"/>
  <c r="T14" i="16"/>
  <c r="U14" i="16"/>
  <c r="T18" i="16"/>
  <c r="U18" i="16"/>
  <c r="T92" i="10"/>
  <c r="U92" i="10"/>
  <c r="U37" i="21"/>
  <c r="T37" i="21"/>
  <c r="Q30" i="1"/>
  <c r="P71" i="1"/>
  <c r="R30" i="5"/>
  <c r="P72" i="5"/>
  <c r="T72" i="5" s="1"/>
  <c r="T91" i="8"/>
  <c r="U91" i="8"/>
  <c r="U90" i="9"/>
  <c r="T90" i="9"/>
  <c r="U22" i="11"/>
  <c r="T22" i="11"/>
  <c r="U46" i="17"/>
  <c r="T46" i="17"/>
  <c r="T58" i="1"/>
  <c r="S70" i="1"/>
  <c r="U87" i="1"/>
  <c r="U91" i="1"/>
  <c r="P15" i="2"/>
  <c r="Q40" i="2"/>
  <c r="T62" i="2"/>
  <c r="Q66" i="2"/>
  <c r="U66" i="2" s="1"/>
  <c r="U10" i="3"/>
  <c r="U19" i="3"/>
  <c r="U27" i="3"/>
  <c r="P30" i="3"/>
  <c r="P40" i="3"/>
  <c r="U10" i="4"/>
  <c r="T19" i="4"/>
  <c r="Q24" i="4"/>
  <c r="U24" i="4" s="1"/>
  <c r="P33" i="4"/>
  <c r="Q70" i="4"/>
  <c r="U10" i="5"/>
  <c r="U19" i="5"/>
  <c r="Q24" i="5"/>
  <c r="Q40" i="5"/>
  <c r="T42" i="5"/>
  <c r="P53" i="5"/>
  <c r="Q59" i="5"/>
  <c r="Q70" i="5"/>
  <c r="U14" i="6"/>
  <c r="U23" i="6"/>
  <c r="R33" i="6"/>
  <c r="P70" i="6"/>
  <c r="E72" i="6"/>
  <c r="R72" i="6"/>
  <c r="P33" i="7"/>
  <c r="Q40" i="7"/>
  <c r="T57" i="7"/>
  <c r="T61" i="7"/>
  <c r="P70" i="7"/>
  <c r="Q71" i="7"/>
  <c r="U29" i="8"/>
  <c r="Q30" i="8"/>
  <c r="U30" i="8" s="1"/>
  <c r="E33" i="8"/>
  <c r="U38" i="8"/>
  <c r="U48" i="8"/>
  <c r="Q59" i="8"/>
  <c r="E71" i="8"/>
  <c r="T10" i="9"/>
  <c r="U28" i="9"/>
  <c r="P40" i="9"/>
  <c r="T12" i="10"/>
  <c r="U12" i="10"/>
  <c r="T62" i="10"/>
  <c r="U62" i="10"/>
  <c r="U13" i="11"/>
  <c r="T13" i="11"/>
  <c r="T39" i="11"/>
  <c r="U39" i="11"/>
  <c r="T18" i="13"/>
  <c r="U18" i="13"/>
  <c r="E40" i="14"/>
  <c r="U44" i="14"/>
  <c r="T44" i="14"/>
  <c r="Q15" i="9"/>
  <c r="Q24" i="9"/>
  <c r="Q40" i="9"/>
  <c r="T51" i="9"/>
  <c r="Q70" i="9"/>
  <c r="Q71" i="9"/>
  <c r="T10" i="10"/>
  <c r="P15" i="10"/>
  <c r="P24" i="10"/>
  <c r="T38" i="10"/>
  <c r="P40" i="10"/>
  <c r="Q53" i="10"/>
  <c r="T10" i="11"/>
  <c r="Q30" i="11"/>
  <c r="P40" i="11"/>
  <c r="T46" i="11"/>
  <c r="Q53" i="11"/>
  <c r="P66" i="11"/>
  <c r="P67" i="11"/>
  <c r="T67" i="11" s="1"/>
  <c r="U87" i="11"/>
  <c r="U91" i="11"/>
  <c r="T9" i="12"/>
  <c r="R15" i="12"/>
  <c r="P30" i="12"/>
  <c r="Q40" i="12"/>
  <c r="P59" i="12"/>
  <c r="T63" i="12"/>
  <c r="P67" i="12"/>
  <c r="S71" i="12"/>
  <c r="Q72" i="12"/>
  <c r="E30" i="13"/>
  <c r="U36" i="13"/>
  <c r="U37" i="13"/>
  <c r="Q40" i="13"/>
  <c r="E53" i="13"/>
  <c r="P67" i="13"/>
  <c r="Q72" i="13"/>
  <c r="T88" i="13"/>
  <c r="U20" i="14"/>
  <c r="U21" i="14"/>
  <c r="Q24" i="14"/>
  <c r="S33" i="14"/>
  <c r="S40" i="14"/>
  <c r="P66" i="14"/>
  <c r="Q67" i="14"/>
  <c r="Q72" i="14"/>
  <c r="T29" i="15"/>
  <c r="U29" i="15"/>
  <c r="U43" i="15"/>
  <c r="U92" i="15"/>
  <c r="T92" i="15"/>
  <c r="R70" i="16"/>
  <c r="S71" i="16"/>
  <c r="U87" i="16"/>
  <c r="T87" i="16"/>
  <c r="U17" i="18"/>
  <c r="T17" i="18"/>
  <c r="P59" i="19"/>
  <c r="U49" i="20"/>
  <c r="T49" i="20"/>
  <c r="U92" i="24"/>
  <c r="T92" i="24"/>
  <c r="U39" i="25"/>
  <c r="T39" i="25"/>
  <c r="U10" i="9"/>
  <c r="U51" i="9"/>
  <c r="T92" i="9"/>
  <c r="T11" i="10"/>
  <c r="Q15" i="10"/>
  <c r="Q24" i="10"/>
  <c r="U36" i="10"/>
  <c r="T39" i="10"/>
  <c r="Q40" i="10"/>
  <c r="U45" i="10"/>
  <c r="T48" i="10"/>
  <c r="T61" i="10"/>
  <c r="T65" i="10"/>
  <c r="Q66" i="10"/>
  <c r="U69" i="10"/>
  <c r="U10" i="11"/>
  <c r="U11" i="11"/>
  <c r="P15" i="11"/>
  <c r="P24" i="11"/>
  <c r="T24" i="11" s="1"/>
  <c r="R33" i="11"/>
  <c r="U35" i="11"/>
  <c r="Q40" i="11"/>
  <c r="T42" i="11"/>
  <c r="T51" i="11"/>
  <c r="Q66" i="11"/>
  <c r="R71" i="11"/>
  <c r="T86" i="11"/>
  <c r="T90" i="11"/>
  <c r="S15" i="12"/>
  <c r="P24" i="12"/>
  <c r="Q30" i="12"/>
  <c r="U56" i="12"/>
  <c r="Q59" i="12"/>
  <c r="P66" i="12"/>
  <c r="Q67" i="12"/>
  <c r="R70" i="12"/>
  <c r="P71" i="12"/>
  <c r="R24" i="13"/>
  <c r="U35" i="13"/>
  <c r="U38" i="13"/>
  <c r="Q67" i="13"/>
  <c r="P71" i="13"/>
  <c r="E15" i="14"/>
  <c r="S15" i="14"/>
  <c r="P33" i="14"/>
  <c r="R40" i="14"/>
  <c r="P53" i="14"/>
  <c r="U62" i="14"/>
  <c r="T65" i="14"/>
  <c r="Q66" i="14"/>
  <c r="U69" i="14"/>
  <c r="P71" i="14"/>
  <c r="U88" i="14"/>
  <c r="T91" i="14"/>
  <c r="T44" i="15"/>
  <c r="U44" i="15"/>
  <c r="U27" i="16"/>
  <c r="Q30" i="16"/>
  <c r="R33" i="16"/>
  <c r="U65" i="16"/>
  <c r="T65" i="16"/>
  <c r="T45" i="17"/>
  <c r="U45" i="17"/>
  <c r="U63" i="17"/>
  <c r="T63" i="17"/>
  <c r="P33" i="18"/>
  <c r="T36" i="18"/>
  <c r="P66" i="18"/>
  <c r="S70" i="18"/>
  <c r="U90" i="18"/>
  <c r="T90" i="18"/>
  <c r="T38" i="19"/>
  <c r="U38" i="19"/>
  <c r="U44" i="19"/>
  <c r="T44" i="19"/>
  <c r="U61" i="19"/>
  <c r="T61" i="19"/>
  <c r="U45" i="20"/>
  <c r="T45" i="20"/>
  <c r="E15" i="21"/>
  <c r="U20" i="21"/>
  <c r="T20" i="21"/>
  <c r="U21" i="24"/>
  <c r="T21" i="24"/>
  <c r="U86" i="24"/>
  <c r="T86" i="24"/>
  <c r="U52" i="27"/>
  <c r="T52" i="27"/>
  <c r="U14" i="9"/>
  <c r="U23" i="9"/>
  <c r="E30" i="9"/>
  <c r="U30" i="9" s="1"/>
  <c r="T32" i="9"/>
  <c r="T19" i="10"/>
  <c r="T23" i="10"/>
  <c r="P33" i="10"/>
  <c r="T69" i="10"/>
  <c r="P70" i="10"/>
  <c r="Q71" i="10"/>
  <c r="Q15" i="11"/>
  <c r="Q24" i="11"/>
  <c r="U29" i="11"/>
  <c r="U51" i="11"/>
  <c r="U52" i="11"/>
  <c r="T10" i="12"/>
  <c r="P15" i="12"/>
  <c r="Q24" i="12"/>
  <c r="U52" i="12"/>
  <c r="Q66" i="12"/>
  <c r="T69" i="12"/>
  <c r="S70" i="12"/>
  <c r="Q71" i="12"/>
  <c r="U20" i="13"/>
  <c r="E33" i="13"/>
  <c r="U55" i="13"/>
  <c r="Q59" i="13"/>
  <c r="P66" i="13"/>
  <c r="U69" i="13"/>
  <c r="S70" i="13"/>
  <c r="Q71" i="13"/>
  <c r="Q33" i="14"/>
  <c r="Q53" i="14"/>
  <c r="P70" i="14"/>
  <c r="Q71" i="14"/>
  <c r="U71" i="14" s="1"/>
  <c r="P15" i="15"/>
  <c r="T39" i="15"/>
  <c r="U39" i="15"/>
  <c r="U56" i="15"/>
  <c r="T56" i="15"/>
  <c r="U88" i="15"/>
  <c r="T88" i="15"/>
  <c r="P59" i="16"/>
  <c r="U42" i="17"/>
  <c r="T42" i="17"/>
  <c r="U38" i="18"/>
  <c r="T38" i="18"/>
  <c r="U64" i="18"/>
  <c r="T64" i="18"/>
  <c r="U86" i="18"/>
  <c r="T86" i="18"/>
  <c r="U57" i="19"/>
  <c r="T57" i="19"/>
  <c r="U11" i="21"/>
  <c r="T11" i="21"/>
  <c r="U27" i="23"/>
  <c r="T27" i="23"/>
  <c r="U89" i="23"/>
  <c r="T89" i="23"/>
  <c r="Q70" i="10"/>
  <c r="E30" i="11"/>
  <c r="P71" i="11"/>
  <c r="Q15" i="12"/>
  <c r="P70" i="12"/>
  <c r="P30" i="13"/>
  <c r="Q66" i="13"/>
  <c r="P70" i="13"/>
  <c r="T70" i="13" s="1"/>
  <c r="P40" i="14"/>
  <c r="Q70" i="14"/>
  <c r="T91" i="15"/>
  <c r="U91" i="15"/>
  <c r="U57" i="16"/>
  <c r="T57" i="16"/>
  <c r="E33" i="17"/>
  <c r="U93" i="17"/>
  <c r="T93" i="17"/>
  <c r="E30" i="18"/>
  <c r="T35" i="18"/>
  <c r="U35" i="18"/>
  <c r="U56" i="18"/>
  <c r="T56" i="18"/>
  <c r="E59" i="18"/>
  <c r="T69" i="18"/>
  <c r="U52" i="19"/>
  <c r="T52" i="19"/>
  <c r="E71" i="19"/>
  <c r="U14" i="20"/>
  <c r="T14" i="20"/>
  <c r="T36" i="20"/>
  <c r="U92" i="20"/>
  <c r="T92" i="20"/>
  <c r="T87" i="22"/>
  <c r="U87" i="22"/>
  <c r="U22" i="23"/>
  <c r="T22" i="23"/>
  <c r="T42" i="27"/>
  <c r="U42" i="27"/>
  <c r="U48" i="27"/>
  <c r="T48" i="27"/>
  <c r="R15" i="10"/>
  <c r="S72" i="10"/>
  <c r="U36" i="11"/>
  <c r="P59" i="11"/>
  <c r="R67" i="11"/>
  <c r="T69" i="11"/>
  <c r="Q71" i="11"/>
  <c r="T32" i="12"/>
  <c r="U36" i="12"/>
  <c r="Q53" i="12"/>
  <c r="R67" i="12"/>
  <c r="Q70" i="12"/>
  <c r="E72" i="12"/>
  <c r="S72" i="12"/>
  <c r="Q30" i="13"/>
  <c r="E40" i="13"/>
  <c r="S40" i="13"/>
  <c r="U44" i="13"/>
  <c r="Q70" i="13"/>
  <c r="S72" i="13"/>
  <c r="U10" i="14"/>
  <c r="P15" i="14"/>
  <c r="S24" i="14"/>
  <c r="Q40" i="14"/>
  <c r="U40" i="14" s="1"/>
  <c r="U23" i="15"/>
  <c r="T23" i="15"/>
  <c r="P33" i="15"/>
  <c r="U23" i="17"/>
  <c r="T23" i="17"/>
  <c r="U28" i="17"/>
  <c r="T28" i="17"/>
  <c r="U62" i="17"/>
  <c r="T62" i="17"/>
  <c r="Q24" i="18"/>
  <c r="U37" i="19"/>
  <c r="T37" i="19"/>
  <c r="U32" i="20"/>
  <c r="Q33" i="20"/>
  <c r="R71" i="20"/>
  <c r="U88" i="20"/>
  <c r="T88" i="20"/>
  <c r="T48" i="22"/>
  <c r="U48" i="22"/>
  <c r="U26" i="27"/>
  <c r="T26" i="27"/>
  <c r="T37" i="27"/>
  <c r="U37" i="27"/>
  <c r="R15" i="9"/>
  <c r="P66" i="9"/>
  <c r="R71" i="9"/>
  <c r="S15" i="10"/>
  <c r="T18" i="11"/>
  <c r="T20" i="11"/>
  <c r="T27" i="11"/>
  <c r="P33" i="11"/>
  <c r="R53" i="11"/>
  <c r="Q59" i="11"/>
  <c r="U69" i="11"/>
  <c r="P70" i="11"/>
  <c r="U14" i="12"/>
  <c r="U19" i="12"/>
  <c r="E24" i="12"/>
  <c r="U32" i="12"/>
  <c r="P33" i="12"/>
  <c r="T33" i="12" s="1"/>
  <c r="U38" i="12"/>
  <c r="T51" i="12"/>
  <c r="E66" i="12"/>
  <c r="S67" i="12"/>
  <c r="E71" i="12"/>
  <c r="R71" i="12"/>
  <c r="U90" i="12"/>
  <c r="U10" i="13"/>
  <c r="P15" i="13"/>
  <c r="P24" i="13"/>
  <c r="T32" i="13"/>
  <c r="U46" i="13"/>
  <c r="U51" i="13"/>
  <c r="E67" i="13"/>
  <c r="S67" i="13"/>
  <c r="R71" i="13"/>
  <c r="U12" i="14"/>
  <c r="Q15" i="14"/>
  <c r="P30" i="14"/>
  <c r="E33" i="14"/>
  <c r="R33" i="14"/>
  <c r="U35" i="14"/>
  <c r="R67" i="14"/>
  <c r="R72" i="14"/>
  <c r="U38" i="15"/>
  <c r="T38" i="15"/>
  <c r="U51" i="15"/>
  <c r="T51" i="15"/>
  <c r="Q66" i="15"/>
  <c r="Q67" i="15"/>
  <c r="S71" i="15"/>
  <c r="Q72" i="15"/>
  <c r="U72" i="15" s="1"/>
  <c r="T87" i="15"/>
  <c r="U87" i="15"/>
  <c r="T19" i="16"/>
  <c r="U19" i="16"/>
  <c r="U37" i="16"/>
  <c r="Q40" i="16"/>
  <c r="U19" i="17"/>
  <c r="T19" i="17"/>
  <c r="U26" i="18"/>
  <c r="T26" i="18"/>
  <c r="T44" i="18"/>
  <c r="U44" i="18"/>
  <c r="U51" i="18"/>
  <c r="T51" i="18"/>
  <c r="P15" i="19"/>
  <c r="Q24" i="19"/>
  <c r="U26" i="20"/>
  <c r="T26" i="20"/>
  <c r="E66" i="20"/>
  <c r="U42" i="21"/>
  <c r="T42" i="21"/>
  <c r="U21" i="22"/>
  <c r="T21" i="22"/>
  <c r="U45" i="22"/>
  <c r="T45" i="22"/>
  <c r="U55" i="23"/>
  <c r="T55" i="23"/>
  <c r="U13" i="25"/>
  <c r="T13" i="25"/>
  <c r="P30" i="15"/>
  <c r="Q40" i="15"/>
  <c r="R70" i="15"/>
  <c r="P71" i="15"/>
  <c r="P15" i="16"/>
  <c r="Q24" i="16"/>
  <c r="T29" i="16"/>
  <c r="T39" i="16"/>
  <c r="Q53" i="16"/>
  <c r="P66" i="16"/>
  <c r="S70" i="16"/>
  <c r="P71" i="16"/>
  <c r="Q15" i="17"/>
  <c r="P24" i="17"/>
  <c r="E40" i="17"/>
  <c r="P53" i="17"/>
  <c r="Q59" i="17"/>
  <c r="E66" i="17"/>
  <c r="Q71" i="17"/>
  <c r="U71" i="17" s="1"/>
  <c r="E24" i="18"/>
  <c r="Q40" i="18"/>
  <c r="E67" i="18"/>
  <c r="P70" i="18"/>
  <c r="E72" i="18"/>
  <c r="T32" i="19"/>
  <c r="S67" i="19"/>
  <c r="R71" i="19"/>
  <c r="P72" i="19"/>
  <c r="S15" i="20"/>
  <c r="P40" i="20"/>
  <c r="Q59" i="20"/>
  <c r="S71" i="20"/>
  <c r="E40" i="22"/>
  <c r="U18" i="23"/>
  <c r="T18" i="23"/>
  <c r="U44" i="23"/>
  <c r="T44" i="23"/>
  <c r="T64" i="23"/>
  <c r="U64" i="23"/>
  <c r="T69" i="23"/>
  <c r="U69" i="23"/>
  <c r="Q70" i="24"/>
  <c r="U12" i="26"/>
  <c r="T12" i="26"/>
  <c r="T29" i="28"/>
  <c r="S15" i="15"/>
  <c r="U20" i="15"/>
  <c r="Q30" i="15"/>
  <c r="R33" i="15"/>
  <c r="U35" i="15"/>
  <c r="T45" i="15"/>
  <c r="U48" i="15"/>
  <c r="U52" i="15"/>
  <c r="U57" i="15"/>
  <c r="U65" i="15"/>
  <c r="Q71" i="15"/>
  <c r="U10" i="16"/>
  <c r="Q15" i="16"/>
  <c r="P33" i="16"/>
  <c r="Q66" i="16"/>
  <c r="P70" i="16"/>
  <c r="Q71" i="16"/>
  <c r="Q24" i="17"/>
  <c r="S33" i="17"/>
  <c r="Q70" i="18"/>
  <c r="P33" i="19"/>
  <c r="P66" i="19"/>
  <c r="P67" i="19"/>
  <c r="S71" i="19"/>
  <c r="Q72" i="19"/>
  <c r="P15" i="20"/>
  <c r="Q40" i="20"/>
  <c r="P66" i="20"/>
  <c r="R70" i="20"/>
  <c r="P71" i="20"/>
  <c r="P15" i="21"/>
  <c r="P24" i="21"/>
  <c r="U64" i="22"/>
  <c r="T64" i="22"/>
  <c r="P24" i="24"/>
  <c r="P40" i="24"/>
  <c r="U9" i="25"/>
  <c r="T9" i="25"/>
  <c r="Q24" i="25"/>
  <c r="T64" i="26"/>
  <c r="U64" i="26"/>
  <c r="Q53" i="27"/>
  <c r="U58" i="27"/>
  <c r="T58" i="27"/>
  <c r="P33" i="28"/>
  <c r="U43" i="28"/>
  <c r="T43" i="28"/>
  <c r="T52" i="29"/>
  <c r="U52" i="29"/>
  <c r="T57" i="29"/>
  <c r="U57" i="29"/>
  <c r="U89" i="29"/>
  <c r="T89" i="29"/>
  <c r="U48" i="31"/>
  <c r="T48" i="31"/>
  <c r="U20" i="34"/>
  <c r="T20" i="34"/>
  <c r="R15" i="15"/>
  <c r="P24" i="15"/>
  <c r="E33" i="15"/>
  <c r="S33" i="15"/>
  <c r="E53" i="15"/>
  <c r="E66" i="15"/>
  <c r="R67" i="15"/>
  <c r="U69" i="15"/>
  <c r="P70" i="15"/>
  <c r="R72" i="15"/>
  <c r="U32" i="16"/>
  <c r="Q33" i="16"/>
  <c r="T36" i="16"/>
  <c r="E59" i="16"/>
  <c r="Q70" i="16"/>
  <c r="P33" i="17"/>
  <c r="T36" i="17"/>
  <c r="P15" i="18"/>
  <c r="Q30" i="18"/>
  <c r="P59" i="18"/>
  <c r="E66" i="18"/>
  <c r="E15" i="19"/>
  <c r="S15" i="19"/>
  <c r="Q33" i="19"/>
  <c r="U36" i="19"/>
  <c r="E40" i="19"/>
  <c r="Q66" i="19"/>
  <c r="R70" i="19"/>
  <c r="P71" i="19"/>
  <c r="T71" i="19" s="1"/>
  <c r="U10" i="20"/>
  <c r="Q15" i="20"/>
  <c r="P24" i="20"/>
  <c r="P30" i="20"/>
  <c r="Q66" i="20"/>
  <c r="S70" i="20"/>
  <c r="Q71" i="20"/>
  <c r="Q15" i="21"/>
  <c r="Q24" i="21"/>
  <c r="U46" i="21"/>
  <c r="T46" i="21"/>
  <c r="U13" i="23"/>
  <c r="T13" i="23"/>
  <c r="Q70" i="23"/>
  <c r="T27" i="24"/>
  <c r="U27" i="24"/>
  <c r="U22" i="25"/>
  <c r="T22" i="25"/>
  <c r="T26" i="25"/>
  <c r="U26" i="25"/>
  <c r="T45" i="25"/>
  <c r="U45" i="25"/>
  <c r="U22" i="26"/>
  <c r="T22" i="26"/>
  <c r="T56" i="26"/>
  <c r="U56" i="26"/>
  <c r="Q70" i="26"/>
  <c r="P33" i="27"/>
  <c r="T55" i="27"/>
  <c r="U55" i="27"/>
  <c r="Q24" i="15"/>
  <c r="E40" i="15"/>
  <c r="P59" i="15"/>
  <c r="Q70" i="15"/>
  <c r="R15" i="17"/>
  <c r="Q33" i="17"/>
  <c r="U36" i="17"/>
  <c r="P40" i="17"/>
  <c r="R71" i="17"/>
  <c r="R72" i="17"/>
  <c r="S67" i="18"/>
  <c r="S71" i="18"/>
  <c r="S72" i="18"/>
  <c r="R15" i="19"/>
  <c r="P30" i="19"/>
  <c r="Q71" i="19"/>
  <c r="Q24" i="20"/>
  <c r="Q30" i="20"/>
  <c r="S33" i="20"/>
  <c r="P70" i="20"/>
  <c r="R72" i="20"/>
  <c r="Q33" i="21"/>
  <c r="Q24" i="22"/>
  <c r="P40" i="22"/>
  <c r="P70" i="22"/>
  <c r="Q30" i="23"/>
  <c r="E33" i="23"/>
  <c r="U37" i="23"/>
  <c r="T37" i="23"/>
  <c r="U63" i="23"/>
  <c r="T63" i="23"/>
  <c r="U93" i="23"/>
  <c r="T93" i="23"/>
  <c r="U90" i="24"/>
  <c r="T90" i="24"/>
  <c r="E40" i="25"/>
  <c r="U93" i="25"/>
  <c r="T93" i="25"/>
  <c r="T51" i="26"/>
  <c r="U51" i="26"/>
  <c r="T50" i="27"/>
  <c r="U50" i="27"/>
  <c r="E30" i="15"/>
  <c r="U32" i="15"/>
  <c r="U36" i="15"/>
  <c r="Q59" i="15"/>
  <c r="E71" i="15"/>
  <c r="E15" i="16"/>
  <c r="R71" i="16"/>
  <c r="S15" i="17"/>
  <c r="T35" i="17"/>
  <c r="Q40" i="17"/>
  <c r="E53" i="17"/>
  <c r="P66" i="17"/>
  <c r="Q67" i="17"/>
  <c r="S71" i="17"/>
  <c r="P24" i="18"/>
  <c r="E40" i="18"/>
  <c r="P67" i="18"/>
  <c r="R70" i="18"/>
  <c r="P72" i="18"/>
  <c r="T10" i="19"/>
  <c r="P24" i="19"/>
  <c r="Q30" i="19"/>
  <c r="E53" i="19"/>
  <c r="P70" i="19"/>
  <c r="R72" i="19"/>
  <c r="E40" i="20"/>
  <c r="Q70" i="20"/>
  <c r="Q40" i="21"/>
  <c r="U93" i="21"/>
  <c r="T93" i="21"/>
  <c r="U26" i="22"/>
  <c r="T26" i="22"/>
  <c r="T52" i="22"/>
  <c r="U52" i="22"/>
  <c r="T91" i="22"/>
  <c r="U91" i="22"/>
  <c r="T56" i="23"/>
  <c r="U56" i="23"/>
  <c r="T88" i="24"/>
  <c r="U18" i="25"/>
  <c r="T18" i="25"/>
  <c r="T64" i="25"/>
  <c r="U18" i="26"/>
  <c r="T18" i="26"/>
  <c r="T45" i="26"/>
  <c r="T47" i="26"/>
  <c r="U47" i="26"/>
  <c r="T44" i="27"/>
  <c r="T46" i="27"/>
  <c r="U46" i="27"/>
  <c r="E67" i="27"/>
  <c r="T20" i="28"/>
  <c r="S33" i="21"/>
  <c r="T44" i="21"/>
  <c r="T48" i="21"/>
  <c r="T52" i="21"/>
  <c r="E59" i="21"/>
  <c r="Q66" i="21"/>
  <c r="P70" i="21"/>
  <c r="P71" i="21"/>
  <c r="R15" i="22"/>
  <c r="T28" i="22"/>
  <c r="E30" i="22"/>
  <c r="Q33" i="22"/>
  <c r="U33" i="22" s="1"/>
  <c r="T62" i="22"/>
  <c r="Q66" i="22"/>
  <c r="U69" i="22"/>
  <c r="P71" i="22"/>
  <c r="U10" i="23"/>
  <c r="Q15" i="23"/>
  <c r="S33" i="23"/>
  <c r="S70" i="23"/>
  <c r="P71" i="23"/>
  <c r="U13" i="24"/>
  <c r="S15" i="24"/>
  <c r="T23" i="24"/>
  <c r="U29" i="24"/>
  <c r="P33" i="24"/>
  <c r="T38" i="24"/>
  <c r="U50" i="24"/>
  <c r="P53" i="24"/>
  <c r="T58" i="24"/>
  <c r="U63" i="24"/>
  <c r="P66" i="24"/>
  <c r="U69" i="24"/>
  <c r="S70" i="24"/>
  <c r="Q71" i="24"/>
  <c r="T32" i="25"/>
  <c r="P33" i="25"/>
  <c r="S40" i="25"/>
  <c r="T50" i="25"/>
  <c r="Q70" i="25"/>
  <c r="U14" i="26"/>
  <c r="Q24" i="26"/>
  <c r="T26" i="26"/>
  <c r="Q30" i="26"/>
  <c r="E59" i="26"/>
  <c r="T69" i="26"/>
  <c r="S70" i="26"/>
  <c r="Q71" i="26"/>
  <c r="T88" i="26"/>
  <c r="T92" i="26"/>
  <c r="T11" i="27"/>
  <c r="Q15" i="27"/>
  <c r="U15" i="27" s="1"/>
  <c r="T20" i="27"/>
  <c r="Q24" i="27"/>
  <c r="Q30" i="27"/>
  <c r="R33" i="27"/>
  <c r="Q66" i="27"/>
  <c r="U69" i="27"/>
  <c r="S70" i="27"/>
  <c r="P71" i="27"/>
  <c r="T71" i="27" s="1"/>
  <c r="Q15" i="28"/>
  <c r="Q24" i="28"/>
  <c r="U56" i="28"/>
  <c r="T56" i="28"/>
  <c r="T44" i="29"/>
  <c r="U44" i="29"/>
  <c r="U47" i="29"/>
  <c r="T47" i="29"/>
  <c r="T65" i="29"/>
  <c r="U65" i="29"/>
  <c r="U35" i="31"/>
  <c r="T35" i="31"/>
  <c r="U52" i="31"/>
  <c r="T52" i="31"/>
  <c r="T46" i="33"/>
  <c r="U46" i="33"/>
  <c r="U49" i="33"/>
  <c r="T49" i="33"/>
  <c r="T63" i="33"/>
  <c r="U63" i="33"/>
  <c r="T93" i="33"/>
  <c r="U93" i="33"/>
  <c r="U21" i="36"/>
  <c r="T21" i="36"/>
  <c r="U9" i="37"/>
  <c r="T9" i="37"/>
  <c r="P33" i="21"/>
  <c r="T36" i="21"/>
  <c r="T57" i="21"/>
  <c r="T65" i="21"/>
  <c r="Q70" i="21"/>
  <c r="Q71" i="21"/>
  <c r="U71" i="21" s="1"/>
  <c r="T91" i="21"/>
  <c r="P53" i="22"/>
  <c r="Q71" i="22"/>
  <c r="E30" i="23"/>
  <c r="E53" i="23"/>
  <c r="P70" i="23"/>
  <c r="Q71" i="23"/>
  <c r="U32" i="24"/>
  <c r="Q33" i="24"/>
  <c r="U42" i="24"/>
  <c r="U46" i="24"/>
  <c r="Q66" i="24"/>
  <c r="P70" i="24"/>
  <c r="Q33" i="25"/>
  <c r="U36" i="25"/>
  <c r="T37" i="25"/>
  <c r="R40" i="25"/>
  <c r="T63" i="25"/>
  <c r="E71" i="25"/>
  <c r="U87" i="25"/>
  <c r="U91" i="25"/>
  <c r="E15" i="26"/>
  <c r="P70" i="26"/>
  <c r="T29" i="27"/>
  <c r="T32" i="27"/>
  <c r="S33" i="27"/>
  <c r="T35" i="27"/>
  <c r="T61" i="27"/>
  <c r="T65" i="27"/>
  <c r="P70" i="27"/>
  <c r="Q71" i="27"/>
  <c r="T14" i="28"/>
  <c r="T19" i="28"/>
  <c r="T23" i="28"/>
  <c r="T28" i="28"/>
  <c r="S33" i="28"/>
  <c r="T36" i="28"/>
  <c r="U21" i="30"/>
  <c r="T21" i="30"/>
  <c r="U26" i="32"/>
  <c r="T26" i="32"/>
  <c r="U45" i="32"/>
  <c r="T45" i="32"/>
  <c r="E70" i="32"/>
  <c r="P59" i="21"/>
  <c r="E72" i="21"/>
  <c r="U10" i="22"/>
  <c r="P30" i="22"/>
  <c r="Q40" i="22"/>
  <c r="Q70" i="22"/>
  <c r="E24" i="23"/>
  <c r="P33" i="23"/>
  <c r="Q59" i="23"/>
  <c r="E66" i="23"/>
  <c r="P15" i="24"/>
  <c r="Q40" i="24"/>
  <c r="E15" i="25"/>
  <c r="T35" i="25"/>
  <c r="P40" i="25"/>
  <c r="P66" i="25"/>
  <c r="P67" i="25"/>
  <c r="P72" i="25"/>
  <c r="T32" i="26"/>
  <c r="U36" i="26"/>
  <c r="E71" i="26"/>
  <c r="R71" i="26"/>
  <c r="S72" i="26"/>
  <c r="E15" i="27"/>
  <c r="R15" i="27"/>
  <c r="E24" i="27"/>
  <c r="Q33" i="27"/>
  <c r="T36" i="27"/>
  <c r="S67" i="27"/>
  <c r="E72" i="27"/>
  <c r="S72" i="27"/>
  <c r="R15" i="28"/>
  <c r="Q33" i="28"/>
  <c r="U36" i="28"/>
  <c r="U38" i="28"/>
  <c r="P40" i="28"/>
  <c r="T40" i="28" s="1"/>
  <c r="E71" i="28"/>
  <c r="U43" i="29"/>
  <c r="T43" i="29"/>
  <c r="U17" i="30"/>
  <c r="T17" i="30"/>
  <c r="T42" i="33"/>
  <c r="U42" i="33"/>
  <c r="U45" i="33"/>
  <c r="T45" i="33"/>
  <c r="T55" i="33"/>
  <c r="U55" i="33"/>
  <c r="U62" i="33"/>
  <c r="T62" i="33"/>
  <c r="T89" i="33"/>
  <c r="U89" i="33"/>
  <c r="U92" i="33"/>
  <c r="T92" i="33"/>
  <c r="Q59" i="21"/>
  <c r="R70" i="21"/>
  <c r="R71" i="21"/>
  <c r="T10" i="22"/>
  <c r="P15" i="22"/>
  <c r="Q30" i="22"/>
  <c r="P59" i="22"/>
  <c r="S15" i="23"/>
  <c r="Q33" i="23"/>
  <c r="E71" i="23"/>
  <c r="R71" i="23"/>
  <c r="Q15" i="24"/>
  <c r="E33" i="24"/>
  <c r="R67" i="24"/>
  <c r="S71" i="24"/>
  <c r="P30" i="25"/>
  <c r="R33" i="25"/>
  <c r="U35" i="25"/>
  <c r="Q40" i="25"/>
  <c r="Q66" i="25"/>
  <c r="S70" i="25"/>
  <c r="S71" i="25"/>
  <c r="T10" i="26"/>
  <c r="U32" i="26"/>
  <c r="P33" i="26"/>
  <c r="P59" i="26"/>
  <c r="U36" i="27"/>
  <c r="Q59" i="27"/>
  <c r="R71" i="27"/>
  <c r="S15" i="28"/>
  <c r="T20" i="29"/>
  <c r="U20" i="29"/>
  <c r="U20" i="31"/>
  <c r="T20" i="31"/>
  <c r="U44" i="31"/>
  <c r="T44" i="31"/>
  <c r="E33" i="21"/>
  <c r="P40" i="21"/>
  <c r="Q15" i="22"/>
  <c r="U15" i="22" s="1"/>
  <c r="P24" i="22"/>
  <c r="Q59" i="22"/>
  <c r="S71" i="22"/>
  <c r="T86" i="22"/>
  <c r="P30" i="23"/>
  <c r="P53" i="23"/>
  <c r="P67" i="23"/>
  <c r="S71" i="23"/>
  <c r="P30" i="24"/>
  <c r="E66" i="24"/>
  <c r="E70" i="24"/>
  <c r="R70" i="24"/>
  <c r="T10" i="25"/>
  <c r="U17" i="25"/>
  <c r="U21" i="25"/>
  <c r="P24" i="25"/>
  <c r="Q30" i="25"/>
  <c r="U48" i="25"/>
  <c r="U52" i="25"/>
  <c r="R70" i="25"/>
  <c r="P71" i="25"/>
  <c r="P15" i="26"/>
  <c r="Q33" i="26"/>
  <c r="E70" i="26"/>
  <c r="U70" i="26" s="1"/>
  <c r="P40" i="27"/>
  <c r="E70" i="27"/>
  <c r="R70" i="27"/>
  <c r="S71" i="27"/>
  <c r="U10" i="28"/>
  <c r="T35" i="28"/>
  <c r="U37" i="29"/>
  <c r="T37" i="29"/>
  <c r="T48" i="29"/>
  <c r="U48" i="29"/>
  <c r="U51" i="29"/>
  <c r="T51" i="29"/>
  <c r="Q70" i="31"/>
  <c r="E33" i="33"/>
  <c r="T37" i="33"/>
  <c r="U37" i="33"/>
  <c r="T50" i="33"/>
  <c r="U50" i="33"/>
  <c r="E72" i="33"/>
  <c r="T21" i="39"/>
  <c r="U21" i="39"/>
  <c r="U44" i="39"/>
  <c r="T44" i="39"/>
  <c r="U104" i="2"/>
  <c r="T104" i="2"/>
  <c r="Q40" i="28"/>
  <c r="Q53" i="28"/>
  <c r="R70" i="28"/>
  <c r="S71" i="28"/>
  <c r="T86" i="28"/>
  <c r="T90" i="28"/>
  <c r="T9" i="29"/>
  <c r="S15" i="29"/>
  <c r="T32" i="29"/>
  <c r="U39" i="29"/>
  <c r="P53" i="29"/>
  <c r="U87" i="29"/>
  <c r="U91" i="29"/>
  <c r="T13" i="30"/>
  <c r="E15" i="30"/>
  <c r="T36" i="30"/>
  <c r="Q40" i="30"/>
  <c r="P66" i="30"/>
  <c r="R70" i="30"/>
  <c r="P72" i="30"/>
  <c r="T89" i="30"/>
  <c r="T93" i="30"/>
  <c r="U10" i="31"/>
  <c r="T12" i="31"/>
  <c r="U18" i="31"/>
  <c r="T26" i="31"/>
  <c r="P30" i="31"/>
  <c r="U36" i="31"/>
  <c r="U62" i="31"/>
  <c r="T65" i="31"/>
  <c r="Q66" i="31"/>
  <c r="U69" i="31"/>
  <c r="T86" i="31"/>
  <c r="T9" i="32"/>
  <c r="T18" i="32"/>
  <c r="U32" i="32"/>
  <c r="T36" i="32"/>
  <c r="U38" i="32"/>
  <c r="T50" i="32"/>
  <c r="T55" i="32"/>
  <c r="P66" i="32"/>
  <c r="Q67" i="32"/>
  <c r="R70" i="32"/>
  <c r="P71" i="32"/>
  <c r="T88" i="32"/>
  <c r="T92" i="32"/>
  <c r="T11" i="33"/>
  <c r="Q15" i="33"/>
  <c r="T20" i="33"/>
  <c r="Q24" i="33"/>
  <c r="Q30" i="33"/>
  <c r="R33" i="33"/>
  <c r="R40" i="33"/>
  <c r="P59" i="33"/>
  <c r="R71" i="33"/>
  <c r="R72" i="33"/>
  <c r="S15" i="34"/>
  <c r="P30" i="34"/>
  <c r="R33" i="34"/>
  <c r="U35" i="34"/>
  <c r="T39" i="34"/>
  <c r="T44" i="34"/>
  <c r="U56" i="34"/>
  <c r="T87" i="34"/>
  <c r="T91" i="34"/>
  <c r="U11" i="35"/>
  <c r="U14" i="35"/>
  <c r="T14" i="35"/>
  <c r="T91" i="36"/>
  <c r="U91" i="36"/>
  <c r="U99" i="33"/>
  <c r="T99" i="33"/>
  <c r="L112" i="15"/>
  <c r="R112" i="15" s="1"/>
  <c r="R95" i="15"/>
  <c r="P66" i="28"/>
  <c r="R71" i="28"/>
  <c r="R15" i="29"/>
  <c r="P33" i="29"/>
  <c r="E40" i="29"/>
  <c r="Q53" i="29"/>
  <c r="P66" i="29"/>
  <c r="R71" i="29"/>
  <c r="U19" i="30"/>
  <c r="U23" i="30"/>
  <c r="T45" i="30"/>
  <c r="T49" i="30"/>
  <c r="T62" i="30"/>
  <c r="Q66" i="30"/>
  <c r="T69" i="30"/>
  <c r="P71" i="30"/>
  <c r="Q72" i="30"/>
  <c r="P15" i="31"/>
  <c r="P24" i="31"/>
  <c r="Q30" i="31"/>
  <c r="P40" i="31"/>
  <c r="P70" i="31"/>
  <c r="P71" i="31"/>
  <c r="U28" i="32"/>
  <c r="Q33" i="32"/>
  <c r="S40" i="32"/>
  <c r="P53" i="32"/>
  <c r="Q59" i="32"/>
  <c r="T62" i="32"/>
  <c r="Q66" i="32"/>
  <c r="T69" i="32"/>
  <c r="S70" i="32"/>
  <c r="Q71" i="32"/>
  <c r="Q72" i="32"/>
  <c r="T32" i="33"/>
  <c r="S33" i="33"/>
  <c r="S40" i="33"/>
  <c r="E70" i="33"/>
  <c r="R70" i="33"/>
  <c r="S71" i="33"/>
  <c r="U10" i="34"/>
  <c r="Q30" i="34"/>
  <c r="S33" i="34"/>
  <c r="U58" i="38"/>
  <c r="T58" i="38"/>
  <c r="T52" i="40"/>
  <c r="U52" i="40"/>
  <c r="L112" i="40"/>
  <c r="R112" i="40" s="1"/>
  <c r="U103" i="22"/>
  <c r="T103" i="22"/>
  <c r="U98" i="19"/>
  <c r="T98" i="19"/>
  <c r="Q66" i="28"/>
  <c r="Q33" i="29"/>
  <c r="Q66" i="29"/>
  <c r="Q67" i="29"/>
  <c r="P72" i="29"/>
  <c r="P70" i="30"/>
  <c r="Q71" i="30"/>
  <c r="Q15" i="31"/>
  <c r="Q24" i="31"/>
  <c r="Q40" i="31"/>
  <c r="Q72" i="31"/>
  <c r="P15" i="32"/>
  <c r="P40" i="32"/>
  <c r="Q53" i="32"/>
  <c r="P70" i="32"/>
  <c r="P33" i="33"/>
  <c r="P66" i="34"/>
  <c r="Q15" i="35"/>
  <c r="U17" i="36"/>
  <c r="T17" i="36"/>
  <c r="U18" i="37"/>
  <c r="T18" i="37"/>
  <c r="U46" i="37"/>
  <c r="T46" i="37"/>
  <c r="T55" i="38"/>
  <c r="U55" i="38"/>
  <c r="U98" i="30"/>
  <c r="E95" i="30"/>
  <c r="E112" i="30" s="1"/>
  <c r="T69" i="28"/>
  <c r="P71" i="28"/>
  <c r="U10" i="29"/>
  <c r="P15" i="29"/>
  <c r="P30" i="29"/>
  <c r="P71" i="29"/>
  <c r="Q72" i="29"/>
  <c r="P33" i="30"/>
  <c r="Q70" i="30"/>
  <c r="Q15" i="32"/>
  <c r="P30" i="32"/>
  <c r="Q40" i="32"/>
  <c r="Q33" i="33"/>
  <c r="P15" i="34"/>
  <c r="P24" i="34"/>
  <c r="Q66" i="34"/>
  <c r="Q67" i="34"/>
  <c r="Q72" i="34"/>
  <c r="U46" i="35"/>
  <c r="T46" i="35"/>
  <c r="T28" i="37"/>
  <c r="U28" i="37"/>
  <c r="U97" i="14"/>
  <c r="T97" i="14"/>
  <c r="S40" i="28"/>
  <c r="P59" i="28"/>
  <c r="P70" i="28"/>
  <c r="Q71" i="28"/>
  <c r="Q15" i="29"/>
  <c r="U15" i="29" s="1"/>
  <c r="P24" i="29"/>
  <c r="Q30" i="29"/>
  <c r="E53" i="29"/>
  <c r="T69" i="29"/>
  <c r="Q71" i="29"/>
  <c r="P15" i="30"/>
  <c r="Q33" i="30"/>
  <c r="R72" i="30"/>
  <c r="P33" i="31"/>
  <c r="U10" i="32"/>
  <c r="Q24" i="32"/>
  <c r="Q30" i="32"/>
  <c r="E67" i="32"/>
  <c r="S67" i="32"/>
  <c r="R71" i="32"/>
  <c r="U35" i="33"/>
  <c r="P40" i="33"/>
  <c r="P53" i="33"/>
  <c r="P66" i="33"/>
  <c r="U69" i="33"/>
  <c r="S70" i="33"/>
  <c r="P71" i="33"/>
  <c r="Q15" i="34"/>
  <c r="Q24" i="34"/>
  <c r="E30" i="34"/>
  <c r="P33" i="34"/>
  <c r="R40" i="34"/>
  <c r="U55" i="35"/>
  <c r="T55" i="35"/>
  <c r="Q59" i="28"/>
  <c r="Q70" i="28"/>
  <c r="Q24" i="29"/>
  <c r="R33" i="29"/>
  <c r="P40" i="29"/>
  <c r="E66" i="29"/>
  <c r="U69" i="29"/>
  <c r="P70" i="29"/>
  <c r="U10" i="30"/>
  <c r="Q15" i="30"/>
  <c r="U38" i="30"/>
  <c r="E71" i="30"/>
  <c r="R71" i="30"/>
  <c r="E15" i="31"/>
  <c r="R15" i="31"/>
  <c r="E24" i="31"/>
  <c r="Q33" i="31"/>
  <c r="E53" i="31"/>
  <c r="E71" i="31"/>
  <c r="T71" i="31" s="1"/>
  <c r="R71" i="31"/>
  <c r="T92" i="31"/>
  <c r="U14" i="32"/>
  <c r="S33" i="32"/>
  <c r="U86" i="32"/>
  <c r="U90" i="32"/>
  <c r="U13" i="33"/>
  <c r="U18" i="33"/>
  <c r="U22" i="33"/>
  <c r="T35" i="33"/>
  <c r="Q40" i="33"/>
  <c r="Q53" i="33"/>
  <c r="Q66" i="33"/>
  <c r="P70" i="33"/>
  <c r="Q71" i="33"/>
  <c r="T14" i="34"/>
  <c r="T19" i="34"/>
  <c r="T23" i="34"/>
  <c r="Q33" i="34"/>
  <c r="S40" i="34"/>
  <c r="Q53" i="34"/>
  <c r="U65" i="34"/>
  <c r="Q71" i="34"/>
  <c r="E15" i="35"/>
  <c r="T32" i="35"/>
  <c r="E59" i="35"/>
  <c r="E72" i="35"/>
  <c r="T32" i="36"/>
  <c r="T36" i="36"/>
  <c r="Q15" i="37"/>
  <c r="Q24" i="37"/>
  <c r="S33" i="37"/>
  <c r="R71" i="37"/>
  <c r="E72" i="37"/>
  <c r="S72" i="37"/>
  <c r="P24" i="38"/>
  <c r="E71" i="38"/>
  <c r="S71" i="38"/>
  <c r="E24" i="39"/>
  <c r="P24" i="40"/>
  <c r="T24" i="40" s="1"/>
  <c r="P33" i="40"/>
  <c r="Q71" i="40"/>
  <c r="T100" i="38"/>
  <c r="T113" i="27"/>
  <c r="T100" i="26"/>
  <c r="T108" i="21"/>
  <c r="T110" i="18"/>
  <c r="T101" i="16"/>
  <c r="R15" i="35"/>
  <c r="T28" i="35"/>
  <c r="U32" i="35"/>
  <c r="P33" i="35"/>
  <c r="T38" i="35"/>
  <c r="T51" i="35"/>
  <c r="E15" i="36"/>
  <c r="U32" i="36"/>
  <c r="Q33" i="36"/>
  <c r="U36" i="36"/>
  <c r="P40" i="36"/>
  <c r="P66" i="36"/>
  <c r="S70" i="36"/>
  <c r="P71" i="36"/>
  <c r="U64" i="37"/>
  <c r="E70" i="37"/>
  <c r="T70" i="37" s="1"/>
  <c r="P15" i="38"/>
  <c r="P33" i="38"/>
  <c r="T36" i="38"/>
  <c r="P40" i="38"/>
  <c r="E66" i="38"/>
  <c r="E70" i="38"/>
  <c r="P72" i="38"/>
  <c r="U89" i="38"/>
  <c r="P30" i="39"/>
  <c r="E33" i="39"/>
  <c r="U36" i="39"/>
  <c r="T57" i="39"/>
  <c r="U62" i="39"/>
  <c r="T65" i="39"/>
  <c r="Q66" i="39"/>
  <c r="P71" i="39"/>
  <c r="T71" i="39" s="1"/>
  <c r="U92" i="39"/>
  <c r="T11" i="40"/>
  <c r="T14" i="40"/>
  <c r="T23" i="40"/>
  <c r="Q24" i="40"/>
  <c r="Q33" i="40"/>
  <c r="T43" i="40"/>
  <c r="P53" i="40"/>
  <c r="P70" i="40"/>
  <c r="T88" i="40"/>
  <c r="E79" i="29"/>
  <c r="E79" i="17"/>
  <c r="T105" i="39"/>
  <c r="T110" i="32"/>
  <c r="E95" i="29"/>
  <c r="T113" i="23"/>
  <c r="T99" i="16"/>
  <c r="S15" i="35"/>
  <c r="T27" i="35"/>
  <c r="Q33" i="35"/>
  <c r="T37" i="35"/>
  <c r="T50" i="35"/>
  <c r="T64" i="35"/>
  <c r="T86" i="35"/>
  <c r="T90" i="35"/>
  <c r="T9" i="36"/>
  <c r="T13" i="36"/>
  <c r="Q40" i="36"/>
  <c r="Q66" i="36"/>
  <c r="P70" i="36"/>
  <c r="T88" i="38"/>
  <c r="U26" i="39"/>
  <c r="T29" i="39"/>
  <c r="Q30" i="39"/>
  <c r="P40" i="39"/>
  <c r="U49" i="39"/>
  <c r="T52" i="39"/>
  <c r="T61" i="39"/>
  <c r="Q71" i="39"/>
  <c r="U88" i="39"/>
  <c r="T91" i="39"/>
  <c r="Q53" i="40"/>
  <c r="Q70" i="40"/>
  <c r="E79" i="24"/>
  <c r="R95" i="33"/>
  <c r="E95" i="13"/>
  <c r="R70" i="34"/>
  <c r="P71" i="34"/>
  <c r="T71" i="34" s="1"/>
  <c r="T10" i="35"/>
  <c r="P15" i="35"/>
  <c r="E70" i="35"/>
  <c r="T13" i="37"/>
  <c r="E15" i="37"/>
  <c r="U19" i="37"/>
  <c r="T22" i="37"/>
  <c r="E24" i="37"/>
  <c r="U24" i="37" s="1"/>
  <c r="U32" i="37"/>
  <c r="P33" i="37"/>
  <c r="U47" i="37"/>
  <c r="U56" i="37"/>
  <c r="Q59" i="37"/>
  <c r="P66" i="37"/>
  <c r="Q67" i="37"/>
  <c r="P72" i="37"/>
  <c r="T72" i="37" s="1"/>
  <c r="E30" i="38"/>
  <c r="U35" i="38"/>
  <c r="P71" i="38"/>
  <c r="E15" i="39"/>
  <c r="S15" i="39"/>
  <c r="P24" i="39"/>
  <c r="Q40" i="39"/>
  <c r="U45" i="39"/>
  <c r="E67" i="39"/>
  <c r="Q70" i="39"/>
  <c r="E72" i="39"/>
  <c r="U11" i="40"/>
  <c r="U13" i="40"/>
  <c r="Q15" i="40"/>
  <c r="P40" i="40"/>
  <c r="T44" i="40"/>
  <c r="T69" i="40"/>
  <c r="E71" i="40"/>
  <c r="U87" i="40"/>
  <c r="E79" i="32"/>
  <c r="E79" i="12"/>
  <c r="T97" i="33"/>
  <c r="T106" i="28"/>
  <c r="T96" i="27"/>
  <c r="T97" i="24"/>
  <c r="T100" i="15"/>
  <c r="P24" i="35"/>
  <c r="P30" i="35"/>
  <c r="P40" i="35"/>
  <c r="P53" i="35"/>
  <c r="Q59" i="35"/>
  <c r="P67" i="35"/>
  <c r="T67" i="35" s="1"/>
  <c r="Q72" i="35"/>
  <c r="S15" i="36"/>
  <c r="E33" i="36"/>
  <c r="S67" i="36"/>
  <c r="S72" i="36"/>
  <c r="Q33" i="37"/>
  <c r="P53" i="37"/>
  <c r="S70" i="37"/>
  <c r="P71" i="37"/>
  <c r="Q72" i="37"/>
  <c r="E24" i="38"/>
  <c r="Q59" i="38"/>
  <c r="P66" i="38"/>
  <c r="U69" i="38"/>
  <c r="S70" i="38"/>
  <c r="Q71" i="38"/>
  <c r="U71" i="38" s="1"/>
  <c r="E53" i="39"/>
  <c r="E79" i="1"/>
  <c r="E79" i="2"/>
  <c r="L112" i="30"/>
  <c r="R112" i="30" s="1"/>
  <c r="T99" i="26"/>
  <c r="T110" i="25"/>
  <c r="T109" i="21"/>
  <c r="T109" i="18"/>
  <c r="T108" i="15"/>
  <c r="R95" i="8"/>
  <c r="U97" i="6"/>
  <c r="T99" i="3"/>
  <c r="T101" i="3"/>
  <c r="Q24" i="35"/>
  <c r="Q30" i="35"/>
  <c r="Q40" i="35"/>
  <c r="P66" i="35"/>
  <c r="P71" i="35"/>
  <c r="P15" i="36"/>
  <c r="T27" i="36"/>
  <c r="P30" i="36"/>
  <c r="R40" i="36"/>
  <c r="U87" i="36"/>
  <c r="T90" i="36"/>
  <c r="T27" i="37"/>
  <c r="T37" i="37"/>
  <c r="T42" i="37"/>
  <c r="P70" i="37"/>
  <c r="Q71" i="37"/>
  <c r="R15" i="38"/>
  <c r="R40" i="38"/>
  <c r="P53" i="38"/>
  <c r="U63" i="38"/>
  <c r="Q66" i="38"/>
  <c r="P70" i="38"/>
  <c r="P33" i="39"/>
  <c r="Q30" i="40"/>
  <c r="T86" i="40"/>
  <c r="U90" i="40"/>
  <c r="T93" i="40"/>
  <c r="T98" i="40"/>
  <c r="T97" i="37"/>
  <c r="T99" i="31"/>
  <c r="T99" i="29"/>
  <c r="T109" i="29"/>
  <c r="T96" i="20"/>
  <c r="R95" i="12"/>
  <c r="T104" i="12"/>
  <c r="T104" i="8"/>
  <c r="S33" i="35"/>
  <c r="Q66" i="35"/>
  <c r="S70" i="35"/>
  <c r="Q71" i="35"/>
  <c r="Q15" i="36"/>
  <c r="P24" i="36"/>
  <c r="Q30" i="36"/>
  <c r="R33" i="36"/>
  <c r="E40" i="36"/>
  <c r="S40" i="36"/>
  <c r="P59" i="36"/>
  <c r="E70" i="36"/>
  <c r="R70" i="36"/>
  <c r="T10" i="37"/>
  <c r="P30" i="37"/>
  <c r="P40" i="37"/>
  <c r="U69" i="37"/>
  <c r="Q70" i="37"/>
  <c r="U22" i="38"/>
  <c r="P30" i="38"/>
  <c r="S40" i="38"/>
  <c r="U50" i="38"/>
  <c r="Q53" i="38"/>
  <c r="Q70" i="38"/>
  <c r="S72" i="38"/>
  <c r="U10" i="39"/>
  <c r="P15" i="39"/>
  <c r="Q33" i="39"/>
  <c r="S67" i="39"/>
  <c r="R70" i="39"/>
  <c r="S72" i="39"/>
  <c r="U10" i="40"/>
  <c r="T28" i="40"/>
  <c r="U39" i="40"/>
  <c r="Q59" i="40"/>
  <c r="P66" i="40"/>
  <c r="E79" i="40"/>
  <c r="E79" i="25"/>
  <c r="E79" i="9"/>
  <c r="E79" i="6"/>
  <c r="S95" i="38"/>
  <c r="T105" i="37"/>
  <c r="R95" i="29"/>
  <c r="T102" i="22"/>
  <c r="T104" i="22"/>
  <c r="E95" i="19"/>
  <c r="T95" i="19" s="1"/>
  <c r="T99" i="19"/>
  <c r="T102" i="18"/>
  <c r="S95" i="12"/>
  <c r="T113" i="6"/>
  <c r="E53" i="40"/>
  <c r="Q67" i="40"/>
  <c r="E72" i="40"/>
  <c r="U57" i="40"/>
  <c r="P72" i="40"/>
  <c r="R72" i="40"/>
  <c r="E59" i="40"/>
  <c r="P59" i="40"/>
  <c r="E67" i="40"/>
  <c r="P67" i="40"/>
  <c r="R67" i="40"/>
  <c r="Q72" i="40"/>
  <c r="T104" i="40"/>
  <c r="P53" i="39"/>
  <c r="Q53" i="39"/>
  <c r="Q59" i="39"/>
  <c r="P67" i="39"/>
  <c r="P72" i="39"/>
  <c r="Q67" i="39"/>
  <c r="Q72" i="39"/>
  <c r="T99" i="39"/>
  <c r="T107" i="39"/>
  <c r="E53" i="38"/>
  <c r="E72" i="38"/>
  <c r="E67" i="38"/>
  <c r="Q67" i="38"/>
  <c r="S67" i="38"/>
  <c r="R67" i="38"/>
  <c r="R72" i="38"/>
  <c r="P59" i="38"/>
  <c r="T108" i="38"/>
  <c r="T104" i="38"/>
  <c r="P59" i="37"/>
  <c r="P67" i="37"/>
  <c r="R67" i="37"/>
  <c r="E53" i="36"/>
  <c r="Q53" i="36"/>
  <c r="R67" i="36"/>
  <c r="P67" i="36"/>
  <c r="P72" i="36"/>
  <c r="R72" i="36"/>
  <c r="L112" i="36"/>
  <c r="R112" i="36" s="1"/>
  <c r="T98" i="36"/>
  <c r="T106" i="36"/>
  <c r="E79" i="36"/>
  <c r="T47" i="35"/>
  <c r="Q53" i="35"/>
  <c r="Q67" i="35"/>
  <c r="S67" i="35"/>
  <c r="E67" i="35"/>
  <c r="P59" i="35"/>
  <c r="P72" i="35"/>
  <c r="R72" i="35"/>
  <c r="E95" i="35"/>
  <c r="T99" i="35"/>
  <c r="T109" i="35"/>
  <c r="T101" i="35"/>
  <c r="E79" i="35"/>
  <c r="T47" i="34"/>
  <c r="E53" i="34"/>
  <c r="P53" i="34"/>
  <c r="E59" i="34"/>
  <c r="P59" i="34"/>
  <c r="S67" i="34"/>
  <c r="S72" i="34"/>
  <c r="Q59" i="34"/>
  <c r="E67" i="34"/>
  <c r="P67" i="34"/>
  <c r="R67" i="34"/>
  <c r="E72" i="34"/>
  <c r="P72" i="34"/>
  <c r="R72" i="34"/>
  <c r="R95" i="34"/>
  <c r="T102" i="34"/>
  <c r="T110" i="34"/>
  <c r="P67" i="33"/>
  <c r="T58" i="33"/>
  <c r="Q59" i="33"/>
  <c r="Q67" i="33"/>
  <c r="S67" i="33"/>
  <c r="P72" i="33"/>
  <c r="R67" i="33"/>
  <c r="Q72" i="33"/>
  <c r="S72" i="33"/>
  <c r="T106" i="33"/>
  <c r="T107" i="33"/>
  <c r="E79" i="33"/>
  <c r="E53" i="32"/>
  <c r="U47" i="32"/>
  <c r="P72" i="32"/>
  <c r="R72" i="32"/>
  <c r="P67" i="32"/>
  <c r="R67" i="32"/>
  <c r="S72" i="32"/>
  <c r="T58" i="32"/>
  <c r="T104" i="32"/>
  <c r="P53" i="31"/>
  <c r="R67" i="31"/>
  <c r="Q53" i="31"/>
  <c r="U58" i="31"/>
  <c r="T57" i="31"/>
  <c r="E59" i="31"/>
  <c r="P59" i="31"/>
  <c r="Q59" i="31"/>
  <c r="E67" i="31"/>
  <c r="P67" i="31"/>
  <c r="P72" i="31"/>
  <c r="R72" i="31"/>
  <c r="T107" i="31"/>
  <c r="T101" i="31"/>
  <c r="E53" i="30"/>
  <c r="P53" i="30"/>
  <c r="E67" i="30"/>
  <c r="Q53" i="30"/>
  <c r="T58" i="30"/>
  <c r="P67" i="30"/>
  <c r="R67" i="30"/>
  <c r="Q67" i="30"/>
  <c r="T102" i="30"/>
  <c r="T96" i="30"/>
  <c r="E79" i="30"/>
  <c r="E72" i="29"/>
  <c r="S67" i="29"/>
  <c r="E59" i="29"/>
  <c r="P59" i="29"/>
  <c r="E67" i="29"/>
  <c r="P67" i="29"/>
  <c r="R67" i="29"/>
  <c r="S72" i="29"/>
  <c r="T101" i="29"/>
  <c r="T47" i="28"/>
  <c r="E72" i="28"/>
  <c r="P53" i="28"/>
  <c r="R67" i="28"/>
  <c r="Q72" i="28"/>
  <c r="E67" i="28"/>
  <c r="P67" i="28"/>
  <c r="S72" i="28"/>
  <c r="Q67" i="28"/>
  <c r="P72" i="28"/>
  <c r="E59" i="28"/>
  <c r="U59" i="28" s="1"/>
  <c r="T102" i="28"/>
  <c r="E79" i="28"/>
  <c r="R67" i="27"/>
  <c r="P53" i="27"/>
  <c r="T57" i="27"/>
  <c r="R72" i="27"/>
  <c r="P59" i="27"/>
  <c r="P67" i="27"/>
  <c r="T67" i="27" s="1"/>
  <c r="T104" i="27"/>
  <c r="T105" i="27"/>
  <c r="E53" i="26"/>
  <c r="P53" i="26"/>
  <c r="Q53" i="26"/>
  <c r="Q59" i="26"/>
  <c r="P67" i="26"/>
  <c r="R67" i="26"/>
  <c r="P72" i="26"/>
  <c r="R72" i="26"/>
  <c r="R95" i="26"/>
  <c r="T107" i="26"/>
  <c r="T108" i="26"/>
  <c r="E79" i="26"/>
  <c r="P53" i="25"/>
  <c r="Q53" i="25"/>
  <c r="Q59" i="25"/>
  <c r="Q67" i="25"/>
  <c r="Q72" i="25"/>
  <c r="U57" i="25"/>
  <c r="T102" i="25"/>
  <c r="T103" i="25"/>
  <c r="E53" i="24"/>
  <c r="Q53" i="24"/>
  <c r="E72" i="24"/>
  <c r="T47" i="24"/>
  <c r="E67" i="24"/>
  <c r="P67" i="24"/>
  <c r="P72" i="24"/>
  <c r="Q67" i="24"/>
  <c r="S67" i="24"/>
  <c r="Q72" i="24"/>
  <c r="U72" i="24" s="1"/>
  <c r="S72" i="24"/>
  <c r="T105" i="24"/>
  <c r="T106" i="24"/>
  <c r="Q53" i="23"/>
  <c r="Q67" i="23"/>
  <c r="S67" i="23"/>
  <c r="E72" i="23"/>
  <c r="T58" i="23"/>
  <c r="E67" i="23"/>
  <c r="P72" i="23"/>
  <c r="R72" i="23"/>
  <c r="T57" i="23"/>
  <c r="Q72" i="23"/>
  <c r="S72" i="23"/>
  <c r="R95" i="23"/>
  <c r="T104" i="23"/>
  <c r="T105" i="23"/>
  <c r="T96" i="23"/>
  <c r="T97" i="23"/>
  <c r="T47" i="22"/>
  <c r="E53" i="22"/>
  <c r="Q53" i="22"/>
  <c r="P67" i="22"/>
  <c r="P72" i="22"/>
  <c r="T72" i="22" s="1"/>
  <c r="T58" i="22"/>
  <c r="R67" i="22"/>
  <c r="R72" i="22"/>
  <c r="U57" i="22"/>
  <c r="E59" i="22"/>
  <c r="E67" i="22"/>
  <c r="E72" i="22"/>
  <c r="R95" i="22"/>
  <c r="T98" i="22"/>
  <c r="T99" i="22"/>
  <c r="T100" i="22"/>
  <c r="P53" i="21"/>
  <c r="U58" i="21"/>
  <c r="P67" i="21"/>
  <c r="Q67" i="21"/>
  <c r="S67" i="21"/>
  <c r="P72" i="21"/>
  <c r="R72" i="21"/>
  <c r="S95" i="21"/>
  <c r="E53" i="20"/>
  <c r="P53" i="20"/>
  <c r="E67" i="20"/>
  <c r="P67" i="20"/>
  <c r="R67" i="20"/>
  <c r="Q53" i="20"/>
  <c r="T58" i="20"/>
  <c r="Q67" i="20"/>
  <c r="S67" i="20"/>
  <c r="Q72" i="20"/>
  <c r="S72" i="20"/>
  <c r="P59" i="20"/>
  <c r="T103" i="20"/>
  <c r="T104" i="20"/>
  <c r="U47" i="19"/>
  <c r="P53" i="19"/>
  <c r="Q53" i="19"/>
  <c r="E59" i="19"/>
  <c r="E72" i="19"/>
  <c r="Q67" i="19"/>
  <c r="S72" i="19"/>
  <c r="T106" i="19"/>
  <c r="T107" i="19"/>
  <c r="P53" i="18"/>
  <c r="T47" i="18"/>
  <c r="E53" i="18"/>
  <c r="Q53" i="18"/>
  <c r="U57" i="18"/>
  <c r="Q59" i="18"/>
  <c r="Q67" i="18"/>
  <c r="Q72" i="18"/>
  <c r="R67" i="18"/>
  <c r="R72" i="18"/>
  <c r="T105" i="18"/>
  <c r="T106" i="18"/>
  <c r="E79" i="18"/>
  <c r="E67" i="17"/>
  <c r="Q53" i="17"/>
  <c r="R67" i="17"/>
  <c r="T58" i="17"/>
  <c r="P72" i="17"/>
  <c r="P59" i="17"/>
  <c r="P67" i="17"/>
  <c r="Q72" i="17"/>
  <c r="S72" i="17"/>
  <c r="T104" i="17"/>
  <c r="T105" i="17"/>
  <c r="P53" i="16"/>
  <c r="P67" i="16"/>
  <c r="R67" i="16"/>
  <c r="P72" i="16"/>
  <c r="Q67" i="16"/>
  <c r="S67" i="16"/>
  <c r="Q72" i="16"/>
  <c r="S72" i="16"/>
  <c r="T97" i="16"/>
  <c r="E79" i="16"/>
  <c r="T47" i="15"/>
  <c r="P53" i="15"/>
  <c r="Q53" i="15"/>
  <c r="E59" i="15"/>
  <c r="U59" i="15" s="1"/>
  <c r="E67" i="15"/>
  <c r="E72" i="15"/>
  <c r="T58" i="15"/>
  <c r="S67" i="15"/>
  <c r="S72" i="15"/>
  <c r="T102" i="15"/>
  <c r="E95" i="15"/>
  <c r="E112" i="15" s="1"/>
  <c r="T110" i="15"/>
  <c r="T57" i="14"/>
  <c r="E59" i="14"/>
  <c r="P59" i="14"/>
  <c r="S67" i="14"/>
  <c r="S72" i="14"/>
  <c r="Q59" i="14"/>
  <c r="E67" i="14"/>
  <c r="P67" i="14"/>
  <c r="T67" i="14" s="1"/>
  <c r="E72" i="14"/>
  <c r="P72" i="14"/>
  <c r="T105" i="14"/>
  <c r="E79" i="14"/>
  <c r="P53" i="13"/>
  <c r="R53" i="13"/>
  <c r="Q53" i="13"/>
  <c r="R67" i="13"/>
  <c r="R72" i="13"/>
  <c r="P59" i="13"/>
  <c r="T100" i="13"/>
  <c r="T101" i="13"/>
  <c r="T102" i="13"/>
  <c r="T108" i="13"/>
  <c r="T109" i="13"/>
  <c r="T110" i="13"/>
  <c r="S53" i="12"/>
  <c r="U47" i="12"/>
  <c r="E53" i="12"/>
  <c r="P53" i="12"/>
  <c r="R53" i="12"/>
  <c r="E59" i="12"/>
  <c r="E67" i="12"/>
  <c r="P72" i="12"/>
  <c r="T72" i="12" s="1"/>
  <c r="R72" i="12"/>
  <c r="T96" i="12"/>
  <c r="T97" i="12"/>
  <c r="Q67" i="11"/>
  <c r="E53" i="11"/>
  <c r="P53" i="11"/>
  <c r="E72" i="11"/>
  <c r="U57" i="11"/>
  <c r="P72" i="11"/>
  <c r="R72" i="11"/>
  <c r="Q72" i="11"/>
  <c r="R67" i="10"/>
  <c r="R72" i="10"/>
  <c r="T57" i="10"/>
  <c r="Q59" i="10"/>
  <c r="S67" i="10"/>
  <c r="E67" i="10"/>
  <c r="E72" i="10"/>
  <c r="P72" i="10"/>
  <c r="E79" i="10"/>
  <c r="T47" i="9"/>
  <c r="R72" i="9"/>
  <c r="E53" i="9"/>
  <c r="P53" i="9"/>
  <c r="T53" i="9" s="1"/>
  <c r="E59" i="9"/>
  <c r="Q59" i="9"/>
  <c r="P67" i="9"/>
  <c r="R67" i="9"/>
  <c r="Q72" i="9"/>
  <c r="E67" i="9"/>
  <c r="Q67" i="9"/>
  <c r="E72" i="9"/>
  <c r="P72" i="9"/>
  <c r="E95" i="9"/>
  <c r="Q53" i="8"/>
  <c r="E72" i="8"/>
  <c r="P72" i="8"/>
  <c r="R72" i="8"/>
  <c r="R53" i="8"/>
  <c r="Q72" i="8"/>
  <c r="U72" i="8" s="1"/>
  <c r="P67" i="8"/>
  <c r="R67" i="8"/>
  <c r="E59" i="8"/>
  <c r="P59" i="8"/>
  <c r="Q67" i="8"/>
  <c r="U57" i="8"/>
  <c r="T96" i="8"/>
  <c r="E67" i="7"/>
  <c r="Q53" i="7"/>
  <c r="R72" i="7"/>
  <c r="T58" i="7"/>
  <c r="Q59" i="7"/>
  <c r="Q67" i="7"/>
  <c r="P72" i="7"/>
  <c r="R67" i="7"/>
  <c r="Q72" i="7"/>
  <c r="U72" i="7" s="1"/>
  <c r="T100" i="7"/>
  <c r="T101" i="7"/>
  <c r="U102" i="7"/>
  <c r="T103" i="7"/>
  <c r="E95" i="7"/>
  <c r="E112" i="7" s="1"/>
  <c r="P53" i="6"/>
  <c r="R53" i="6"/>
  <c r="P67" i="6"/>
  <c r="T67" i="6" s="1"/>
  <c r="R67" i="6"/>
  <c r="Q53" i="6"/>
  <c r="Q67" i="6"/>
  <c r="S67" i="6"/>
  <c r="Q72" i="6"/>
  <c r="S72" i="6"/>
  <c r="P59" i="6"/>
  <c r="E95" i="6"/>
  <c r="T95" i="6" s="1"/>
  <c r="Q53" i="5"/>
  <c r="R53" i="5"/>
  <c r="E67" i="5"/>
  <c r="E72" i="5"/>
  <c r="E59" i="5"/>
  <c r="U59" i="5" s="1"/>
  <c r="P59" i="5"/>
  <c r="S67" i="5"/>
  <c r="S72" i="5"/>
  <c r="T47" i="4"/>
  <c r="P53" i="4"/>
  <c r="Q53" i="4"/>
  <c r="S53" i="4"/>
  <c r="Q67" i="4"/>
  <c r="P72" i="4"/>
  <c r="Q59" i="4"/>
  <c r="S67" i="4"/>
  <c r="R72" i="4"/>
  <c r="P67" i="4"/>
  <c r="S72" i="4"/>
  <c r="U58" i="4"/>
  <c r="E72" i="4"/>
  <c r="T102" i="4"/>
  <c r="Q53" i="3"/>
  <c r="R67" i="3"/>
  <c r="P53" i="3"/>
  <c r="T57" i="3"/>
  <c r="Q72" i="3"/>
  <c r="S72" i="3"/>
  <c r="P59" i="3"/>
  <c r="P67" i="3"/>
  <c r="R72" i="3"/>
  <c r="S95" i="3"/>
  <c r="T97" i="3"/>
  <c r="E53" i="2"/>
  <c r="P53" i="2"/>
  <c r="Q53" i="2"/>
  <c r="E72" i="2"/>
  <c r="E67" i="2"/>
  <c r="P59" i="2"/>
  <c r="Q59" i="2"/>
  <c r="P67" i="2"/>
  <c r="R67" i="2"/>
  <c r="P72" i="2"/>
  <c r="R72" i="2"/>
  <c r="T58" i="2"/>
  <c r="Q67" i="2"/>
  <c r="S67" i="2"/>
  <c r="Q72" i="2"/>
  <c r="U72" i="2" s="1"/>
  <c r="S72" i="2"/>
  <c r="T96" i="2"/>
  <c r="T106" i="2"/>
  <c r="U107" i="2"/>
  <c r="T108" i="2"/>
  <c r="E67" i="1"/>
  <c r="S53" i="1"/>
  <c r="E53" i="1"/>
  <c r="P53" i="1"/>
  <c r="R53" i="1"/>
  <c r="P72" i="1"/>
  <c r="R72" i="1"/>
  <c r="P59" i="1"/>
  <c r="Q67" i="1"/>
  <c r="S67" i="1"/>
  <c r="Q59" i="1"/>
  <c r="S72" i="1"/>
  <c r="E72" i="1"/>
  <c r="T105" i="1"/>
  <c r="T97" i="1"/>
  <c r="U24" i="1"/>
  <c r="T24" i="1"/>
  <c r="U33" i="1"/>
  <c r="T33" i="1"/>
  <c r="U59" i="1"/>
  <c r="T59" i="1"/>
  <c r="U30" i="1"/>
  <c r="T30" i="1"/>
  <c r="T29" i="1"/>
  <c r="T35" i="1"/>
  <c r="U44" i="1"/>
  <c r="T46" i="1"/>
  <c r="T49" i="1"/>
  <c r="U52" i="1"/>
  <c r="T71" i="1"/>
  <c r="U24" i="3"/>
  <c r="T24" i="3"/>
  <c r="U71" i="5"/>
  <c r="T71" i="5"/>
  <c r="T24" i="6"/>
  <c r="U24" i="6"/>
  <c r="T30" i="6"/>
  <c r="U30" i="6"/>
  <c r="U70" i="6"/>
  <c r="T70" i="6"/>
  <c r="T70" i="7"/>
  <c r="U70" i="7"/>
  <c r="U24" i="9"/>
  <c r="T24" i="9"/>
  <c r="U59" i="9"/>
  <c r="T59" i="9"/>
  <c r="T11" i="1"/>
  <c r="T20" i="1"/>
  <c r="T10" i="1"/>
  <c r="T19" i="1"/>
  <c r="T23" i="1"/>
  <c r="T37" i="1"/>
  <c r="U57" i="1"/>
  <c r="T66" i="1"/>
  <c r="T61" i="1"/>
  <c r="T70" i="1"/>
  <c r="U70" i="1"/>
  <c r="Q71" i="1"/>
  <c r="U71" i="1" s="1"/>
  <c r="Q72" i="1"/>
  <c r="U72" i="1" s="1"/>
  <c r="U88" i="1"/>
  <c r="T88" i="1"/>
  <c r="U92" i="1"/>
  <c r="T92" i="1"/>
  <c r="T70" i="3"/>
  <c r="U70" i="3"/>
  <c r="T59" i="5"/>
  <c r="U33" i="7"/>
  <c r="T33" i="7"/>
  <c r="T71" i="8"/>
  <c r="T72" i="1"/>
  <c r="U67" i="1"/>
  <c r="T67" i="1"/>
  <c r="T15" i="1"/>
  <c r="T14" i="1"/>
  <c r="T28" i="1"/>
  <c r="Q40" i="1"/>
  <c r="U40" i="1" s="1"/>
  <c r="T9" i="1"/>
  <c r="U36" i="1"/>
  <c r="T45" i="1"/>
  <c r="U48" i="1"/>
  <c r="Q53" i="1"/>
  <c r="U61" i="1"/>
  <c r="Q66" i="1"/>
  <c r="U66" i="1" s="1"/>
  <c r="Q15" i="2"/>
  <c r="U33" i="3"/>
  <c r="T33" i="3"/>
  <c r="U59" i="4"/>
  <c r="T59" i="4"/>
  <c r="U30" i="5"/>
  <c r="T71" i="6"/>
  <c r="T30" i="8"/>
  <c r="T40" i="1"/>
  <c r="U11" i="2"/>
  <c r="T11" i="2"/>
  <c r="U20" i="2"/>
  <c r="T20" i="2"/>
  <c r="T24" i="2"/>
  <c r="U24" i="2"/>
  <c r="T30" i="2"/>
  <c r="U30" i="2"/>
  <c r="U70" i="2"/>
  <c r="T70" i="2"/>
  <c r="T71" i="2"/>
  <c r="U71" i="2"/>
  <c r="T33" i="4"/>
  <c r="U33" i="4"/>
  <c r="U24" i="7"/>
  <c r="T24" i="7"/>
  <c r="T33" i="8"/>
  <c r="U33" i="8"/>
  <c r="U59" i="8"/>
  <c r="T59" i="8"/>
  <c r="T70" i="9"/>
  <c r="U70" i="9"/>
  <c r="U40" i="2"/>
  <c r="T40" i="2"/>
  <c r="U59" i="2"/>
  <c r="T59" i="2"/>
  <c r="T66" i="2"/>
  <c r="U30" i="3"/>
  <c r="T30" i="3"/>
  <c r="U53" i="3"/>
  <c r="T53" i="3"/>
  <c r="U71" i="3"/>
  <c r="T71" i="3"/>
  <c r="U72" i="4"/>
  <c r="U67" i="4"/>
  <c r="T72" i="4"/>
  <c r="T67" i="4"/>
  <c r="T15" i="4"/>
  <c r="U15" i="4"/>
  <c r="T24" i="4"/>
  <c r="U70" i="4"/>
  <c r="U33" i="5"/>
  <c r="T33" i="5"/>
  <c r="U40" i="6"/>
  <c r="T40" i="6"/>
  <c r="U59" i="6"/>
  <c r="T59" i="6"/>
  <c r="T66" i="6"/>
  <c r="U66" i="6"/>
  <c r="U30" i="7"/>
  <c r="T30" i="7"/>
  <c r="U53" i="7"/>
  <c r="U71" i="7"/>
  <c r="T71" i="7"/>
  <c r="U67" i="8"/>
  <c r="T72" i="8"/>
  <c r="T67" i="8"/>
  <c r="U15" i="8"/>
  <c r="T24" i="8"/>
  <c r="U24" i="8"/>
  <c r="U70" i="8"/>
  <c r="T70" i="8"/>
  <c r="U33" i="9"/>
  <c r="T33" i="9"/>
  <c r="U71" i="9"/>
  <c r="T71" i="9"/>
  <c r="U13" i="10"/>
  <c r="T13" i="10"/>
  <c r="U27" i="10"/>
  <c r="T27" i="10"/>
  <c r="T30" i="10"/>
  <c r="U30" i="10"/>
  <c r="E33" i="10"/>
  <c r="U42" i="10"/>
  <c r="T42" i="10"/>
  <c r="U46" i="10"/>
  <c r="T46" i="10"/>
  <c r="U50" i="10"/>
  <c r="T50" i="10"/>
  <c r="T24" i="12"/>
  <c r="U24" i="12"/>
  <c r="U30" i="13"/>
  <c r="T30" i="13"/>
  <c r="U71" i="13"/>
  <c r="T71" i="13"/>
  <c r="T33" i="14"/>
  <c r="U33" i="14"/>
  <c r="T33" i="16"/>
  <c r="U33" i="16"/>
  <c r="T29" i="2"/>
  <c r="T35" i="2"/>
  <c r="T39" i="2"/>
  <c r="U53" i="2"/>
  <c r="T53" i="2"/>
  <c r="T44" i="2"/>
  <c r="T48" i="2"/>
  <c r="T52" i="2"/>
  <c r="T57" i="2"/>
  <c r="T61" i="2"/>
  <c r="T65" i="2"/>
  <c r="T87" i="2"/>
  <c r="T91" i="2"/>
  <c r="U67" i="3"/>
  <c r="T67" i="3"/>
  <c r="T72" i="3"/>
  <c r="U72" i="3"/>
  <c r="U15" i="3"/>
  <c r="T15" i="3"/>
  <c r="T10" i="3"/>
  <c r="T14" i="3"/>
  <c r="T19" i="3"/>
  <c r="T23" i="3"/>
  <c r="T28" i="3"/>
  <c r="T38" i="3"/>
  <c r="T43" i="3"/>
  <c r="T47" i="3"/>
  <c r="T51" i="3"/>
  <c r="T56" i="3"/>
  <c r="T64" i="3"/>
  <c r="T69" i="3"/>
  <c r="T86" i="3"/>
  <c r="T90" i="3"/>
  <c r="T9" i="4"/>
  <c r="T13" i="4"/>
  <c r="T18" i="4"/>
  <c r="T22" i="4"/>
  <c r="T27" i="4"/>
  <c r="T32" i="4"/>
  <c r="T37" i="4"/>
  <c r="T42" i="4"/>
  <c r="T46" i="4"/>
  <c r="T50" i="4"/>
  <c r="T55" i="4"/>
  <c r="T63" i="4"/>
  <c r="T89" i="4"/>
  <c r="T93" i="4"/>
  <c r="T12" i="5"/>
  <c r="T17" i="5"/>
  <c r="T21" i="5"/>
  <c r="T26" i="5"/>
  <c r="U40" i="5"/>
  <c r="T40" i="5"/>
  <c r="T36" i="5"/>
  <c r="T45" i="5"/>
  <c r="T49" i="5"/>
  <c r="T58" i="5"/>
  <c r="T66" i="5"/>
  <c r="U66" i="5"/>
  <c r="T62" i="5"/>
  <c r="T88" i="5"/>
  <c r="T92" i="5"/>
  <c r="T11" i="6"/>
  <c r="T20" i="6"/>
  <c r="T29" i="6"/>
  <c r="T35" i="6"/>
  <c r="T39" i="6"/>
  <c r="U53" i="6"/>
  <c r="T53" i="6"/>
  <c r="T44" i="6"/>
  <c r="T48" i="6"/>
  <c r="T52" i="6"/>
  <c r="T57" i="6"/>
  <c r="T61" i="6"/>
  <c r="T65" i="6"/>
  <c r="T87" i="6"/>
  <c r="T91" i="6"/>
  <c r="U67" i="7"/>
  <c r="T67" i="7"/>
  <c r="T72" i="7"/>
  <c r="T15" i="7"/>
  <c r="T10" i="7"/>
  <c r="T14" i="7"/>
  <c r="T19" i="7"/>
  <c r="T23" i="7"/>
  <c r="T28" i="7"/>
  <c r="T38" i="7"/>
  <c r="T43" i="7"/>
  <c r="T47" i="7"/>
  <c r="T51" i="7"/>
  <c r="T56" i="7"/>
  <c r="T64" i="7"/>
  <c r="T69" i="7"/>
  <c r="T86" i="7"/>
  <c r="T90" i="7"/>
  <c r="T9" i="8"/>
  <c r="T13" i="8"/>
  <c r="T18" i="8"/>
  <c r="T22" i="8"/>
  <c r="T27" i="8"/>
  <c r="T32" i="8"/>
  <c r="T37" i="8"/>
  <c r="T42" i="8"/>
  <c r="T46" i="8"/>
  <c r="T50" i="8"/>
  <c r="T55" i="8"/>
  <c r="T63" i="8"/>
  <c r="T89" i="8"/>
  <c r="T93" i="8"/>
  <c r="T12" i="9"/>
  <c r="T17" i="9"/>
  <c r="T21" i="9"/>
  <c r="T26" i="9"/>
  <c r="U40" i="9"/>
  <c r="T40" i="9"/>
  <c r="T36" i="9"/>
  <c r="T45" i="9"/>
  <c r="T49" i="9"/>
  <c r="T58" i="9"/>
  <c r="T66" i="9"/>
  <c r="U66" i="9"/>
  <c r="T62" i="9"/>
  <c r="T87" i="9"/>
  <c r="U37" i="10"/>
  <c r="T37" i="10"/>
  <c r="U53" i="10"/>
  <c r="U43" i="10"/>
  <c r="U71" i="11"/>
  <c r="T71" i="11"/>
  <c r="U59" i="12"/>
  <c r="T59" i="12"/>
  <c r="T71" i="12"/>
  <c r="U71" i="12"/>
  <c r="U24" i="13"/>
  <c r="T24" i="13"/>
  <c r="U70" i="13"/>
  <c r="U30" i="15"/>
  <c r="T30" i="15"/>
  <c r="T59" i="15"/>
  <c r="U59" i="16"/>
  <c r="T59" i="16"/>
  <c r="U70" i="16"/>
  <c r="T70" i="16"/>
  <c r="U53" i="1"/>
  <c r="T53" i="1"/>
  <c r="U67" i="2"/>
  <c r="T72" i="2"/>
  <c r="T67" i="2"/>
  <c r="T15" i="2"/>
  <c r="U15" i="2"/>
  <c r="U35" i="2"/>
  <c r="T43" i="2"/>
  <c r="U61" i="2"/>
  <c r="T9" i="3"/>
  <c r="U43" i="3"/>
  <c r="U9" i="4"/>
  <c r="U40" i="4"/>
  <c r="T40" i="4"/>
  <c r="T66" i="4"/>
  <c r="U66" i="4"/>
  <c r="U53" i="5"/>
  <c r="T53" i="5"/>
  <c r="U72" i="6"/>
  <c r="U67" i="6"/>
  <c r="T72" i="6"/>
  <c r="T15" i="6"/>
  <c r="U15" i="6"/>
  <c r="U35" i="6"/>
  <c r="T43" i="6"/>
  <c r="U61" i="6"/>
  <c r="T9" i="7"/>
  <c r="U43" i="7"/>
  <c r="T63" i="7"/>
  <c r="T89" i="7"/>
  <c r="T93" i="7"/>
  <c r="U9" i="8"/>
  <c r="T12" i="8"/>
  <c r="T17" i="8"/>
  <c r="T21" i="8"/>
  <c r="T26" i="8"/>
  <c r="T40" i="8"/>
  <c r="T36" i="8"/>
  <c r="T45" i="8"/>
  <c r="T49" i="8"/>
  <c r="T58" i="8"/>
  <c r="T66" i="8"/>
  <c r="U66" i="8"/>
  <c r="T62" i="8"/>
  <c r="T88" i="8"/>
  <c r="T92" i="8"/>
  <c r="T11" i="9"/>
  <c r="T20" i="9"/>
  <c r="T29" i="9"/>
  <c r="T35" i="9"/>
  <c r="T39" i="9"/>
  <c r="U53" i="9"/>
  <c r="T44" i="9"/>
  <c r="T48" i="9"/>
  <c r="T52" i="9"/>
  <c r="T57" i="9"/>
  <c r="T61" i="9"/>
  <c r="T65" i="9"/>
  <c r="U69" i="9"/>
  <c r="T72" i="10"/>
  <c r="T15" i="10"/>
  <c r="U15" i="10"/>
  <c r="U9" i="10"/>
  <c r="T14" i="10"/>
  <c r="U18" i="10"/>
  <c r="T18" i="10"/>
  <c r="U22" i="10"/>
  <c r="T22" i="10"/>
  <c r="T28" i="10"/>
  <c r="T43" i="10"/>
  <c r="T47" i="10"/>
  <c r="T51" i="10"/>
  <c r="P66" i="10"/>
  <c r="P67" i="10"/>
  <c r="T67" i="10" s="1"/>
  <c r="P71" i="10"/>
  <c r="T71" i="10" s="1"/>
  <c r="Q72" i="10"/>
  <c r="U72" i="10" s="1"/>
  <c r="U30" i="11"/>
  <c r="T30" i="11"/>
  <c r="U59" i="11"/>
  <c r="T59" i="11"/>
  <c r="U33" i="13"/>
  <c r="T33" i="13"/>
  <c r="U59" i="14"/>
  <c r="T59" i="14"/>
  <c r="T24" i="16"/>
  <c r="U24" i="16"/>
  <c r="U33" i="17"/>
  <c r="T33" i="17"/>
  <c r="T33" i="2"/>
  <c r="U40" i="3"/>
  <c r="T40" i="3"/>
  <c r="U59" i="3"/>
  <c r="T59" i="3"/>
  <c r="T66" i="3"/>
  <c r="U66" i="3"/>
  <c r="T30" i="4"/>
  <c r="U30" i="4"/>
  <c r="U53" i="4"/>
  <c r="T53" i="4"/>
  <c r="T71" i="4"/>
  <c r="U71" i="4"/>
  <c r="U67" i="5"/>
  <c r="T67" i="5"/>
  <c r="U15" i="5"/>
  <c r="T15" i="5"/>
  <c r="U24" i="5"/>
  <c r="T24" i="5"/>
  <c r="T70" i="5"/>
  <c r="U70" i="5"/>
  <c r="T33" i="6"/>
  <c r="U33" i="6"/>
  <c r="U40" i="7"/>
  <c r="T40" i="7"/>
  <c r="U59" i="7"/>
  <c r="T59" i="7"/>
  <c r="T66" i="7"/>
  <c r="U66" i="7"/>
  <c r="U53" i="8"/>
  <c r="T53" i="8"/>
  <c r="T61" i="8"/>
  <c r="U67" i="9"/>
  <c r="T67" i="9"/>
  <c r="T72" i="9"/>
  <c r="U72" i="9"/>
  <c r="U15" i="9"/>
  <c r="T15" i="9"/>
  <c r="U35" i="9"/>
  <c r="U61" i="9"/>
  <c r="T24" i="10"/>
  <c r="U24" i="10"/>
  <c r="P30" i="10"/>
  <c r="U32" i="10"/>
  <c r="T32" i="10"/>
  <c r="P53" i="10"/>
  <c r="T53" i="10" s="1"/>
  <c r="U55" i="10"/>
  <c r="T55" i="10"/>
  <c r="U59" i="10"/>
  <c r="T59" i="10"/>
  <c r="P59" i="10"/>
  <c r="U63" i="10"/>
  <c r="T63" i="10"/>
  <c r="Q67" i="10"/>
  <c r="U67" i="10" s="1"/>
  <c r="U71" i="10"/>
  <c r="U89" i="10"/>
  <c r="T89" i="10"/>
  <c r="T30" i="12"/>
  <c r="U30" i="12"/>
  <c r="U70" i="12"/>
  <c r="T70" i="12"/>
  <c r="T24" i="14"/>
  <c r="U24" i="14"/>
  <c r="U70" i="14"/>
  <c r="T70" i="14"/>
  <c r="U33" i="15"/>
  <c r="T33" i="15"/>
  <c r="U71" i="15"/>
  <c r="T71" i="15"/>
  <c r="U30" i="17"/>
  <c r="T30" i="17"/>
  <c r="T24" i="18"/>
  <c r="U24" i="18"/>
  <c r="U33" i="11"/>
  <c r="T33" i="11"/>
  <c r="T93" i="11"/>
  <c r="T12" i="12"/>
  <c r="T17" i="12"/>
  <c r="T21" i="12"/>
  <c r="T26" i="12"/>
  <c r="U40" i="12"/>
  <c r="T40" i="12"/>
  <c r="T36" i="12"/>
  <c r="T45" i="12"/>
  <c r="T49" i="12"/>
  <c r="T58" i="12"/>
  <c r="T66" i="12"/>
  <c r="U66" i="12"/>
  <c r="T62" i="12"/>
  <c r="T88" i="12"/>
  <c r="T92" i="12"/>
  <c r="T11" i="13"/>
  <c r="T20" i="13"/>
  <c r="T29" i="13"/>
  <c r="T35" i="13"/>
  <c r="T39" i="13"/>
  <c r="U53" i="13"/>
  <c r="T53" i="13"/>
  <c r="T44" i="13"/>
  <c r="T48" i="13"/>
  <c r="T52" i="13"/>
  <c r="T57" i="13"/>
  <c r="T61" i="13"/>
  <c r="T65" i="13"/>
  <c r="T87" i="13"/>
  <c r="T91" i="13"/>
  <c r="U72" i="14"/>
  <c r="U67" i="14"/>
  <c r="T72" i="14"/>
  <c r="T15" i="14"/>
  <c r="U15" i="14"/>
  <c r="T10" i="14"/>
  <c r="T14" i="14"/>
  <c r="T19" i="14"/>
  <c r="T23" i="14"/>
  <c r="T28" i="14"/>
  <c r="T38" i="14"/>
  <c r="T43" i="14"/>
  <c r="T47" i="14"/>
  <c r="T51" i="14"/>
  <c r="T56" i="14"/>
  <c r="T64" i="14"/>
  <c r="T69" i="14"/>
  <c r="T86" i="14"/>
  <c r="T90" i="14"/>
  <c r="T9" i="15"/>
  <c r="T13" i="15"/>
  <c r="T18" i="15"/>
  <c r="T22" i="15"/>
  <c r="T27" i="15"/>
  <c r="T32" i="15"/>
  <c r="T37" i="15"/>
  <c r="T42" i="15"/>
  <c r="T46" i="15"/>
  <c r="T50" i="15"/>
  <c r="T55" i="15"/>
  <c r="T63" i="15"/>
  <c r="T89" i="15"/>
  <c r="T93" i="15"/>
  <c r="T12" i="16"/>
  <c r="T17" i="16"/>
  <c r="T21" i="16"/>
  <c r="T26" i="16"/>
  <c r="T40" i="16"/>
  <c r="U40" i="16"/>
  <c r="T66" i="16"/>
  <c r="U66" i="16"/>
  <c r="T62" i="16"/>
  <c r="T48" i="17"/>
  <c r="U51" i="17"/>
  <c r="T66" i="17"/>
  <c r="U66" i="17"/>
  <c r="U61" i="17"/>
  <c r="U86" i="17"/>
  <c r="T91" i="17"/>
  <c r="U11" i="18"/>
  <c r="T30" i="18"/>
  <c r="U30" i="18"/>
  <c r="T71" i="18"/>
  <c r="U71" i="18"/>
  <c r="U30" i="19"/>
  <c r="T30" i="19"/>
  <c r="U71" i="19"/>
  <c r="T24" i="20"/>
  <c r="U24" i="20"/>
  <c r="T30" i="20"/>
  <c r="U30" i="20"/>
  <c r="U70" i="20"/>
  <c r="T70" i="20"/>
  <c r="U24" i="21"/>
  <c r="T24" i="21"/>
  <c r="T70" i="21"/>
  <c r="U70" i="21"/>
  <c r="T30" i="22"/>
  <c r="U30" i="22"/>
  <c r="T71" i="22"/>
  <c r="U71" i="22"/>
  <c r="U30" i="23"/>
  <c r="T30" i="23"/>
  <c r="U71" i="23"/>
  <c r="T71" i="23"/>
  <c r="T93" i="10"/>
  <c r="T12" i="11"/>
  <c r="T17" i="11"/>
  <c r="T21" i="11"/>
  <c r="T26" i="11"/>
  <c r="U40" i="11"/>
  <c r="T40" i="11"/>
  <c r="T36" i="11"/>
  <c r="T45" i="11"/>
  <c r="T49" i="11"/>
  <c r="T58" i="11"/>
  <c r="T66" i="11"/>
  <c r="U66" i="11"/>
  <c r="T62" i="11"/>
  <c r="T88" i="11"/>
  <c r="T92" i="11"/>
  <c r="T11" i="12"/>
  <c r="T20" i="12"/>
  <c r="T29" i="12"/>
  <c r="T35" i="12"/>
  <c r="T39" i="12"/>
  <c r="U53" i="12"/>
  <c r="T53" i="12"/>
  <c r="T44" i="12"/>
  <c r="T48" i="12"/>
  <c r="T52" i="12"/>
  <c r="T57" i="12"/>
  <c r="T61" i="12"/>
  <c r="T65" i="12"/>
  <c r="T87" i="12"/>
  <c r="T91" i="12"/>
  <c r="U67" i="13"/>
  <c r="T67" i="13"/>
  <c r="T72" i="13"/>
  <c r="U72" i="13"/>
  <c r="U15" i="13"/>
  <c r="T15" i="13"/>
  <c r="T10" i="13"/>
  <c r="T14" i="13"/>
  <c r="T19" i="13"/>
  <c r="T23" i="13"/>
  <c r="T28" i="13"/>
  <c r="T38" i="13"/>
  <c r="T43" i="13"/>
  <c r="T47" i="13"/>
  <c r="T51" i="13"/>
  <c r="T56" i="13"/>
  <c r="T64" i="13"/>
  <c r="T69" i="13"/>
  <c r="T86" i="13"/>
  <c r="T90" i="13"/>
  <c r="T9" i="14"/>
  <c r="T13" i="14"/>
  <c r="T18" i="14"/>
  <c r="T22" i="14"/>
  <c r="T27" i="14"/>
  <c r="T32" i="14"/>
  <c r="T37" i="14"/>
  <c r="T42" i="14"/>
  <c r="T46" i="14"/>
  <c r="T50" i="14"/>
  <c r="T55" i="14"/>
  <c r="T63" i="14"/>
  <c r="T89" i="14"/>
  <c r="T93" i="14"/>
  <c r="T12" i="15"/>
  <c r="T17" i="15"/>
  <c r="T21" i="15"/>
  <c r="T26" i="15"/>
  <c r="U40" i="15"/>
  <c r="T40" i="15"/>
  <c r="T36" i="15"/>
  <c r="T66" i="15"/>
  <c r="U66" i="15"/>
  <c r="T30" i="16"/>
  <c r="U30" i="16"/>
  <c r="U53" i="16"/>
  <c r="T53" i="16"/>
  <c r="T71" i="16"/>
  <c r="U71" i="16"/>
  <c r="U67" i="17"/>
  <c r="T72" i="17"/>
  <c r="U72" i="17"/>
  <c r="T67" i="17"/>
  <c r="U15" i="17"/>
  <c r="T15" i="17"/>
  <c r="U24" i="17"/>
  <c r="T24" i="17"/>
  <c r="U59" i="17"/>
  <c r="T59" i="17"/>
  <c r="T71" i="17"/>
  <c r="U37" i="18"/>
  <c r="T37" i="18"/>
  <c r="U42" i="18"/>
  <c r="T42" i="18"/>
  <c r="U46" i="18"/>
  <c r="T46" i="18"/>
  <c r="U50" i="18"/>
  <c r="T50" i="18"/>
  <c r="U59" i="18"/>
  <c r="T59" i="18"/>
  <c r="T33" i="20"/>
  <c r="U33" i="20"/>
  <c r="U59" i="22"/>
  <c r="T59" i="22"/>
  <c r="U40" i="10"/>
  <c r="T40" i="10"/>
  <c r="T66" i="10"/>
  <c r="U66" i="10"/>
  <c r="T35" i="11"/>
  <c r="U53" i="11"/>
  <c r="T53" i="11"/>
  <c r="T61" i="11"/>
  <c r="U72" i="12"/>
  <c r="U67" i="12"/>
  <c r="T67" i="12"/>
  <c r="T15" i="12"/>
  <c r="U15" i="12"/>
  <c r="U35" i="12"/>
  <c r="T43" i="12"/>
  <c r="U61" i="12"/>
  <c r="T9" i="13"/>
  <c r="U43" i="13"/>
  <c r="U9" i="14"/>
  <c r="T40" i="14"/>
  <c r="T66" i="14"/>
  <c r="U66" i="14"/>
  <c r="T35" i="15"/>
  <c r="U53" i="15"/>
  <c r="T53" i="15"/>
  <c r="T61" i="15"/>
  <c r="U72" i="16"/>
  <c r="U67" i="16"/>
  <c r="T72" i="16"/>
  <c r="T67" i="16"/>
  <c r="T15" i="16"/>
  <c r="U15" i="16"/>
  <c r="T23" i="16"/>
  <c r="T28" i="16"/>
  <c r="U35" i="16"/>
  <c r="T38" i="16"/>
  <c r="T43" i="16"/>
  <c r="T47" i="16"/>
  <c r="T51" i="16"/>
  <c r="T56" i="16"/>
  <c r="U61" i="16"/>
  <c r="T64" i="16"/>
  <c r="T69" i="16"/>
  <c r="T86" i="16"/>
  <c r="T90" i="16"/>
  <c r="T9" i="17"/>
  <c r="T13" i="17"/>
  <c r="T18" i="17"/>
  <c r="T22" i="17"/>
  <c r="T27" i="17"/>
  <c r="T32" i="17"/>
  <c r="T37" i="17"/>
  <c r="T44" i="17"/>
  <c r="U47" i="17"/>
  <c r="T49" i="17"/>
  <c r="T52" i="17"/>
  <c r="E70" i="17"/>
  <c r="T87" i="17"/>
  <c r="U90" i="17"/>
  <c r="T92" i="17"/>
  <c r="T10" i="18"/>
  <c r="U22" i="18"/>
  <c r="U27" i="18"/>
  <c r="U29" i="18"/>
  <c r="U32" i="18"/>
  <c r="T32" i="18"/>
  <c r="P40" i="18"/>
  <c r="U24" i="19"/>
  <c r="T24" i="19"/>
  <c r="U59" i="19"/>
  <c r="T59" i="19"/>
  <c r="T71" i="20"/>
  <c r="U71" i="20"/>
  <c r="U24" i="23"/>
  <c r="T24" i="23"/>
  <c r="U67" i="11"/>
  <c r="T72" i="11"/>
  <c r="U72" i="11"/>
  <c r="U15" i="11"/>
  <c r="T15" i="11"/>
  <c r="U24" i="11"/>
  <c r="T70" i="11"/>
  <c r="U70" i="11"/>
  <c r="U33" i="12"/>
  <c r="U40" i="13"/>
  <c r="T40" i="13"/>
  <c r="U59" i="13"/>
  <c r="T59" i="13"/>
  <c r="T66" i="13"/>
  <c r="U66" i="13"/>
  <c r="T30" i="14"/>
  <c r="U30" i="14"/>
  <c r="U53" i="14"/>
  <c r="T53" i="14"/>
  <c r="T71" i="14"/>
  <c r="U67" i="15"/>
  <c r="T72" i="15"/>
  <c r="T67" i="15"/>
  <c r="U15" i="15"/>
  <c r="T15" i="15"/>
  <c r="U24" i="15"/>
  <c r="T24" i="15"/>
  <c r="T70" i="15"/>
  <c r="U70" i="15"/>
  <c r="U43" i="16"/>
  <c r="U9" i="17"/>
  <c r="U40" i="17"/>
  <c r="T40" i="17"/>
  <c r="U53" i="17"/>
  <c r="T53" i="17"/>
  <c r="T43" i="17"/>
  <c r="Q70" i="17"/>
  <c r="U72" i="18"/>
  <c r="U67" i="18"/>
  <c r="T72" i="18"/>
  <c r="T67" i="18"/>
  <c r="T15" i="18"/>
  <c r="U15" i="18"/>
  <c r="T9" i="18"/>
  <c r="P30" i="18"/>
  <c r="T33" i="18"/>
  <c r="U33" i="18"/>
  <c r="T70" i="19"/>
  <c r="U70" i="19"/>
  <c r="U33" i="21"/>
  <c r="T33" i="21"/>
  <c r="U59" i="21"/>
  <c r="T59" i="21"/>
  <c r="T33" i="22"/>
  <c r="U53" i="18"/>
  <c r="T53" i="18"/>
  <c r="U67" i="19"/>
  <c r="T72" i="19"/>
  <c r="U72" i="19"/>
  <c r="T67" i="19"/>
  <c r="U15" i="19"/>
  <c r="T15" i="19"/>
  <c r="U40" i="21"/>
  <c r="T40" i="21"/>
  <c r="T66" i="21"/>
  <c r="U66" i="21"/>
  <c r="T88" i="21"/>
  <c r="T92" i="21"/>
  <c r="T11" i="22"/>
  <c r="U53" i="22"/>
  <c r="T53" i="22"/>
  <c r="U67" i="23"/>
  <c r="T72" i="23"/>
  <c r="T67" i="23"/>
  <c r="U72" i="23"/>
  <c r="U15" i="23"/>
  <c r="T15" i="23"/>
  <c r="U47" i="23"/>
  <c r="T52" i="23"/>
  <c r="E70" i="23"/>
  <c r="T87" i="23"/>
  <c r="U90" i="23"/>
  <c r="T10" i="24"/>
  <c r="T24" i="24"/>
  <c r="U24" i="24"/>
  <c r="T40" i="24"/>
  <c r="U40" i="24"/>
  <c r="T35" i="24"/>
  <c r="U35" i="24"/>
  <c r="U24" i="25"/>
  <c r="T24" i="25"/>
  <c r="U59" i="25"/>
  <c r="T59" i="25"/>
  <c r="T24" i="26"/>
  <c r="U24" i="26"/>
  <c r="T30" i="26"/>
  <c r="U30" i="26"/>
  <c r="T33" i="28"/>
  <c r="U33" i="28"/>
  <c r="U59" i="29"/>
  <c r="T59" i="29"/>
  <c r="U70" i="30"/>
  <c r="T70" i="30"/>
  <c r="U24" i="31"/>
  <c r="T24" i="31"/>
  <c r="U70" i="18"/>
  <c r="T70" i="18"/>
  <c r="U33" i="19"/>
  <c r="T33" i="19"/>
  <c r="T40" i="20"/>
  <c r="U40" i="20"/>
  <c r="U59" i="20"/>
  <c r="T59" i="20"/>
  <c r="T66" i="20"/>
  <c r="U66" i="20"/>
  <c r="U30" i="21"/>
  <c r="T30" i="21"/>
  <c r="U53" i="21"/>
  <c r="T53" i="21"/>
  <c r="T71" i="21"/>
  <c r="U72" i="22"/>
  <c r="U67" i="22"/>
  <c r="T67" i="22"/>
  <c r="T15" i="22"/>
  <c r="T24" i="22"/>
  <c r="U24" i="22"/>
  <c r="U70" i="22"/>
  <c r="T70" i="22"/>
  <c r="U33" i="23"/>
  <c r="T33" i="23"/>
  <c r="U67" i="24"/>
  <c r="T72" i="24"/>
  <c r="T67" i="24"/>
  <c r="U15" i="24"/>
  <c r="T15" i="24"/>
  <c r="T9" i="24"/>
  <c r="T30" i="24"/>
  <c r="U30" i="24"/>
  <c r="T33" i="24"/>
  <c r="U33" i="24"/>
  <c r="U59" i="24"/>
  <c r="T59" i="24"/>
  <c r="T71" i="24"/>
  <c r="U71" i="24"/>
  <c r="U33" i="27"/>
  <c r="T33" i="27"/>
  <c r="T24" i="30"/>
  <c r="U24" i="30"/>
  <c r="T30" i="30"/>
  <c r="U30" i="30"/>
  <c r="T70" i="31"/>
  <c r="U70" i="31"/>
  <c r="U43" i="18"/>
  <c r="T55" i="18"/>
  <c r="T63" i="18"/>
  <c r="T89" i="18"/>
  <c r="T93" i="18"/>
  <c r="U9" i="19"/>
  <c r="T12" i="19"/>
  <c r="T17" i="19"/>
  <c r="T21" i="19"/>
  <c r="T26" i="19"/>
  <c r="U40" i="19"/>
  <c r="T40" i="19"/>
  <c r="T36" i="19"/>
  <c r="T45" i="19"/>
  <c r="T49" i="19"/>
  <c r="T58" i="19"/>
  <c r="T66" i="19"/>
  <c r="U66" i="19"/>
  <c r="T62" i="19"/>
  <c r="T88" i="19"/>
  <c r="T92" i="19"/>
  <c r="T11" i="20"/>
  <c r="T20" i="20"/>
  <c r="T29" i="20"/>
  <c r="T35" i="20"/>
  <c r="T39" i="20"/>
  <c r="U53" i="20"/>
  <c r="T53" i="20"/>
  <c r="T44" i="20"/>
  <c r="T48" i="20"/>
  <c r="T52" i="20"/>
  <c r="T57" i="20"/>
  <c r="T61" i="20"/>
  <c r="T65" i="20"/>
  <c r="T87" i="20"/>
  <c r="T91" i="20"/>
  <c r="U67" i="21"/>
  <c r="T72" i="21"/>
  <c r="U72" i="21"/>
  <c r="T67" i="21"/>
  <c r="U15" i="21"/>
  <c r="T15" i="21"/>
  <c r="T10" i="21"/>
  <c r="T14" i="21"/>
  <c r="T19" i="21"/>
  <c r="T23" i="21"/>
  <c r="T28" i="21"/>
  <c r="U35" i="21"/>
  <c r="T38" i="21"/>
  <c r="T43" i="21"/>
  <c r="T47" i="21"/>
  <c r="T51" i="21"/>
  <c r="T56" i="21"/>
  <c r="U61" i="21"/>
  <c r="T64" i="21"/>
  <c r="T69" i="21"/>
  <c r="T86" i="21"/>
  <c r="T90" i="21"/>
  <c r="T9" i="22"/>
  <c r="T13" i="22"/>
  <c r="T18" i="22"/>
  <c r="T22" i="22"/>
  <c r="T27" i="22"/>
  <c r="T32" i="22"/>
  <c r="T37" i="22"/>
  <c r="T42" i="22"/>
  <c r="U43" i="22"/>
  <c r="T46" i="22"/>
  <c r="T50" i="22"/>
  <c r="T55" i="22"/>
  <c r="T63" i="22"/>
  <c r="T89" i="22"/>
  <c r="T93" i="22"/>
  <c r="U9" i="23"/>
  <c r="T12" i="23"/>
  <c r="T17" i="23"/>
  <c r="T21" i="23"/>
  <c r="T26" i="23"/>
  <c r="U40" i="23"/>
  <c r="T40" i="23"/>
  <c r="T36" i="23"/>
  <c r="T45" i="23"/>
  <c r="T48" i="23"/>
  <c r="U51" i="23"/>
  <c r="T66" i="23"/>
  <c r="U66" i="23"/>
  <c r="U61" i="23"/>
  <c r="U86" i="23"/>
  <c r="T88" i="23"/>
  <c r="T91" i="23"/>
  <c r="U9" i="24"/>
  <c r="T11" i="24"/>
  <c r="T14" i="24"/>
  <c r="U70" i="24"/>
  <c r="T70" i="24"/>
  <c r="U33" i="25"/>
  <c r="T33" i="25"/>
  <c r="U71" i="25"/>
  <c r="T71" i="25"/>
  <c r="T71" i="26"/>
  <c r="U71" i="26"/>
  <c r="U24" i="27"/>
  <c r="T24" i="27"/>
  <c r="T70" i="27"/>
  <c r="U70" i="27"/>
  <c r="U71" i="29"/>
  <c r="T71" i="29"/>
  <c r="T40" i="18"/>
  <c r="U40" i="18"/>
  <c r="T66" i="18"/>
  <c r="U66" i="18"/>
  <c r="U53" i="19"/>
  <c r="T53" i="19"/>
  <c r="U72" i="20"/>
  <c r="U67" i="20"/>
  <c r="T72" i="20"/>
  <c r="T67" i="20"/>
  <c r="T15" i="20"/>
  <c r="U15" i="20"/>
  <c r="U35" i="20"/>
  <c r="U61" i="20"/>
  <c r="U43" i="21"/>
  <c r="U9" i="22"/>
  <c r="T40" i="22"/>
  <c r="U40" i="22"/>
  <c r="T66" i="22"/>
  <c r="U66" i="22"/>
  <c r="U53" i="23"/>
  <c r="T53" i="23"/>
  <c r="U59" i="23"/>
  <c r="T59" i="23"/>
  <c r="T39" i="24"/>
  <c r="U39" i="24"/>
  <c r="T44" i="24"/>
  <c r="U44" i="24"/>
  <c r="T48" i="24"/>
  <c r="U48" i="24"/>
  <c r="T52" i="24"/>
  <c r="U52" i="24"/>
  <c r="T57" i="24"/>
  <c r="U57" i="24"/>
  <c r="T66" i="24"/>
  <c r="U66" i="24"/>
  <c r="T61" i="24"/>
  <c r="U61" i="24"/>
  <c r="T65" i="24"/>
  <c r="U65" i="24"/>
  <c r="U30" i="29"/>
  <c r="T30" i="29"/>
  <c r="T71" i="30"/>
  <c r="U71" i="30"/>
  <c r="U33" i="31"/>
  <c r="T33" i="31"/>
  <c r="U59" i="31"/>
  <c r="T59" i="31"/>
  <c r="U87" i="24"/>
  <c r="U91" i="24"/>
  <c r="U10" i="25"/>
  <c r="U14" i="25"/>
  <c r="U19" i="25"/>
  <c r="U23" i="25"/>
  <c r="U28" i="25"/>
  <c r="U38" i="25"/>
  <c r="U47" i="25"/>
  <c r="T40" i="26"/>
  <c r="U40" i="26"/>
  <c r="U59" i="26"/>
  <c r="T59" i="26"/>
  <c r="U66" i="26"/>
  <c r="T66" i="26"/>
  <c r="U30" i="27"/>
  <c r="T30" i="27"/>
  <c r="U53" i="27"/>
  <c r="T53" i="27"/>
  <c r="U71" i="27"/>
  <c r="U72" i="28"/>
  <c r="T72" i="28"/>
  <c r="U67" i="28"/>
  <c r="T67" i="28"/>
  <c r="U15" i="28"/>
  <c r="T15" i="28"/>
  <c r="T24" i="28"/>
  <c r="U24" i="28"/>
  <c r="U70" i="28"/>
  <c r="T70" i="28"/>
  <c r="U33" i="29"/>
  <c r="T33" i="29"/>
  <c r="T40" i="30"/>
  <c r="U40" i="30"/>
  <c r="U59" i="30"/>
  <c r="T59" i="30"/>
  <c r="U66" i="30"/>
  <c r="T66" i="30"/>
  <c r="U30" i="31"/>
  <c r="T30" i="31"/>
  <c r="U53" i="31"/>
  <c r="T53" i="31"/>
  <c r="U11" i="32"/>
  <c r="T11" i="32"/>
  <c r="U33" i="32"/>
  <c r="E40" i="32"/>
  <c r="U44" i="32"/>
  <c r="T44" i="32"/>
  <c r="U48" i="32"/>
  <c r="T48" i="32"/>
  <c r="U52" i="32"/>
  <c r="T52" i="32"/>
  <c r="U66" i="32"/>
  <c r="T66" i="32"/>
  <c r="U61" i="32"/>
  <c r="T61" i="32"/>
  <c r="U65" i="32"/>
  <c r="T65" i="32"/>
  <c r="U59" i="34"/>
  <c r="T59" i="34"/>
  <c r="U24" i="35"/>
  <c r="T24" i="35"/>
  <c r="U30" i="35"/>
  <c r="T30" i="35"/>
  <c r="T24" i="36"/>
  <c r="U24" i="36"/>
  <c r="T30" i="36"/>
  <c r="U30" i="36"/>
  <c r="U40" i="25"/>
  <c r="T40" i="25"/>
  <c r="T49" i="25"/>
  <c r="T58" i="25"/>
  <c r="T66" i="25"/>
  <c r="U66" i="25"/>
  <c r="T62" i="25"/>
  <c r="T88" i="25"/>
  <c r="T92" i="25"/>
  <c r="T11" i="26"/>
  <c r="T20" i="26"/>
  <c r="T29" i="26"/>
  <c r="T35" i="26"/>
  <c r="T39" i="26"/>
  <c r="U53" i="26"/>
  <c r="T53" i="26"/>
  <c r="T44" i="26"/>
  <c r="T48" i="26"/>
  <c r="T52" i="26"/>
  <c r="T57" i="26"/>
  <c r="T61" i="26"/>
  <c r="T65" i="26"/>
  <c r="T87" i="26"/>
  <c r="T91" i="26"/>
  <c r="T72" i="27"/>
  <c r="U67" i="27"/>
  <c r="U72" i="27"/>
  <c r="T15" i="27"/>
  <c r="T10" i="27"/>
  <c r="T14" i="27"/>
  <c r="T19" i="27"/>
  <c r="T23" i="27"/>
  <c r="T28" i="27"/>
  <c r="T38" i="27"/>
  <c r="T43" i="27"/>
  <c r="T47" i="27"/>
  <c r="T51" i="27"/>
  <c r="T56" i="27"/>
  <c r="T64" i="27"/>
  <c r="T69" i="27"/>
  <c r="T86" i="27"/>
  <c r="T90" i="27"/>
  <c r="T9" i="28"/>
  <c r="T13" i="28"/>
  <c r="T18" i="28"/>
  <c r="T22" i="28"/>
  <c r="T27" i="28"/>
  <c r="T32" i="28"/>
  <c r="T37" i="28"/>
  <c r="T42" i="28"/>
  <c r="T46" i="28"/>
  <c r="T50" i="28"/>
  <c r="T55" i="28"/>
  <c r="T63" i="28"/>
  <c r="T89" i="28"/>
  <c r="T93" i="28"/>
  <c r="T12" i="29"/>
  <c r="T17" i="29"/>
  <c r="T21" i="29"/>
  <c r="T26" i="29"/>
  <c r="U40" i="29"/>
  <c r="T40" i="29"/>
  <c r="T36" i="29"/>
  <c r="T45" i="29"/>
  <c r="T49" i="29"/>
  <c r="T58" i="29"/>
  <c r="U66" i="29"/>
  <c r="T66" i="29"/>
  <c r="T62" i="29"/>
  <c r="T88" i="29"/>
  <c r="T92" i="29"/>
  <c r="T11" i="30"/>
  <c r="T20" i="30"/>
  <c r="T29" i="30"/>
  <c r="T35" i="30"/>
  <c r="T39" i="30"/>
  <c r="U53" i="30"/>
  <c r="T53" i="30"/>
  <c r="T44" i="30"/>
  <c r="T48" i="30"/>
  <c r="T52" i="30"/>
  <c r="T57" i="30"/>
  <c r="T61" i="30"/>
  <c r="T65" i="30"/>
  <c r="T87" i="30"/>
  <c r="T91" i="30"/>
  <c r="T72" i="31"/>
  <c r="U67" i="31"/>
  <c r="T67" i="31"/>
  <c r="U72" i="31"/>
  <c r="U15" i="31"/>
  <c r="T15" i="31"/>
  <c r="T10" i="31"/>
  <c r="T14" i="31"/>
  <c r="T19" i="31"/>
  <c r="T23" i="31"/>
  <c r="T28" i="31"/>
  <c r="T38" i="31"/>
  <c r="T43" i="31"/>
  <c r="T47" i="31"/>
  <c r="T51" i="31"/>
  <c r="T56" i="31"/>
  <c r="T64" i="31"/>
  <c r="T69" i="31"/>
  <c r="T17" i="32"/>
  <c r="T21" i="32"/>
  <c r="T71" i="32"/>
  <c r="U71" i="32"/>
  <c r="T70" i="35"/>
  <c r="U70" i="35"/>
  <c r="U30" i="25"/>
  <c r="T30" i="25"/>
  <c r="U53" i="25"/>
  <c r="T53" i="25"/>
  <c r="T61" i="25"/>
  <c r="U72" i="26"/>
  <c r="U67" i="26"/>
  <c r="T72" i="26"/>
  <c r="T67" i="26"/>
  <c r="U15" i="26"/>
  <c r="T15" i="26"/>
  <c r="U35" i="26"/>
  <c r="T43" i="26"/>
  <c r="U61" i="26"/>
  <c r="T9" i="27"/>
  <c r="U43" i="27"/>
  <c r="U9" i="28"/>
  <c r="U40" i="28"/>
  <c r="U66" i="28"/>
  <c r="T66" i="28"/>
  <c r="T35" i="29"/>
  <c r="U53" i="29"/>
  <c r="T53" i="29"/>
  <c r="T61" i="29"/>
  <c r="U72" i="30"/>
  <c r="T72" i="30"/>
  <c r="U67" i="30"/>
  <c r="T67" i="30"/>
  <c r="U15" i="30"/>
  <c r="T15" i="30"/>
  <c r="U35" i="30"/>
  <c r="T43" i="30"/>
  <c r="U61" i="30"/>
  <c r="T9" i="31"/>
  <c r="T22" i="31"/>
  <c r="T27" i="31"/>
  <c r="T32" i="31"/>
  <c r="T37" i="31"/>
  <c r="T42" i="31"/>
  <c r="U43" i="31"/>
  <c r="T46" i="31"/>
  <c r="T50" i="31"/>
  <c r="T55" i="31"/>
  <c r="T63" i="31"/>
  <c r="Q71" i="31"/>
  <c r="U71" i="31" s="1"/>
  <c r="T88" i="31"/>
  <c r="U91" i="31"/>
  <c r="T93" i="31"/>
  <c r="T12" i="32"/>
  <c r="U29" i="32"/>
  <c r="T29" i="32"/>
  <c r="U57" i="32"/>
  <c r="T57" i="32"/>
  <c r="T70" i="32"/>
  <c r="U87" i="32"/>
  <c r="T87" i="32"/>
  <c r="U91" i="32"/>
  <c r="T91" i="32"/>
  <c r="U10" i="33"/>
  <c r="T10" i="33"/>
  <c r="U33" i="33"/>
  <c r="T33" i="33"/>
  <c r="T70" i="33"/>
  <c r="U70" i="33"/>
  <c r="T30" i="34"/>
  <c r="U30" i="34"/>
  <c r="T33" i="34"/>
  <c r="U33" i="34"/>
  <c r="U59" i="35"/>
  <c r="T59" i="35"/>
  <c r="T33" i="36"/>
  <c r="U33" i="36"/>
  <c r="U53" i="24"/>
  <c r="T53" i="24"/>
  <c r="U67" i="25"/>
  <c r="T72" i="25"/>
  <c r="U72" i="25"/>
  <c r="T67" i="25"/>
  <c r="U15" i="25"/>
  <c r="T15" i="25"/>
  <c r="T43" i="25"/>
  <c r="T70" i="25"/>
  <c r="U70" i="25"/>
  <c r="T33" i="26"/>
  <c r="U33" i="26"/>
  <c r="U40" i="27"/>
  <c r="T40" i="27"/>
  <c r="U59" i="27"/>
  <c r="T59" i="27"/>
  <c r="U66" i="27"/>
  <c r="T66" i="27"/>
  <c r="T30" i="28"/>
  <c r="U30" i="28"/>
  <c r="U53" i="28"/>
  <c r="T53" i="28"/>
  <c r="T71" i="28"/>
  <c r="U71" i="28"/>
  <c r="T72" i="29"/>
  <c r="U72" i="29"/>
  <c r="U67" i="29"/>
  <c r="T67" i="29"/>
  <c r="T15" i="29"/>
  <c r="U24" i="29"/>
  <c r="T24" i="29"/>
  <c r="T70" i="29"/>
  <c r="U70" i="29"/>
  <c r="T33" i="30"/>
  <c r="U33" i="30"/>
  <c r="U40" i="31"/>
  <c r="T40" i="31"/>
  <c r="U66" i="31"/>
  <c r="T66" i="31"/>
  <c r="U20" i="32"/>
  <c r="T20" i="32"/>
  <c r="T24" i="32"/>
  <c r="U24" i="32"/>
  <c r="P24" i="32"/>
  <c r="E30" i="32"/>
  <c r="P33" i="32"/>
  <c r="T33" i="32" s="1"/>
  <c r="T40" i="32"/>
  <c r="U40" i="32"/>
  <c r="U35" i="32"/>
  <c r="T35" i="32"/>
  <c r="U39" i="32"/>
  <c r="T39" i="32"/>
  <c r="U59" i="32"/>
  <c r="T59" i="32"/>
  <c r="Q70" i="32"/>
  <c r="U70" i="32" s="1"/>
  <c r="U24" i="33"/>
  <c r="T24" i="33"/>
  <c r="U71" i="34"/>
  <c r="U71" i="35"/>
  <c r="T71" i="35"/>
  <c r="U70" i="36"/>
  <c r="T70" i="36"/>
  <c r="U30" i="33"/>
  <c r="T30" i="33"/>
  <c r="U53" i="33"/>
  <c r="T53" i="33"/>
  <c r="U71" i="33"/>
  <c r="T71" i="33"/>
  <c r="U72" i="34"/>
  <c r="T72" i="34"/>
  <c r="U67" i="34"/>
  <c r="T67" i="34"/>
  <c r="U15" i="34"/>
  <c r="T15" i="34"/>
  <c r="T24" i="34"/>
  <c r="U24" i="34"/>
  <c r="U70" i="34"/>
  <c r="T70" i="34"/>
  <c r="U33" i="35"/>
  <c r="T33" i="35"/>
  <c r="T40" i="36"/>
  <c r="U40" i="36"/>
  <c r="U59" i="36"/>
  <c r="T59" i="36"/>
  <c r="U66" i="36"/>
  <c r="T66" i="36"/>
  <c r="U93" i="36"/>
  <c r="T93" i="36"/>
  <c r="U17" i="37"/>
  <c r="T17" i="37"/>
  <c r="U30" i="37"/>
  <c r="T30" i="37"/>
  <c r="U59" i="37"/>
  <c r="T59" i="37"/>
  <c r="U71" i="37"/>
  <c r="T71" i="37"/>
  <c r="U92" i="37"/>
  <c r="T92" i="37"/>
  <c r="T71" i="38"/>
  <c r="U59" i="39"/>
  <c r="T59" i="39"/>
  <c r="U53" i="32"/>
  <c r="T53" i="32"/>
  <c r="T72" i="33"/>
  <c r="U67" i="33"/>
  <c r="T67" i="33"/>
  <c r="U72" i="33"/>
  <c r="U15" i="33"/>
  <c r="T15" i="33"/>
  <c r="T14" i="33"/>
  <c r="T19" i="33"/>
  <c r="T23" i="33"/>
  <c r="T28" i="33"/>
  <c r="T38" i="33"/>
  <c r="T43" i="33"/>
  <c r="T47" i="33"/>
  <c r="T51" i="33"/>
  <c r="T56" i="33"/>
  <c r="T64" i="33"/>
  <c r="T69" i="33"/>
  <c r="T86" i="33"/>
  <c r="T90" i="33"/>
  <c r="T9" i="34"/>
  <c r="T13" i="34"/>
  <c r="T18" i="34"/>
  <c r="T22" i="34"/>
  <c r="T27" i="34"/>
  <c r="T32" i="34"/>
  <c r="T37" i="34"/>
  <c r="T42" i="34"/>
  <c r="T46" i="34"/>
  <c r="T50" i="34"/>
  <c r="T55" i="34"/>
  <c r="T63" i="34"/>
  <c r="T89" i="34"/>
  <c r="T93" i="34"/>
  <c r="T12" i="35"/>
  <c r="T17" i="35"/>
  <c r="T21" i="35"/>
  <c r="T26" i="35"/>
  <c r="U40" i="35"/>
  <c r="T40" i="35"/>
  <c r="T36" i="35"/>
  <c r="T45" i="35"/>
  <c r="T49" i="35"/>
  <c r="T58" i="35"/>
  <c r="U66" i="35"/>
  <c r="T66" i="35"/>
  <c r="T62" i="35"/>
  <c r="T88" i="35"/>
  <c r="T92" i="35"/>
  <c r="T11" i="36"/>
  <c r="T20" i="36"/>
  <c r="T29" i="36"/>
  <c r="T35" i="36"/>
  <c r="T39" i="36"/>
  <c r="U53" i="36"/>
  <c r="T53" i="36"/>
  <c r="T44" i="36"/>
  <c r="T48" i="36"/>
  <c r="T52" i="36"/>
  <c r="T57" i="36"/>
  <c r="T61" i="36"/>
  <c r="T65" i="36"/>
  <c r="U89" i="36"/>
  <c r="T89" i="36"/>
  <c r="U26" i="37"/>
  <c r="T26" i="37"/>
  <c r="U88" i="37"/>
  <c r="T88" i="37"/>
  <c r="T30" i="38"/>
  <c r="U30" i="38"/>
  <c r="U70" i="38"/>
  <c r="T70" i="38"/>
  <c r="U24" i="39"/>
  <c r="T24" i="39"/>
  <c r="T70" i="39"/>
  <c r="U70" i="39"/>
  <c r="U72" i="32"/>
  <c r="T72" i="32"/>
  <c r="U67" i="32"/>
  <c r="T67" i="32"/>
  <c r="U15" i="32"/>
  <c r="T15" i="32"/>
  <c r="T43" i="32"/>
  <c r="T9" i="33"/>
  <c r="U43" i="33"/>
  <c r="U9" i="34"/>
  <c r="T26" i="34"/>
  <c r="T40" i="34"/>
  <c r="U40" i="34"/>
  <c r="T36" i="34"/>
  <c r="T45" i="34"/>
  <c r="T49" i="34"/>
  <c r="T58" i="34"/>
  <c r="U66" i="34"/>
  <c r="T66" i="34"/>
  <c r="T62" i="34"/>
  <c r="T88" i="34"/>
  <c r="T92" i="34"/>
  <c r="T11" i="35"/>
  <c r="T20" i="35"/>
  <c r="T29" i="35"/>
  <c r="T35" i="35"/>
  <c r="T39" i="35"/>
  <c r="U53" i="35"/>
  <c r="T53" i="35"/>
  <c r="T44" i="35"/>
  <c r="T48" i="35"/>
  <c r="T52" i="35"/>
  <c r="T57" i="35"/>
  <c r="T61" i="35"/>
  <c r="T65" i="35"/>
  <c r="T87" i="35"/>
  <c r="T91" i="35"/>
  <c r="U72" i="36"/>
  <c r="T72" i="36"/>
  <c r="U67" i="36"/>
  <c r="T67" i="36"/>
  <c r="U15" i="36"/>
  <c r="T15" i="36"/>
  <c r="T10" i="36"/>
  <c r="T14" i="36"/>
  <c r="T19" i="36"/>
  <c r="T23" i="36"/>
  <c r="T28" i="36"/>
  <c r="U35" i="36"/>
  <c r="T38" i="36"/>
  <c r="T43" i="36"/>
  <c r="T47" i="36"/>
  <c r="T51" i="36"/>
  <c r="T56" i="36"/>
  <c r="U61" i="36"/>
  <c r="T64" i="36"/>
  <c r="T69" i="36"/>
  <c r="E71" i="36"/>
  <c r="U49" i="37"/>
  <c r="T49" i="37"/>
  <c r="Q53" i="37"/>
  <c r="U58" i="37"/>
  <c r="T58" i="37"/>
  <c r="U62" i="37"/>
  <c r="T62" i="37"/>
  <c r="Q66" i="37"/>
  <c r="T24" i="38"/>
  <c r="U24" i="38"/>
  <c r="U33" i="39"/>
  <c r="T33" i="39"/>
  <c r="T30" i="40"/>
  <c r="U30" i="40"/>
  <c r="U40" i="33"/>
  <c r="T40" i="33"/>
  <c r="U59" i="33"/>
  <c r="T59" i="33"/>
  <c r="U66" i="33"/>
  <c r="T66" i="33"/>
  <c r="U53" i="34"/>
  <c r="T53" i="34"/>
  <c r="T72" i="35"/>
  <c r="U67" i="35"/>
  <c r="U72" i="35"/>
  <c r="U15" i="35"/>
  <c r="T15" i="35"/>
  <c r="U35" i="35"/>
  <c r="U61" i="35"/>
  <c r="U43" i="36"/>
  <c r="Q71" i="36"/>
  <c r="E72" i="36"/>
  <c r="U12" i="37"/>
  <c r="T12" i="37"/>
  <c r="U21" i="37"/>
  <c r="T21" i="37"/>
  <c r="U33" i="37"/>
  <c r="T33" i="37"/>
  <c r="U36" i="37"/>
  <c r="T36" i="37"/>
  <c r="Q40" i="37"/>
  <c r="U45" i="37"/>
  <c r="T45" i="37"/>
  <c r="U11" i="38"/>
  <c r="T11" i="38"/>
  <c r="Q15" i="38"/>
  <c r="U15" i="38" s="1"/>
  <c r="U20" i="38"/>
  <c r="T20" i="38"/>
  <c r="Q24" i="38"/>
  <c r="T33" i="38"/>
  <c r="U33" i="38"/>
  <c r="T33" i="40"/>
  <c r="U33" i="40"/>
  <c r="U59" i="40"/>
  <c r="T59" i="40"/>
  <c r="T71" i="40"/>
  <c r="U71" i="40"/>
  <c r="U40" i="37"/>
  <c r="T40" i="37"/>
  <c r="U66" i="37"/>
  <c r="T66" i="37"/>
  <c r="T29" i="38"/>
  <c r="T35" i="38"/>
  <c r="T39" i="38"/>
  <c r="U53" i="38"/>
  <c r="T53" i="38"/>
  <c r="T44" i="38"/>
  <c r="T48" i="38"/>
  <c r="T52" i="38"/>
  <c r="T57" i="38"/>
  <c r="T61" i="38"/>
  <c r="T65" i="38"/>
  <c r="T87" i="38"/>
  <c r="T91" i="38"/>
  <c r="T72" i="39"/>
  <c r="U67" i="39"/>
  <c r="T67" i="39"/>
  <c r="U72" i="39"/>
  <c r="U15" i="39"/>
  <c r="T15" i="39"/>
  <c r="T10" i="39"/>
  <c r="T14" i="39"/>
  <c r="T19" i="39"/>
  <c r="T23" i="39"/>
  <c r="T28" i="39"/>
  <c r="T38" i="39"/>
  <c r="T43" i="39"/>
  <c r="T47" i="39"/>
  <c r="T51" i="39"/>
  <c r="T56" i="39"/>
  <c r="T64" i="39"/>
  <c r="T69" i="39"/>
  <c r="T86" i="39"/>
  <c r="T90" i="39"/>
  <c r="T9" i="40"/>
  <c r="T13" i="40"/>
  <c r="T18" i="40"/>
  <c r="T22" i="40"/>
  <c r="T27" i="40"/>
  <c r="T32" i="40"/>
  <c r="T37" i="40"/>
  <c r="T42" i="40"/>
  <c r="T46" i="40"/>
  <c r="T50" i="40"/>
  <c r="T55" i="40"/>
  <c r="T63" i="40"/>
  <c r="T89" i="40"/>
  <c r="U92" i="40"/>
  <c r="T92" i="40"/>
  <c r="T88" i="36"/>
  <c r="T92" i="36"/>
  <c r="T11" i="37"/>
  <c r="T20" i="37"/>
  <c r="T29" i="37"/>
  <c r="T35" i="37"/>
  <c r="T39" i="37"/>
  <c r="U53" i="37"/>
  <c r="T53" i="37"/>
  <c r="T44" i="37"/>
  <c r="T48" i="37"/>
  <c r="T52" i="37"/>
  <c r="T57" i="37"/>
  <c r="T61" i="37"/>
  <c r="T65" i="37"/>
  <c r="T87" i="37"/>
  <c r="T91" i="37"/>
  <c r="U72" i="38"/>
  <c r="T72" i="38"/>
  <c r="U67" i="38"/>
  <c r="T67" i="38"/>
  <c r="T15" i="38"/>
  <c r="T10" i="38"/>
  <c r="T14" i="38"/>
  <c r="T19" i="38"/>
  <c r="T23" i="38"/>
  <c r="T28" i="38"/>
  <c r="T38" i="38"/>
  <c r="T43" i="38"/>
  <c r="T47" i="38"/>
  <c r="T51" i="38"/>
  <c r="T56" i="38"/>
  <c r="T64" i="38"/>
  <c r="T69" i="38"/>
  <c r="T86" i="38"/>
  <c r="T90" i="38"/>
  <c r="T9" i="39"/>
  <c r="T13" i="39"/>
  <c r="T18" i="39"/>
  <c r="T22" i="39"/>
  <c r="T27" i="39"/>
  <c r="T32" i="39"/>
  <c r="T37" i="39"/>
  <c r="T42" i="39"/>
  <c r="T46" i="39"/>
  <c r="T50" i="39"/>
  <c r="T55" i="39"/>
  <c r="T63" i="39"/>
  <c r="T89" i="39"/>
  <c r="T93" i="39"/>
  <c r="T12" i="40"/>
  <c r="T17" i="40"/>
  <c r="T21" i="40"/>
  <c r="T26" i="40"/>
  <c r="T40" i="40"/>
  <c r="U40" i="40"/>
  <c r="T36" i="40"/>
  <c r="T45" i="40"/>
  <c r="T49" i="40"/>
  <c r="T58" i="40"/>
  <c r="U66" i="40"/>
  <c r="T66" i="40"/>
  <c r="T62" i="40"/>
  <c r="E79" i="21"/>
  <c r="U72" i="37"/>
  <c r="U67" i="37"/>
  <c r="T67" i="37"/>
  <c r="U15" i="37"/>
  <c r="T15" i="37"/>
  <c r="U35" i="37"/>
  <c r="T43" i="37"/>
  <c r="U61" i="37"/>
  <c r="T9" i="38"/>
  <c r="U43" i="38"/>
  <c r="U9" i="39"/>
  <c r="U40" i="39"/>
  <c r="T40" i="39"/>
  <c r="U66" i="39"/>
  <c r="T66" i="39"/>
  <c r="T35" i="40"/>
  <c r="U53" i="40"/>
  <c r="T53" i="40"/>
  <c r="T61" i="40"/>
  <c r="T40" i="38"/>
  <c r="U40" i="38"/>
  <c r="U59" i="38"/>
  <c r="T59" i="38"/>
  <c r="U66" i="38"/>
  <c r="T66" i="38"/>
  <c r="U30" i="39"/>
  <c r="T30" i="39"/>
  <c r="U53" i="39"/>
  <c r="T53" i="39"/>
  <c r="U71" i="39"/>
  <c r="U72" i="40"/>
  <c r="T72" i="40"/>
  <c r="U67" i="40"/>
  <c r="T67" i="40"/>
  <c r="U15" i="40"/>
  <c r="T15" i="40"/>
  <c r="U24" i="40"/>
  <c r="U70" i="40"/>
  <c r="T70" i="40"/>
  <c r="E79" i="39"/>
  <c r="E79" i="23"/>
  <c r="E79" i="13"/>
  <c r="E79" i="5"/>
  <c r="E79" i="3"/>
  <c r="T97" i="39"/>
  <c r="T98" i="38"/>
  <c r="T106" i="38"/>
  <c r="L112" i="38"/>
  <c r="R112" i="38" s="1"/>
  <c r="T113" i="38"/>
  <c r="T103" i="37"/>
  <c r="T96" i="36"/>
  <c r="T104" i="36"/>
  <c r="S95" i="35"/>
  <c r="T107" i="35"/>
  <c r="S95" i="34"/>
  <c r="T100" i="34"/>
  <c r="T108" i="34"/>
  <c r="E95" i="32"/>
  <c r="T100" i="32"/>
  <c r="U101" i="32"/>
  <c r="T102" i="32"/>
  <c r="S95" i="31"/>
  <c r="T113" i="9"/>
  <c r="T113" i="8"/>
  <c r="M112" i="5"/>
  <c r="S112" i="5" s="1"/>
  <c r="T98" i="4"/>
  <c r="T106" i="4"/>
  <c r="L112" i="4"/>
  <c r="R112" i="4" s="1"/>
  <c r="T103" i="3"/>
  <c r="U104" i="3"/>
  <c r="T105" i="3"/>
  <c r="T98" i="2"/>
  <c r="T110" i="2"/>
  <c r="T91" i="40"/>
  <c r="E79" i="27"/>
  <c r="E79" i="15"/>
  <c r="E79" i="8"/>
  <c r="T101" i="1"/>
  <c r="T109" i="1"/>
  <c r="M112" i="1"/>
  <c r="S112" i="1" s="1"/>
  <c r="E95" i="40"/>
  <c r="E112" i="40" s="1"/>
  <c r="T112" i="40" s="1"/>
  <c r="T102" i="40"/>
  <c r="T110" i="40"/>
  <c r="T103" i="39"/>
  <c r="T96" i="38"/>
  <c r="T101" i="37"/>
  <c r="T109" i="37"/>
  <c r="M112" i="37"/>
  <c r="S112" i="37" s="1"/>
  <c r="T102" i="36"/>
  <c r="T110" i="36"/>
  <c r="T97" i="35"/>
  <c r="T105" i="35"/>
  <c r="T98" i="34"/>
  <c r="T106" i="34"/>
  <c r="T113" i="34"/>
  <c r="T102" i="33"/>
  <c r="T103" i="33"/>
  <c r="T98" i="32"/>
  <c r="T108" i="32"/>
  <c r="T97" i="31"/>
  <c r="T105" i="31"/>
  <c r="S95" i="30"/>
  <c r="T100" i="30"/>
  <c r="T108" i="30"/>
  <c r="T97" i="29"/>
  <c r="T105" i="29"/>
  <c r="S95" i="27"/>
  <c r="T100" i="27"/>
  <c r="T101" i="27"/>
  <c r="T108" i="27"/>
  <c r="T109" i="27"/>
  <c r="T96" i="26"/>
  <c r="T103" i="26"/>
  <c r="T104" i="26"/>
  <c r="E95" i="25"/>
  <c r="E112" i="25" s="1"/>
  <c r="T98" i="25"/>
  <c r="T99" i="25"/>
  <c r="T106" i="25"/>
  <c r="T107" i="25"/>
  <c r="E95" i="24"/>
  <c r="T101" i="24"/>
  <c r="T102" i="24"/>
  <c r="S95" i="23"/>
  <c r="T100" i="23"/>
  <c r="T101" i="23"/>
  <c r="T108" i="23"/>
  <c r="T109" i="23"/>
  <c r="T96" i="22"/>
  <c r="T97" i="21"/>
  <c r="S95" i="18"/>
  <c r="S95" i="16"/>
  <c r="T103" i="14"/>
  <c r="S95" i="13"/>
  <c r="T104" i="13"/>
  <c r="T105" i="13"/>
  <c r="T106" i="13"/>
  <c r="T113" i="13"/>
  <c r="T99" i="12"/>
  <c r="T100" i="12"/>
  <c r="T101" i="12"/>
  <c r="T98" i="11"/>
  <c r="T99" i="11"/>
  <c r="U100" i="11"/>
  <c r="T101" i="11"/>
  <c r="T102" i="11"/>
  <c r="T103" i="11"/>
  <c r="U113" i="11"/>
  <c r="T97" i="10"/>
  <c r="T98" i="10"/>
  <c r="U99" i="10"/>
  <c r="T100" i="10"/>
  <c r="T101" i="10"/>
  <c r="T102" i="10"/>
  <c r="T109" i="10"/>
  <c r="T110" i="10"/>
  <c r="S95" i="9"/>
  <c r="T100" i="9"/>
  <c r="T101" i="9"/>
  <c r="T108" i="9"/>
  <c r="T109" i="9"/>
  <c r="M112" i="8"/>
  <c r="S112" i="8" s="1"/>
  <c r="T108" i="7"/>
  <c r="T109" i="7"/>
  <c r="U110" i="7"/>
  <c r="T103" i="6"/>
  <c r="T104" i="6"/>
  <c r="U105" i="6"/>
  <c r="T106" i="6"/>
  <c r="U113" i="5"/>
  <c r="T96" i="4"/>
  <c r="T104" i="4"/>
  <c r="T113" i="2"/>
  <c r="E79" i="31"/>
  <c r="E79" i="22"/>
  <c r="E79" i="19"/>
  <c r="E79" i="11"/>
  <c r="E79" i="4"/>
  <c r="R95" i="1"/>
  <c r="T99" i="1"/>
  <c r="T107" i="1"/>
  <c r="T100" i="40"/>
  <c r="T108" i="40"/>
  <c r="T113" i="40"/>
  <c r="E95" i="39"/>
  <c r="E112" i="39" s="1"/>
  <c r="T101" i="39"/>
  <c r="T109" i="39"/>
  <c r="M112" i="39"/>
  <c r="S112" i="39" s="1"/>
  <c r="T102" i="38"/>
  <c r="T110" i="38"/>
  <c r="R95" i="37"/>
  <c r="T99" i="37"/>
  <c r="T107" i="37"/>
  <c r="E95" i="36"/>
  <c r="E112" i="36" s="1"/>
  <c r="U112" i="36" s="1"/>
  <c r="T100" i="36"/>
  <c r="T108" i="36"/>
  <c r="T113" i="36"/>
  <c r="T103" i="35"/>
  <c r="T96" i="34"/>
  <c r="T104" i="34"/>
  <c r="T109" i="33"/>
  <c r="T96" i="32"/>
  <c r="T106" i="32"/>
  <c r="T113" i="32"/>
  <c r="T103" i="31"/>
  <c r="T98" i="30"/>
  <c r="T106" i="30"/>
  <c r="T113" i="30"/>
  <c r="T103" i="29"/>
  <c r="E95" i="28"/>
  <c r="U95" i="28" s="1"/>
  <c r="T98" i="28"/>
  <c r="T109" i="28"/>
  <c r="T110" i="28"/>
  <c r="E95" i="26"/>
  <c r="E112" i="26" s="1"/>
  <c r="S95" i="24"/>
  <c r="T108" i="24"/>
  <c r="T109" i="24"/>
  <c r="T110" i="24"/>
  <c r="E95" i="22"/>
  <c r="E112" i="22" s="1"/>
  <c r="U112" i="22" s="1"/>
  <c r="T106" i="22"/>
  <c r="U107" i="22"/>
  <c r="T108" i="22"/>
  <c r="T109" i="22"/>
  <c r="T110" i="22"/>
  <c r="R95" i="21"/>
  <c r="T101" i="21"/>
  <c r="U102" i="21"/>
  <c r="T103" i="21"/>
  <c r="T104" i="21"/>
  <c r="T105" i="21"/>
  <c r="R95" i="20"/>
  <c r="T99" i="20"/>
  <c r="T100" i="20"/>
  <c r="T107" i="20"/>
  <c r="T108" i="20"/>
  <c r="T113" i="20"/>
  <c r="T102" i="19"/>
  <c r="T103" i="19"/>
  <c r="T110" i="19"/>
  <c r="T97" i="18"/>
  <c r="T98" i="18"/>
  <c r="R95" i="17"/>
  <c r="E95" i="17"/>
  <c r="T98" i="15"/>
  <c r="T106" i="15"/>
  <c r="T113" i="15"/>
  <c r="E95" i="14"/>
  <c r="U95" i="14" s="1"/>
  <c r="T101" i="14"/>
  <c r="T109" i="14"/>
  <c r="T110" i="14"/>
  <c r="R95" i="6"/>
  <c r="T109" i="3"/>
  <c r="R95" i="2"/>
  <c r="T102" i="2"/>
  <c r="U103" i="2"/>
  <c r="S95" i="17"/>
  <c r="T100" i="17"/>
  <c r="T101" i="17"/>
  <c r="T108" i="17"/>
  <c r="T109" i="17"/>
  <c r="U113" i="17"/>
  <c r="T103" i="16"/>
  <c r="U104" i="16"/>
  <c r="T105" i="16"/>
  <c r="U106" i="16"/>
  <c r="T107" i="16"/>
  <c r="U108" i="16"/>
  <c r="T109" i="16"/>
  <c r="U110" i="16"/>
  <c r="T96" i="15"/>
  <c r="T104" i="15"/>
  <c r="T99" i="14"/>
  <c r="T107" i="14"/>
  <c r="T96" i="13"/>
  <c r="T97" i="13"/>
  <c r="T98" i="13"/>
  <c r="T107" i="12"/>
  <c r="T108" i="12"/>
  <c r="T109" i="12"/>
  <c r="T106" i="11"/>
  <c r="T107" i="11"/>
  <c r="U108" i="11"/>
  <c r="T109" i="11"/>
  <c r="T110" i="11"/>
  <c r="S95" i="10"/>
  <c r="T105" i="10"/>
  <c r="T106" i="10"/>
  <c r="T96" i="9"/>
  <c r="T97" i="9"/>
  <c r="T104" i="9"/>
  <c r="T105" i="9"/>
  <c r="T105" i="7"/>
  <c r="T100" i="6"/>
  <c r="T97" i="5"/>
  <c r="U98" i="5"/>
  <c r="T99" i="5"/>
  <c r="U100" i="5"/>
  <c r="T101" i="5"/>
  <c r="U102" i="5"/>
  <c r="T103" i="5"/>
  <c r="U104" i="5"/>
  <c r="T105" i="5"/>
  <c r="U106" i="5"/>
  <c r="T107" i="5"/>
  <c r="U108" i="5"/>
  <c r="T109" i="5"/>
  <c r="U110" i="5"/>
  <c r="S95" i="4"/>
  <c r="T100" i="4"/>
  <c r="T108" i="4"/>
  <c r="T113" i="4"/>
  <c r="T107" i="3"/>
  <c r="S95" i="2"/>
  <c r="T100" i="2"/>
  <c r="U95" i="39"/>
  <c r="T95" i="39"/>
  <c r="U95" i="35"/>
  <c r="T95" i="35"/>
  <c r="E112" i="35"/>
  <c r="U96" i="1"/>
  <c r="U100" i="1"/>
  <c r="U104" i="1"/>
  <c r="U108" i="1"/>
  <c r="U113" i="1"/>
  <c r="S95" i="40"/>
  <c r="U99" i="40"/>
  <c r="U103" i="40"/>
  <c r="U107" i="40"/>
  <c r="R95" i="39"/>
  <c r="U98" i="39"/>
  <c r="U102" i="39"/>
  <c r="U106" i="39"/>
  <c r="U110" i="39"/>
  <c r="E95" i="38"/>
  <c r="U97" i="38"/>
  <c r="U101" i="38"/>
  <c r="U105" i="38"/>
  <c r="U109" i="38"/>
  <c r="U96" i="37"/>
  <c r="U100" i="37"/>
  <c r="U104" i="37"/>
  <c r="U108" i="37"/>
  <c r="U113" i="37"/>
  <c r="S95" i="36"/>
  <c r="U99" i="36"/>
  <c r="U103" i="36"/>
  <c r="U107" i="36"/>
  <c r="R95" i="35"/>
  <c r="U98" i="35"/>
  <c r="U102" i="35"/>
  <c r="U106" i="35"/>
  <c r="U110" i="35"/>
  <c r="E95" i="34"/>
  <c r="U97" i="34"/>
  <c r="U101" i="34"/>
  <c r="U105" i="34"/>
  <c r="U109" i="34"/>
  <c r="U96" i="33"/>
  <c r="U101" i="33"/>
  <c r="E95" i="1"/>
  <c r="T98" i="1"/>
  <c r="T102" i="1"/>
  <c r="T106" i="1"/>
  <c r="T110" i="1"/>
  <c r="T95" i="40"/>
  <c r="T97" i="40"/>
  <c r="T101" i="40"/>
  <c r="T105" i="40"/>
  <c r="T109" i="40"/>
  <c r="T96" i="39"/>
  <c r="T100" i="39"/>
  <c r="T104" i="39"/>
  <c r="T108" i="39"/>
  <c r="T113" i="39"/>
  <c r="T99" i="38"/>
  <c r="T103" i="38"/>
  <c r="T107" i="38"/>
  <c r="E95" i="37"/>
  <c r="T98" i="37"/>
  <c r="T102" i="37"/>
  <c r="T106" i="37"/>
  <c r="T110" i="37"/>
  <c r="T97" i="36"/>
  <c r="T101" i="36"/>
  <c r="T105" i="36"/>
  <c r="T109" i="36"/>
  <c r="T96" i="35"/>
  <c r="T100" i="35"/>
  <c r="T104" i="35"/>
  <c r="T108" i="35"/>
  <c r="T113" i="35"/>
  <c r="T99" i="34"/>
  <c r="T103" i="34"/>
  <c r="T107" i="34"/>
  <c r="E95" i="33"/>
  <c r="T98" i="33"/>
  <c r="U104" i="33"/>
  <c r="T105" i="33"/>
  <c r="M112" i="33"/>
  <c r="S112" i="33" s="1"/>
  <c r="U97" i="32"/>
  <c r="U112" i="25"/>
  <c r="T112" i="25"/>
  <c r="U95" i="24"/>
  <c r="T95" i="24"/>
  <c r="E112" i="24"/>
  <c r="U95" i="40"/>
  <c r="U96" i="39"/>
  <c r="U96" i="35"/>
  <c r="T95" i="32"/>
  <c r="E112" i="32"/>
  <c r="S95" i="32"/>
  <c r="M112" i="32"/>
  <c r="S112" i="32" s="1"/>
  <c r="U112" i="26"/>
  <c r="T112" i="26"/>
  <c r="U100" i="33"/>
  <c r="U108" i="33"/>
  <c r="U110" i="33"/>
  <c r="U95" i="32"/>
  <c r="U112" i="30"/>
  <c r="T112" i="30"/>
  <c r="E112" i="29"/>
  <c r="U95" i="29"/>
  <c r="T95" i="29"/>
  <c r="T113" i="33"/>
  <c r="R95" i="32"/>
  <c r="T99" i="32"/>
  <c r="T103" i="32"/>
  <c r="T107" i="32"/>
  <c r="E95" i="31"/>
  <c r="T98" i="31"/>
  <c r="T102" i="31"/>
  <c r="T106" i="31"/>
  <c r="T110" i="31"/>
  <c r="L112" i="31"/>
  <c r="R112" i="31" s="1"/>
  <c r="T95" i="30"/>
  <c r="T97" i="30"/>
  <c r="T101" i="30"/>
  <c r="T105" i="30"/>
  <c r="T109" i="30"/>
  <c r="S95" i="29"/>
  <c r="T96" i="29"/>
  <c r="T100" i="29"/>
  <c r="T104" i="29"/>
  <c r="T108" i="29"/>
  <c r="T113" i="29"/>
  <c r="R95" i="28"/>
  <c r="T99" i="28"/>
  <c r="T103" i="28"/>
  <c r="T107" i="28"/>
  <c r="M112" i="28"/>
  <c r="S112" i="28" s="1"/>
  <c r="E95" i="27"/>
  <c r="T98" i="27"/>
  <c r="T102" i="27"/>
  <c r="T106" i="27"/>
  <c r="T110" i="27"/>
  <c r="L112" i="27"/>
  <c r="R112" i="27" s="1"/>
  <c r="T97" i="26"/>
  <c r="T101" i="26"/>
  <c r="T105" i="26"/>
  <c r="T109" i="26"/>
  <c r="S95" i="25"/>
  <c r="T96" i="25"/>
  <c r="T100" i="25"/>
  <c r="T104" i="25"/>
  <c r="T108" i="25"/>
  <c r="T113" i="25"/>
  <c r="R95" i="24"/>
  <c r="T99" i="24"/>
  <c r="T103" i="24"/>
  <c r="T107" i="24"/>
  <c r="E95" i="23"/>
  <c r="T98" i="23"/>
  <c r="T102" i="23"/>
  <c r="T106" i="23"/>
  <c r="T110" i="23"/>
  <c r="T97" i="22"/>
  <c r="T101" i="22"/>
  <c r="T105" i="22"/>
  <c r="U113" i="22"/>
  <c r="U99" i="21"/>
  <c r="T100" i="21"/>
  <c r="U107" i="21"/>
  <c r="U95" i="30"/>
  <c r="U96" i="29"/>
  <c r="T96" i="28"/>
  <c r="T100" i="28"/>
  <c r="T104" i="28"/>
  <c r="T108" i="28"/>
  <c r="T113" i="28"/>
  <c r="T99" i="27"/>
  <c r="T103" i="27"/>
  <c r="T107" i="27"/>
  <c r="U95" i="26"/>
  <c r="T98" i="26"/>
  <c r="T102" i="26"/>
  <c r="T106" i="26"/>
  <c r="T110" i="26"/>
  <c r="T95" i="25"/>
  <c r="T97" i="25"/>
  <c r="T101" i="25"/>
  <c r="T105" i="25"/>
  <c r="T109" i="25"/>
  <c r="T96" i="24"/>
  <c r="T100" i="24"/>
  <c r="T104" i="24"/>
  <c r="T113" i="24"/>
  <c r="T99" i="23"/>
  <c r="T103" i="23"/>
  <c r="T107" i="23"/>
  <c r="U95" i="22"/>
  <c r="T105" i="32"/>
  <c r="T109" i="32"/>
  <c r="T96" i="31"/>
  <c r="T100" i="31"/>
  <c r="T104" i="31"/>
  <c r="T108" i="31"/>
  <c r="T113" i="31"/>
  <c r="T99" i="30"/>
  <c r="T103" i="30"/>
  <c r="T107" i="30"/>
  <c r="T98" i="29"/>
  <c r="T102" i="29"/>
  <c r="T106" i="29"/>
  <c r="T110" i="29"/>
  <c r="T95" i="28"/>
  <c r="T97" i="28"/>
  <c r="T101" i="28"/>
  <c r="T105" i="28"/>
  <c r="M112" i="26"/>
  <c r="S112" i="26" s="1"/>
  <c r="U95" i="25"/>
  <c r="L112" i="25"/>
  <c r="R112" i="25" s="1"/>
  <c r="U96" i="24"/>
  <c r="E112" i="17"/>
  <c r="U95" i="17"/>
  <c r="T95" i="17"/>
  <c r="S95" i="22"/>
  <c r="T112" i="22"/>
  <c r="E95" i="21"/>
  <c r="U96" i="21"/>
  <c r="U98" i="21"/>
  <c r="U106" i="21"/>
  <c r="U98" i="20"/>
  <c r="U102" i="20"/>
  <c r="U106" i="20"/>
  <c r="U110" i="20"/>
  <c r="M112" i="20"/>
  <c r="S112" i="20" s="1"/>
  <c r="U95" i="19"/>
  <c r="U97" i="19"/>
  <c r="U101" i="19"/>
  <c r="U105" i="19"/>
  <c r="U109" i="19"/>
  <c r="L112" i="19"/>
  <c r="R112" i="19" s="1"/>
  <c r="U96" i="18"/>
  <c r="U100" i="18"/>
  <c r="U104" i="18"/>
  <c r="U108" i="18"/>
  <c r="U113" i="18"/>
  <c r="U99" i="17"/>
  <c r="U103" i="17"/>
  <c r="U107" i="17"/>
  <c r="U112" i="15"/>
  <c r="T112" i="15"/>
  <c r="U95" i="13"/>
  <c r="T95" i="13"/>
  <c r="E112" i="13"/>
  <c r="E112" i="19"/>
  <c r="M112" i="19"/>
  <c r="S112" i="19" s="1"/>
  <c r="E95" i="18"/>
  <c r="L112" i="18"/>
  <c r="R112" i="18" s="1"/>
  <c r="U96" i="17"/>
  <c r="T110" i="21"/>
  <c r="T97" i="20"/>
  <c r="T101" i="20"/>
  <c r="T105" i="20"/>
  <c r="T109" i="20"/>
  <c r="T96" i="19"/>
  <c r="T100" i="19"/>
  <c r="T104" i="19"/>
  <c r="T108" i="19"/>
  <c r="T113" i="19"/>
  <c r="T99" i="18"/>
  <c r="T103" i="18"/>
  <c r="T107" i="18"/>
  <c r="T98" i="17"/>
  <c r="T102" i="17"/>
  <c r="T106" i="17"/>
  <c r="T110" i="17"/>
  <c r="R95" i="16"/>
  <c r="U98" i="16"/>
  <c r="U100" i="16"/>
  <c r="U102" i="16"/>
  <c r="E112" i="14"/>
  <c r="T95" i="14"/>
  <c r="E95" i="20"/>
  <c r="T96" i="16"/>
  <c r="E95" i="16"/>
  <c r="T95" i="15"/>
  <c r="T97" i="15"/>
  <c r="T101" i="15"/>
  <c r="T105" i="15"/>
  <c r="T109" i="15"/>
  <c r="S95" i="14"/>
  <c r="T96" i="14"/>
  <c r="T100" i="14"/>
  <c r="T104" i="14"/>
  <c r="T108" i="14"/>
  <c r="T113" i="14"/>
  <c r="R95" i="13"/>
  <c r="T99" i="13"/>
  <c r="T103" i="13"/>
  <c r="T107" i="13"/>
  <c r="E95" i="12"/>
  <c r="T98" i="12"/>
  <c r="T102" i="12"/>
  <c r="T106" i="12"/>
  <c r="T110" i="12"/>
  <c r="R95" i="11"/>
  <c r="U96" i="11"/>
  <c r="T97" i="11"/>
  <c r="U104" i="11"/>
  <c r="T105" i="11"/>
  <c r="U103" i="10"/>
  <c r="T104" i="10"/>
  <c r="U108" i="10"/>
  <c r="U95" i="9"/>
  <c r="T95" i="9"/>
  <c r="E112" i="9"/>
  <c r="U95" i="15"/>
  <c r="U96" i="14"/>
  <c r="R95" i="10"/>
  <c r="L112" i="10"/>
  <c r="R112" i="10" s="1"/>
  <c r="T113" i="16"/>
  <c r="T99" i="15"/>
  <c r="T103" i="15"/>
  <c r="T107" i="15"/>
  <c r="M112" i="15"/>
  <c r="S112" i="15" s="1"/>
  <c r="T98" i="14"/>
  <c r="T102" i="14"/>
  <c r="T106" i="14"/>
  <c r="L112" i="14"/>
  <c r="R112" i="14" s="1"/>
  <c r="U96" i="13"/>
  <c r="U113" i="10"/>
  <c r="T112" i="7"/>
  <c r="U112" i="7"/>
  <c r="E95" i="11"/>
  <c r="S95" i="11"/>
  <c r="M112" i="11"/>
  <c r="S112" i="11" s="1"/>
  <c r="E95" i="10"/>
  <c r="U96" i="10"/>
  <c r="U107" i="10"/>
  <c r="U98" i="9"/>
  <c r="T99" i="9"/>
  <c r="U102" i="9"/>
  <c r="T103" i="9"/>
  <c r="U106" i="9"/>
  <c r="T107" i="9"/>
  <c r="U110" i="9"/>
  <c r="E95" i="8"/>
  <c r="U97" i="8"/>
  <c r="T98" i="8"/>
  <c r="U101" i="8"/>
  <c r="T102" i="8"/>
  <c r="U105" i="8"/>
  <c r="T106" i="8"/>
  <c r="U109" i="8"/>
  <c r="T110" i="8"/>
  <c r="T95" i="7"/>
  <c r="U96" i="7"/>
  <c r="T97" i="7"/>
  <c r="U98" i="7"/>
  <c r="T99" i="7"/>
  <c r="U104" i="7"/>
  <c r="U106" i="7"/>
  <c r="T107" i="7"/>
  <c r="U99" i="6"/>
  <c r="U101" i="6"/>
  <c r="T102" i="6"/>
  <c r="U107" i="6"/>
  <c r="U109" i="6"/>
  <c r="T110" i="6"/>
  <c r="E95" i="4"/>
  <c r="U97" i="4"/>
  <c r="U99" i="4"/>
  <c r="U101" i="4"/>
  <c r="U103" i="4"/>
  <c r="U105" i="4"/>
  <c r="U107" i="4"/>
  <c r="U109" i="4"/>
  <c r="T96" i="3"/>
  <c r="E95" i="3"/>
  <c r="U108" i="3"/>
  <c r="T99" i="2"/>
  <c r="E95" i="2"/>
  <c r="U95" i="7"/>
  <c r="U96" i="9"/>
  <c r="R95" i="7"/>
  <c r="T113" i="7"/>
  <c r="M112" i="6"/>
  <c r="S112" i="6" s="1"/>
  <c r="R95" i="3"/>
  <c r="L112" i="3"/>
  <c r="R112" i="3" s="1"/>
  <c r="S95" i="7"/>
  <c r="R95" i="5"/>
  <c r="E95" i="5"/>
  <c r="T96" i="5"/>
  <c r="U96" i="3"/>
  <c r="U113" i="3"/>
  <c r="U99" i="2"/>
  <c r="T98" i="3"/>
  <c r="T102" i="3"/>
  <c r="T106" i="3"/>
  <c r="T110" i="3"/>
  <c r="T97" i="2"/>
  <c r="T101" i="2"/>
  <c r="T105" i="2"/>
  <c r="T109" i="2"/>
  <c r="T24" i="37" l="1"/>
  <c r="T30" i="9"/>
  <c r="U95" i="6"/>
  <c r="E112" i="6"/>
  <c r="T70" i="10"/>
  <c r="T70" i="26"/>
  <c r="T95" i="26"/>
  <c r="E112" i="28"/>
  <c r="T112" i="28" s="1"/>
  <c r="U112" i="40"/>
  <c r="U70" i="37"/>
  <c r="T59" i="28"/>
  <c r="U95" i="36"/>
  <c r="T112" i="36"/>
  <c r="T95" i="36"/>
  <c r="T95" i="22"/>
  <c r="T71" i="36"/>
  <c r="U71" i="36"/>
  <c r="T30" i="32"/>
  <c r="U30" i="32"/>
  <c r="T70" i="23"/>
  <c r="U70" i="23"/>
  <c r="T70" i="17"/>
  <c r="U70" i="17"/>
  <c r="T33" i="10"/>
  <c r="U33" i="10"/>
  <c r="E112" i="2"/>
  <c r="U95" i="2"/>
  <c r="T95" i="2"/>
  <c r="T95" i="4"/>
  <c r="E112" i="4"/>
  <c r="U95" i="4"/>
  <c r="T112" i="9"/>
  <c r="U112" i="9"/>
  <c r="U112" i="14"/>
  <c r="T112" i="14"/>
  <c r="E112" i="18"/>
  <c r="U95" i="18"/>
  <c r="T95" i="18"/>
  <c r="T95" i="34"/>
  <c r="E112" i="34"/>
  <c r="U95" i="34"/>
  <c r="U95" i="20"/>
  <c r="T95" i="20"/>
  <c r="E112" i="20"/>
  <c r="T112" i="32"/>
  <c r="U112" i="32"/>
  <c r="E112" i="33"/>
  <c r="U95" i="33"/>
  <c r="T95" i="33"/>
  <c r="E112" i="1"/>
  <c r="U95" i="1"/>
  <c r="T95" i="1"/>
  <c r="U112" i="6"/>
  <c r="T112" i="6"/>
  <c r="T95" i="8"/>
  <c r="E112" i="8"/>
  <c r="U95" i="8"/>
  <c r="U95" i="5"/>
  <c r="E112" i="5"/>
  <c r="T95" i="5"/>
  <c r="E112" i="11"/>
  <c r="U95" i="11"/>
  <c r="T95" i="11"/>
  <c r="U112" i="19"/>
  <c r="T112" i="19"/>
  <c r="E112" i="21"/>
  <c r="U95" i="21"/>
  <c r="T95" i="21"/>
  <c r="T95" i="23"/>
  <c r="E112" i="23"/>
  <c r="U95" i="23"/>
  <c r="T95" i="31"/>
  <c r="E112" i="31"/>
  <c r="U95" i="31"/>
  <c r="U112" i="29"/>
  <c r="T112" i="29"/>
  <c r="T112" i="35"/>
  <c r="U112" i="35"/>
  <c r="E112" i="3"/>
  <c r="U95" i="3"/>
  <c r="T95" i="3"/>
  <c r="E112" i="10"/>
  <c r="U95" i="10"/>
  <c r="T95" i="10"/>
  <c r="T95" i="12"/>
  <c r="E112" i="12"/>
  <c r="U95" i="12"/>
  <c r="U95" i="16"/>
  <c r="E112" i="16"/>
  <c r="T95" i="16"/>
  <c r="T112" i="13"/>
  <c r="U112" i="13"/>
  <c r="U112" i="17"/>
  <c r="T112" i="17"/>
  <c r="T95" i="27"/>
  <c r="E112" i="27"/>
  <c r="U95" i="27"/>
  <c r="T112" i="24"/>
  <c r="U112" i="24"/>
  <c r="E112" i="37"/>
  <c r="U95" i="37"/>
  <c r="T95" i="37"/>
  <c r="T95" i="38"/>
  <c r="E112" i="38"/>
  <c r="U95" i="38"/>
  <c r="T112" i="39"/>
  <c r="U112" i="39"/>
  <c r="U112" i="28" l="1"/>
  <c r="U112" i="3"/>
  <c r="T112" i="3"/>
  <c r="T112" i="5"/>
  <c r="U112" i="5"/>
  <c r="T112" i="33"/>
  <c r="U112" i="33"/>
  <c r="U112" i="12"/>
  <c r="T112" i="12"/>
  <c r="U112" i="10"/>
  <c r="T112" i="10"/>
  <c r="U112" i="23"/>
  <c r="T112" i="23"/>
  <c r="U112" i="21"/>
  <c r="T112" i="21"/>
  <c r="U112" i="1"/>
  <c r="T112" i="1"/>
  <c r="T112" i="20"/>
  <c r="U112" i="20"/>
  <c r="U112" i="34"/>
  <c r="T112" i="34"/>
  <c r="U112" i="18"/>
  <c r="T112" i="18"/>
  <c r="U112" i="16"/>
  <c r="T112" i="16"/>
  <c r="U112" i="31"/>
  <c r="T112" i="31"/>
  <c r="U112" i="11"/>
  <c r="T112" i="11"/>
  <c r="U112" i="38"/>
  <c r="T112" i="38"/>
  <c r="U112" i="37"/>
  <c r="T112" i="37"/>
  <c r="U112" i="27"/>
  <c r="T112" i="27"/>
  <c r="U112" i="8"/>
  <c r="T112" i="8"/>
  <c r="U112" i="4"/>
  <c r="T112" i="4"/>
  <c r="U112" i="2"/>
  <c r="T112" i="2"/>
</calcChain>
</file>

<file path=xl/sharedStrings.xml><?xml version="1.0" encoding="utf-8"?>
<sst xmlns="http://schemas.openxmlformats.org/spreadsheetml/2006/main" count="7920" uniqueCount="164">
  <si>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</si>
  <si>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</si>
  <si>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</si>
  <si>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</si>
  <si>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</si>
  <si>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</si>
  <si>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</si>
  <si>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</si>
  <si>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</si>
  <si>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</si>
  <si>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</si>
  <si>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</si>
  <si>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</si>
  <si>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</si>
  <si>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</si>
  <si>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</si>
  <si>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</si>
  <si>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</si>
  <si>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</si>
  <si>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</si>
  <si>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</si>
  <si>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</si>
  <si>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</si>
  <si>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</si>
  <si>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</si>
  <si>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</si>
  <si>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</si>
  <si>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</si>
  <si>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</si>
  <si>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</si>
  <si>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</si>
  <si>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</si>
  <si>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</si>
  <si>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</si>
  <si>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</si>
  <si>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</si>
  <si>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</si>
  <si>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</si>
  <si>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</si>
  <si>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</si>
  <si>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</si>
  <si>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</si>
  <si>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</si>
  <si>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</si>
  <si>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</si>
  <si>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</si>
  <si>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</si>
  <si>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</si>
  <si>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</si>
  <si>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</si>
  <si>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</si>
  <si>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</si>
  <si>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</si>
  <si>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</si>
  <si>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</si>
  <si>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</si>
  <si>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</si>
  <si>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</si>
  <si>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</si>
  <si>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</si>
  <si>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</si>
  <si>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</si>
  <si>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</si>
  <si>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</si>
  <si>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</si>
  <si>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</si>
  <si>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</si>
  <si>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</si>
  <si>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</si>
  <si>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</si>
  <si>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</si>
  <si>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</si>
  <si>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</si>
  <si>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</si>
  <si>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</si>
  <si>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</si>
  <si>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</si>
  <si>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</si>
  <si>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</si>
  <si>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</si>
  <si>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</si>
  <si>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</si>
  <si>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</si>
  <si>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</si>
  <si>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</si>
  <si>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</si>
  <si>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</si>
  <si>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</si>
  <si>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</si>
  <si>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</si>
  <si>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</si>
  <si>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</si>
  <si>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</si>
  <si>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</si>
  <si>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</si>
  <si>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</si>
  <si>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</si>
  <si>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</si>
  <si>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</si>
  <si>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</si>
  <si>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</si>
  <si>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</si>
  <si>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</si>
  <si>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</si>
  <si>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</si>
  <si>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</si>
  <si>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</si>
  <si>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</si>
  <si>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</si>
  <si>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</si>
  <si>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</si>
  <si>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</si>
  <si>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EASTERN CAPE: SARAH BAARTMAN (DC10)</t>
  </si>
  <si>
    <t>EASTERN CAPE: AMATHOLE (DC12)</t>
  </si>
  <si>
    <t>EASTERN CAPE: CHRIS HANI (DC13)</t>
  </si>
  <si>
    <t>EASTERN CAPE: JOE GQABI (DC14)</t>
  </si>
  <si>
    <t>EASTERN CAPE: O R TAMBO (DC15)</t>
  </si>
  <si>
    <t>EASTERN CAPE: ALFRED NZO (DC44)</t>
  </si>
  <si>
    <t>EASTERN CAPE: DR BEYERS NAUDE (EC101)</t>
  </si>
  <si>
    <t>EASTERN CAPE: BLUE CRANE ROUTE (EC102)</t>
  </si>
  <si>
    <t>EASTERN CAPE: MAKANA (EC104)</t>
  </si>
  <si>
    <t>EASTERN CAPE: NDLAMBE (EC105)</t>
  </si>
  <si>
    <t>EASTERN CAPE: SUNDAYS RIVER VALLEY (EC106)</t>
  </si>
  <si>
    <t>EASTERN CAPE: KOUGA (EC108)</t>
  </si>
  <si>
    <t>EASTERN CAPE: KOU-KAMMA (EC109)</t>
  </si>
  <si>
    <t>EASTERN CAPE: MBHASHE (EC121)</t>
  </si>
  <si>
    <t>EASTERN CAPE: MNQUMA (EC122)</t>
  </si>
  <si>
    <t>EASTERN CAPE: GREAT KEI (EC123)</t>
  </si>
  <si>
    <t>EASTERN CAPE: AMAHLATHI (EC124)</t>
  </si>
  <si>
    <t>EASTERN CAPE: NGQUSHWA (EC126)</t>
  </si>
  <si>
    <t>EASTERN CAPE: RAYMOND MHLABA (EC129)</t>
  </si>
  <si>
    <t>EASTERN CAPE: INXUBA YETHEMBA (EC131)</t>
  </si>
  <si>
    <t>EASTERN CAPE: INTSIKA YETHU (EC135)</t>
  </si>
  <si>
    <t>EASTERN CAPE: EMALAHLENI (EC) (EC136)</t>
  </si>
  <si>
    <t>EASTERN CAPE: ENGCOBO (EC137)</t>
  </si>
  <si>
    <t>EASTERN CAPE: SAKHISIZWE (EC138)</t>
  </si>
  <si>
    <t>EASTERN CAPE: ENOCH MGIJIMA (EC139)</t>
  </si>
  <si>
    <t>EASTERN CAPE: ELUNDINI (EC141)</t>
  </si>
  <si>
    <t>EASTERN CAPE: SENQU (EC142)</t>
  </si>
  <si>
    <t>EASTERN CAPE: WALTER SISULU (EC145)</t>
  </si>
  <si>
    <t>EASTERN CAPE: NGQUZA HILLS (EC153)</t>
  </si>
  <si>
    <t>EASTERN CAPE: PORT ST JOHNS (EC154)</t>
  </si>
  <si>
    <t>EASTERN CAPE: NYANDENI (EC155)</t>
  </si>
  <si>
    <t>EASTERN CAPE: MHLONTLO (EC156)</t>
  </si>
  <si>
    <t>EASTERN CAPE: KING SABATA DALINDYEBO (EC157)</t>
  </si>
  <si>
    <t>EASTERN CAPE: MATATIELE (EC441)</t>
  </si>
  <si>
    <t>EASTERN CAPE: UMZIMVUBU (EC442)</t>
  </si>
  <si>
    <t>EASTERN CAPE: WINNIE MADIKIZELA-MANDELA (EC443)</t>
  </si>
  <si>
    <t>EASTERN CAPE: NTABANKULU (EC444)</t>
  </si>
  <si>
    <t>EASTERN CAPE: NELSON MANDELA BAY (NMA)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</si>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</sst>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20208000</v>
      </c>
      <c r="C9" s="92">
        <v>0</v>
      </c>
      <c r="D9" s="92"/>
      <c r="E9" s="92">
        <f>$B9       +$C9       +$D9</f>
        <v>20208000</v>
      </c>
      <c r="F9" s="93">
        <v>20208000</v>
      </c>
      <c r="G9" s="94">
        <v>20208000</v>
      </c>
      <c r="H9" s="93"/>
      <c r="I9" s="94">
        <v>6645</v>
      </c>
      <c r="J9" s="93"/>
      <c r="K9" s="94"/>
      <c r="L9" s="93">
        <v>6645000</v>
      </c>
      <c r="M9" s="94"/>
      <c r="N9" s="93">
        <v>910000</v>
      </c>
      <c r="O9" s="94"/>
      <c r="P9" s="93">
        <f>$H9       +$J9       +$L9       +$N9</f>
        <v>7555000</v>
      </c>
      <c r="Q9" s="94">
        <f>$I9       +$K9       +$M9       +$O9</f>
        <v>6645</v>
      </c>
      <c r="R9" s="48">
        <f>IF(($L9       =0),0,((($N9       -$L9       )/$L9       )*100))</f>
        <v>-86.30549285176825</v>
      </c>
      <c r="S9" s="49">
        <f>IF(($M9       =0),0,((($O9       -$M9       )/$M9       )*100))</f>
        <v>0</v>
      </c>
      <c r="T9" s="48">
        <f>IF(($E9       =0),0,(($P9       /$E9       )*100))</f>
        <v>37.38618368962787</v>
      </c>
      <c r="U9" s="50">
        <f>IF(($E9       =0),0,(($Q9       /$E9       )*100))</f>
        <v>3.2883016627078383E-2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82060000</v>
      </c>
      <c r="C10" s="92">
        <v>0</v>
      </c>
      <c r="D10" s="92"/>
      <c r="E10" s="92">
        <f t="shared" ref="E10:E15" si="0">$B10      +$C10      +$D10</f>
        <v>82060000</v>
      </c>
      <c r="F10" s="93">
        <v>82060000</v>
      </c>
      <c r="G10" s="94">
        <v>82060000</v>
      </c>
      <c r="H10" s="93">
        <v>15133000</v>
      </c>
      <c r="I10" s="94">
        <v>16435072</v>
      </c>
      <c r="J10" s="93">
        <v>17828000</v>
      </c>
      <c r="K10" s="94">
        <v>11361721</v>
      </c>
      <c r="L10" s="93">
        <v>22985000</v>
      </c>
      <c r="M10" s="94">
        <v>13981686</v>
      </c>
      <c r="N10" s="93">
        <v>18648000</v>
      </c>
      <c r="O10" s="94">
        <v>17140951</v>
      </c>
      <c r="P10" s="93">
        <f t="shared" ref="P10:P15" si="1">$H10      +$J10      +$L10      +$N10</f>
        <v>74594000</v>
      </c>
      <c r="Q10" s="94">
        <f t="shared" ref="Q10:Q15" si="2">$I10      +$K10      +$M10      +$O10</f>
        <v>58919430</v>
      </c>
      <c r="R10" s="48">
        <f t="shared" ref="R10:R15" si="3">IF(($L10      =0),0,((($N10      -$L10      )/$L10      )*100))</f>
        <v>-18.86882749619317</v>
      </c>
      <c r="S10" s="49">
        <f t="shared" ref="S10:S15" si="4">IF(($M10      =0),0,((($O10      -$M10      )/$M10      )*100))</f>
        <v>22.595737023417634</v>
      </c>
      <c r="T10" s="48">
        <f t="shared" ref="T10:T14" si="5">IF(($E10      =0),0,(($P10      /$E10      )*100))</f>
        <v>90.901779185961502</v>
      </c>
      <c r="U10" s="50">
        <f t="shared" ref="U10:U14" si="6">IF(($E10      =0),0,(($Q10      /$E10      )*100))</f>
        <v>71.800426517182544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32000000</v>
      </c>
      <c r="C11" s="92">
        <v>0</v>
      </c>
      <c r="D11" s="92"/>
      <c r="E11" s="92">
        <f t="shared" si="0"/>
        <v>32000000</v>
      </c>
      <c r="F11" s="93">
        <v>32000000</v>
      </c>
      <c r="G11" s="94">
        <v>32000000</v>
      </c>
      <c r="H11" s="93">
        <v>6859000</v>
      </c>
      <c r="I11" s="94">
        <v>2684164</v>
      </c>
      <c r="J11" s="93">
        <v>6913000</v>
      </c>
      <c r="K11" s="94">
        <v>3883151</v>
      </c>
      <c r="L11" s="93">
        <v>6198000</v>
      </c>
      <c r="M11" s="94">
        <v>3779410</v>
      </c>
      <c r="N11" s="93">
        <v>10037000</v>
      </c>
      <c r="O11" s="94">
        <v>4354771</v>
      </c>
      <c r="P11" s="93">
        <f t="shared" si="1"/>
        <v>30007000</v>
      </c>
      <c r="Q11" s="94">
        <f t="shared" si="2"/>
        <v>14701496</v>
      </c>
      <c r="R11" s="48">
        <f t="shared" si="3"/>
        <v>61.939335269441756</v>
      </c>
      <c r="S11" s="49">
        <f t="shared" si="4"/>
        <v>15.223566641354076</v>
      </c>
      <c r="T11" s="48">
        <f t="shared" si="5"/>
        <v>93.771875000000009</v>
      </c>
      <c r="U11" s="50">
        <f t="shared" si="6"/>
        <v>45.942174999999999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32700000</v>
      </c>
      <c r="C13" s="92">
        <v>40162000</v>
      </c>
      <c r="D13" s="92"/>
      <c r="E13" s="92">
        <f t="shared" si="0"/>
        <v>72862000</v>
      </c>
      <c r="F13" s="93">
        <v>72862000</v>
      </c>
      <c r="G13" s="94">
        <v>72862000</v>
      </c>
      <c r="H13" s="93"/>
      <c r="I13" s="94"/>
      <c r="J13" s="93">
        <v>7489000</v>
      </c>
      <c r="K13" s="94">
        <v>23937</v>
      </c>
      <c r="L13" s="93">
        <v>4873000</v>
      </c>
      <c r="M13" s="94">
        <v>2643488</v>
      </c>
      <c r="N13" s="93">
        <v>14819000</v>
      </c>
      <c r="O13" s="94">
        <v>9861199</v>
      </c>
      <c r="P13" s="93">
        <f t="shared" si="1"/>
        <v>27181000</v>
      </c>
      <c r="Q13" s="94">
        <f t="shared" si="2"/>
        <v>12528624</v>
      </c>
      <c r="R13" s="48">
        <f t="shared" si="3"/>
        <v>204.10424789657293</v>
      </c>
      <c r="S13" s="49">
        <f t="shared" si="4"/>
        <v>273.03740361219724</v>
      </c>
      <c r="T13" s="48">
        <f t="shared" si="5"/>
        <v>37.304767917432955</v>
      </c>
      <c r="U13" s="50">
        <f t="shared" si="6"/>
        <v>17.195004254618322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5500000</v>
      </c>
      <c r="C14" s="92">
        <v>0</v>
      </c>
      <c r="D14" s="92"/>
      <c r="E14" s="92">
        <f t="shared" si="0"/>
        <v>5500000</v>
      </c>
      <c r="F14" s="93">
        <v>5500000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172468000</v>
      </c>
      <c r="C15" s="95">
        <f>SUM(C9:C14)</f>
        <v>40162000</v>
      </c>
      <c r="D15" s="95"/>
      <c r="E15" s="95">
        <f t="shared" si="0"/>
        <v>212630000</v>
      </c>
      <c r="F15" s="96">
        <f t="shared" ref="F15:O15" si="7">SUM(F9:F14)</f>
        <v>212630000</v>
      </c>
      <c r="G15" s="97">
        <f t="shared" si="7"/>
        <v>207130000</v>
      </c>
      <c r="H15" s="96">
        <f t="shared" si="7"/>
        <v>21992000</v>
      </c>
      <c r="I15" s="97">
        <f t="shared" si="7"/>
        <v>19125881</v>
      </c>
      <c r="J15" s="96">
        <f t="shared" si="7"/>
        <v>32230000</v>
      </c>
      <c r="K15" s="97">
        <f t="shared" si="7"/>
        <v>15268809</v>
      </c>
      <c r="L15" s="96">
        <f t="shared" si="7"/>
        <v>40701000</v>
      </c>
      <c r="M15" s="97">
        <f t="shared" si="7"/>
        <v>20404584</v>
      </c>
      <c r="N15" s="96">
        <f t="shared" si="7"/>
        <v>44414000</v>
      </c>
      <c r="O15" s="97">
        <f t="shared" si="7"/>
        <v>31356921</v>
      </c>
      <c r="P15" s="96">
        <f t="shared" si="1"/>
        <v>139337000</v>
      </c>
      <c r="Q15" s="97">
        <f t="shared" si="2"/>
        <v>86156195</v>
      </c>
      <c r="R15" s="52">
        <f t="shared" si="3"/>
        <v>9.1226259797056581</v>
      </c>
      <c r="S15" s="53">
        <f t="shared" si="4"/>
        <v>53.675865187940119</v>
      </c>
      <c r="T15" s="52">
        <f>IF((SUM($E9:$E13))=0,0,(P15/(SUM($E9:$E13))*100))</f>
        <v>67.270313329792884</v>
      </c>
      <c r="U15" s="54">
        <f>IF((SUM($E9:$E13))=0,0,(Q15/(SUM($E9:$E13))*100))</f>
        <v>41.595227634818713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19655000</v>
      </c>
      <c r="C19" s="92">
        <v>0</v>
      </c>
      <c r="D19" s="92"/>
      <c r="E19" s="92">
        <f t="shared" si="8"/>
        <v>19655000</v>
      </c>
      <c r="F19" s="93">
        <v>19655000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125982000</v>
      </c>
      <c r="D20" s="92"/>
      <c r="E20" s="92">
        <f t="shared" si="8"/>
        <v>125982000</v>
      </c>
      <c r="F20" s="93">
        <v>125982000</v>
      </c>
      <c r="G20" s="94">
        <v>125982000</v>
      </c>
      <c r="H20" s="93"/>
      <c r="I20" s="94"/>
      <c r="J20" s="93"/>
      <c r="K20" s="94"/>
      <c r="L20" s="93">
        <v>3702000</v>
      </c>
      <c r="M20" s="94">
        <v>2884734</v>
      </c>
      <c r="N20" s="93">
        <v>29551000</v>
      </c>
      <c r="O20" s="94">
        <v>14498798</v>
      </c>
      <c r="P20" s="93">
        <f t="shared" si="9"/>
        <v>33253000</v>
      </c>
      <c r="Q20" s="94">
        <f t="shared" si="10"/>
        <v>17383532</v>
      </c>
      <c r="R20" s="48">
        <f t="shared" si="11"/>
        <v>698.24419232847106</v>
      </c>
      <c r="S20" s="49">
        <f t="shared" si="12"/>
        <v>402.60433024327369</v>
      </c>
      <c r="T20" s="48">
        <f t="shared" si="13"/>
        <v>26.395040561350037</v>
      </c>
      <c r="U20" s="50">
        <f t="shared" si="14"/>
        <v>13.798425171849946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19655000</v>
      </c>
      <c r="C24" s="95">
        <f>SUM(C17:C23)</f>
        <v>125982000</v>
      </c>
      <c r="D24" s="95"/>
      <c r="E24" s="95">
        <f t="shared" si="8"/>
        <v>145637000</v>
      </c>
      <c r="F24" s="96">
        <f t="shared" ref="F24:O24" si="15">SUM(F17:F23)</f>
        <v>145637000</v>
      </c>
      <c r="G24" s="97">
        <f t="shared" si="15"/>
        <v>125982000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3702000</v>
      </c>
      <c r="M24" s="97">
        <f t="shared" si="15"/>
        <v>2884734</v>
      </c>
      <c r="N24" s="96">
        <f t="shared" si="15"/>
        <v>29551000</v>
      </c>
      <c r="O24" s="97">
        <f t="shared" si="15"/>
        <v>14498798</v>
      </c>
      <c r="P24" s="96">
        <f t="shared" si="9"/>
        <v>33253000</v>
      </c>
      <c r="Q24" s="97">
        <f t="shared" si="10"/>
        <v>17383532</v>
      </c>
      <c r="R24" s="52">
        <f t="shared" si="11"/>
        <v>698.24419232847106</v>
      </c>
      <c r="S24" s="53">
        <f t="shared" si="12"/>
        <v>402.60433024327369</v>
      </c>
      <c r="T24" s="52">
        <f>IF(($E24-$E19-$E23)   =0,0,($P24   /($E24-$E19-$E23)   )*100)</f>
        <v>26.395040561350037</v>
      </c>
      <c r="U24" s="54">
        <f>IF(($E24-$E19-$E23)   =0,0,($Q24   /($E24-$E19-$E23)   )*100)</f>
        <v>13.798425171849946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>
        <v>22092000</v>
      </c>
      <c r="O28" s="94"/>
      <c r="P28" s="93">
        <f>$H28      +$J28      +$L28      +$N28</f>
        <v>84578000</v>
      </c>
      <c r="Q28" s="94">
        <f>$I28      +$K28      +$M28      +$O28</f>
        <v>0</v>
      </c>
      <c r="R28" s="48">
        <f>IF(($L28      =0),0,((($N28      -$L28      )/$L28      )*100))</f>
        <v>46.771193196917352</v>
      </c>
      <c r="S28" s="49">
        <f>IF(($M28      =0),0,((($O28      -$M28      )/$M28      )*100))</f>
        <v>0</v>
      </c>
      <c r="T28" s="48">
        <f>IF(($E28      =0),0,(($P28      /$E28      )*100))</f>
        <v>38.710769977161114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16167000</v>
      </c>
      <c r="C29" s="92">
        <v>0</v>
      </c>
      <c r="D29" s="92"/>
      <c r="E29" s="92">
        <f>$B29      +$C29      +$D29</f>
        <v>16167000</v>
      </c>
      <c r="F29" s="93">
        <v>16167000</v>
      </c>
      <c r="G29" s="94">
        <v>16167000</v>
      </c>
      <c r="H29" s="93">
        <v>723000</v>
      </c>
      <c r="I29" s="94">
        <v>6782769</v>
      </c>
      <c r="J29" s="93">
        <v>2173000</v>
      </c>
      <c r="K29" s="94">
        <v>2200091</v>
      </c>
      <c r="L29" s="93">
        <v>1769000</v>
      </c>
      <c r="M29" s="94">
        <v>3158157</v>
      </c>
      <c r="N29" s="93">
        <v>2987000</v>
      </c>
      <c r="O29" s="94">
        <v>-4290739</v>
      </c>
      <c r="P29" s="93">
        <f>$H29      +$J29      +$L29      +$N29</f>
        <v>7652000</v>
      </c>
      <c r="Q29" s="94">
        <f>$I29      +$K29      +$M29      +$O29</f>
        <v>7850278</v>
      </c>
      <c r="R29" s="48">
        <f>IF(($L29      =0),0,((($N29      -$L29      )/$L29      )*100))</f>
        <v>68.852459016393439</v>
      </c>
      <c r="S29" s="49">
        <f>IF(($M29      =0),0,((($O29      -$M29      )/$M29      )*100))</f>
        <v>-235.86211831774037</v>
      </c>
      <c r="T29" s="48">
        <f>IF(($E29      =0),0,(($P29      /$E29      )*100))</f>
        <v>47.330982866332654</v>
      </c>
      <c r="U29" s="50">
        <f>IF(($E29      =0),0,(($Q29      /$E29      )*100))</f>
        <v>48.557419434650832</v>
      </c>
      <c r="V29" s="93">
        <v>812000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301254000</v>
      </c>
      <c r="C30" s="95">
        <f>SUM(C26:C29)</f>
        <v>-66600000</v>
      </c>
      <c r="D30" s="95"/>
      <c r="E30" s="95">
        <f>$B30      +$C30      +$D30</f>
        <v>234654000</v>
      </c>
      <c r="F30" s="96">
        <f t="shared" ref="F30:O30" si="16">SUM(F26:F29)</f>
        <v>234654000</v>
      </c>
      <c r="G30" s="97">
        <f t="shared" si="16"/>
        <v>234654000</v>
      </c>
      <c r="H30" s="96">
        <f t="shared" si="16"/>
        <v>18968000</v>
      </c>
      <c r="I30" s="97">
        <f t="shared" si="16"/>
        <v>6782769</v>
      </c>
      <c r="J30" s="96">
        <f t="shared" si="16"/>
        <v>31362000</v>
      </c>
      <c r="K30" s="97">
        <f t="shared" si="16"/>
        <v>2200091</v>
      </c>
      <c r="L30" s="96">
        <f t="shared" si="16"/>
        <v>16821000</v>
      </c>
      <c r="M30" s="97">
        <f t="shared" si="16"/>
        <v>3158157</v>
      </c>
      <c r="N30" s="96">
        <f t="shared" si="16"/>
        <v>25079000</v>
      </c>
      <c r="O30" s="97">
        <f t="shared" si="16"/>
        <v>-4290739</v>
      </c>
      <c r="P30" s="96">
        <f>$H30      +$J30      +$L30      +$N30</f>
        <v>92230000</v>
      </c>
      <c r="Q30" s="97">
        <f>$I30      +$K30      +$M30      +$O30</f>
        <v>7850278</v>
      </c>
      <c r="R30" s="52">
        <f>IF(($L30      =0),0,((($N30      -$L30      )/$L30      )*100))</f>
        <v>49.093395160810893</v>
      </c>
      <c r="S30" s="53">
        <f>IF(($M30      =0),0,((($O30      -$M30      )/$M30      )*100))</f>
        <v>-235.86211831774037</v>
      </c>
      <c r="T30" s="52">
        <f>IF($E30   =0,0,($P30   /$E30   )*100)</f>
        <v>39.304678377526059</v>
      </c>
      <c r="U30" s="54">
        <f>IF($E30   =0,0,($Q30   /$E30   )*100)</f>
        <v>3.3454694997741354</v>
      </c>
      <c r="V30" s="96">
        <f>SUM(V26:V29)</f>
        <v>812000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112946000</v>
      </c>
      <c r="C32" s="92">
        <v>0</v>
      </c>
      <c r="D32" s="92"/>
      <c r="E32" s="92">
        <f>$B32      +$C32      +$D32</f>
        <v>112946000</v>
      </c>
      <c r="F32" s="93">
        <v>112946000</v>
      </c>
      <c r="G32" s="94">
        <v>112946000</v>
      </c>
      <c r="H32" s="93">
        <v>20493000</v>
      </c>
      <c r="I32" s="94">
        <v>13985586</v>
      </c>
      <c r="J32" s="93">
        <v>47103000</v>
      </c>
      <c r="K32" s="94">
        <v>33540841</v>
      </c>
      <c r="L32" s="93">
        <v>15900000</v>
      </c>
      <c r="M32" s="94">
        <v>21844789</v>
      </c>
      <c r="N32" s="93">
        <v>15079000</v>
      </c>
      <c r="O32" s="94">
        <v>15638586</v>
      </c>
      <c r="P32" s="93">
        <f>$H32      +$J32      +$L32      +$N32</f>
        <v>98575000</v>
      </c>
      <c r="Q32" s="94">
        <f>$I32      +$K32      +$M32      +$O32</f>
        <v>85009802</v>
      </c>
      <c r="R32" s="48">
        <f>IF(($L32      =0),0,((($N32      -$L32      )/$L32      )*100))</f>
        <v>-5.1635220125786159</v>
      </c>
      <c r="S32" s="49">
        <f>IF(($M32      =0),0,((($O32      -$M32      )/$M32      )*100))</f>
        <v>-28.410450657133836</v>
      </c>
      <c r="T32" s="48">
        <f>IF(($E32      =0),0,(($P32      /$E32      )*100))</f>
        <v>87.276220494749708</v>
      </c>
      <c r="U32" s="50">
        <f>IF(($E32      =0),0,(($Q32      /$E32      )*100))</f>
        <v>75.265881040497234</v>
      </c>
      <c r="V32" s="93">
        <v>64000</v>
      </c>
      <c r="W32" s="94">
        <v>0</v>
      </c>
    </row>
    <row r="33" spans="1:23" ht="12.95" customHeight="1" x14ac:dyDescent="0.2">
      <c r="A33" s="51" t="s">
        <v>41</v>
      </c>
      <c r="B33" s="95">
        <f>B32</f>
        <v>112946000</v>
      </c>
      <c r="C33" s="95">
        <f>C32</f>
        <v>0</v>
      </c>
      <c r="D33" s="95"/>
      <c r="E33" s="95">
        <f>$B33      +$C33      +$D33</f>
        <v>112946000</v>
      </c>
      <c r="F33" s="96">
        <f t="shared" ref="F33:O33" si="17">F32</f>
        <v>112946000</v>
      </c>
      <c r="G33" s="97">
        <f t="shared" si="17"/>
        <v>112946000</v>
      </c>
      <c r="H33" s="96">
        <f t="shared" si="17"/>
        <v>20493000</v>
      </c>
      <c r="I33" s="97">
        <f t="shared" si="17"/>
        <v>13985586</v>
      </c>
      <c r="J33" s="96">
        <f t="shared" si="17"/>
        <v>47103000</v>
      </c>
      <c r="K33" s="97">
        <f t="shared" si="17"/>
        <v>33540841</v>
      </c>
      <c r="L33" s="96">
        <f t="shared" si="17"/>
        <v>15900000</v>
      </c>
      <c r="M33" s="97">
        <f t="shared" si="17"/>
        <v>21844789</v>
      </c>
      <c r="N33" s="96">
        <f t="shared" si="17"/>
        <v>15079000</v>
      </c>
      <c r="O33" s="97">
        <f t="shared" si="17"/>
        <v>15638586</v>
      </c>
      <c r="P33" s="96">
        <f>$H33      +$J33      +$L33      +$N33</f>
        <v>98575000</v>
      </c>
      <c r="Q33" s="97">
        <f>$I33      +$K33      +$M33      +$O33</f>
        <v>85009802</v>
      </c>
      <c r="R33" s="52">
        <f>IF(($L33      =0),0,((($N33      -$L33      )/$L33      )*100))</f>
        <v>-5.1635220125786159</v>
      </c>
      <c r="S33" s="53">
        <f>IF(($M33      =0),0,((($O33      -$M33      )/$M33      )*100))</f>
        <v>-28.410450657133836</v>
      </c>
      <c r="T33" s="52">
        <f>IF($E33   =0,0,($P33   /$E33   )*100)</f>
        <v>87.276220494749708</v>
      </c>
      <c r="U33" s="54">
        <f>IF($E33   =0,0,($Q33   /$E33   )*100)</f>
        <v>75.265881040497234</v>
      </c>
      <c r="V33" s="96">
        <f>V32</f>
        <v>64000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314162000</v>
      </c>
      <c r="C35" s="92">
        <v>-841000</v>
      </c>
      <c r="D35" s="92"/>
      <c r="E35" s="92">
        <f t="shared" ref="E35:E40" si="18">$B35      +$C35      +$D35</f>
        <v>313321000</v>
      </c>
      <c r="F35" s="93">
        <v>313321000</v>
      </c>
      <c r="G35" s="94">
        <v>313321000</v>
      </c>
      <c r="H35" s="93">
        <v>64776000</v>
      </c>
      <c r="I35" s="94">
        <v>35619873</v>
      </c>
      <c r="J35" s="93">
        <v>90639000</v>
      </c>
      <c r="K35" s="94">
        <v>62900110</v>
      </c>
      <c r="L35" s="93">
        <v>60871000</v>
      </c>
      <c r="M35" s="94">
        <v>118304606</v>
      </c>
      <c r="N35" s="93">
        <v>85288000</v>
      </c>
      <c r="O35" s="94">
        <v>82053667</v>
      </c>
      <c r="P35" s="93">
        <f t="shared" ref="P35:P40" si="19">$H35      +$J35      +$L35      +$N35</f>
        <v>301574000</v>
      </c>
      <c r="Q35" s="94">
        <f t="shared" ref="Q35:Q40" si="20">$I35      +$K35      +$M35      +$O35</f>
        <v>298878256</v>
      </c>
      <c r="R35" s="48">
        <f t="shared" ref="R35:R40" si="21">IF(($L35      =0),0,((($N35      -$L35      )/$L35      )*100))</f>
        <v>40.112697343562616</v>
      </c>
      <c r="S35" s="49">
        <f t="shared" ref="S35:S40" si="22">IF(($M35      =0),0,((($O35      -$M35      )/$M35      )*100))</f>
        <v>-30.642035188384803</v>
      </c>
      <c r="T35" s="48">
        <f t="shared" ref="T35:T39" si="23">IF(($E35      =0),0,(($P35      /$E35      )*100))</f>
        <v>96.250809872303492</v>
      </c>
      <c r="U35" s="50">
        <f t="shared" ref="U35:U39" si="24">IF(($E35      =0),0,(($Q35      /$E35      )*100))</f>
        <v>95.390432176585676</v>
      </c>
      <c r="V35" s="93">
        <v>7060000</v>
      </c>
      <c r="W35" s="94">
        <v>0</v>
      </c>
    </row>
    <row r="36" spans="1:23" ht="12.95" customHeight="1" x14ac:dyDescent="0.2">
      <c r="A36" s="47" t="s">
        <v>60</v>
      </c>
      <c r="B36" s="92">
        <v>653779000</v>
      </c>
      <c r="C36" s="92">
        <v>0</v>
      </c>
      <c r="D36" s="92"/>
      <c r="E36" s="92">
        <f t="shared" si="18"/>
        <v>653779000</v>
      </c>
      <c r="F36" s="93">
        <v>653779000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19000000</v>
      </c>
      <c r="C38" s="92">
        <v>1000000</v>
      </c>
      <c r="D38" s="92"/>
      <c r="E38" s="92">
        <f t="shared" si="18"/>
        <v>20000000</v>
      </c>
      <c r="F38" s="93">
        <v>20000000</v>
      </c>
      <c r="G38" s="94">
        <v>20000000</v>
      </c>
      <c r="H38" s="93">
        <v>5459000</v>
      </c>
      <c r="I38" s="94"/>
      <c r="J38" s="93">
        <v>2938000</v>
      </c>
      <c r="K38" s="94">
        <v>7900969</v>
      </c>
      <c r="L38" s="93">
        <v>4221000</v>
      </c>
      <c r="M38" s="94">
        <v>5775</v>
      </c>
      <c r="N38" s="93">
        <v>3865000</v>
      </c>
      <c r="O38" s="94">
        <v>3706365</v>
      </c>
      <c r="P38" s="93">
        <f t="shared" si="19"/>
        <v>16483000</v>
      </c>
      <c r="Q38" s="94">
        <f t="shared" si="20"/>
        <v>11613109</v>
      </c>
      <c r="R38" s="48">
        <f t="shared" si="21"/>
        <v>-8.434020374318882</v>
      </c>
      <c r="S38" s="49">
        <f t="shared" si="22"/>
        <v>64079.480519480523</v>
      </c>
      <c r="T38" s="48">
        <f t="shared" si="23"/>
        <v>82.415000000000006</v>
      </c>
      <c r="U38" s="50">
        <f t="shared" si="24"/>
        <v>58.065544999999993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986941000</v>
      </c>
      <c r="C40" s="95">
        <f>SUM(C35:C39)</f>
        <v>159000</v>
      </c>
      <c r="D40" s="95"/>
      <c r="E40" s="95">
        <f t="shared" si="18"/>
        <v>987100000</v>
      </c>
      <c r="F40" s="96">
        <f t="shared" ref="F40:O40" si="25">SUM(F35:F39)</f>
        <v>987100000</v>
      </c>
      <c r="G40" s="97">
        <f t="shared" si="25"/>
        <v>333321000</v>
      </c>
      <c r="H40" s="96">
        <f t="shared" si="25"/>
        <v>70235000</v>
      </c>
      <c r="I40" s="97">
        <f t="shared" si="25"/>
        <v>35619873</v>
      </c>
      <c r="J40" s="96">
        <f t="shared" si="25"/>
        <v>93577000</v>
      </c>
      <c r="K40" s="97">
        <f t="shared" si="25"/>
        <v>70801079</v>
      </c>
      <c r="L40" s="96">
        <f t="shared" si="25"/>
        <v>65092000</v>
      </c>
      <c r="M40" s="97">
        <f t="shared" si="25"/>
        <v>118310381</v>
      </c>
      <c r="N40" s="96">
        <f t="shared" si="25"/>
        <v>89153000</v>
      </c>
      <c r="O40" s="97">
        <f t="shared" si="25"/>
        <v>85760032</v>
      </c>
      <c r="P40" s="96">
        <f t="shared" si="19"/>
        <v>318057000</v>
      </c>
      <c r="Q40" s="97">
        <f t="shared" si="20"/>
        <v>310491365</v>
      </c>
      <c r="R40" s="52">
        <f t="shared" si="21"/>
        <v>36.964603945185274</v>
      </c>
      <c r="S40" s="53">
        <f t="shared" si="22"/>
        <v>-27.512673634277284</v>
      </c>
      <c r="T40" s="52">
        <f>IF((+$E35+$E38) =0,0,(P40   /(+$E35+$E38) )*100)</f>
        <v>95.420630563330846</v>
      </c>
      <c r="U40" s="54">
        <f>IF((+$E35+$E38) =0,0,(Q40   /(+$E35+$E38) )*100)</f>
        <v>93.15085608167503</v>
      </c>
      <c r="V40" s="96">
        <f>SUM(V35:V39)</f>
        <v>7060000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481329000</v>
      </c>
      <c r="C43" s="92">
        <v>-139727000</v>
      </c>
      <c r="D43" s="92"/>
      <c r="E43" s="92">
        <f t="shared" si="26"/>
        <v>341602000</v>
      </c>
      <c r="F43" s="93">
        <v>341602000</v>
      </c>
      <c r="G43" s="94">
        <v>341602000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>
        <v>91097000</v>
      </c>
      <c r="M43" s="94">
        <v>14193230</v>
      </c>
      <c r="N43" s="93">
        <v>103680000</v>
      </c>
      <c r="O43" s="94">
        <v>133416711</v>
      </c>
      <c r="P43" s="93">
        <f t="shared" si="27"/>
        <v>263006000</v>
      </c>
      <c r="Q43" s="94">
        <f t="shared" si="28"/>
        <v>238846445</v>
      </c>
      <c r="R43" s="48">
        <f t="shared" si="29"/>
        <v>13.812749047718368</v>
      </c>
      <c r="S43" s="49">
        <f t="shared" si="30"/>
        <v>840.00245891879433</v>
      </c>
      <c r="T43" s="48">
        <f t="shared" si="31"/>
        <v>76.991937986311555</v>
      </c>
      <c r="U43" s="50">
        <f t="shared" si="32"/>
        <v>69.919510131673704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352215000</v>
      </c>
      <c r="C44" s="92">
        <v>0</v>
      </c>
      <c r="D44" s="92"/>
      <c r="E44" s="92">
        <f t="shared" si="26"/>
        <v>352215000</v>
      </c>
      <c r="F44" s="93">
        <v>352215000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527000000</v>
      </c>
      <c r="C51" s="92">
        <v>65000000</v>
      </c>
      <c r="D51" s="92"/>
      <c r="E51" s="92">
        <f t="shared" si="26"/>
        <v>592000000</v>
      </c>
      <c r="F51" s="93">
        <v>592000000</v>
      </c>
      <c r="G51" s="94">
        <v>592000000</v>
      </c>
      <c r="H51" s="93">
        <v>46226000</v>
      </c>
      <c r="I51" s="94">
        <v>27378959</v>
      </c>
      <c r="J51" s="93">
        <v>111847000</v>
      </c>
      <c r="K51" s="94">
        <v>102563694</v>
      </c>
      <c r="L51" s="93">
        <v>60675000</v>
      </c>
      <c r="M51" s="94">
        <v>20556430</v>
      </c>
      <c r="N51" s="93">
        <v>152010000</v>
      </c>
      <c r="O51" s="94">
        <v>92733071</v>
      </c>
      <c r="P51" s="93">
        <f t="shared" si="27"/>
        <v>370758000</v>
      </c>
      <c r="Q51" s="94">
        <f t="shared" si="28"/>
        <v>243232154</v>
      </c>
      <c r="R51" s="48">
        <f t="shared" si="29"/>
        <v>150.53152039555007</v>
      </c>
      <c r="S51" s="49">
        <f t="shared" si="30"/>
        <v>351.1146682570855</v>
      </c>
      <c r="T51" s="48">
        <f t="shared" si="31"/>
        <v>62.628040540540539</v>
      </c>
      <c r="U51" s="50">
        <f t="shared" si="32"/>
        <v>41.086512499999998</v>
      </c>
      <c r="V51" s="93">
        <v>24508000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158233000</v>
      </c>
      <c r="D52" s="92"/>
      <c r="E52" s="92">
        <f t="shared" si="26"/>
        <v>158233000</v>
      </c>
      <c r="F52" s="93">
        <v>158233000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1360544000</v>
      </c>
      <c r="C53" s="95">
        <f>SUM(C42:C52)</f>
        <v>83506000</v>
      </c>
      <c r="D53" s="95"/>
      <c r="E53" s="95">
        <f t="shared" si="26"/>
        <v>1444050000</v>
      </c>
      <c r="F53" s="96">
        <f t="shared" ref="F53:O53" si="33">SUM(F42:F52)</f>
        <v>1444050000</v>
      </c>
      <c r="G53" s="97">
        <f t="shared" si="33"/>
        <v>933602000</v>
      </c>
      <c r="H53" s="96">
        <f t="shared" si="33"/>
        <v>62750000</v>
      </c>
      <c r="I53" s="97">
        <f t="shared" si="33"/>
        <v>45677083</v>
      </c>
      <c r="J53" s="96">
        <f t="shared" si="33"/>
        <v>163552000</v>
      </c>
      <c r="K53" s="97">
        <f t="shared" si="33"/>
        <v>175502074</v>
      </c>
      <c r="L53" s="96">
        <f t="shared" si="33"/>
        <v>151772000</v>
      </c>
      <c r="M53" s="97">
        <f t="shared" si="33"/>
        <v>34749660</v>
      </c>
      <c r="N53" s="96">
        <f t="shared" si="33"/>
        <v>255690000</v>
      </c>
      <c r="O53" s="97">
        <f t="shared" si="33"/>
        <v>226149782</v>
      </c>
      <c r="P53" s="96">
        <f t="shared" si="27"/>
        <v>633764000</v>
      </c>
      <c r="Q53" s="97">
        <f t="shared" si="28"/>
        <v>482078599</v>
      </c>
      <c r="R53" s="52">
        <f t="shared" si="29"/>
        <v>68.469809978125085</v>
      </c>
      <c r="S53" s="53">
        <f t="shared" si="30"/>
        <v>550.79710707960885</v>
      </c>
      <c r="T53" s="52">
        <f>IF((+$E43+$E45+$E47+$E48+$E51) =0,0,(P53   /(+$E43+$E45+$E47+$E48+$E51) )*100)</f>
        <v>67.883744893434255</v>
      </c>
      <c r="U53" s="54">
        <f>IF((+$E43+$E45+$E47+$E48+$E51) =0,0,(Q53   /(+$E43+$E45+$E47+$E48+$E51) )*100)</f>
        <v>51.636414553524943</v>
      </c>
      <c r="V53" s="96">
        <f>SUM(V42:V52)</f>
        <v>24508000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2385000</v>
      </c>
      <c r="W64" s="94">
        <v>0</v>
      </c>
    </row>
    <row r="65" spans="1:23" ht="12.95" customHeight="1" x14ac:dyDescent="0.2">
      <c r="A65" s="47" t="s">
        <v>86</v>
      </c>
      <c r="B65" s="92">
        <v>582303000</v>
      </c>
      <c r="C65" s="92">
        <v>-61000000</v>
      </c>
      <c r="D65" s="92"/>
      <c r="E65" s="92">
        <f t="shared" si="35"/>
        <v>521303000</v>
      </c>
      <c r="F65" s="93">
        <v>521303000</v>
      </c>
      <c r="G65" s="94">
        <v>521303000</v>
      </c>
      <c r="H65" s="93">
        <v>13830000</v>
      </c>
      <c r="I65" s="94">
        <v>578411</v>
      </c>
      <c r="J65" s="93">
        <v>41293000</v>
      </c>
      <c r="K65" s="94">
        <v>22625984</v>
      </c>
      <c r="L65" s="93">
        <v>51528000</v>
      </c>
      <c r="M65" s="94">
        <v>15586598</v>
      </c>
      <c r="N65" s="93">
        <v>201646000</v>
      </c>
      <c r="O65" s="94">
        <v>128573696</v>
      </c>
      <c r="P65" s="93">
        <f t="shared" si="36"/>
        <v>308297000</v>
      </c>
      <c r="Q65" s="94">
        <f t="shared" si="37"/>
        <v>167364689</v>
      </c>
      <c r="R65" s="48">
        <f t="shared" si="38"/>
        <v>291.33286756714796</v>
      </c>
      <c r="S65" s="49">
        <f t="shared" si="39"/>
        <v>724.89903184774505</v>
      </c>
      <c r="T65" s="48">
        <f t="shared" si="40"/>
        <v>59.139694189367795</v>
      </c>
      <c r="U65" s="50">
        <f t="shared" si="41"/>
        <v>32.10506922077947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582303000</v>
      </c>
      <c r="C66" s="95">
        <f>SUM(C61:C65)</f>
        <v>-61000000</v>
      </c>
      <c r="D66" s="95"/>
      <c r="E66" s="95">
        <f t="shared" si="35"/>
        <v>521303000</v>
      </c>
      <c r="F66" s="96">
        <f t="shared" ref="F66:O66" si="42">SUM(F61:F65)</f>
        <v>521303000</v>
      </c>
      <c r="G66" s="97">
        <f t="shared" si="42"/>
        <v>521303000</v>
      </c>
      <c r="H66" s="96">
        <f t="shared" si="42"/>
        <v>13830000</v>
      </c>
      <c r="I66" s="97">
        <f t="shared" si="42"/>
        <v>578411</v>
      </c>
      <c r="J66" s="96">
        <f t="shared" si="42"/>
        <v>41293000</v>
      </c>
      <c r="K66" s="97">
        <f t="shared" si="42"/>
        <v>22625984</v>
      </c>
      <c r="L66" s="96">
        <f t="shared" si="42"/>
        <v>51528000</v>
      </c>
      <c r="M66" s="97">
        <f t="shared" si="42"/>
        <v>15586598</v>
      </c>
      <c r="N66" s="96">
        <f t="shared" si="42"/>
        <v>201646000</v>
      </c>
      <c r="O66" s="97">
        <f t="shared" si="42"/>
        <v>128573696</v>
      </c>
      <c r="P66" s="96">
        <f t="shared" si="36"/>
        <v>308297000</v>
      </c>
      <c r="Q66" s="97">
        <f t="shared" si="37"/>
        <v>167364689</v>
      </c>
      <c r="R66" s="52">
        <f t="shared" si="38"/>
        <v>291.33286756714796</v>
      </c>
      <c r="S66" s="53">
        <f t="shared" si="39"/>
        <v>724.89903184774505</v>
      </c>
      <c r="T66" s="52">
        <f>IF((+$E61+$E63+$E64++$E65) =0,0,(P66   /(+$E61+$E63+$E64+$E65) )*100)</f>
        <v>59.139694189367795</v>
      </c>
      <c r="U66" s="54">
        <f>IF((+$E61+$E63+$E65) =0,0,(Q66  /(+$E61+$E63+$E65) )*100)</f>
        <v>32.10506922077947</v>
      </c>
      <c r="V66" s="96">
        <f>SUM(V61:V65)</f>
        <v>2385000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3536111000</v>
      </c>
      <c r="C67" s="104">
        <f>SUM(C9:C14,C17:C23,C26:C29,C32,C35:C39,C42:C52,C55:C58,C61:C65)</f>
        <v>122209000</v>
      </c>
      <c r="D67" s="104"/>
      <c r="E67" s="104">
        <f t="shared" si="35"/>
        <v>3658320000</v>
      </c>
      <c r="F67" s="105">
        <f t="shared" ref="F67:O67" si="43">SUM(F9:F14,F17:F23,F26:F29,F32,F35:F39,F42:F52,F55:F58,F61:F65)</f>
        <v>3658320000</v>
      </c>
      <c r="G67" s="106">
        <f t="shared" si="43"/>
        <v>2468938000</v>
      </c>
      <c r="H67" s="105">
        <f t="shared" si="43"/>
        <v>208268000</v>
      </c>
      <c r="I67" s="106">
        <f t="shared" si="43"/>
        <v>121769603</v>
      </c>
      <c r="J67" s="105">
        <f t="shared" si="43"/>
        <v>409117000</v>
      </c>
      <c r="K67" s="106">
        <f t="shared" si="43"/>
        <v>319938878</v>
      </c>
      <c r="L67" s="105">
        <f t="shared" si="43"/>
        <v>345516000</v>
      </c>
      <c r="M67" s="106">
        <f t="shared" si="43"/>
        <v>216938903</v>
      </c>
      <c r="N67" s="105">
        <f t="shared" si="43"/>
        <v>660612000</v>
      </c>
      <c r="O67" s="106">
        <f t="shared" si="43"/>
        <v>497687076</v>
      </c>
      <c r="P67" s="105">
        <f t="shared" si="36"/>
        <v>1623513000</v>
      </c>
      <c r="Q67" s="106">
        <f t="shared" si="37"/>
        <v>1156334460</v>
      </c>
      <c r="R67" s="61">
        <f t="shared" si="38"/>
        <v>91.195776751293721</v>
      </c>
      <c r="S67" s="62">
        <f t="shared" si="39"/>
        <v>129.41347500037836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65.757544336876833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46.835297605691188</v>
      </c>
      <c r="V67" s="105">
        <f>SUM(V9:V14,V17:V23,V26:V29,V32,V35:V39,V42:V52,V55:V58,V61:V65)</f>
        <v>34829000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3226154000</v>
      </c>
      <c r="C69" s="92">
        <v>-75487000</v>
      </c>
      <c r="D69" s="92"/>
      <c r="E69" s="92">
        <f>$B69      +$C69      +$D69</f>
        <v>3150667000</v>
      </c>
      <c r="F69" s="93">
        <v>3150667000</v>
      </c>
      <c r="G69" s="94">
        <v>3150667000</v>
      </c>
      <c r="H69" s="93">
        <v>533974000</v>
      </c>
      <c r="I69" s="94">
        <v>413965430</v>
      </c>
      <c r="J69" s="93">
        <v>640030000</v>
      </c>
      <c r="K69" s="94">
        <v>724560669</v>
      </c>
      <c r="L69" s="93">
        <v>551795000</v>
      </c>
      <c r="M69" s="94">
        <v>284484539</v>
      </c>
      <c r="N69" s="93">
        <v>826349000</v>
      </c>
      <c r="O69" s="94">
        <v>1052052714</v>
      </c>
      <c r="P69" s="93">
        <f>$H69      +$J69      +$L69      +$N69</f>
        <v>2552148000</v>
      </c>
      <c r="Q69" s="94">
        <f>$I69      +$K69      +$M69      +$O69</f>
        <v>2475063352</v>
      </c>
      <c r="R69" s="48">
        <f>IF(($L69      =0),0,((($N69      -$L69      )/$L69      )*100))</f>
        <v>49.756521896718894</v>
      </c>
      <c r="S69" s="49">
        <f>IF(($M69      =0),0,((($O69      -$M69      )/$M69      )*100))</f>
        <v>269.81015477962404</v>
      </c>
      <c r="T69" s="48">
        <f>IF(($E69      =0),0,(($P69      /$E69      )*100))</f>
        <v>81.003419275981884</v>
      </c>
      <c r="U69" s="50">
        <f>IF(($E69      =0),0,(($Q69      /$E69      )*100))</f>
        <v>78.556805654167832</v>
      </c>
      <c r="V69" s="93">
        <v>140054000</v>
      </c>
      <c r="W69" s="94">
        <v>4669000</v>
      </c>
    </row>
    <row r="70" spans="1:23" ht="12.95" customHeight="1" x14ac:dyDescent="0.2">
      <c r="A70" s="56" t="s">
        <v>41</v>
      </c>
      <c r="B70" s="101">
        <f>B69</f>
        <v>3226154000</v>
      </c>
      <c r="C70" s="101">
        <f>C69</f>
        <v>-75487000</v>
      </c>
      <c r="D70" s="101"/>
      <c r="E70" s="101">
        <f>$B70      +$C70      +$D70</f>
        <v>3150667000</v>
      </c>
      <c r="F70" s="102">
        <f t="shared" ref="F70:O70" si="44">F69</f>
        <v>3150667000</v>
      </c>
      <c r="G70" s="103">
        <f t="shared" si="44"/>
        <v>3150667000</v>
      </c>
      <c r="H70" s="102">
        <f t="shared" si="44"/>
        <v>533974000</v>
      </c>
      <c r="I70" s="103">
        <f t="shared" si="44"/>
        <v>413965430</v>
      </c>
      <c r="J70" s="102">
        <f t="shared" si="44"/>
        <v>640030000</v>
      </c>
      <c r="K70" s="103">
        <f t="shared" si="44"/>
        <v>724560669</v>
      </c>
      <c r="L70" s="102">
        <f t="shared" si="44"/>
        <v>551795000</v>
      </c>
      <c r="M70" s="103">
        <f t="shared" si="44"/>
        <v>284484539</v>
      </c>
      <c r="N70" s="102">
        <f t="shared" si="44"/>
        <v>826349000</v>
      </c>
      <c r="O70" s="103">
        <f t="shared" si="44"/>
        <v>1052052714</v>
      </c>
      <c r="P70" s="102">
        <f>$H70      +$J70      +$L70      +$N70</f>
        <v>2552148000</v>
      </c>
      <c r="Q70" s="103">
        <f>$I70      +$K70      +$M70      +$O70</f>
        <v>2475063352</v>
      </c>
      <c r="R70" s="57">
        <f>IF(($L70      =0),0,((($N70      -$L70      )/$L70      )*100))</f>
        <v>49.756521896718894</v>
      </c>
      <c r="S70" s="58">
        <f>IF(($M70      =0),0,((($O70      -$M70      )/$M70      )*100))</f>
        <v>269.81015477962404</v>
      </c>
      <c r="T70" s="57">
        <f>IF($E70   =0,0,($P70   /$E70   )*100)</f>
        <v>81.003419275981884</v>
      </c>
      <c r="U70" s="59">
        <f>IF($E70   =0,0,($Q70   /$E70 )*100)</f>
        <v>78.556805654167832</v>
      </c>
      <c r="V70" s="102">
        <f>V69</f>
        <v>140054000</v>
      </c>
      <c r="W70" s="103">
        <f>W69</f>
        <v>4669000</v>
      </c>
    </row>
    <row r="71" spans="1:23" ht="12.95" customHeight="1" x14ac:dyDescent="0.2">
      <c r="A71" s="60" t="s">
        <v>87</v>
      </c>
      <c r="B71" s="104">
        <f>B69</f>
        <v>3226154000</v>
      </c>
      <c r="C71" s="104">
        <f>C69</f>
        <v>-75487000</v>
      </c>
      <c r="D71" s="104"/>
      <c r="E71" s="104">
        <f>$B71      +$C71      +$D71</f>
        <v>3150667000</v>
      </c>
      <c r="F71" s="105">
        <f t="shared" ref="F71:O71" si="45">F69</f>
        <v>3150667000</v>
      </c>
      <c r="G71" s="106">
        <f t="shared" si="45"/>
        <v>3150667000</v>
      </c>
      <c r="H71" s="105">
        <f t="shared" si="45"/>
        <v>533974000</v>
      </c>
      <c r="I71" s="106">
        <f t="shared" si="45"/>
        <v>413965430</v>
      </c>
      <c r="J71" s="105">
        <f t="shared" si="45"/>
        <v>640030000</v>
      </c>
      <c r="K71" s="106">
        <f t="shared" si="45"/>
        <v>724560669</v>
      </c>
      <c r="L71" s="105">
        <f t="shared" si="45"/>
        <v>551795000</v>
      </c>
      <c r="M71" s="106">
        <f t="shared" si="45"/>
        <v>284484539</v>
      </c>
      <c r="N71" s="105">
        <f t="shared" si="45"/>
        <v>826349000</v>
      </c>
      <c r="O71" s="106">
        <f t="shared" si="45"/>
        <v>1052052714</v>
      </c>
      <c r="P71" s="105">
        <f>$H71      +$J71      +$L71      +$N71</f>
        <v>2552148000</v>
      </c>
      <c r="Q71" s="106">
        <f>$I71      +$K71      +$M71      +$O71</f>
        <v>2475063352</v>
      </c>
      <c r="R71" s="61">
        <f>IF(($L71      =0),0,((($N71      -$L71      )/$L71      )*100))</f>
        <v>49.756521896718894</v>
      </c>
      <c r="S71" s="62">
        <f>IF(($M71      =0),0,((($O71      -$M71      )/$M71      )*100))</f>
        <v>269.81015477962404</v>
      </c>
      <c r="T71" s="61">
        <f>IF($E71   =0,0,($P71   /$E71   )*100)</f>
        <v>81.003419275981884</v>
      </c>
      <c r="U71" s="65">
        <f>IF($E71   =0,0,($Q71   /$E71   )*100)</f>
        <v>78.556805654167832</v>
      </c>
      <c r="V71" s="105">
        <f>V69</f>
        <v>140054000</v>
      </c>
      <c r="W71" s="106">
        <f>W69</f>
        <v>4669000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6762265000</v>
      </c>
      <c r="C72" s="104">
        <f>SUM(C9:C14,C17:C23,C26:C29,C32,C35:C39,C42:C52,C55:C58,C61:C65,C69)</f>
        <v>46722000</v>
      </c>
      <c r="D72" s="104"/>
      <c r="E72" s="104">
        <f>$B72      +$C72      +$D72</f>
        <v>6808987000</v>
      </c>
      <c r="F72" s="105">
        <f t="shared" ref="F72:O72" si="46">SUM(F9:F14,F17:F23,F26:F29,F32,F35:F39,F42:F52,F55:F58,F61:F65,F69)</f>
        <v>6808987000</v>
      </c>
      <c r="G72" s="106">
        <f t="shared" si="46"/>
        <v>5619605000</v>
      </c>
      <c r="H72" s="105">
        <f t="shared" si="46"/>
        <v>742242000</v>
      </c>
      <c r="I72" s="106">
        <f t="shared" si="46"/>
        <v>535735033</v>
      </c>
      <c r="J72" s="105">
        <f t="shared" si="46"/>
        <v>1049147000</v>
      </c>
      <c r="K72" s="106">
        <f t="shared" si="46"/>
        <v>1044499547</v>
      </c>
      <c r="L72" s="105">
        <f t="shared" si="46"/>
        <v>897311000</v>
      </c>
      <c r="M72" s="106">
        <f t="shared" si="46"/>
        <v>501423442</v>
      </c>
      <c r="N72" s="105">
        <f t="shared" si="46"/>
        <v>1486961000</v>
      </c>
      <c r="O72" s="106">
        <f t="shared" si="46"/>
        <v>1549739790</v>
      </c>
      <c r="P72" s="105">
        <f>$H72      +$J72      +$L72      +$N72</f>
        <v>4175661000</v>
      </c>
      <c r="Q72" s="106">
        <f>$I72      +$K72      +$M72      +$O72</f>
        <v>3631397812</v>
      </c>
      <c r="R72" s="61">
        <f>IF(($L72      =0),0,((($N72      -$L72      )/$L72      )*100))</f>
        <v>65.713002515292914</v>
      </c>
      <c r="S72" s="62">
        <f>IF(($M72      =0),0,((($O72      -$M72      )/$M72      )*100))</f>
        <v>209.06807703657381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74.305240314933158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64.620161239090649</v>
      </c>
      <c r="V72" s="105">
        <f>SUM(V9:V14,V17:V23,V26:V29,V32,V35:V39,V42:V52,V55:V58,V61:V65,V69)</f>
        <v>174883000</v>
      </c>
      <c r="W72" s="106">
        <f>SUM(W9:W14,W17:W23,W26:W29,W32,W35:W39,W42:W52,W55:W58,W61:W65,W69)</f>
        <v>4669000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VVPsAbHncaykNfHwRGvOqoieRaIJwD0CsIgsDNTkxjXilSaEiygTEm9NLp+P00h38BxUCtpN06pWMug+CPC2A==" saltValue="Nt6RkgJkXWMjqFTa1jZzC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274000</v>
      </c>
      <c r="I10" s="94">
        <v>365636</v>
      </c>
      <c r="J10" s="93">
        <v>1401000</v>
      </c>
      <c r="K10" s="94">
        <v>1389008</v>
      </c>
      <c r="L10" s="93">
        <v>775000</v>
      </c>
      <c r="M10" s="94">
        <v>695356</v>
      </c>
      <c r="N10" s="93"/>
      <c r="O10" s="94"/>
      <c r="P10" s="93">
        <f t="shared" ref="P10:P15" si="1">$H10      +$J10      +$L10      +$N10</f>
        <v>2450000</v>
      </c>
      <c r="Q10" s="94">
        <f t="shared" ref="Q10:Q15" si="2">$I10      +$K10      +$M10      +$O10</f>
        <v>2450000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274000</v>
      </c>
      <c r="I15" s="97">
        <f t="shared" si="7"/>
        <v>365636</v>
      </c>
      <c r="J15" s="96">
        <f t="shared" si="7"/>
        <v>1401000</v>
      </c>
      <c r="K15" s="97">
        <f t="shared" si="7"/>
        <v>1389008</v>
      </c>
      <c r="L15" s="96">
        <f t="shared" si="7"/>
        <v>775000</v>
      </c>
      <c r="M15" s="97">
        <f t="shared" si="7"/>
        <v>695356</v>
      </c>
      <c r="N15" s="96">
        <f t="shared" si="7"/>
        <v>0</v>
      </c>
      <c r="O15" s="97">
        <f t="shared" si="7"/>
        <v>0</v>
      </c>
      <c r="P15" s="96">
        <f t="shared" si="1"/>
        <v>2450000</v>
      </c>
      <c r="Q15" s="97">
        <f t="shared" si="2"/>
        <v>2450000</v>
      </c>
      <c r="R15" s="52">
        <f t="shared" si="3"/>
        <v>-100</v>
      </c>
      <c r="S15" s="53">
        <f t="shared" si="4"/>
        <v>-100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1369000</v>
      </c>
      <c r="C32" s="92">
        <v>0</v>
      </c>
      <c r="D32" s="92"/>
      <c r="E32" s="92">
        <f>$B32      +$C32      +$D32</f>
        <v>1369000</v>
      </c>
      <c r="F32" s="93">
        <v>1369000</v>
      </c>
      <c r="G32" s="94">
        <v>1369000</v>
      </c>
      <c r="H32" s="93">
        <v>196000</v>
      </c>
      <c r="I32" s="94"/>
      <c r="J32" s="93">
        <v>360000</v>
      </c>
      <c r="K32" s="94"/>
      <c r="L32" s="93">
        <v>296000</v>
      </c>
      <c r="M32" s="94"/>
      <c r="N32" s="93">
        <v>163000</v>
      </c>
      <c r="O32" s="94"/>
      <c r="P32" s="93">
        <f>$H32      +$J32      +$L32      +$N32</f>
        <v>1015000</v>
      </c>
      <c r="Q32" s="94">
        <f>$I32      +$K32      +$M32      +$O32</f>
        <v>0</v>
      </c>
      <c r="R32" s="48">
        <f>IF(($L32      =0),0,((($N32      -$L32      )/$L32      )*100))</f>
        <v>-44.932432432432435</v>
      </c>
      <c r="S32" s="49">
        <f>IF(($M32      =0),0,((($O32      -$M32      )/$M32      )*100))</f>
        <v>0</v>
      </c>
      <c r="T32" s="48">
        <f>IF(($E32      =0),0,(($P32      /$E32      )*100))</f>
        <v>74.141709276844409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1369000</v>
      </c>
      <c r="C33" s="95">
        <f>C32</f>
        <v>0</v>
      </c>
      <c r="D33" s="95"/>
      <c r="E33" s="95">
        <f>$B33      +$C33      +$D33</f>
        <v>1369000</v>
      </c>
      <c r="F33" s="96">
        <f t="shared" ref="F33:O33" si="17">F32</f>
        <v>1369000</v>
      </c>
      <c r="G33" s="97">
        <f t="shared" si="17"/>
        <v>1369000</v>
      </c>
      <c r="H33" s="96">
        <f t="shared" si="17"/>
        <v>196000</v>
      </c>
      <c r="I33" s="97">
        <f t="shared" si="17"/>
        <v>0</v>
      </c>
      <c r="J33" s="96">
        <f t="shared" si="17"/>
        <v>360000</v>
      </c>
      <c r="K33" s="97">
        <f t="shared" si="17"/>
        <v>0</v>
      </c>
      <c r="L33" s="96">
        <f t="shared" si="17"/>
        <v>296000</v>
      </c>
      <c r="M33" s="97">
        <f t="shared" si="17"/>
        <v>0</v>
      </c>
      <c r="N33" s="96">
        <f t="shared" si="17"/>
        <v>163000</v>
      </c>
      <c r="O33" s="97">
        <f t="shared" si="17"/>
        <v>0</v>
      </c>
      <c r="P33" s="96">
        <f>$H33      +$J33      +$L33      +$N33</f>
        <v>1015000</v>
      </c>
      <c r="Q33" s="97">
        <f>$I33      +$K33      +$M33      +$O33</f>
        <v>0</v>
      </c>
      <c r="R33" s="52">
        <f>IF(($L33      =0),0,((($N33      -$L33      )/$L33      )*100))</f>
        <v>-44.932432432432435</v>
      </c>
      <c r="S33" s="53">
        <f>IF(($M33      =0),0,((($O33      -$M33      )/$M33      )*100))</f>
        <v>0</v>
      </c>
      <c r="T33" s="52">
        <f>IF($E33   =0,0,($P33   /$E33   )*100)</f>
        <v>74.141709276844409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/>
      <c r="K38" s="94"/>
      <c r="L38" s="93">
        <v>26000</v>
      </c>
      <c r="M38" s="94"/>
      <c r="N38" s="93">
        <v>41000</v>
      </c>
      <c r="O38" s="94"/>
      <c r="P38" s="93">
        <f t="shared" si="19"/>
        <v>67000</v>
      </c>
      <c r="Q38" s="94">
        <f t="shared" si="20"/>
        <v>0</v>
      </c>
      <c r="R38" s="48">
        <f t="shared" si="21"/>
        <v>57.692307692307686</v>
      </c>
      <c r="S38" s="49">
        <f t="shared" si="22"/>
        <v>0</v>
      </c>
      <c r="T38" s="48">
        <f t="shared" si="23"/>
        <v>2.2333333333333334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3000000</v>
      </c>
      <c r="C40" s="95">
        <f>SUM(C35:C39)</f>
        <v>0</v>
      </c>
      <c r="D40" s="95"/>
      <c r="E40" s="95">
        <f t="shared" si="18"/>
        <v>3000000</v>
      </c>
      <c r="F40" s="96">
        <f t="shared" ref="F40:O40" si="25">SUM(F35:F39)</f>
        <v>3000000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26000</v>
      </c>
      <c r="M40" s="97">
        <f t="shared" si="25"/>
        <v>0</v>
      </c>
      <c r="N40" s="96">
        <f t="shared" si="25"/>
        <v>41000</v>
      </c>
      <c r="O40" s="97">
        <f t="shared" si="25"/>
        <v>0</v>
      </c>
      <c r="P40" s="96">
        <f t="shared" si="19"/>
        <v>67000</v>
      </c>
      <c r="Q40" s="97">
        <f t="shared" si="20"/>
        <v>0</v>
      </c>
      <c r="R40" s="52">
        <f t="shared" si="21"/>
        <v>57.692307692307686</v>
      </c>
      <c r="S40" s="53">
        <f t="shared" si="22"/>
        <v>0</v>
      </c>
      <c r="T40" s="52">
        <f>IF((+$E35+$E38) =0,0,(P40   /(+$E35+$E38) )*100)</f>
        <v>2.2333333333333334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18000000</v>
      </c>
      <c r="H51" s="93"/>
      <c r="I51" s="94"/>
      <c r="J51" s="93">
        <v>3193000</v>
      </c>
      <c r="K51" s="94"/>
      <c r="L51" s="93"/>
      <c r="M51" s="94"/>
      <c r="N51" s="93">
        <v>2281000</v>
      </c>
      <c r="O51" s="94"/>
      <c r="P51" s="93">
        <f t="shared" si="27"/>
        <v>5474000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30.411111111111111</v>
      </c>
      <c r="U51" s="50">
        <f t="shared" si="32"/>
        <v>0</v>
      </c>
      <c r="V51" s="93">
        <v>5499000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18000000</v>
      </c>
      <c r="C53" s="95">
        <f>SUM(C42:C52)</f>
        <v>0</v>
      </c>
      <c r="D53" s="95"/>
      <c r="E53" s="95">
        <f t="shared" si="26"/>
        <v>18000000</v>
      </c>
      <c r="F53" s="96">
        <f t="shared" ref="F53:O53" si="33">SUM(F42:F52)</f>
        <v>18000000</v>
      </c>
      <c r="G53" s="97">
        <f t="shared" si="33"/>
        <v>18000000</v>
      </c>
      <c r="H53" s="96">
        <f t="shared" si="33"/>
        <v>0</v>
      </c>
      <c r="I53" s="97">
        <f t="shared" si="33"/>
        <v>0</v>
      </c>
      <c r="J53" s="96">
        <f t="shared" si="33"/>
        <v>3193000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2281000</v>
      </c>
      <c r="O53" s="97">
        <f t="shared" si="33"/>
        <v>0</v>
      </c>
      <c r="P53" s="96">
        <f t="shared" si="27"/>
        <v>5474000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30.411111111111111</v>
      </c>
      <c r="U53" s="54">
        <f>IF((+$E43+$E45+$E47+$E48+$E51) =0,0,(Q53   /(+$E43+$E45+$E47+$E48+$E51) )*100)</f>
        <v>0</v>
      </c>
      <c r="V53" s="96">
        <f>SUM(V42:V52)</f>
        <v>5499000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24819000</v>
      </c>
      <c r="C67" s="104">
        <f>SUM(C9:C14,C17:C23,C26:C29,C32,C35:C39,C42:C52,C55:C58,C61:C65)</f>
        <v>0</v>
      </c>
      <c r="D67" s="104"/>
      <c r="E67" s="104">
        <f t="shared" si="35"/>
        <v>24819000</v>
      </c>
      <c r="F67" s="105">
        <f t="shared" ref="F67:O67" si="43">SUM(F9:F14,F17:F23,F26:F29,F32,F35:F39,F42:F52,F55:F58,F61:F65)</f>
        <v>24819000</v>
      </c>
      <c r="G67" s="106">
        <f t="shared" si="43"/>
        <v>24819000</v>
      </c>
      <c r="H67" s="105">
        <f t="shared" si="43"/>
        <v>470000</v>
      </c>
      <c r="I67" s="106">
        <f t="shared" si="43"/>
        <v>365636</v>
      </c>
      <c r="J67" s="105">
        <f t="shared" si="43"/>
        <v>4954000</v>
      </c>
      <c r="K67" s="106">
        <f t="shared" si="43"/>
        <v>1389008</v>
      </c>
      <c r="L67" s="105">
        <f t="shared" si="43"/>
        <v>1097000</v>
      </c>
      <c r="M67" s="106">
        <f t="shared" si="43"/>
        <v>695356</v>
      </c>
      <c r="N67" s="105">
        <f t="shared" si="43"/>
        <v>2485000</v>
      </c>
      <c r="O67" s="106">
        <f t="shared" si="43"/>
        <v>0</v>
      </c>
      <c r="P67" s="105">
        <f t="shared" si="36"/>
        <v>9006000</v>
      </c>
      <c r="Q67" s="106">
        <f t="shared" si="37"/>
        <v>2450000</v>
      </c>
      <c r="R67" s="61">
        <f t="shared" si="38"/>
        <v>126.52689152233363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36.286715822555301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9.8714694387364528</v>
      </c>
      <c r="V67" s="105">
        <f>SUM(V9:V14,V17:V23,V26:V29,V32,V35:V39,V42:V52,V55:V58,V61:V65)</f>
        <v>5499000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14892000</v>
      </c>
      <c r="C69" s="92">
        <v>0</v>
      </c>
      <c r="D69" s="92"/>
      <c r="E69" s="92">
        <f>$B69      +$C69      +$D69</f>
        <v>14892000</v>
      </c>
      <c r="F69" s="93">
        <v>14892000</v>
      </c>
      <c r="G69" s="94">
        <v>14892000</v>
      </c>
      <c r="H69" s="93">
        <v>3267000</v>
      </c>
      <c r="I69" s="94">
        <v>1277187</v>
      </c>
      <c r="J69" s="93">
        <v>4315000</v>
      </c>
      <c r="K69" s="94">
        <v>5358828</v>
      </c>
      <c r="L69" s="93">
        <v>4214000</v>
      </c>
      <c r="M69" s="94">
        <v>3161676</v>
      </c>
      <c r="N69" s="93">
        <v>3085000</v>
      </c>
      <c r="O69" s="94">
        <v>1910023</v>
      </c>
      <c r="P69" s="93">
        <f>$H69      +$J69      +$L69      +$N69</f>
        <v>14881000</v>
      </c>
      <c r="Q69" s="94">
        <f>$I69      +$K69      +$M69      +$O69</f>
        <v>11707714</v>
      </c>
      <c r="R69" s="48">
        <f>IF(($L69      =0),0,((($N69      -$L69      )/$L69      )*100))</f>
        <v>-26.791646891314663</v>
      </c>
      <c r="S69" s="49">
        <f>IF(($M69      =0),0,((($O69      -$M69      )/$M69      )*100))</f>
        <v>-39.588275332450259</v>
      </c>
      <c r="T69" s="48">
        <f>IF(($E69      =0),0,(($P69      /$E69      )*100))</f>
        <v>99.926134837496633</v>
      </c>
      <c r="U69" s="50">
        <f>IF(($E69      =0),0,(($Q69      /$E69      )*100))</f>
        <v>78.617472468439431</v>
      </c>
      <c r="V69" s="93">
        <v>1165000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14892000</v>
      </c>
      <c r="C70" s="101">
        <f>C69</f>
        <v>0</v>
      </c>
      <c r="D70" s="101"/>
      <c r="E70" s="101">
        <f>$B70      +$C70      +$D70</f>
        <v>14892000</v>
      </c>
      <c r="F70" s="102">
        <f t="shared" ref="F70:O70" si="44">F69</f>
        <v>14892000</v>
      </c>
      <c r="G70" s="103">
        <f t="shared" si="44"/>
        <v>14892000</v>
      </c>
      <c r="H70" s="102">
        <f t="shared" si="44"/>
        <v>3267000</v>
      </c>
      <c r="I70" s="103">
        <f t="shared" si="44"/>
        <v>1277187</v>
      </c>
      <c r="J70" s="102">
        <f t="shared" si="44"/>
        <v>4315000</v>
      </c>
      <c r="K70" s="103">
        <f t="shared" si="44"/>
        <v>5358828</v>
      </c>
      <c r="L70" s="102">
        <f t="shared" si="44"/>
        <v>4214000</v>
      </c>
      <c r="M70" s="103">
        <f t="shared" si="44"/>
        <v>3161676</v>
      </c>
      <c r="N70" s="102">
        <f t="shared" si="44"/>
        <v>3085000</v>
      </c>
      <c r="O70" s="103">
        <f t="shared" si="44"/>
        <v>1910023</v>
      </c>
      <c r="P70" s="102">
        <f>$H70      +$J70      +$L70      +$N70</f>
        <v>14881000</v>
      </c>
      <c r="Q70" s="103">
        <f>$I70      +$K70      +$M70      +$O70</f>
        <v>11707714</v>
      </c>
      <c r="R70" s="57">
        <f>IF(($L70      =0),0,((($N70      -$L70      )/$L70      )*100))</f>
        <v>-26.791646891314663</v>
      </c>
      <c r="S70" s="58">
        <f>IF(($M70      =0),0,((($O70      -$M70      )/$M70      )*100))</f>
        <v>-39.588275332450259</v>
      </c>
      <c r="T70" s="57">
        <f>IF($E70   =0,0,($P70   /$E70   )*100)</f>
        <v>99.926134837496633</v>
      </c>
      <c r="U70" s="59">
        <f>IF($E70   =0,0,($Q70   /$E70 )*100)</f>
        <v>78.617472468439431</v>
      </c>
      <c r="V70" s="102">
        <f>V69</f>
        <v>1165000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14892000</v>
      </c>
      <c r="C71" s="104">
        <f>C69</f>
        <v>0</v>
      </c>
      <c r="D71" s="104"/>
      <c r="E71" s="104">
        <f>$B71      +$C71      +$D71</f>
        <v>14892000</v>
      </c>
      <c r="F71" s="105">
        <f t="shared" ref="F71:O71" si="45">F69</f>
        <v>14892000</v>
      </c>
      <c r="G71" s="106">
        <f t="shared" si="45"/>
        <v>14892000</v>
      </c>
      <c r="H71" s="105">
        <f t="shared" si="45"/>
        <v>3267000</v>
      </c>
      <c r="I71" s="106">
        <f t="shared" si="45"/>
        <v>1277187</v>
      </c>
      <c r="J71" s="105">
        <f t="shared" si="45"/>
        <v>4315000</v>
      </c>
      <c r="K71" s="106">
        <f t="shared" si="45"/>
        <v>5358828</v>
      </c>
      <c r="L71" s="105">
        <f t="shared" si="45"/>
        <v>4214000</v>
      </c>
      <c r="M71" s="106">
        <f t="shared" si="45"/>
        <v>3161676</v>
      </c>
      <c r="N71" s="105">
        <f t="shared" si="45"/>
        <v>3085000</v>
      </c>
      <c r="O71" s="106">
        <f t="shared" si="45"/>
        <v>1910023</v>
      </c>
      <c r="P71" s="105">
        <f>$H71      +$J71      +$L71      +$N71</f>
        <v>14881000</v>
      </c>
      <c r="Q71" s="106">
        <f>$I71      +$K71      +$M71      +$O71</f>
        <v>11707714</v>
      </c>
      <c r="R71" s="61">
        <f>IF(($L71      =0),0,((($N71      -$L71      )/$L71      )*100))</f>
        <v>-26.791646891314663</v>
      </c>
      <c r="S71" s="62">
        <f>IF(($M71      =0),0,((($O71      -$M71      )/$M71      )*100))</f>
        <v>-39.588275332450259</v>
      </c>
      <c r="T71" s="61">
        <f>IF($E71   =0,0,($P71   /$E71   )*100)</f>
        <v>99.926134837496633</v>
      </c>
      <c r="U71" s="65">
        <f>IF($E71   =0,0,($Q71   /$E71   )*100)</f>
        <v>78.617472468439431</v>
      </c>
      <c r="V71" s="105">
        <f>V69</f>
        <v>1165000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39711000</v>
      </c>
      <c r="C72" s="104">
        <f>SUM(C9:C14,C17:C23,C26:C29,C32,C35:C39,C42:C52,C55:C58,C61:C65,C69)</f>
        <v>0</v>
      </c>
      <c r="D72" s="104"/>
      <c r="E72" s="104">
        <f>$B72      +$C72      +$D72</f>
        <v>39711000</v>
      </c>
      <c r="F72" s="105">
        <f t="shared" ref="F72:O72" si="46">SUM(F9:F14,F17:F23,F26:F29,F32,F35:F39,F42:F52,F55:F58,F61:F65,F69)</f>
        <v>39711000</v>
      </c>
      <c r="G72" s="106">
        <f t="shared" si="46"/>
        <v>39711000</v>
      </c>
      <c r="H72" s="105">
        <f t="shared" si="46"/>
        <v>3737000</v>
      </c>
      <c r="I72" s="106">
        <f t="shared" si="46"/>
        <v>1642823</v>
      </c>
      <c r="J72" s="105">
        <f t="shared" si="46"/>
        <v>9269000</v>
      </c>
      <c r="K72" s="106">
        <f t="shared" si="46"/>
        <v>6747836</v>
      </c>
      <c r="L72" s="105">
        <f t="shared" si="46"/>
        <v>5311000</v>
      </c>
      <c r="M72" s="106">
        <f t="shared" si="46"/>
        <v>3857032</v>
      </c>
      <c r="N72" s="105">
        <f t="shared" si="46"/>
        <v>5570000</v>
      </c>
      <c r="O72" s="106">
        <f t="shared" si="46"/>
        <v>1910023</v>
      </c>
      <c r="P72" s="105">
        <f>$H72      +$J72      +$L72      +$N72</f>
        <v>23887000</v>
      </c>
      <c r="Q72" s="106">
        <f>$I72      +$K72      +$M72      +$O72</f>
        <v>14157714</v>
      </c>
      <c r="R72" s="61">
        <f>IF(($L72      =0),0,((($N72      -$L72      )/$L72      )*100))</f>
        <v>4.8766710600640177</v>
      </c>
      <c r="S72" s="62">
        <f>IF(($M72      =0),0,((($O72      -$M72      )/$M72      )*100))</f>
        <v>-50.479461928239125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60.152098914658403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35.651869759008839</v>
      </c>
      <c r="V72" s="105">
        <f>SUM(V9:V14,V17:V23,V26:V29,V32,V35:V39,V42:V52,V55:V58,V61:V65,V69)</f>
        <v>6664000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jQvtQNYV/N9b+4We1RyZRjEMPT8jIqGTCYI/j7ldewmcEyvaASNTRDn/+1ZDmLbTmjm6EfmKR6zIKsIrIzZOA==" saltValue="03rOAipnv4n5ZkTYm14Jb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117000</v>
      </c>
      <c r="I10" s="94"/>
      <c r="J10" s="93">
        <v>1045000</v>
      </c>
      <c r="K10" s="94"/>
      <c r="L10" s="93">
        <v>1363000</v>
      </c>
      <c r="M10" s="94"/>
      <c r="N10" s="93">
        <v>475000</v>
      </c>
      <c r="O10" s="94"/>
      <c r="P10" s="93">
        <f t="shared" ref="P10:P15" si="1">$H10      +$J10      +$L10      +$N10</f>
        <v>3000000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-65.150403521643426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117000</v>
      </c>
      <c r="I15" s="97">
        <f t="shared" si="7"/>
        <v>0</v>
      </c>
      <c r="J15" s="96">
        <f t="shared" si="7"/>
        <v>1045000</v>
      </c>
      <c r="K15" s="97">
        <f t="shared" si="7"/>
        <v>0</v>
      </c>
      <c r="L15" s="96">
        <f t="shared" si="7"/>
        <v>1363000</v>
      </c>
      <c r="M15" s="97">
        <f t="shared" si="7"/>
        <v>0</v>
      </c>
      <c r="N15" s="96">
        <f t="shared" si="7"/>
        <v>475000</v>
      </c>
      <c r="O15" s="97">
        <f t="shared" si="7"/>
        <v>0</v>
      </c>
      <c r="P15" s="96">
        <f t="shared" si="1"/>
        <v>3000000</v>
      </c>
      <c r="Q15" s="97">
        <f t="shared" si="2"/>
        <v>0</v>
      </c>
      <c r="R15" s="52">
        <f t="shared" si="3"/>
        <v>-65.150403521643426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2200000</v>
      </c>
      <c r="D20" s="92"/>
      <c r="E20" s="92">
        <f t="shared" si="8"/>
        <v>2200000</v>
      </c>
      <c r="F20" s="93">
        <v>2200000</v>
      </c>
      <c r="G20" s="94">
        <v>2200000</v>
      </c>
      <c r="H20" s="93"/>
      <c r="I20" s="94"/>
      <c r="J20" s="93"/>
      <c r="K20" s="94"/>
      <c r="L20" s="93">
        <v>457000</v>
      </c>
      <c r="M20" s="94"/>
      <c r="N20" s="93">
        <v>1742000</v>
      </c>
      <c r="O20" s="94"/>
      <c r="P20" s="93">
        <f t="shared" si="9"/>
        <v>2199000</v>
      </c>
      <c r="Q20" s="94">
        <f t="shared" si="10"/>
        <v>0</v>
      </c>
      <c r="R20" s="48">
        <f t="shared" si="11"/>
        <v>281.18161925601754</v>
      </c>
      <c r="S20" s="49">
        <f t="shared" si="12"/>
        <v>0</v>
      </c>
      <c r="T20" s="48">
        <f t="shared" si="13"/>
        <v>99.954545454545453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2200000</v>
      </c>
      <c r="D24" s="95"/>
      <c r="E24" s="95">
        <f t="shared" si="8"/>
        <v>2200000</v>
      </c>
      <c r="F24" s="96">
        <f t="shared" ref="F24:O24" si="15">SUM(F17:F23)</f>
        <v>2200000</v>
      </c>
      <c r="G24" s="97">
        <f t="shared" si="15"/>
        <v>2200000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457000</v>
      </c>
      <c r="M24" s="97">
        <f t="shared" si="15"/>
        <v>0</v>
      </c>
      <c r="N24" s="96">
        <f t="shared" si="15"/>
        <v>1742000</v>
      </c>
      <c r="O24" s="97">
        <f t="shared" si="15"/>
        <v>0</v>
      </c>
      <c r="P24" s="96">
        <f t="shared" si="9"/>
        <v>2199000</v>
      </c>
      <c r="Q24" s="97">
        <f t="shared" si="10"/>
        <v>0</v>
      </c>
      <c r="R24" s="52">
        <f t="shared" si="11"/>
        <v>281.18161925601754</v>
      </c>
      <c r="S24" s="53">
        <f t="shared" si="12"/>
        <v>0</v>
      </c>
      <c r="T24" s="52">
        <f>IF(($E24-$E19-$E23)   =0,0,($P24   /($E24-$E19-$E23)   )*100)</f>
        <v>99.954545454545453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1159000</v>
      </c>
      <c r="C32" s="92">
        <v>0</v>
      </c>
      <c r="D32" s="92"/>
      <c r="E32" s="92">
        <f>$B32      +$C32      +$D32</f>
        <v>1159000</v>
      </c>
      <c r="F32" s="93">
        <v>1159000</v>
      </c>
      <c r="G32" s="94">
        <v>1159000</v>
      </c>
      <c r="H32" s="93">
        <v>339000</v>
      </c>
      <c r="I32" s="94"/>
      <c r="J32" s="93">
        <v>314000</v>
      </c>
      <c r="K32" s="94"/>
      <c r="L32" s="93">
        <v>164000</v>
      </c>
      <c r="M32" s="94"/>
      <c r="N32" s="93">
        <v>342000</v>
      </c>
      <c r="O32" s="94"/>
      <c r="P32" s="93">
        <f>$H32      +$J32      +$L32      +$N32</f>
        <v>1159000</v>
      </c>
      <c r="Q32" s="94">
        <f>$I32      +$K32      +$M32      +$O32</f>
        <v>0</v>
      </c>
      <c r="R32" s="48">
        <f>IF(($L32      =0),0,((($N32      -$L32      )/$L32      )*100))</f>
        <v>108.53658536585367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1159000</v>
      </c>
      <c r="C33" s="95">
        <f>C32</f>
        <v>0</v>
      </c>
      <c r="D33" s="95"/>
      <c r="E33" s="95">
        <f>$B33      +$C33      +$D33</f>
        <v>1159000</v>
      </c>
      <c r="F33" s="96">
        <f t="shared" ref="F33:O33" si="17">F32</f>
        <v>1159000</v>
      </c>
      <c r="G33" s="97">
        <f t="shared" si="17"/>
        <v>1159000</v>
      </c>
      <c r="H33" s="96">
        <f t="shared" si="17"/>
        <v>339000</v>
      </c>
      <c r="I33" s="97">
        <f t="shared" si="17"/>
        <v>0</v>
      </c>
      <c r="J33" s="96">
        <f t="shared" si="17"/>
        <v>314000</v>
      </c>
      <c r="K33" s="97">
        <f t="shared" si="17"/>
        <v>0</v>
      </c>
      <c r="L33" s="96">
        <f t="shared" si="17"/>
        <v>164000</v>
      </c>
      <c r="M33" s="97">
        <f t="shared" si="17"/>
        <v>0</v>
      </c>
      <c r="N33" s="96">
        <f t="shared" si="17"/>
        <v>342000</v>
      </c>
      <c r="O33" s="97">
        <f t="shared" si="17"/>
        <v>0</v>
      </c>
      <c r="P33" s="96">
        <f>$H33      +$J33      +$L33      +$N33</f>
        <v>1159000</v>
      </c>
      <c r="Q33" s="97">
        <f>$I33      +$K33      +$M33      +$O33</f>
        <v>0</v>
      </c>
      <c r="R33" s="52">
        <f>IF(($L33      =0),0,((($N33      -$L33      )/$L33      )*100))</f>
        <v>108.53658536585367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-1600000</v>
      </c>
      <c r="D35" s="92"/>
      <c r="E35" s="92">
        <f t="shared" ref="E35:E40" si="18">$B35      +$C35      +$D35</f>
        <v>3400000</v>
      </c>
      <c r="F35" s="93">
        <v>3400000</v>
      </c>
      <c r="G35" s="94">
        <v>3400000</v>
      </c>
      <c r="H35" s="93"/>
      <c r="I35" s="94"/>
      <c r="J35" s="93"/>
      <c r="K35" s="94"/>
      <c r="L35" s="93"/>
      <c r="M35" s="94"/>
      <c r="N35" s="93">
        <v>3295000</v>
      </c>
      <c r="O35" s="94"/>
      <c r="P35" s="93">
        <f t="shared" ref="P35:P40" si="19">$H35      +$J35      +$L35      +$N35</f>
        <v>3295000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96.911764705882348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28176000</v>
      </c>
      <c r="C36" s="92">
        <v>0</v>
      </c>
      <c r="D36" s="92"/>
      <c r="E36" s="92">
        <f t="shared" si="18"/>
        <v>28176000</v>
      </c>
      <c r="F36" s="93">
        <v>28176000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33176000</v>
      </c>
      <c r="C40" s="95">
        <f>SUM(C35:C39)</f>
        <v>-1600000</v>
      </c>
      <c r="D40" s="95"/>
      <c r="E40" s="95">
        <f t="shared" si="18"/>
        <v>31576000</v>
      </c>
      <c r="F40" s="96">
        <f t="shared" ref="F40:O40" si="25">SUM(F35:F39)</f>
        <v>31576000</v>
      </c>
      <c r="G40" s="97">
        <f t="shared" si="25"/>
        <v>3400000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3295000</v>
      </c>
      <c r="O40" s="97">
        <f t="shared" si="25"/>
        <v>0</v>
      </c>
      <c r="P40" s="96">
        <f t="shared" si="19"/>
        <v>3295000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96.911764705882348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-20000000</v>
      </c>
      <c r="D44" s="92"/>
      <c r="E44" s="92">
        <f t="shared" si="26"/>
        <v>60000000</v>
      </c>
      <c r="F44" s="93">
        <v>60000000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10000000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>
        <v>4806000</v>
      </c>
      <c r="I51" s="94"/>
      <c r="J51" s="93">
        <v>7982000</v>
      </c>
      <c r="K51" s="94"/>
      <c r="L51" s="93">
        <v>3572000</v>
      </c>
      <c r="M51" s="94"/>
      <c r="N51" s="93">
        <v>6306000</v>
      </c>
      <c r="O51" s="94"/>
      <c r="P51" s="93">
        <f t="shared" si="27"/>
        <v>22666000</v>
      </c>
      <c r="Q51" s="94">
        <f t="shared" si="28"/>
        <v>0</v>
      </c>
      <c r="R51" s="48">
        <f t="shared" si="29"/>
        <v>76.539753639417697</v>
      </c>
      <c r="S51" s="49">
        <f t="shared" si="30"/>
        <v>0</v>
      </c>
      <c r="T51" s="48">
        <f t="shared" si="31"/>
        <v>64.759999999999991</v>
      </c>
      <c r="U51" s="50">
        <f t="shared" si="32"/>
        <v>0</v>
      </c>
      <c r="V51" s="93">
        <v>12522000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105000000</v>
      </c>
      <c r="C53" s="95">
        <f>SUM(C42:C52)</f>
        <v>-10000000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35000000</v>
      </c>
      <c r="H53" s="96">
        <f t="shared" si="33"/>
        <v>4806000</v>
      </c>
      <c r="I53" s="97">
        <f t="shared" si="33"/>
        <v>0</v>
      </c>
      <c r="J53" s="96">
        <f t="shared" si="33"/>
        <v>7982000</v>
      </c>
      <c r="K53" s="97">
        <f t="shared" si="33"/>
        <v>0</v>
      </c>
      <c r="L53" s="96">
        <f t="shared" si="33"/>
        <v>3572000</v>
      </c>
      <c r="M53" s="97">
        <f t="shared" si="33"/>
        <v>0</v>
      </c>
      <c r="N53" s="96">
        <f t="shared" si="33"/>
        <v>6306000</v>
      </c>
      <c r="O53" s="97">
        <f t="shared" si="33"/>
        <v>0</v>
      </c>
      <c r="P53" s="96">
        <f t="shared" si="27"/>
        <v>22666000</v>
      </c>
      <c r="Q53" s="97">
        <f t="shared" si="28"/>
        <v>0</v>
      </c>
      <c r="R53" s="52">
        <f t="shared" si="29"/>
        <v>76.539753639417697</v>
      </c>
      <c r="S53" s="53">
        <f t="shared" si="30"/>
        <v>0</v>
      </c>
      <c r="T53" s="52">
        <f>IF((+$E43+$E45+$E47+$E48+$E51) =0,0,(P53   /(+$E43+$E45+$E47+$E48+$E51) )*100)</f>
        <v>64.759999999999991</v>
      </c>
      <c r="U53" s="54">
        <f>IF((+$E43+$E45+$E47+$E48+$E51) =0,0,(Q53   /(+$E43+$E45+$E47+$E48+$E51) )*100)</f>
        <v>0</v>
      </c>
      <c r="V53" s="96">
        <f>SUM(V42:V52)</f>
        <v>12522000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142335000</v>
      </c>
      <c r="C67" s="104">
        <f>SUM(C9:C14,C17:C23,C26:C29,C32,C35:C39,C42:C52,C55:C58,C61:C65)</f>
        <v>-9400000</v>
      </c>
      <c r="D67" s="104"/>
      <c r="E67" s="104">
        <f t="shared" si="35"/>
        <v>132935000</v>
      </c>
      <c r="F67" s="105">
        <f t="shared" ref="F67:O67" si="43">SUM(F9:F14,F17:F23,F26:F29,F32,F35:F39,F42:F52,F55:F58,F61:F65)</f>
        <v>132935000</v>
      </c>
      <c r="G67" s="106">
        <f t="shared" si="43"/>
        <v>44759000</v>
      </c>
      <c r="H67" s="105">
        <f t="shared" si="43"/>
        <v>5262000</v>
      </c>
      <c r="I67" s="106">
        <f t="shared" si="43"/>
        <v>0</v>
      </c>
      <c r="J67" s="105">
        <f t="shared" si="43"/>
        <v>9341000</v>
      </c>
      <c r="K67" s="106">
        <f t="shared" si="43"/>
        <v>0</v>
      </c>
      <c r="L67" s="105">
        <f t="shared" si="43"/>
        <v>5556000</v>
      </c>
      <c r="M67" s="106">
        <f t="shared" si="43"/>
        <v>0</v>
      </c>
      <c r="N67" s="105">
        <f t="shared" si="43"/>
        <v>12160000</v>
      </c>
      <c r="O67" s="106">
        <f t="shared" si="43"/>
        <v>0</v>
      </c>
      <c r="P67" s="105">
        <f t="shared" si="36"/>
        <v>32319000</v>
      </c>
      <c r="Q67" s="106">
        <f t="shared" si="37"/>
        <v>0</v>
      </c>
      <c r="R67" s="61">
        <f t="shared" si="38"/>
        <v>118.86249100071996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72.206707030988184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12522000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25590000</v>
      </c>
      <c r="C69" s="92">
        <v>15000000</v>
      </c>
      <c r="D69" s="92"/>
      <c r="E69" s="92">
        <f>$B69      +$C69      +$D69</f>
        <v>40590000</v>
      </c>
      <c r="F69" s="93">
        <v>40590000</v>
      </c>
      <c r="G69" s="94">
        <v>40590000</v>
      </c>
      <c r="H69" s="93">
        <v>9441000</v>
      </c>
      <c r="I69" s="94"/>
      <c r="J69" s="93">
        <v>6496000</v>
      </c>
      <c r="K69" s="94"/>
      <c r="L69" s="93">
        <v>3643000</v>
      </c>
      <c r="M69" s="94"/>
      <c r="N69" s="93">
        <v>3188000</v>
      </c>
      <c r="O69" s="94"/>
      <c r="P69" s="93">
        <f>$H69      +$J69      +$L69      +$N69</f>
        <v>22768000</v>
      </c>
      <c r="Q69" s="94">
        <f>$I69      +$K69      +$M69      +$O69</f>
        <v>0</v>
      </c>
      <c r="R69" s="48">
        <f>IF(($L69      =0),0,((($N69      -$L69      )/$L69      )*100))</f>
        <v>-12.489706286027999</v>
      </c>
      <c r="S69" s="49">
        <f>IF(($M69      =0),0,((($O69      -$M69      )/$M69      )*100))</f>
        <v>0</v>
      </c>
      <c r="T69" s="48">
        <f>IF(($E69      =0),0,(($P69      /$E69      )*100))</f>
        <v>56.092633653609255</v>
      </c>
      <c r="U69" s="50">
        <f>IF(($E69      =0),0,(($Q69      /$E69      )*100))</f>
        <v>0</v>
      </c>
      <c r="V69" s="93">
        <v>4624000</v>
      </c>
      <c r="W69" s="94">
        <v>0</v>
      </c>
    </row>
    <row r="70" spans="1:23" ht="12.95" customHeight="1" x14ac:dyDescent="0.2">
      <c r="A70" s="56" t="s">
        <v>41</v>
      </c>
      <c r="B70" s="101">
        <f>B69</f>
        <v>25590000</v>
      </c>
      <c r="C70" s="101">
        <f>C69</f>
        <v>15000000</v>
      </c>
      <c r="D70" s="101"/>
      <c r="E70" s="101">
        <f>$B70      +$C70      +$D70</f>
        <v>40590000</v>
      </c>
      <c r="F70" s="102">
        <f t="shared" ref="F70:O70" si="44">F69</f>
        <v>40590000</v>
      </c>
      <c r="G70" s="103">
        <f t="shared" si="44"/>
        <v>40590000</v>
      </c>
      <c r="H70" s="102">
        <f t="shared" si="44"/>
        <v>9441000</v>
      </c>
      <c r="I70" s="103">
        <f t="shared" si="44"/>
        <v>0</v>
      </c>
      <c r="J70" s="102">
        <f t="shared" si="44"/>
        <v>6496000</v>
      </c>
      <c r="K70" s="103">
        <f t="shared" si="44"/>
        <v>0</v>
      </c>
      <c r="L70" s="102">
        <f t="shared" si="44"/>
        <v>3643000</v>
      </c>
      <c r="M70" s="103">
        <f t="shared" si="44"/>
        <v>0</v>
      </c>
      <c r="N70" s="102">
        <f t="shared" si="44"/>
        <v>3188000</v>
      </c>
      <c r="O70" s="103">
        <f t="shared" si="44"/>
        <v>0</v>
      </c>
      <c r="P70" s="102">
        <f>$H70      +$J70      +$L70      +$N70</f>
        <v>22768000</v>
      </c>
      <c r="Q70" s="103">
        <f>$I70      +$K70      +$M70      +$O70</f>
        <v>0</v>
      </c>
      <c r="R70" s="57">
        <f>IF(($L70      =0),0,((($N70      -$L70      )/$L70      )*100))</f>
        <v>-12.489706286027999</v>
      </c>
      <c r="S70" s="58">
        <f>IF(($M70      =0),0,((($O70      -$M70      )/$M70      )*100))</f>
        <v>0</v>
      </c>
      <c r="T70" s="57">
        <f>IF($E70   =0,0,($P70   /$E70   )*100)</f>
        <v>56.092633653609255</v>
      </c>
      <c r="U70" s="59">
        <f>IF($E70   =0,0,($Q70   /$E70 )*100)</f>
        <v>0</v>
      </c>
      <c r="V70" s="102">
        <f>V69</f>
        <v>4624000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25590000</v>
      </c>
      <c r="C71" s="104">
        <f>C69</f>
        <v>15000000</v>
      </c>
      <c r="D71" s="104"/>
      <c r="E71" s="104">
        <f>$B71      +$C71      +$D71</f>
        <v>40590000</v>
      </c>
      <c r="F71" s="105">
        <f t="shared" ref="F71:O71" si="45">F69</f>
        <v>40590000</v>
      </c>
      <c r="G71" s="106">
        <f t="shared" si="45"/>
        <v>40590000</v>
      </c>
      <c r="H71" s="105">
        <f t="shared" si="45"/>
        <v>9441000</v>
      </c>
      <c r="I71" s="106">
        <f t="shared" si="45"/>
        <v>0</v>
      </c>
      <c r="J71" s="105">
        <f t="shared" si="45"/>
        <v>6496000</v>
      </c>
      <c r="K71" s="106">
        <f t="shared" si="45"/>
        <v>0</v>
      </c>
      <c r="L71" s="105">
        <f t="shared" si="45"/>
        <v>3643000</v>
      </c>
      <c r="M71" s="106">
        <f t="shared" si="45"/>
        <v>0</v>
      </c>
      <c r="N71" s="105">
        <f t="shared" si="45"/>
        <v>3188000</v>
      </c>
      <c r="O71" s="106">
        <f t="shared" si="45"/>
        <v>0</v>
      </c>
      <c r="P71" s="105">
        <f>$H71      +$J71      +$L71      +$N71</f>
        <v>22768000</v>
      </c>
      <c r="Q71" s="106">
        <f>$I71      +$K71      +$M71      +$O71</f>
        <v>0</v>
      </c>
      <c r="R71" s="61">
        <f>IF(($L71      =0),0,((($N71      -$L71      )/$L71      )*100))</f>
        <v>-12.489706286027999</v>
      </c>
      <c r="S71" s="62">
        <f>IF(($M71      =0),0,((($O71      -$M71      )/$M71      )*100))</f>
        <v>0</v>
      </c>
      <c r="T71" s="61">
        <f>IF($E71   =0,0,($P71   /$E71   )*100)</f>
        <v>56.092633653609255</v>
      </c>
      <c r="U71" s="65">
        <f>IF($E71   =0,0,($Q71   /$E71   )*100)</f>
        <v>0</v>
      </c>
      <c r="V71" s="105">
        <f>V69</f>
        <v>4624000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167925000</v>
      </c>
      <c r="C72" s="104">
        <f>SUM(C9:C14,C17:C23,C26:C29,C32,C35:C39,C42:C52,C55:C58,C61:C65,C69)</f>
        <v>5600000</v>
      </c>
      <c r="D72" s="104"/>
      <c r="E72" s="104">
        <f>$B72      +$C72      +$D72</f>
        <v>173525000</v>
      </c>
      <c r="F72" s="105">
        <f t="shared" ref="F72:O72" si="46">SUM(F9:F14,F17:F23,F26:F29,F32,F35:F39,F42:F52,F55:F58,F61:F65,F69)</f>
        <v>173525000</v>
      </c>
      <c r="G72" s="106">
        <f t="shared" si="46"/>
        <v>85349000</v>
      </c>
      <c r="H72" s="105">
        <f t="shared" si="46"/>
        <v>14703000</v>
      </c>
      <c r="I72" s="106">
        <f t="shared" si="46"/>
        <v>0</v>
      </c>
      <c r="J72" s="105">
        <f t="shared" si="46"/>
        <v>15837000</v>
      </c>
      <c r="K72" s="106">
        <f t="shared" si="46"/>
        <v>0</v>
      </c>
      <c r="L72" s="105">
        <f t="shared" si="46"/>
        <v>9199000</v>
      </c>
      <c r="M72" s="106">
        <f t="shared" si="46"/>
        <v>0</v>
      </c>
      <c r="N72" s="105">
        <f t="shared" si="46"/>
        <v>15348000</v>
      </c>
      <c r="O72" s="106">
        <f t="shared" si="46"/>
        <v>0</v>
      </c>
      <c r="P72" s="105">
        <f>$H72      +$J72      +$L72      +$N72</f>
        <v>55087000</v>
      </c>
      <c r="Q72" s="106">
        <f>$I72      +$K72      +$M72      +$O72</f>
        <v>0</v>
      </c>
      <c r="R72" s="61">
        <f>IF(($L72      =0),0,((($N72      -$L72      )/$L72      )*100))</f>
        <v>66.844222198065012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64.543228391662467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17146000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DktR2PJwGStEN1Z4g8BM4Vh+xlq8MkzFR5hB1pDXIrMs+yHwICoTfXNctJyPIQ93i840h/ZtYcqUL+YrophEQ==" saltValue="GlAH5T8/XRM71WHlYnZeg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/>
      <c r="I10" s="94">
        <v>114487</v>
      </c>
      <c r="J10" s="93">
        <v>523000</v>
      </c>
      <c r="K10" s="94">
        <v>424194</v>
      </c>
      <c r="L10" s="93">
        <v>1222000</v>
      </c>
      <c r="M10" s="94">
        <v>1132771</v>
      </c>
      <c r="N10" s="93">
        <v>905000</v>
      </c>
      <c r="O10" s="94">
        <v>1161498</v>
      </c>
      <c r="P10" s="93">
        <f t="shared" ref="P10:P15" si="1">$H10      +$J10      +$L10      +$N10</f>
        <v>2650000</v>
      </c>
      <c r="Q10" s="94">
        <f t="shared" ref="Q10:Q15" si="2">$I10      +$K10      +$M10      +$O10</f>
        <v>2832950</v>
      </c>
      <c r="R10" s="48">
        <f t="shared" ref="R10:R15" si="3">IF(($L10      =0),0,((($N10      -$L10      )/$L10      )*100))</f>
        <v>-25.941080196399348</v>
      </c>
      <c r="S10" s="49">
        <f t="shared" ref="S10:S15" si="4">IF(($M10      =0),0,((($O10      -$M10      )/$M10      )*100))</f>
        <v>2.5359935944687848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106.90377358490566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0</v>
      </c>
      <c r="I15" s="97">
        <f t="shared" si="7"/>
        <v>114487</v>
      </c>
      <c r="J15" s="96">
        <f t="shared" si="7"/>
        <v>523000</v>
      </c>
      <c r="K15" s="97">
        <f t="shared" si="7"/>
        <v>424194</v>
      </c>
      <c r="L15" s="96">
        <f t="shared" si="7"/>
        <v>1222000</v>
      </c>
      <c r="M15" s="97">
        <f t="shared" si="7"/>
        <v>1132771</v>
      </c>
      <c r="N15" s="96">
        <f t="shared" si="7"/>
        <v>905000</v>
      </c>
      <c r="O15" s="97">
        <f t="shared" si="7"/>
        <v>1161498</v>
      </c>
      <c r="P15" s="96">
        <f t="shared" si="1"/>
        <v>2650000</v>
      </c>
      <c r="Q15" s="97">
        <f t="shared" si="2"/>
        <v>2832950</v>
      </c>
      <c r="R15" s="52">
        <f t="shared" si="3"/>
        <v>-25.941080196399348</v>
      </c>
      <c r="S15" s="53">
        <f t="shared" si="4"/>
        <v>2.5359935944687848</v>
      </c>
      <c r="T15" s="52">
        <f>IF((SUM($E9:$E13))=0,0,(P15/(SUM($E9:$E13))*100))</f>
        <v>100</v>
      </c>
      <c r="U15" s="54">
        <f>IF((SUM($E9:$E13))=0,0,(Q15/(SUM($E9:$E13))*100))</f>
        <v>106.90377358490566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15229000</v>
      </c>
      <c r="D20" s="92"/>
      <c r="E20" s="92">
        <f t="shared" si="8"/>
        <v>15229000</v>
      </c>
      <c r="F20" s="93">
        <v>15229000</v>
      </c>
      <c r="G20" s="94">
        <v>15229000</v>
      </c>
      <c r="H20" s="93"/>
      <c r="I20" s="94"/>
      <c r="J20" s="93"/>
      <c r="K20" s="94"/>
      <c r="L20" s="93"/>
      <c r="M20" s="94"/>
      <c r="N20" s="93">
        <v>3650000</v>
      </c>
      <c r="O20" s="94"/>
      <c r="P20" s="93">
        <f t="shared" si="9"/>
        <v>3650000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23.96743056011557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15229000</v>
      </c>
      <c r="D24" s="95"/>
      <c r="E24" s="95">
        <f t="shared" si="8"/>
        <v>15229000</v>
      </c>
      <c r="F24" s="96">
        <f t="shared" ref="F24:O24" si="15">SUM(F17:F23)</f>
        <v>15229000</v>
      </c>
      <c r="G24" s="97">
        <f t="shared" si="15"/>
        <v>15229000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3650000</v>
      </c>
      <c r="O24" s="97">
        <f t="shared" si="15"/>
        <v>0</v>
      </c>
      <c r="P24" s="96">
        <f t="shared" si="9"/>
        <v>3650000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23.96743056011557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1144000</v>
      </c>
      <c r="H32" s="93"/>
      <c r="I32" s="94"/>
      <c r="J32" s="93">
        <v>802000</v>
      </c>
      <c r="K32" s="94"/>
      <c r="L32" s="93">
        <v>339000</v>
      </c>
      <c r="M32" s="94"/>
      <c r="N32" s="93">
        <v>3000</v>
      </c>
      <c r="O32" s="94"/>
      <c r="P32" s="93">
        <f>$H32      +$J32      +$L32      +$N32</f>
        <v>1144000</v>
      </c>
      <c r="Q32" s="94">
        <f>$I32      +$K32      +$M32      +$O32</f>
        <v>0</v>
      </c>
      <c r="R32" s="48">
        <f>IF(($L32      =0),0,((($N32      -$L32      )/$L32      )*100))</f>
        <v>-99.115044247787608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1144000</v>
      </c>
      <c r="H33" s="96">
        <f t="shared" si="17"/>
        <v>0</v>
      </c>
      <c r="I33" s="97">
        <f t="shared" si="17"/>
        <v>0</v>
      </c>
      <c r="J33" s="96">
        <f t="shared" si="17"/>
        <v>802000</v>
      </c>
      <c r="K33" s="97">
        <f t="shared" si="17"/>
        <v>0</v>
      </c>
      <c r="L33" s="96">
        <f t="shared" si="17"/>
        <v>339000</v>
      </c>
      <c r="M33" s="97">
        <f t="shared" si="17"/>
        <v>0</v>
      </c>
      <c r="N33" s="96">
        <f t="shared" si="17"/>
        <v>3000</v>
      </c>
      <c r="O33" s="97">
        <f t="shared" si="17"/>
        <v>0</v>
      </c>
      <c r="P33" s="96">
        <f>$H33      +$J33      +$L33      +$N33</f>
        <v>1144000</v>
      </c>
      <c r="Q33" s="97">
        <f>$I33      +$K33      +$M33      +$O33</f>
        <v>0</v>
      </c>
      <c r="R33" s="52">
        <f>IF(($L33      =0),0,((($N33      -$L33      )/$L33      )*100))</f>
        <v>-99.115044247787608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15000000</v>
      </c>
      <c r="H35" s="93">
        <v>4958000</v>
      </c>
      <c r="I35" s="94">
        <v>4958535</v>
      </c>
      <c r="J35" s="93"/>
      <c r="K35" s="94"/>
      <c r="L35" s="93">
        <v>5042000</v>
      </c>
      <c r="M35" s="94">
        <v>5041465</v>
      </c>
      <c r="N35" s="93">
        <v>5000000</v>
      </c>
      <c r="O35" s="94">
        <v>5000000</v>
      </c>
      <c r="P35" s="93">
        <f t="shared" ref="P35:P40" si="19">$H35      +$J35      +$L35      +$N35</f>
        <v>15000000</v>
      </c>
      <c r="Q35" s="94">
        <f t="shared" ref="Q35:Q40" si="20">$I35      +$K35      +$M35      +$O35</f>
        <v>15000000</v>
      </c>
      <c r="R35" s="48">
        <f t="shared" ref="R35:R40" si="21">IF(($L35      =0),0,((($N35      -$L35      )/$L35      )*100))</f>
        <v>-0.83300277667592226</v>
      </c>
      <c r="S35" s="49">
        <f t="shared" ref="S35:S40" si="22">IF(($M35      =0),0,((($O35      -$M35      )/$M35      )*100))</f>
        <v>-0.82247918015894184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2059000</v>
      </c>
      <c r="C36" s="92">
        <v>0</v>
      </c>
      <c r="D36" s="92"/>
      <c r="E36" s="92">
        <f t="shared" si="18"/>
        <v>2059000</v>
      </c>
      <c r="F36" s="93">
        <v>2059000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17059000</v>
      </c>
      <c r="C40" s="95">
        <f>SUM(C35:C39)</f>
        <v>0</v>
      </c>
      <c r="D40" s="95"/>
      <c r="E40" s="95">
        <f t="shared" si="18"/>
        <v>17059000</v>
      </c>
      <c r="F40" s="96">
        <f t="shared" ref="F40:O40" si="25">SUM(F35:F39)</f>
        <v>17059000</v>
      </c>
      <c r="G40" s="97">
        <f t="shared" si="25"/>
        <v>15000000</v>
      </c>
      <c r="H40" s="96">
        <f t="shared" si="25"/>
        <v>4958000</v>
      </c>
      <c r="I40" s="97">
        <f t="shared" si="25"/>
        <v>4958535</v>
      </c>
      <c r="J40" s="96">
        <f t="shared" si="25"/>
        <v>0</v>
      </c>
      <c r="K40" s="97">
        <f t="shared" si="25"/>
        <v>0</v>
      </c>
      <c r="L40" s="96">
        <f t="shared" si="25"/>
        <v>5042000</v>
      </c>
      <c r="M40" s="97">
        <f t="shared" si="25"/>
        <v>5041465</v>
      </c>
      <c r="N40" s="96">
        <f t="shared" si="25"/>
        <v>5000000</v>
      </c>
      <c r="O40" s="97">
        <f t="shared" si="25"/>
        <v>5000000</v>
      </c>
      <c r="P40" s="96">
        <f t="shared" si="19"/>
        <v>15000000</v>
      </c>
      <c r="Q40" s="97">
        <f t="shared" si="20"/>
        <v>15000000</v>
      </c>
      <c r="R40" s="52">
        <f t="shared" si="21"/>
        <v>-0.83300277667592226</v>
      </c>
      <c r="S40" s="53">
        <f t="shared" si="22"/>
        <v>-0.82247918015894184</v>
      </c>
      <c r="T40" s="52">
        <f>IF((+$E35+$E38) =0,0,(P40   /(+$E35+$E38) )*100)</f>
        <v>100</v>
      </c>
      <c r="U40" s="54">
        <f>IF((+$E35+$E38) =0,0,(Q40   /(+$E35+$E38) )*100)</f>
        <v>100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-2000000</v>
      </c>
      <c r="D44" s="92"/>
      <c r="E44" s="92">
        <f t="shared" si="26"/>
        <v>28000000</v>
      </c>
      <c r="F44" s="93">
        <v>28000000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1032000</v>
      </c>
      <c r="I51" s="94"/>
      <c r="J51" s="93">
        <v>3281000</v>
      </c>
      <c r="K51" s="94">
        <v>5161870</v>
      </c>
      <c r="L51" s="93">
        <v>783000</v>
      </c>
      <c r="M51" s="94">
        <v>-473581</v>
      </c>
      <c r="N51" s="93">
        <v>8551000</v>
      </c>
      <c r="O51" s="94">
        <v>13285163</v>
      </c>
      <c r="P51" s="93">
        <f t="shared" si="27"/>
        <v>13647000</v>
      </c>
      <c r="Q51" s="94">
        <f t="shared" si="28"/>
        <v>17973452</v>
      </c>
      <c r="R51" s="48">
        <f t="shared" si="29"/>
        <v>992.08173690932324</v>
      </c>
      <c r="S51" s="49">
        <f t="shared" si="30"/>
        <v>-2905.256756499944</v>
      </c>
      <c r="T51" s="48">
        <f t="shared" si="31"/>
        <v>68.234999999999999</v>
      </c>
      <c r="U51" s="50">
        <f t="shared" si="32"/>
        <v>89.867260000000002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158233000</v>
      </c>
      <c r="D52" s="92"/>
      <c r="E52" s="92">
        <f t="shared" si="26"/>
        <v>158233000</v>
      </c>
      <c r="F52" s="93">
        <v>158233000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50000000</v>
      </c>
      <c r="C53" s="95">
        <f>SUM(C42:C52)</f>
        <v>156233000</v>
      </c>
      <c r="D53" s="95"/>
      <c r="E53" s="95">
        <f t="shared" si="26"/>
        <v>206233000</v>
      </c>
      <c r="F53" s="96">
        <f t="shared" ref="F53:O53" si="33">SUM(F42:F52)</f>
        <v>206233000</v>
      </c>
      <c r="G53" s="97">
        <f t="shared" si="33"/>
        <v>20000000</v>
      </c>
      <c r="H53" s="96">
        <f t="shared" si="33"/>
        <v>1032000</v>
      </c>
      <c r="I53" s="97">
        <f t="shared" si="33"/>
        <v>0</v>
      </c>
      <c r="J53" s="96">
        <f t="shared" si="33"/>
        <v>3281000</v>
      </c>
      <c r="K53" s="97">
        <f t="shared" si="33"/>
        <v>5161870</v>
      </c>
      <c r="L53" s="96">
        <f t="shared" si="33"/>
        <v>783000</v>
      </c>
      <c r="M53" s="97">
        <f t="shared" si="33"/>
        <v>-473581</v>
      </c>
      <c r="N53" s="96">
        <f t="shared" si="33"/>
        <v>8551000</v>
      </c>
      <c r="O53" s="97">
        <f t="shared" si="33"/>
        <v>13285163</v>
      </c>
      <c r="P53" s="96">
        <f t="shared" si="27"/>
        <v>13647000</v>
      </c>
      <c r="Q53" s="97">
        <f t="shared" si="28"/>
        <v>17973452</v>
      </c>
      <c r="R53" s="52">
        <f t="shared" si="29"/>
        <v>992.08173690932324</v>
      </c>
      <c r="S53" s="53">
        <f t="shared" si="30"/>
        <v>-2905.256756499944</v>
      </c>
      <c r="T53" s="52">
        <f>IF((+$E43+$E45+$E47+$E48+$E51) =0,0,(P53   /(+$E43+$E45+$E47+$E48+$E51) )*100)</f>
        <v>68.234999999999999</v>
      </c>
      <c r="U53" s="54">
        <f>IF((+$E43+$E45+$E47+$E48+$E51) =0,0,(Q53   /(+$E43+$E45+$E47+$E48+$E51) )*100)</f>
        <v>89.867260000000002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70853000</v>
      </c>
      <c r="C67" s="104">
        <f>SUM(C9:C14,C17:C23,C26:C29,C32,C35:C39,C42:C52,C55:C58,C61:C65)</f>
        <v>171462000</v>
      </c>
      <c r="D67" s="104"/>
      <c r="E67" s="104">
        <f t="shared" si="35"/>
        <v>242315000</v>
      </c>
      <c r="F67" s="105">
        <f t="shared" ref="F67:O67" si="43">SUM(F9:F14,F17:F23,F26:F29,F32,F35:F39,F42:F52,F55:F58,F61:F65)</f>
        <v>242315000</v>
      </c>
      <c r="G67" s="106">
        <f t="shared" si="43"/>
        <v>54023000</v>
      </c>
      <c r="H67" s="105">
        <f t="shared" si="43"/>
        <v>5990000</v>
      </c>
      <c r="I67" s="106">
        <f t="shared" si="43"/>
        <v>5073022</v>
      </c>
      <c r="J67" s="105">
        <f t="shared" si="43"/>
        <v>4606000</v>
      </c>
      <c r="K67" s="106">
        <f t="shared" si="43"/>
        <v>5586064</v>
      </c>
      <c r="L67" s="105">
        <f t="shared" si="43"/>
        <v>7386000</v>
      </c>
      <c r="M67" s="106">
        <f t="shared" si="43"/>
        <v>5700655</v>
      </c>
      <c r="N67" s="105">
        <f t="shared" si="43"/>
        <v>18109000</v>
      </c>
      <c r="O67" s="106">
        <f t="shared" si="43"/>
        <v>19446661</v>
      </c>
      <c r="P67" s="105">
        <f t="shared" si="36"/>
        <v>36091000</v>
      </c>
      <c r="Q67" s="106">
        <f t="shared" si="37"/>
        <v>35806402</v>
      </c>
      <c r="R67" s="61">
        <f t="shared" si="38"/>
        <v>145.180070403466</v>
      </c>
      <c r="S67" s="62">
        <f t="shared" si="39"/>
        <v>241.13029116829557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66.806730466653093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66.279921514910313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28663000</v>
      </c>
      <c r="C69" s="92">
        <v>0</v>
      </c>
      <c r="D69" s="92"/>
      <c r="E69" s="92">
        <f>$B69      +$C69      +$D69</f>
        <v>28663000</v>
      </c>
      <c r="F69" s="93">
        <v>28663000</v>
      </c>
      <c r="G69" s="94">
        <v>28663000</v>
      </c>
      <c r="H69" s="93">
        <v>11687000</v>
      </c>
      <c r="I69" s="94">
        <v>12719454</v>
      </c>
      <c r="J69" s="93">
        <v>5111000</v>
      </c>
      <c r="K69" s="94">
        <v>4472133</v>
      </c>
      <c r="L69" s="93">
        <v>6481000</v>
      </c>
      <c r="M69" s="94">
        <v>4331678</v>
      </c>
      <c r="N69" s="93">
        <v>5384000</v>
      </c>
      <c r="O69" s="94">
        <v>5539115</v>
      </c>
      <c r="P69" s="93">
        <f>$H69      +$J69      +$L69      +$N69</f>
        <v>28663000</v>
      </c>
      <c r="Q69" s="94">
        <f>$I69      +$K69      +$M69      +$O69</f>
        <v>27062380</v>
      </c>
      <c r="R69" s="48">
        <f>IF(($L69      =0),0,((($N69      -$L69      )/$L69      )*100))</f>
        <v>-16.926400246875481</v>
      </c>
      <c r="S69" s="49">
        <f>IF(($M69      =0),0,((($O69      -$M69      )/$M69      )*100))</f>
        <v>27.87457885835466</v>
      </c>
      <c r="T69" s="48">
        <f>IF(($E69      =0),0,(($P69      /$E69      )*100))</f>
        <v>100</v>
      </c>
      <c r="U69" s="50">
        <f>IF(($E69      =0),0,(($Q69      /$E69      )*100))</f>
        <v>94.415727593064219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28663000</v>
      </c>
      <c r="C70" s="101">
        <f>C69</f>
        <v>0</v>
      </c>
      <c r="D70" s="101"/>
      <c r="E70" s="101">
        <f>$B70      +$C70      +$D70</f>
        <v>28663000</v>
      </c>
      <c r="F70" s="102">
        <f t="shared" ref="F70:O70" si="44">F69</f>
        <v>28663000</v>
      </c>
      <c r="G70" s="103">
        <f t="shared" si="44"/>
        <v>28663000</v>
      </c>
      <c r="H70" s="102">
        <f t="shared" si="44"/>
        <v>11687000</v>
      </c>
      <c r="I70" s="103">
        <f t="shared" si="44"/>
        <v>12719454</v>
      </c>
      <c r="J70" s="102">
        <f t="shared" si="44"/>
        <v>5111000</v>
      </c>
      <c r="K70" s="103">
        <f t="shared" si="44"/>
        <v>4472133</v>
      </c>
      <c r="L70" s="102">
        <f t="shared" si="44"/>
        <v>6481000</v>
      </c>
      <c r="M70" s="103">
        <f t="shared" si="44"/>
        <v>4331678</v>
      </c>
      <c r="N70" s="102">
        <f t="shared" si="44"/>
        <v>5384000</v>
      </c>
      <c r="O70" s="103">
        <f t="shared" si="44"/>
        <v>5539115</v>
      </c>
      <c r="P70" s="102">
        <f>$H70      +$J70      +$L70      +$N70</f>
        <v>28663000</v>
      </c>
      <c r="Q70" s="103">
        <f>$I70      +$K70      +$M70      +$O70</f>
        <v>27062380</v>
      </c>
      <c r="R70" s="57">
        <f>IF(($L70      =0),0,((($N70      -$L70      )/$L70      )*100))</f>
        <v>-16.926400246875481</v>
      </c>
      <c r="S70" s="58">
        <f>IF(($M70      =0),0,((($O70      -$M70      )/$M70      )*100))</f>
        <v>27.87457885835466</v>
      </c>
      <c r="T70" s="57">
        <f>IF($E70   =0,0,($P70   /$E70   )*100)</f>
        <v>100</v>
      </c>
      <c r="U70" s="59">
        <f>IF($E70   =0,0,($Q70   /$E70 )*100)</f>
        <v>94.415727593064219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28663000</v>
      </c>
      <c r="C71" s="104">
        <f>C69</f>
        <v>0</v>
      </c>
      <c r="D71" s="104"/>
      <c r="E71" s="104">
        <f>$B71      +$C71      +$D71</f>
        <v>28663000</v>
      </c>
      <c r="F71" s="105">
        <f t="shared" ref="F71:O71" si="45">F69</f>
        <v>28663000</v>
      </c>
      <c r="G71" s="106">
        <f t="shared" si="45"/>
        <v>28663000</v>
      </c>
      <c r="H71" s="105">
        <f t="shared" si="45"/>
        <v>11687000</v>
      </c>
      <c r="I71" s="106">
        <f t="shared" si="45"/>
        <v>12719454</v>
      </c>
      <c r="J71" s="105">
        <f t="shared" si="45"/>
        <v>5111000</v>
      </c>
      <c r="K71" s="106">
        <f t="shared" si="45"/>
        <v>4472133</v>
      </c>
      <c r="L71" s="105">
        <f t="shared" si="45"/>
        <v>6481000</v>
      </c>
      <c r="M71" s="106">
        <f t="shared" si="45"/>
        <v>4331678</v>
      </c>
      <c r="N71" s="105">
        <f t="shared" si="45"/>
        <v>5384000</v>
      </c>
      <c r="O71" s="106">
        <f t="shared" si="45"/>
        <v>5539115</v>
      </c>
      <c r="P71" s="105">
        <f>$H71      +$J71      +$L71      +$N71</f>
        <v>28663000</v>
      </c>
      <c r="Q71" s="106">
        <f>$I71      +$K71      +$M71      +$O71</f>
        <v>27062380</v>
      </c>
      <c r="R71" s="61">
        <f>IF(($L71      =0),0,((($N71      -$L71      )/$L71      )*100))</f>
        <v>-16.926400246875481</v>
      </c>
      <c r="S71" s="62">
        <f>IF(($M71      =0),0,((($O71      -$M71      )/$M71      )*100))</f>
        <v>27.87457885835466</v>
      </c>
      <c r="T71" s="61">
        <f>IF($E71   =0,0,($P71   /$E71   )*100)</f>
        <v>100</v>
      </c>
      <c r="U71" s="65">
        <f>IF($E71   =0,0,($Q71   /$E71   )*100)</f>
        <v>94.415727593064219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99516000</v>
      </c>
      <c r="C72" s="104">
        <f>SUM(C9:C14,C17:C23,C26:C29,C32,C35:C39,C42:C52,C55:C58,C61:C65,C69)</f>
        <v>171462000</v>
      </c>
      <c r="D72" s="104"/>
      <c r="E72" s="104">
        <f>$B72      +$C72      +$D72</f>
        <v>270978000</v>
      </c>
      <c r="F72" s="105">
        <f t="shared" ref="F72:O72" si="46">SUM(F9:F14,F17:F23,F26:F29,F32,F35:F39,F42:F52,F55:F58,F61:F65,F69)</f>
        <v>270978000</v>
      </c>
      <c r="G72" s="106">
        <f t="shared" si="46"/>
        <v>82686000</v>
      </c>
      <c r="H72" s="105">
        <f t="shared" si="46"/>
        <v>17677000</v>
      </c>
      <c r="I72" s="106">
        <f t="shared" si="46"/>
        <v>17792476</v>
      </c>
      <c r="J72" s="105">
        <f t="shared" si="46"/>
        <v>9717000</v>
      </c>
      <c r="K72" s="106">
        <f t="shared" si="46"/>
        <v>10058197</v>
      </c>
      <c r="L72" s="105">
        <f t="shared" si="46"/>
        <v>13867000</v>
      </c>
      <c r="M72" s="106">
        <f t="shared" si="46"/>
        <v>10032333</v>
      </c>
      <c r="N72" s="105">
        <f t="shared" si="46"/>
        <v>23493000</v>
      </c>
      <c r="O72" s="106">
        <f t="shared" si="46"/>
        <v>24985776</v>
      </c>
      <c r="P72" s="105">
        <f>$H72      +$J72      +$L72      +$N72</f>
        <v>64754000</v>
      </c>
      <c r="Q72" s="106">
        <f>$I72      +$K72      +$M72      +$O72</f>
        <v>62868782</v>
      </c>
      <c r="R72" s="61">
        <f>IF(($L72      =0),0,((($N72      -$L72      )/$L72      )*100))</f>
        <v>69.416600562486479</v>
      </c>
      <c r="S72" s="62">
        <f>IF(($M72      =0),0,((($O72      -$M72      )/$M72      )*100))</f>
        <v>149.05249855641753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78.313136443896184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76.033164018092549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JgdNsZ5cYb+z4QSiDCTeNawiQGvcZHkwiYjNpQgYHgjrdj34YCBmuW0YPnC4XrgDmvLXgpBCYnJ3aAa4Vmm9A==" saltValue="oF+TX+AGWb3SMHtdXK0Zm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1164000</v>
      </c>
      <c r="I10" s="94"/>
      <c r="J10" s="93">
        <v>685000</v>
      </c>
      <c r="K10" s="94"/>
      <c r="L10" s="93"/>
      <c r="M10" s="94"/>
      <c r="N10" s="93">
        <v>1147000</v>
      </c>
      <c r="O10" s="94"/>
      <c r="P10" s="93">
        <f t="shared" ref="P10:P15" si="1">$H10      +$J10      +$L10      +$N10</f>
        <v>2996000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99.866666666666674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1164000</v>
      </c>
      <c r="I15" s="97">
        <f t="shared" si="7"/>
        <v>0</v>
      </c>
      <c r="J15" s="96">
        <f t="shared" si="7"/>
        <v>685000</v>
      </c>
      <c r="K15" s="97">
        <f t="shared" si="7"/>
        <v>0</v>
      </c>
      <c r="L15" s="96">
        <f t="shared" si="7"/>
        <v>0</v>
      </c>
      <c r="M15" s="97">
        <f t="shared" si="7"/>
        <v>0</v>
      </c>
      <c r="N15" s="96">
        <f t="shared" si="7"/>
        <v>1147000</v>
      </c>
      <c r="O15" s="97">
        <f t="shared" si="7"/>
        <v>0</v>
      </c>
      <c r="P15" s="96">
        <f t="shared" si="1"/>
        <v>2996000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99.866666666666674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7580000</v>
      </c>
      <c r="D20" s="92"/>
      <c r="E20" s="92">
        <f t="shared" si="8"/>
        <v>7580000</v>
      </c>
      <c r="F20" s="93">
        <v>7580000</v>
      </c>
      <c r="G20" s="94">
        <v>7580000</v>
      </c>
      <c r="H20" s="93"/>
      <c r="I20" s="94"/>
      <c r="J20" s="93"/>
      <c r="K20" s="94"/>
      <c r="L20" s="93">
        <v>3245000</v>
      </c>
      <c r="M20" s="94"/>
      <c r="N20" s="93">
        <v>4478000</v>
      </c>
      <c r="O20" s="94"/>
      <c r="P20" s="93">
        <f t="shared" si="9"/>
        <v>7723000</v>
      </c>
      <c r="Q20" s="94">
        <f t="shared" si="10"/>
        <v>0</v>
      </c>
      <c r="R20" s="48">
        <f t="shared" si="11"/>
        <v>37.996918335901384</v>
      </c>
      <c r="S20" s="49">
        <f t="shared" si="12"/>
        <v>0</v>
      </c>
      <c r="T20" s="48">
        <f t="shared" si="13"/>
        <v>101.88654353562005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7580000</v>
      </c>
      <c r="D24" s="95"/>
      <c r="E24" s="95">
        <f t="shared" si="8"/>
        <v>7580000</v>
      </c>
      <c r="F24" s="96">
        <f t="shared" ref="F24:O24" si="15">SUM(F17:F23)</f>
        <v>7580000</v>
      </c>
      <c r="G24" s="97">
        <f t="shared" si="15"/>
        <v>7580000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3245000</v>
      </c>
      <c r="M24" s="97">
        <f t="shared" si="15"/>
        <v>0</v>
      </c>
      <c r="N24" s="96">
        <f t="shared" si="15"/>
        <v>4478000</v>
      </c>
      <c r="O24" s="97">
        <f t="shared" si="15"/>
        <v>0</v>
      </c>
      <c r="P24" s="96">
        <f t="shared" si="9"/>
        <v>7723000</v>
      </c>
      <c r="Q24" s="97">
        <f t="shared" si="10"/>
        <v>0</v>
      </c>
      <c r="R24" s="52">
        <f t="shared" si="11"/>
        <v>37.996918335901384</v>
      </c>
      <c r="S24" s="53">
        <f t="shared" si="12"/>
        <v>0</v>
      </c>
      <c r="T24" s="52">
        <f>IF(($E24-$E19-$E23)   =0,0,($P24   /($E24-$E19-$E23)   )*100)</f>
        <v>101.88654353562005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1237000</v>
      </c>
      <c r="C32" s="92">
        <v>0</v>
      </c>
      <c r="D32" s="92"/>
      <c r="E32" s="92">
        <f>$B32      +$C32      +$D32</f>
        <v>1237000</v>
      </c>
      <c r="F32" s="93">
        <v>1237000</v>
      </c>
      <c r="G32" s="94">
        <v>1237000</v>
      </c>
      <c r="H32" s="93">
        <v>122000</v>
      </c>
      <c r="I32" s="94"/>
      <c r="J32" s="93">
        <v>426000</v>
      </c>
      <c r="K32" s="94"/>
      <c r="L32" s="93">
        <v>295000</v>
      </c>
      <c r="M32" s="94"/>
      <c r="N32" s="93">
        <v>394000</v>
      </c>
      <c r="O32" s="94">
        <v>1373791</v>
      </c>
      <c r="P32" s="93">
        <f>$H32      +$J32      +$L32      +$N32</f>
        <v>1237000</v>
      </c>
      <c r="Q32" s="94">
        <f>$I32      +$K32      +$M32      +$O32</f>
        <v>1373791</v>
      </c>
      <c r="R32" s="48">
        <f>IF(($L32      =0),0,((($N32      -$L32      )/$L32      )*100))</f>
        <v>33.559322033898304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111.05828617623281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1237000</v>
      </c>
      <c r="C33" s="95">
        <f>C32</f>
        <v>0</v>
      </c>
      <c r="D33" s="95"/>
      <c r="E33" s="95">
        <f>$B33      +$C33      +$D33</f>
        <v>1237000</v>
      </c>
      <c r="F33" s="96">
        <f t="shared" ref="F33:O33" si="17">F32</f>
        <v>1237000</v>
      </c>
      <c r="G33" s="97">
        <f t="shared" si="17"/>
        <v>1237000</v>
      </c>
      <c r="H33" s="96">
        <f t="shared" si="17"/>
        <v>122000</v>
      </c>
      <c r="I33" s="97">
        <f t="shared" si="17"/>
        <v>0</v>
      </c>
      <c r="J33" s="96">
        <f t="shared" si="17"/>
        <v>426000</v>
      </c>
      <c r="K33" s="97">
        <f t="shared" si="17"/>
        <v>0</v>
      </c>
      <c r="L33" s="96">
        <f t="shared" si="17"/>
        <v>295000</v>
      </c>
      <c r="M33" s="97">
        <f t="shared" si="17"/>
        <v>0</v>
      </c>
      <c r="N33" s="96">
        <f t="shared" si="17"/>
        <v>394000</v>
      </c>
      <c r="O33" s="97">
        <f t="shared" si="17"/>
        <v>1373791</v>
      </c>
      <c r="P33" s="96">
        <f>$H33      +$J33      +$L33      +$N33</f>
        <v>1237000</v>
      </c>
      <c r="Q33" s="97">
        <f>$I33      +$K33      +$M33      +$O33</f>
        <v>1373791</v>
      </c>
      <c r="R33" s="52">
        <f>IF(($L33      =0),0,((($N33      -$L33      )/$L33      )*100))</f>
        <v>33.559322033898304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111.05828617623281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-1500000</v>
      </c>
      <c r="D35" s="92"/>
      <c r="E35" s="92">
        <f t="shared" ref="E35:E40" si="18">$B35      +$C35      +$D35</f>
        <v>16500000</v>
      </c>
      <c r="F35" s="93">
        <v>16500000</v>
      </c>
      <c r="G35" s="94">
        <v>16500000</v>
      </c>
      <c r="H35" s="93">
        <v>3735000</v>
      </c>
      <c r="I35" s="94"/>
      <c r="J35" s="93">
        <v>6119000</v>
      </c>
      <c r="K35" s="94"/>
      <c r="L35" s="93">
        <v>2129000</v>
      </c>
      <c r="M35" s="94">
        <v>3503349</v>
      </c>
      <c r="N35" s="93">
        <v>1478000</v>
      </c>
      <c r="O35" s="94">
        <v>3123937</v>
      </c>
      <c r="P35" s="93">
        <f t="shared" ref="P35:P40" si="19">$H35      +$J35      +$L35      +$N35</f>
        <v>13461000</v>
      </c>
      <c r="Q35" s="94">
        <f t="shared" ref="Q35:Q40" si="20">$I35      +$K35      +$M35      +$O35</f>
        <v>6627286</v>
      </c>
      <c r="R35" s="48">
        <f t="shared" ref="R35:R40" si="21">IF(($L35      =0),0,((($N35      -$L35      )/$L35      )*100))</f>
        <v>-30.57773602630343</v>
      </c>
      <c r="S35" s="49">
        <f t="shared" ref="S35:S40" si="22">IF(($M35      =0),0,((($O35      -$M35      )/$M35      )*100))</f>
        <v>-10.829980113314432</v>
      </c>
      <c r="T35" s="48">
        <f t="shared" ref="T35:T39" si="23">IF(($E35      =0),0,(($P35      /$E35      )*100))</f>
        <v>81.581818181818178</v>
      </c>
      <c r="U35" s="50">
        <f t="shared" ref="U35:U39" si="24">IF(($E35      =0),0,(($Q35      /$E35      )*100))</f>
        <v>40.165369696969698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5730000</v>
      </c>
      <c r="C36" s="92">
        <v>0</v>
      </c>
      <c r="D36" s="92"/>
      <c r="E36" s="92">
        <f t="shared" si="18"/>
        <v>5730000</v>
      </c>
      <c r="F36" s="93">
        <v>5730000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>
        <v>520000</v>
      </c>
      <c r="I38" s="94"/>
      <c r="J38" s="93"/>
      <c r="K38" s="94"/>
      <c r="L38" s="93">
        <v>1435000</v>
      </c>
      <c r="M38" s="94"/>
      <c r="N38" s="93">
        <v>1045000</v>
      </c>
      <c r="O38" s="94"/>
      <c r="P38" s="93">
        <f t="shared" si="19"/>
        <v>3000000</v>
      </c>
      <c r="Q38" s="94">
        <f t="shared" si="20"/>
        <v>0</v>
      </c>
      <c r="R38" s="48">
        <f t="shared" si="21"/>
        <v>-27.177700348432055</v>
      </c>
      <c r="S38" s="49">
        <f t="shared" si="22"/>
        <v>0</v>
      </c>
      <c r="T38" s="48">
        <f t="shared" si="23"/>
        <v>100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26730000</v>
      </c>
      <c r="C40" s="95">
        <f>SUM(C35:C39)</f>
        <v>-1500000</v>
      </c>
      <c r="D40" s="95"/>
      <c r="E40" s="95">
        <f t="shared" si="18"/>
        <v>25230000</v>
      </c>
      <c r="F40" s="96">
        <f t="shared" ref="F40:O40" si="25">SUM(F35:F39)</f>
        <v>25230000</v>
      </c>
      <c r="G40" s="97">
        <f t="shared" si="25"/>
        <v>19500000</v>
      </c>
      <c r="H40" s="96">
        <f t="shared" si="25"/>
        <v>4255000</v>
      </c>
      <c r="I40" s="97">
        <f t="shared" si="25"/>
        <v>0</v>
      </c>
      <c r="J40" s="96">
        <f t="shared" si="25"/>
        <v>6119000</v>
      </c>
      <c r="K40" s="97">
        <f t="shared" si="25"/>
        <v>0</v>
      </c>
      <c r="L40" s="96">
        <f t="shared" si="25"/>
        <v>3564000</v>
      </c>
      <c r="M40" s="97">
        <f t="shared" si="25"/>
        <v>3503349</v>
      </c>
      <c r="N40" s="96">
        <f t="shared" si="25"/>
        <v>2523000</v>
      </c>
      <c r="O40" s="97">
        <f t="shared" si="25"/>
        <v>3123937</v>
      </c>
      <c r="P40" s="96">
        <f t="shared" si="19"/>
        <v>16461000</v>
      </c>
      <c r="Q40" s="97">
        <f t="shared" si="20"/>
        <v>6627286</v>
      </c>
      <c r="R40" s="52">
        <f t="shared" si="21"/>
        <v>-29.208754208754208</v>
      </c>
      <c r="S40" s="53">
        <f t="shared" si="22"/>
        <v>-10.829980113314432</v>
      </c>
      <c r="T40" s="52">
        <f>IF((+$E35+$E38) =0,0,(P40   /(+$E35+$E38) )*100)</f>
        <v>84.41538461538461</v>
      </c>
      <c r="U40" s="54">
        <f>IF((+$E35+$E38) =0,0,(Q40   /(+$E35+$E38) )*100)</f>
        <v>33.986082051282054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4500000</v>
      </c>
      <c r="C44" s="92">
        <v>-3000000</v>
      </c>
      <c r="D44" s="92"/>
      <c r="E44" s="92">
        <f t="shared" si="26"/>
        <v>1500000</v>
      </c>
      <c r="F44" s="93">
        <v>1500000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1547000</v>
      </c>
      <c r="I51" s="94"/>
      <c r="J51" s="93"/>
      <c r="K51" s="94"/>
      <c r="L51" s="93">
        <v>3503000</v>
      </c>
      <c r="M51" s="94"/>
      <c r="N51" s="93">
        <v>7712000</v>
      </c>
      <c r="O51" s="94">
        <v>1819509</v>
      </c>
      <c r="P51" s="93">
        <f t="shared" si="27"/>
        <v>12762000</v>
      </c>
      <c r="Q51" s="94">
        <f t="shared" si="28"/>
        <v>1819509</v>
      </c>
      <c r="R51" s="48">
        <f t="shared" si="29"/>
        <v>120.15415358264346</v>
      </c>
      <c r="S51" s="49">
        <f t="shared" si="30"/>
        <v>0</v>
      </c>
      <c r="T51" s="48">
        <f t="shared" si="31"/>
        <v>85.08</v>
      </c>
      <c r="U51" s="50">
        <f t="shared" si="32"/>
        <v>12.13006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19500000</v>
      </c>
      <c r="C53" s="95">
        <f>SUM(C42:C52)</f>
        <v>-3000000</v>
      </c>
      <c r="D53" s="95"/>
      <c r="E53" s="95">
        <f t="shared" si="26"/>
        <v>16500000</v>
      </c>
      <c r="F53" s="96">
        <f t="shared" ref="F53:O53" si="33">SUM(F42:F52)</f>
        <v>16500000</v>
      </c>
      <c r="G53" s="97">
        <f t="shared" si="33"/>
        <v>15000000</v>
      </c>
      <c r="H53" s="96">
        <f t="shared" si="33"/>
        <v>1547000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3503000</v>
      </c>
      <c r="M53" s="97">
        <f t="shared" si="33"/>
        <v>0</v>
      </c>
      <c r="N53" s="96">
        <f t="shared" si="33"/>
        <v>7712000</v>
      </c>
      <c r="O53" s="97">
        <f t="shared" si="33"/>
        <v>1819509</v>
      </c>
      <c r="P53" s="96">
        <f t="shared" si="27"/>
        <v>12762000</v>
      </c>
      <c r="Q53" s="97">
        <f t="shared" si="28"/>
        <v>1819509</v>
      </c>
      <c r="R53" s="52">
        <f t="shared" si="29"/>
        <v>120.15415358264346</v>
      </c>
      <c r="S53" s="53">
        <f t="shared" si="30"/>
        <v>0</v>
      </c>
      <c r="T53" s="52">
        <f>IF((+$E43+$E45+$E47+$E48+$E51) =0,0,(P53   /(+$E43+$E45+$E47+$E48+$E51) )*100)</f>
        <v>85.08</v>
      </c>
      <c r="U53" s="54">
        <f>IF((+$E43+$E45+$E47+$E48+$E51) =0,0,(Q53   /(+$E43+$E45+$E47+$E48+$E51) )*100)</f>
        <v>12.13006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50467000</v>
      </c>
      <c r="C67" s="104">
        <f>SUM(C9:C14,C17:C23,C26:C29,C32,C35:C39,C42:C52,C55:C58,C61:C65)</f>
        <v>3080000</v>
      </c>
      <c r="D67" s="104"/>
      <c r="E67" s="104">
        <f t="shared" si="35"/>
        <v>53547000</v>
      </c>
      <c r="F67" s="105">
        <f t="shared" ref="F67:O67" si="43">SUM(F9:F14,F17:F23,F26:F29,F32,F35:F39,F42:F52,F55:F58,F61:F65)</f>
        <v>53547000</v>
      </c>
      <c r="G67" s="106">
        <f t="shared" si="43"/>
        <v>46317000</v>
      </c>
      <c r="H67" s="105">
        <f t="shared" si="43"/>
        <v>7088000</v>
      </c>
      <c r="I67" s="106">
        <f t="shared" si="43"/>
        <v>0</v>
      </c>
      <c r="J67" s="105">
        <f t="shared" si="43"/>
        <v>7230000</v>
      </c>
      <c r="K67" s="106">
        <f t="shared" si="43"/>
        <v>0</v>
      </c>
      <c r="L67" s="105">
        <f t="shared" si="43"/>
        <v>10607000</v>
      </c>
      <c r="M67" s="106">
        <f t="shared" si="43"/>
        <v>3503349</v>
      </c>
      <c r="N67" s="105">
        <f t="shared" si="43"/>
        <v>16254000</v>
      </c>
      <c r="O67" s="106">
        <f t="shared" si="43"/>
        <v>6317237</v>
      </c>
      <c r="P67" s="105">
        <f t="shared" si="36"/>
        <v>41179000</v>
      </c>
      <c r="Q67" s="106">
        <f t="shared" si="37"/>
        <v>9820586</v>
      </c>
      <c r="R67" s="61">
        <f t="shared" si="38"/>
        <v>53.238427453568391</v>
      </c>
      <c r="S67" s="62">
        <f t="shared" si="39"/>
        <v>80.319945286638585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88.906880842887062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21.202983785651057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34876000</v>
      </c>
      <c r="C69" s="92">
        <v>0</v>
      </c>
      <c r="D69" s="92"/>
      <c r="E69" s="92">
        <f>$B69      +$C69      +$D69</f>
        <v>34876000</v>
      </c>
      <c r="F69" s="93">
        <v>34876000</v>
      </c>
      <c r="G69" s="94">
        <v>34876000</v>
      </c>
      <c r="H69" s="93">
        <v>5817000</v>
      </c>
      <c r="I69" s="94"/>
      <c r="J69" s="93">
        <v>10542000</v>
      </c>
      <c r="K69" s="94"/>
      <c r="L69" s="93">
        <v>6486000</v>
      </c>
      <c r="M69" s="94">
        <v>4624149</v>
      </c>
      <c r="N69" s="93">
        <v>12031000</v>
      </c>
      <c r="O69" s="94">
        <v>17740889</v>
      </c>
      <c r="P69" s="93">
        <f>$H69      +$J69      +$L69      +$N69</f>
        <v>34876000</v>
      </c>
      <c r="Q69" s="94">
        <f>$I69      +$K69      +$M69      +$O69</f>
        <v>22365038</v>
      </c>
      <c r="R69" s="48">
        <f>IF(($L69      =0),0,((($N69      -$L69      )/$L69      )*100))</f>
        <v>85.491828553808205</v>
      </c>
      <c r="S69" s="49">
        <f>IF(($M69      =0),0,((($O69      -$M69      )/$M69      )*100))</f>
        <v>283.65738214750434</v>
      </c>
      <c r="T69" s="48">
        <f>IF(($E69      =0),0,(($P69      /$E69      )*100))</f>
        <v>100</v>
      </c>
      <c r="U69" s="50">
        <f>IF(($E69      =0),0,(($Q69      /$E69      )*100))</f>
        <v>64.127302442940703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34876000</v>
      </c>
      <c r="C70" s="101">
        <f>C69</f>
        <v>0</v>
      </c>
      <c r="D70" s="101"/>
      <c r="E70" s="101">
        <f>$B70      +$C70      +$D70</f>
        <v>34876000</v>
      </c>
      <c r="F70" s="102">
        <f t="shared" ref="F70:O70" si="44">F69</f>
        <v>34876000</v>
      </c>
      <c r="G70" s="103">
        <f t="shared" si="44"/>
        <v>34876000</v>
      </c>
      <c r="H70" s="102">
        <f t="shared" si="44"/>
        <v>5817000</v>
      </c>
      <c r="I70" s="103">
        <f t="shared" si="44"/>
        <v>0</v>
      </c>
      <c r="J70" s="102">
        <f t="shared" si="44"/>
        <v>10542000</v>
      </c>
      <c r="K70" s="103">
        <f t="shared" si="44"/>
        <v>0</v>
      </c>
      <c r="L70" s="102">
        <f t="shared" si="44"/>
        <v>6486000</v>
      </c>
      <c r="M70" s="103">
        <f t="shared" si="44"/>
        <v>4624149</v>
      </c>
      <c r="N70" s="102">
        <f t="shared" si="44"/>
        <v>12031000</v>
      </c>
      <c r="O70" s="103">
        <f t="shared" si="44"/>
        <v>17740889</v>
      </c>
      <c r="P70" s="102">
        <f>$H70      +$J70      +$L70      +$N70</f>
        <v>34876000</v>
      </c>
      <c r="Q70" s="103">
        <f>$I70      +$K70      +$M70      +$O70</f>
        <v>22365038</v>
      </c>
      <c r="R70" s="57">
        <f>IF(($L70      =0),0,((($N70      -$L70      )/$L70      )*100))</f>
        <v>85.491828553808205</v>
      </c>
      <c r="S70" s="58">
        <f>IF(($M70      =0),0,((($O70      -$M70      )/$M70      )*100))</f>
        <v>283.65738214750434</v>
      </c>
      <c r="T70" s="57">
        <f>IF($E70   =0,0,($P70   /$E70   )*100)</f>
        <v>100</v>
      </c>
      <c r="U70" s="59">
        <f>IF($E70   =0,0,($Q70   /$E70 )*100)</f>
        <v>64.127302442940703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34876000</v>
      </c>
      <c r="C71" s="104">
        <f>C69</f>
        <v>0</v>
      </c>
      <c r="D71" s="104"/>
      <c r="E71" s="104">
        <f>$B71      +$C71      +$D71</f>
        <v>34876000</v>
      </c>
      <c r="F71" s="105">
        <f t="shared" ref="F71:O71" si="45">F69</f>
        <v>34876000</v>
      </c>
      <c r="G71" s="106">
        <f t="shared" si="45"/>
        <v>34876000</v>
      </c>
      <c r="H71" s="105">
        <f t="shared" si="45"/>
        <v>5817000</v>
      </c>
      <c r="I71" s="106">
        <f t="shared" si="45"/>
        <v>0</v>
      </c>
      <c r="J71" s="105">
        <f t="shared" si="45"/>
        <v>10542000</v>
      </c>
      <c r="K71" s="106">
        <f t="shared" si="45"/>
        <v>0</v>
      </c>
      <c r="L71" s="105">
        <f t="shared" si="45"/>
        <v>6486000</v>
      </c>
      <c r="M71" s="106">
        <f t="shared" si="45"/>
        <v>4624149</v>
      </c>
      <c r="N71" s="105">
        <f t="shared" si="45"/>
        <v>12031000</v>
      </c>
      <c r="O71" s="106">
        <f t="shared" si="45"/>
        <v>17740889</v>
      </c>
      <c r="P71" s="105">
        <f>$H71      +$J71      +$L71      +$N71</f>
        <v>34876000</v>
      </c>
      <c r="Q71" s="106">
        <f>$I71      +$K71      +$M71      +$O71</f>
        <v>22365038</v>
      </c>
      <c r="R71" s="61">
        <f>IF(($L71      =0),0,((($N71      -$L71      )/$L71      )*100))</f>
        <v>85.491828553808205</v>
      </c>
      <c r="S71" s="62">
        <f>IF(($M71      =0),0,((($O71      -$M71      )/$M71      )*100))</f>
        <v>283.65738214750434</v>
      </c>
      <c r="T71" s="61">
        <f>IF($E71   =0,0,($P71   /$E71   )*100)</f>
        <v>100</v>
      </c>
      <c r="U71" s="65">
        <f>IF($E71   =0,0,($Q71   /$E71   )*100)</f>
        <v>64.127302442940703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85343000</v>
      </c>
      <c r="C72" s="104">
        <f>SUM(C9:C14,C17:C23,C26:C29,C32,C35:C39,C42:C52,C55:C58,C61:C65,C69)</f>
        <v>3080000</v>
      </c>
      <c r="D72" s="104"/>
      <c r="E72" s="104">
        <f>$B72      +$C72      +$D72</f>
        <v>88423000</v>
      </c>
      <c r="F72" s="105">
        <f t="shared" ref="F72:O72" si="46">SUM(F9:F14,F17:F23,F26:F29,F32,F35:F39,F42:F52,F55:F58,F61:F65,F69)</f>
        <v>88423000</v>
      </c>
      <c r="G72" s="106">
        <f t="shared" si="46"/>
        <v>81193000</v>
      </c>
      <c r="H72" s="105">
        <f t="shared" si="46"/>
        <v>12905000</v>
      </c>
      <c r="I72" s="106">
        <f t="shared" si="46"/>
        <v>0</v>
      </c>
      <c r="J72" s="105">
        <f t="shared" si="46"/>
        <v>17772000</v>
      </c>
      <c r="K72" s="106">
        <f t="shared" si="46"/>
        <v>0</v>
      </c>
      <c r="L72" s="105">
        <f t="shared" si="46"/>
        <v>17093000</v>
      </c>
      <c r="M72" s="106">
        <f t="shared" si="46"/>
        <v>8127498</v>
      </c>
      <c r="N72" s="105">
        <f t="shared" si="46"/>
        <v>28285000</v>
      </c>
      <c r="O72" s="106">
        <f t="shared" si="46"/>
        <v>24058126</v>
      </c>
      <c r="P72" s="105">
        <f>$H72      +$J72      +$L72      +$N72</f>
        <v>76055000</v>
      </c>
      <c r="Q72" s="106">
        <f>$I72      +$K72      +$M72      +$O72</f>
        <v>32185624</v>
      </c>
      <c r="R72" s="61">
        <f>IF(($L72      =0),0,((($N72      -$L72      )/$L72      )*100))</f>
        <v>65.47709588720528</v>
      </c>
      <c r="S72" s="62">
        <f>IF(($M72      =0),0,((($O72      -$M72      )/$M72      )*100))</f>
        <v>196.00900547745442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93.671868264505562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39.64088529799367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i8hNne2GqSauoKEyzdZyUf7PeTRBV93YNSKuvW45+hUqKKOolivMBrr9FkhJAhbqGjbw41H9JFBsWodTXactQ==" saltValue="IRaSbSJghP5eTpN3ZUp3W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210000</v>
      </c>
      <c r="I10" s="94">
        <v>139604</v>
      </c>
      <c r="J10" s="93">
        <v>240000</v>
      </c>
      <c r="K10" s="94">
        <v>310400</v>
      </c>
      <c r="L10" s="93">
        <v>415000</v>
      </c>
      <c r="M10" s="94">
        <v>448920</v>
      </c>
      <c r="N10" s="93">
        <v>149000</v>
      </c>
      <c r="O10" s="94">
        <v>821076</v>
      </c>
      <c r="P10" s="93">
        <f t="shared" ref="P10:P15" si="1">$H10      +$J10      +$L10      +$N10</f>
        <v>1014000</v>
      </c>
      <c r="Q10" s="94">
        <f t="shared" ref="Q10:Q15" si="2">$I10      +$K10      +$M10      +$O10</f>
        <v>1720000</v>
      </c>
      <c r="R10" s="48">
        <f t="shared" ref="R10:R15" si="3">IF(($L10      =0),0,((($N10      -$L10      )/$L10      )*100))</f>
        <v>-64.096385542168676</v>
      </c>
      <c r="S10" s="49">
        <f t="shared" ref="S10:S15" si="4">IF(($M10      =0),0,((($O10      -$M10      )/$M10      )*100))</f>
        <v>82.900294039027003</v>
      </c>
      <c r="T10" s="48">
        <f t="shared" ref="T10:T14" si="5">IF(($E10      =0),0,(($P10      /$E10      )*100))</f>
        <v>58.95348837209302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210000</v>
      </c>
      <c r="I15" s="97">
        <f t="shared" si="7"/>
        <v>139604</v>
      </c>
      <c r="J15" s="96">
        <f t="shared" si="7"/>
        <v>240000</v>
      </c>
      <c r="K15" s="97">
        <f t="shared" si="7"/>
        <v>310400</v>
      </c>
      <c r="L15" s="96">
        <f t="shared" si="7"/>
        <v>415000</v>
      </c>
      <c r="M15" s="97">
        <f t="shared" si="7"/>
        <v>448920</v>
      </c>
      <c r="N15" s="96">
        <f t="shared" si="7"/>
        <v>149000</v>
      </c>
      <c r="O15" s="97">
        <f t="shared" si="7"/>
        <v>821076</v>
      </c>
      <c r="P15" s="96">
        <f t="shared" si="1"/>
        <v>1014000</v>
      </c>
      <c r="Q15" s="97">
        <f t="shared" si="2"/>
        <v>1720000</v>
      </c>
      <c r="R15" s="52">
        <f t="shared" si="3"/>
        <v>-64.096385542168676</v>
      </c>
      <c r="S15" s="53">
        <f t="shared" si="4"/>
        <v>82.900294039027003</v>
      </c>
      <c r="T15" s="52">
        <f>IF((SUM($E9:$E13))=0,0,(P15/(SUM($E9:$E13))*100))</f>
        <v>58.95348837209302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12500000</v>
      </c>
      <c r="D20" s="92"/>
      <c r="E20" s="92">
        <f t="shared" si="8"/>
        <v>12500000</v>
      </c>
      <c r="F20" s="93">
        <v>12500000</v>
      </c>
      <c r="G20" s="94">
        <v>12500000</v>
      </c>
      <c r="H20" s="93"/>
      <c r="I20" s="94"/>
      <c r="J20" s="93"/>
      <c r="K20" s="94"/>
      <c r="L20" s="93"/>
      <c r="M20" s="94">
        <v>2884734</v>
      </c>
      <c r="N20" s="93">
        <v>8742000</v>
      </c>
      <c r="O20" s="94">
        <v>9615267</v>
      </c>
      <c r="P20" s="93">
        <f t="shared" si="9"/>
        <v>8742000</v>
      </c>
      <c r="Q20" s="94">
        <f t="shared" si="10"/>
        <v>12500001</v>
      </c>
      <c r="R20" s="48">
        <f t="shared" si="11"/>
        <v>0</v>
      </c>
      <c r="S20" s="49">
        <f t="shared" si="12"/>
        <v>233.31555006458134</v>
      </c>
      <c r="T20" s="48">
        <f t="shared" si="13"/>
        <v>69.935999999999993</v>
      </c>
      <c r="U20" s="50">
        <f t="shared" si="14"/>
        <v>100.00000799999999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12500000</v>
      </c>
      <c r="D24" s="95"/>
      <c r="E24" s="95">
        <f t="shared" si="8"/>
        <v>12500000</v>
      </c>
      <c r="F24" s="96">
        <f t="shared" ref="F24:O24" si="15">SUM(F17:F23)</f>
        <v>12500000</v>
      </c>
      <c r="G24" s="97">
        <f t="shared" si="15"/>
        <v>12500000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2884734</v>
      </c>
      <c r="N24" s="96">
        <f t="shared" si="15"/>
        <v>8742000</v>
      </c>
      <c r="O24" s="97">
        <f t="shared" si="15"/>
        <v>9615267</v>
      </c>
      <c r="P24" s="96">
        <f t="shared" si="9"/>
        <v>8742000</v>
      </c>
      <c r="Q24" s="97">
        <f t="shared" si="10"/>
        <v>12500001</v>
      </c>
      <c r="R24" s="52">
        <f t="shared" si="11"/>
        <v>0</v>
      </c>
      <c r="S24" s="53">
        <f t="shared" si="12"/>
        <v>233.31555006458134</v>
      </c>
      <c r="T24" s="52">
        <f>IF(($E24-$E19-$E23)   =0,0,($P24   /($E24-$E19-$E23)   )*100)</f>
        <v>69.935999999999993</v>
      </c>
      <c r="U24" s="54">
        <f>IF(($E24-$E19-$E23)   =0,0,($Q24   /($E24-$E19-$E23)   )*100)</f>
        <v>100.00000799999999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1423000</v>
      </c>
      <c r="C32" s="92">
        <v>0</v>
      </c>
      <c r="D32" s="92"/>
      <c r="E32" s="92">
        <f>$B32      +$C32      +$D32</f>
        <v>1423000</v>
      </c>
      <c r="F32" s="93">
        <v>1423000</v>
      </c>
      <c r="G32" s="94">
        <v>1423000</v>
      </c>
      <c r="H32" s="93">
        <v>221000</v>
      </c>
      <c r="I32" s="94">
        <v>679063</v>
      </c>
      <c r="J32" s="93">
        <v>516000</v>
      </c>
      <c r="K32" s="94">
        <v>44427</v>
      </c>
      <c r="L32" s="93">
        <v>394000</v>
      </c>
      <c r="M32" s="94">
        <v>393781</v>
      </c>
      <c r="N32" s="93">
        <v>292000</v>
      </c>
      <c r="O32" s="94">
        <v>305727</v>
      </c>
      <c r="P32" s="93">
        <f>$H32      +$J32      +$L32      +$N32</f>
        <v>1423000</v>
      </c>
      <c r="Q32" s="94">
        <f>$I32      +$K32      +$M32      +$O32</f>
        <v>1422998</v>
      </c>
      <c r="R32" s="48">
        <f>IF(($L32      =0),0,((($N32      -$L32      )/$L32      )*100))</f>
        <v>-25.888324873096447</v>
      </c>
      <c r="S32" s="49">
        <f>IF(($M32      =0),0,((($O32      -$M32      )/$M32      )*100))</f>
        <v>-22.361160137233639</v>
      </c>
      <c r="T32" s="48">
        <f>IF(($E32      =0),0,(($P32      /$E32      )*100))</f>
        <v>100</v>
      </c>
      <c r="U32" s="50">
        <f>IF(($E32      =0),0,(($Q32      /$E32      )*100))</f>
        <v>99.999859451862264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1423000</v>
      </c>
      <c r="C33" s="95">
        <f>C32</f>
        <v>0</v>
      </c>
      <c r="D33" s="95"/>
      <c r="E33" s="95">
        <f>$B33      +$C33      +$D33</f>
        <v>1423000</v>
      </c>
      <c r="F33" s="96">
        <f t="shared" ref="F33:O33" si="17">F32</f>
        <v>1423000</v>
      </c>
      <c r="G33" s="97">
        <f t="shared" si="17"/>
        <v>1423000</v>
      </c>
      <c r="H33" s="96">
        <f t="shared" si="17"/>
        <v>221000</v>
      </c>
      <c r="I33" s="97">
        <f t="shared" si="17"/>
        <v>679063</v>
      </c>
      <c r="J33" s="96">
        <f t="shared" si="17"/>
        <v>516000</v>
      </c>
      <c r="K33" s="97">
        <f t="shared" si="17"/>
        <v>44427</v>
      </c>
      <c r="L33" s="96">
        <f t="shared" si="17"/>
        <v>394000</v>
      </c>
      <c r="M33" s="97">
        <f t="shared" si="17"/>
        <v>393781</v>
      </c>
      <c r="N33" s="96">
        <f t="shared" si="17"/>
        <v>292000</v>
      </c>
      <c r="O33" s="97">
        <f t="shared" si="17"/>
        <v>305727</v>
      </c>
      <c r="P33" s="96">
        <f>$H33      +$J33      +$L33      +$N33</f>
        <v>1423000</v>
      </c>
      <c r="Q33" s="97">
        <f>$I33      +$K33      +$M33      +$O33</f>
        <v>1422998</v>
      </c>
      <c r="R33" s="52">
        <f>IF(($L33      =0),0,((($N33      -$L33      )/$L33      )*100))</f>
        <v>-25.888324873096447</v>
      </c>
      <c r="S33" s="53">
        <f>IF(($M33      =0),0,((($O33      -$M33      )/$M33      )*100))</f>
        <v>-22.361160137233639</v>
      </c>
      <c r="T33" s="52">
        <f>IF($E33   =0,0,($P33   /$E33   )*100)</f>
        <v>100</v>
      </c>
      <c r="U33" s="54">
        <f>IF($E33   =0,0,($Q33   /$E33   )*100)</f>
        <v>99.999859451862264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7800000</v>
      </c>
      <c r="C35" s="92">
        <v>0</v>
      </c>
      <c r="D35" s="92"/>
      <c r="E35" s="92">
        <f t="shared" ref="E35:E40" si="18">$B35      +$C35      +$D35</f>
        <v>7800000</v>
      </c>
      <c r="F35" s="93">
        <v>7800000</v>
      </c>
      <c r="G35" s="94">
        <v>7800000</v>
      </c>
      <c r="H35" s="93">
        <v>348000</v>
      </c>
      <c r="I35" s="94">
        <v>1366592</v>
      </c>
      <c r="J35" s="93">
        <v>2783000</v>
      </c>
      <c r="K35" s="94">
        <v>4564549</v>
      </c>
      <c r="L35" s="93">
        <v>5630000</v>
      </c>
      <c r="M35" s="94">
        <v>371727</v>
      </c>
      <c r="N35" s="93">
        <v>1756000</v>
      </c>
      <c r="O35" s="94">
        <v>1497132</v>
      </c>
      <c r="P35" s="93">
        <f t="shared" ref="P35:P40" si="19">$H35      +$J35      +$L35      +$N35</f>
        <v>10517000</v>
      </c>
      <c r="Q35" s="94">
        <f t="shared" ref="Q35:Q40" si="20">$I35      +$K35      +$M35      +$O35</f>
        <v>7800000</v>
      </c>
      <c r="R35" s="48">
        <f t="shared" ref="R35:R40" si="21">IF(($L35      =0),0,((($N35      -$L35      )/$L35      )*100))</f>
        <v>-68.809946714031966</v>
      </c>
      <c r="S35" s="49">
        <f t="shared" ref="S35:S40" si="22">IF(($M35      =0),0,((($O35      -$M35      )/$M35      )*100))</f>
        <v>302.75040553954915</v>
      </c>
      <c r="T35" s="48">
        <f t="shared" ref="T35:T39" si="23">IF(($E35      =0),0,(($P35      /$E35      )*100))</f>
        <v>134.83333333333334</v>
      </c>
      <c r="U35" s="50">
        <f t="shared" ref="U35:U39" si="24">IF(($E35      =0),0,(($Q35      /$E35      )*100))</f>
        <v>100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12047000</v>
      </c>
      <c r="C36" s="92">
        <v>0</v>
      </c>
      <c r="D36" s="92"/>
      <c r="E36" s="92">
        <f t="shared" si="18"/>
        <v>12047000</v>
      </c>
      <c r="F36" s="93">
        <v>12047000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19847000</v>
      </c>
      <c r="C40" s="95">
        <f>SUM(C35:C39)</f>
        <v>0</v>
      </c>
      <c r="D40" s="95"/>
      <c r="E40" s="95">
        <f t="shared" si="18"/>
        <v>19847000</v>
      </c>
      <c r="F40" s="96">
        <f t="shared" ref="F40:O40" si="25">SUM(F35:F39)</f>
        <v>19847000</v>
      </c>
      <c r="G40" s="97">
        <f t="shared" si="25"/>
        <v>7800000</v>
      </c>
      <c r="H40" s="96">
        <f t="shared" si="25"/>
        <v>348000</v>
      </c>
      <c r="I40" s="97">
        <f t="shared" si="25"/>
        <v>1366592</v>
      </c>
      <c r="J40" s="96">
        <f t="shared" si="25"/>
        <v>2783000</v>
      </c>
      <c r="K40" s="97">
        <f t="shared" si="25"/>
        <v>4564549</v>
      </c>
      <c r="L40" s="96">
        <f t="shared" si="25"/>
        <v>5630000</v>
      </c>
      <c r="M40" s="97">
        <f t="shared" si="25"/>
        <v>371727</v>
      </c>
      <c r="N40" s="96">
        <f t="shared" si="25"/>
        <v>1756000</v>
      </c>
      <c r="O40" s="97">
        <f t="shared" si="25"/>
        <v>1497132</v>
      </c>
      <c r="P40" s="96">
        <f t="shared" si="19"/>
        <v>10517000</v>
      </c>
      <c r="Q40" s="97">
        <f t="shared" si="20"/>
        <v>7800000</v>
      </c>
      <c r="R40" s="52">
        <f t="shared" si="21"/>
        <v>-68.809946714031966</v>
      </c>
      <c r="S40" s="53">
        <f t="shared" si="22"/>
        <v>302.75040553954915</v>
      </c>
      <c r="T40" s="52">
        <f>IF((+$E35+$E38) =0,0,(P40   /(+$E35+$E38) )*100)</f>
        <v>134.83333333333334</v>
      </c>
      <c r="U40" s="54">
        <f>IF((+$E35+$E38) =0,0,(Q40   /(+$E35+$E38) )*100)</f>
        <v>100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22990000</v>
      </c>
      <c r="C67" s="104">
        <f>SUM(C9:C14,C17:C23,C26:C29,C32,C35:C39,C42:C52,C55:C58,C61:C65)</f>
        <v>12500000</v>
      </c>
      <c r="D67" s="104"/>
      <c r="E67" s="104">
        <f t="shared" si="35"/>
        <v>35490000</v>
      </c>
      <c r="F67" s="105">
        <f t="shared" ref="F67:O67" si="43">SUM(F9:F14,F17:F23,F26:F29,F32,F35:F39,F42:F52,F55:F58,F61:F65)</f>
        <v>35490000</v>
      </c>
      <c r="G67" s="106">
        <f t="shared" si="43"/>
        <v>23443000</v>
      </c>
      <c r="H67" s="105">
        <f t="shared" si="43"/>
        <v>779000</v>
      </c>
      <c r="I67" s="106">
        <f t="shared" si="43"/>
        <v>2185259</v>
      </c>
      <c r="J67" s="105">
        <f t="shared" si="43"/>
        <v>3539000</v>
      </c>
      <c r="K67" s="106">
        <f t="shared" si="43"/>
        <v>4919376</v>
      </c>
      <c r="L67" s="105">
        <f t="shared" si="43"/>
        <v>6439000</v>
      </c>
      <c r="M67" s="106">
        <f t="shared" si="43"/>
        <v>4099162</v>
      </c>
      <c r="N67" s="105">
        <f t="shared" si="43"/>
        <v>10939000</v>
      </c>
      <c r="O67" s="106">
        <f t="shared" si="43"/>
        <v>12239202</v>
      </c>
      <c r="P67" s="105">
        <f t="shared" si="36"/>
        <v>21696000</v>
      </c>
      <c r="Q67" s="106">
        <f t="shared" si="37"/>
        <v>23442999</v>
      </c>
      <c r="R67" s="61">
        <f t="shared" si="38"/>
        <v>69.886628358440746</v>
      </c>
      <c r="S67" s="62">
        <f t="shared" si="39"/>
        <v>198.57814841179732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92.547882097001235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99.999995734334348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33413000</v>
      </c>
      <c r="C69" s="92">
        <v>0</v>
      </c>
      <c r="D69" s="92"/>
      <c r="E69" s="92">
        <f>$B69      +$C69      +$D69</f>
        <v>33413000</v>
      </c>
      <c r="F69" s="93">
        <v>33413000</v>
      </c>
      <c r="G69" s="94">
        <v>33413000</v>
      </c>
      <c r="H69" s="93">
        <v>6606000</v>
      </c>
      <c r="I69" s="94">
        <v>2278227</v>
      </c>
      <c r="J69" s="93">
        <v>6908000</v>
      </c>
      <c r="K69" s="94">
        <v>11664749</v>
      </c>
      <c r="L69" s="93">
        <v>4681000</v>
      </c>
      <c r="M69" s="94">
        <v>3304737</v>
      </c>
      <c r="N69" s="93">
        <v>15218000</v>
      </c>
      <c r="O69" s="94">
        <v>22105033</v>
      </c>
      <c r="P69" s="93">
        <f>$H69      +$J69      +$L69      +$N69</f>
        <v>33413000</v>
      </c>
      <c r="Q69" s="94">
        <f>$I69      +$K69      +$M69      +$O69</f>
        <v>39352746</v>
      </c>
      <c r="R69" s="48">
        <f>IF(($L69      =0),0,((($N69      -$L69      )/$L69      )*100))</f>
        <v>225.10147404400769</v>
      </c>
      <c r="S69" s="49">
        <f>IF(($M69      =0),0,((($O69      -$M69      )/$M69      )*100))</f>
        <v>568.88932462704292</v>
      </c>
      <c r="T69" s="48">
        <f>IF(($E69      =0),0,(($P69      /$E69      )*100))</f>
        <v>100</v>
      </c>
      <c r="U69" s="50">
        <f>IF(($E69      =0),0,(($Q69      /$E69      )*100))</f>
        <v>117.77675156376262</v>
      </c>
      <c r="V69" s="93">
        <v>5963000</v>
      </c>
      <c r="W69" s="94">
        <v>0</v>
      </c>
    </row>
    <row r="70" spans="1:23" ht="12.95" customHeight="1" x14ac:dyDescent="0.2">
      <c r="A70" s="56" t="s">
        <v>41</v>
      </c>
      <c r="B70" s="101">
        <f>B69</f>
        <v>33413000</v>
      </c>
      <c r="C70" s="101">
        <f>C69</f>
        <v>0</v>
      </c>
      <c r="D70" s="101"/>
      <c r="E70" s="101">
        <f>$B70      +$C70      +$D70</f>
        <v>33413000</v>
      </c>
      <c r="F70" s="102">
        <f t="shared" ref="F70:O70" si="44">F69</f>
        <v>33413000</v>
      </c>
      <c r="G70" s="103">
        <f t="shared" si="44"/>
        <v>33413000</v>
      </c>
      <c r="H70" s="102">
        <f t="shared" si="44"/>
        <v>6606000</v>
      </c>
      <c r="I70" s="103">
        <f t="shared" si="44"/>
        <v>2278227</v>
      </c>
      <c r="J70" s="102">
        <f t="shared" si="44"/>
        <v>6908000</v>
      </c>
      <c r="K70" s="103">
        <f t="shared" si="44"/>
        <v>11664749</v>
      </c>
      <c r="L70" s="102">
        <f t="shared" si="44"/>
        <v>4681000</v>
      </c>
      <c r="M70" s="103">
        <f t="shared" si="44"/>
        <v>3304737</v>
      </c>
      <c r="N70" s="102">
        <f t="shared" si="44"/>
        <v>15218000</v>
      </c>
      <c r="O70" s="103">
        <f t="shared" si="44"/>
        <v>22105033</v>
      </c>
      <c r="P70" s="102">
        <f>$H70      +$J70      +$L70      +$N70</f>
        <v>33413000</v>
      </c>
      <c r="Q70" s="103">
        <f>$I70      +$K70      +$M70      +$O70</f>
        <v>39352746</v>
      </c>
      <c r="R70" s="57">
        <f>IF(($L70      =0),0,((($N70      -$L70      )/$L70      )*100))</f>
        <v>225.10147404400769</v>
      </c>
      <c r="S70" s="58">
        <f>IF(($M70      =0),0,((($O70      -$M70      )/$M70      )*100))</f>
        <v>568.88932462704292</v>
      </c>
      <c r="T70" s="57">
        <f>IF($E70   =0,0,($P70   /$E70   )*100)</f>
        <v>100</v>
      </c>
      <c r="U70" s="59">
        <f>IF($E70   =0,0,($Q70   /$E70 )*100)</f>
        <v>117.77675156376262</v>
      </c>
      <c r="V70" s="102">
        <f>V69</f>
        <v>5963000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33413000</v>
      </c>
      <c r="C71" s="104">
        <f>C69</f>
        <v>0</v>
      </c>
      <c r="D71" s="104"/>
      <c r="E71" s="104">
        <f>$B71      +$C71      +$D71</f>
        <v>33413000</v>
      </c>
      <c r="F71" s="105">
        <f t="shared" ref="F71:O71" si="45">F69</f>
        <v>33413000</v>
      </c>
      <c r="G71" s="106">
        <f t="shared" si="45"/>
        <v>33413000</v>
      </c>
      <c r="H71" s="105">
        <f t="shared" si="45"/>
        <v>6606000</v>
      </c>
      <c r="I71" s="106">
        <f t="shared" si="45"/>
        <v>2278227</v>
      </c>
      <c r="J71" s="105">
        <f t="shared" si="45"/>
        <v>6908000</v>
      </c>
      <c r="K71" s="106">
        <f t="shared" si="45"/>
        <v>11664749</v>
      </c>
      <c r="L71" s="105">
        <f t="shared" si="45"/>
        <v>4681000</v>
      </c>
      <c r="M71" s="106">
        <f t="shared" si="45"/>
        <v>3304737</v>
      </c>
      <c r="N71" s="105">
        <f t="shared" si="45"/>
        <v>15218000</v>
      </c>
      <c r="O71" s="106">
        <f t="shared" si="45"/>
        <v>22105033</v>
      </c>
      <c r="P71" s="105">
        <f>$H71      +$J71      +$L71      +$N71</f>
        <v>33413000</v>
      </c>
      <c r="Q71" s="106">
        <f>$I71      +$K71      +$M71      +$O71</f>
        <v>39352746</v>
      </c>
      <c r="R71" s="61">
        <f>IF(($L71      =0),0,((($N71      -$L71      )/$L71      )*100))</f>
        <v>225.10147404400769</v>
      </c>
      <c r="S71" s="62">
        <f>IF(($M71      =0),0,((($O71      -$M71      )/$M71      )*100))</f>
        <v>568.88932462704292</v>
      </c>
      <c r="T71" s="61">
        <f>IF($E71   =0,0,($P71   /$E71   )*100)</f>
        <v>100</v>
      </c>
      <c r="U71" s="65">
        <f>IF($E71   =0,0,($Q71   /$E71   )*100)</f>
        <v>117.77675156376262</v>
      </c>
      <c r="V71" s="105">
        <f>V69</f>
        <v>5963000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56403000</v>
      </c>
      <c r="C72" s="104">
        <f>SUM(C9:C14,C17:C23,C26:C29,C32,C35:C39,C42:C52,C55:C58,C61:C65,C69)</f>
        <v>12500000</v>
      </c>
      <c r="D72" s="104"/>
      <c r="E72" s="104">
        <f>$B72      +$C72      +$D72</f>
        <v>68903000</v>
      </c>
      <c r="F72" s="105">
        <f t="shared" ref="F72:O72" si="46">SUM(F9:F14,F17:F23,F26:F29,F32,F35:F39,F42:F52,F55:F58,F61:F65,F69)</f>
        <v>68903000</v>
      </c>
      <c r="G72" s="106">
        <f t="shared" si="46"/>
        <v>56856000</v>
      </c>
      <c r="H72" s="105">
        <f t="shared" si="46"/>
        <v>7385000</v>
      </c>
      <c r="I72" s="106">
        <f t="shared" si="46"/>
        <v>4463486</v>
      </c>
      <c r="J72" s="105">
        <f t="shared" si="46"/>
        <v>10447000</v>
      </c>
      <c r="K72" s="106">
        <f t="shared" si="46"/>
        <v>16584125</v>
      </c>
      <c r="L72" s="105">
        <f t="shared" si="46"/>
        <v>11120000</v>
      </c>
      <c r="M72" s="106">
        <f t="shared" si="46"/>
        <v>7403899</v>
      </c>
      <c r="N72" s="105">
        <f t="shared" si="46"/>
        <v>26157000</v>
      </c>
      <c r="O72" s="106">
        <f t="shared" si="46"/>
        <v>34344235</v>
      </c>
      <c r="P72" s="105">
        <f>$H72      +$J72      +$L72      +$N72</f>
        <v>55109000</v>
      </c>
      <c r="Q72" s="106">
        <f>$I72      +$K72      +$M72      +$O72</f>
        <v>62795745</v>
      </c>
      <c r="R72" s="61">
        <f>IF(($L72      =0),0,((($N72      -$L72      )/$L72      )*100))</f>
        <v>135.22482014388487</v>
      </c>
      <c r="S72" s="62">
        <f>IF(($M72      =0),0,((($O72      -$M72      )/$M72      )*100))</f>
        <v>363.86687608785587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96.927325172365272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110.4469976783453</v>
      </c>
      <c r="V72" s="105">
        <f>SUM(V9:V14,V17:V23,V26:V29,V32,V35:V39,V42:V52,V55:V58,V61:V65,V69)</f>
        <v>5963000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S21GiB36wffimkdyt/Rc5XN8HQDq1hTvV74GGqhcnoHrMSEiFH7yxBAQxzvVThvsocNnbvzvTqvOkKrS+0lZA==" saltValue="gWwGmnNf/5haQphFnlSnp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260000</v>
      </c>
      <c r="I10" s="94">
        <v>-2457162</v>
      </c>
      <c r="J10" s="93">
        <v>65000</v>
      </c>
      <c r="K10" s="94">
        <v>211403</v>
      </c>
      <c r="L10" s="93">
        <v>685000</v>
      </c>
      <c r="M10" s="94">
        <v>824045</v>
      </c>
      <c r="N10" s="93">
        <v>997000</v>
      </c>
      <c r="O10" s="94">
        <v>1355012</v>
      </c>
      <c r="P10" s="93">
        <f t="shared" ref="P10:P15" si="1">$H10      +$J10      +$L10      +$N10</f>
        <v>2007000</v>
      </c>
      <c r="Q10" s="94">
        <f t="shared" ref="Q10:Q15" si="2">$I10      +$K10      +$M10      +$O10</f>
        <v>-66702</v>
      </c>
      <c r="R10" s="48">
        <f t="shared" ref="R10:R15" si="3">IF(($L10      =0),0,((($N10      -$L10      )/$L10      )*100))</f>
        <v>45.54744525547445</v>
      </c>
      <c r="S10" s="49">
        <f t="shared" ref="S10:S15" si="4">IF(($M10      =0),0,((($O10      -$M10      )/$M10      )*100))</f>
        <v>64.434223859133908</v>
      </c>
      <c r="T10" s="48">
        <f t="shared" ref="T10:T14" si="5">IF(($E10      =0),0,(($P10      /$E10      )*100))</f>
        <v>75.735849056603783</v>
      </c>
      <c r="U10" s="50">
        <f t="shared" ref="U10:U14" si="6">IF(($E10      =0),0,(($Q10      /$E10      )*100))</f>
        <v>-2.5170566037735846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260000</v>
      </c>
      <c r="I15" s="97">
        <f t="shared" si="7"/>
        <v>-2457162</v>
      </c>
      <c r="J15" s="96">
        <f t="shared" si="7"/>
        <v>65000</v>
      </c>
      <c r="K15" s="97">
        <f t="shared" si="7"/>
        <v>211403</v>
      </c>
      <c r="L15" s="96">
        <f t="shared" si="7"/>
        <v>685000</v>
      </c>
      <c r="M15" s="97">
        <f t="shared" si="7"/>
        <v>824045</v>
      </c>
      <c r="N15" s="96">
        <f t="shared" si="7"/>
        <v>997000</v>
      </c>
      <c r="O15" s="97">
        <f t="shared" si="7"/>
        <v>1355012</v>
      </c>
      <c r="P15" s="96">
        <f t="shared" si="1"/>
        <v>2007000</v>
      </c>
      <c r="Q15" s="97">
        <f t="shared" si="2"/>
        <v>-66702</v>
      </c>
      <c r="R15" s="52">
        <f t="shared" si="3"/>
        <v>45.54744525547445</v>
      </c>
      <c r="S15" s="53">
        <f t="shared" si="4"/>
        <v>64.434223859133908</v>
      </c>
      <c r="T15" s="52">
        <f>IF((SUM($E9:$E13))=0,0,(P15/(SUM($E9:$E13))*100))</f>
        <v>75.735849056603783</v>
      </c>
      <c r="U15" s="54">
        <f>IF((SUM($E9:$E13))=0,0,(Q15/(SUM($E9:$E13))*100))</f>
        <v>-2.5170566037735846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6380000</v>
      </c>
      <c r="D20" s="92"/>
      <c r="E20" s="92">
        <f t="shared" si="8"/>
        <v>6380000</v>
      </c>
      <c r="F20" s="93">
        <v>6380000</v>
      </c>
      <c r="G20" s="94">
        <v>6380000</v>
      </c>
      <c r="H20" s="93"/>
      <c r="I20" s="94"/>
      <c r="J20" s="93"/>
      <c r="K20" s="94"/>
      <c r="L20" s="93"/>
      <c r="M20" s="94"/>
      <c r="N20" s="93">
        <v>4883000</v>
      </c>
      <c r="O20" s="94">
        <v>4883531</v>
      </c>
      <c r="P20" s="93">
        <f t="shared" si="9"/>
        <v>4883000</v>
      </c>
      <c r="Q20" s="94">
        <f t="shared" si="10"/>
        <v>4883531</v>
      </c>
      <c r="R20" s="48">
        <f t="shared" si="11"/>
        <v>0</v>
      </c>
      <c r="S20" s="49">
        <f t="shared" si="12"/>
        <v>0</v>
      </c>
      <c r="T20" s="48">
        <f t="shared" si="13"/>
        <v>76.536050156739805</v>
      </c>
      <c r="U20" s="50">
        <f t="shared" si="14"/>
        <v>76.544373040752362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6380000</v>
      </c>
      <c r="D24" s="95"/>
      <c r="E24" s="95">
        <f t="shared" si="8"/>
        <v>6380000</v>
      </c>
      <c r="F24" s="96">
        <f t="shared" ref="F24:O24" si="15">SUM(F17:F23)</f>
        <v>6380000</v>
      </c>
      <c r="G24" s="97">
        <f t="shared" si="15"/>
        <v>6380000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4883000</v>
      </c>
      <c r="O24" s="97">
        <f t="shared" si="15"/>
        <v>4883531</v>
      </c>
      <c r="P24" s="96">
        <f t="shared" si="9"/>
        <v>4883000</v>
      </c>
      <c r="Q24" s="97">
        <f t="shared" si="10"/>
        <v>4883531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76.536050156739805</v>
      </c>
      <c r="U24" s="54">
        <f>IF(($E24-$E19-$E23)   =0,0,($Q24   /($E24-$E19-$E23)   )*100)</f>
        <v>76.544373040752362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1263000</v>
      </c>
      <c r="H32" s="93">
        <v>170000</v>
      </c>
      <c r="I32" s="94">
        <v>249230</v>
      </c>
      <c r="J32" s="93">
        <v>307000</v>
      </c>
      <c r="K32" s="94">
        <v>227104</v>
      </c>
      <c r="L32" s="93">
        <v>275000</v>
      </c>
      <c r="M32" s="94">
        <v>195328</v>
      </c>
      <c r="N32" s="93">
        <v>184000</v>
      </c>
      <c r="O32" s="94">
        <v>83571</v>
      </c>
      <c r="P32" s="93">
        <f>$H32      +$J32      +$L32      +$N32</f>
        <v>936000</v>
      </c>
      <c r="Q32" s="94">
        <f>$I32      +$K32      +$M32      +$O32</f>
        <v>755233</v>
      </c>
      <c r="R32" s="48">
        <f>IF(($L32      =0),0,((($N32      -$L32      )/$L32      )*100))</f>
        <v>-33.090909090909093</v>
      </c>
      <c r="S32" s="49">
        <f>IF(($M32      =0),0,((($O32      -$M32      )/$M32      )*100))</f>
        <v>-57.215043414154657</v>
      </c>
      <c r="T32" s="48">
        <f>IF(($E32      =0),0,(($P32      /$E32      )*100))</f>
        <v>74.109263657957243</v>
      </c>
      <c r="U32" s="50">
        <f>IF(($E32      =0),0,(($Q32      /$E32      )*100))</f>
        <v>59.79675376088678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1263000</v>
      </c>
      <c r="H33" s="96">
        <f t="shared" si="17"/>
        <v>170000</v>
      </c>
      <c r="I33" s="97">
        <f t="shared" si="17"/>
        <v>249230</v>
      </c>
      <c r="J33" s="96">
        <f t="shared" si="17"/>
        <v>307000</v>
      </c>
      <c r="K33" s="97">
        <f t="shared" si="17"/>
        <v>227104</v>
      </c>
      <c r="L33" s="96">
        <f t="shared" si="17"/>
        <v>275000</v>
      </c>
      <c r="M33" s="97">
        <f t="shared" si="17"/>
        <v>195328</v>
      </c>
      <c r="N33" s="96">
        <f t="shared" si="17"/>
        <v>184000</v>
      </c>
      <c r="O33" s="97">
        <f t="shared" si="17"/>
        <v>83571</v>
      </c>
      <c r="P33" s="96">
        <f>$H33      +$J33      +$L33      +$N33</f>
        <v>936000</v>
      </c>
      <c r="Q33" s="97">
        <f>$I33      +$K33      +$M33      +$O33</f>
        <v>755233</v>
      </c>
      <c r="R33" s="52">
        <f>IF(($L33      =0),0,((($N33      -$L33      )/$L33      )*100))</f>
        <v>-33.090909090909093</v>
      </c>
      <c r="S33" s="53">
        <f>IF(($M33      =0),0,((($O33      -$M33      )/$M33      )*100))</f>
        <v>-57.215043414154657</v>
      </c>
      <c r="T33" s="52">
        <f>IF($E33   =0,0,($P33   /$E33   )*100)</f>
        <v>74.109263657957243</v>
      </c>
      <c r="U33" s="54">
        <f>IF($E33   =0,0,($Q33   /$E33   )*100)</f>
        <v>59.79675376088678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1368000</v>
      </c>
      <c r="C35" s="92">
        <v>0</v>
      </c>
      <c r="D35" s="92"/>
      <c r="E35" s="92">
        <f t="shared" ref="E35:E40" si="18">$B35      +$C35      +$D35</f>
        <v>1368000</v>
      </c>
      <c r="F35" s="93">
        <v>1368000</v>
      </c>
      <c r="G35" s="94">
        <v>1368000</v>
      </c>
      <c r="H35" s="93"/>
      <c r="I35" s="94"/>
      <c r="J35" s="93"/>
      <c r="K35" s="94">
        <v>-1000000</v>
      </c>
      <c r="L35" s="93"/>
      <c r="M35" s="94">
        <v>67230</v>
      </c>
      <c r="N35" s="93">
        <v>323000</v>
      </c>
      <c r="O35" s="94">
        <v>828379</v>
      </c>
      <c r="P35" s="93">
        <f t="shared" ref="P35:P40" si="19">$H35      +$J35      +$L35      +$N35</f>
        <v>323000</v>
      </c>
      <c r="Q35" s="94">
        <f t="shared" ref="Q35:Q40" si="20">$I35      +$K35      +$M35      +$O35</f>
        <v>-104391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1132.1567752491446</v>
      </c>
      <c r="T35" s="48">
        <f t="shared" ref="T35:T39" si="23">IF(($E35      =0),0,(($P35      /$E35      )*100))</f>
        <v>23.611111111111111</v>
      </c>
      <c r="U35" s="50">
        <f t="shared" ref="U35:U39" si="24">IF(($E35      =0),0,(($Q35      /$E35      )*100))</f>
        <v>-7.630921052631578</v>
      </c>
      <c r="V35" s="93">
        <v>1875000</v>
      </c>
      <c r="W35" s="94">
        <v>0</v>
      </c>
    </row>
    <row r="36" spans="1:23" ht="12.95" customHeight="1" x14ac:dyDescent="0.2">
      <c r="A36" s="47" t="s">
        <v>60</v>
      </c>
      <c r="B36" s="92">
        <v>1601000</v>
      </c>
      <c r="C36" s="92">
        <v>0</v>
      </c>
      <c r="D36" s="92"/>
      <c r="E36" s="92">
        <f t="shared" si="18"/>
        <v>1601000</v>
      </c>
      <c r="F36" s="93">
        <v>1601000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2969000</v>
      </c>
      <c r="C40" s="95">
        <f>SUM(C35:C39)</f>
        <v>0</v>
      </c>
      <c r="D40" s="95"/>
      <c r="E40" s="95">
        <f t="shared" si="18"/>
        <v>2969000</v>
      </c>
      <c r="F40" s="96">
        <f t="shared" ref="F40:O40" si="25">SUM(F35:F39)</f>
        <v>2969000</v>
      </c>
      <c r="G40" s="97">
        <f t="shared" si="25"/>
        <v>1368000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-1000000</v>
      </c>
      <c r="L40" s="96">
        <f t="shared" si="25"/>
        <v>0</v>
      </c>
      <c r="M40" s="97">
        <f t="shared" si="25"/>
        <v>67230</v>
      </c>
      <c r="N40" s="96">
        <f t="shared" si="25"/>
        <v>323000</v>
      </c>
      <c r="O40" s="97">
        <f t="shared" si="25"/>
        <v>828379</v>
      </c>
      <c r="P40" s="96">
        <f t="shared" si="19"/>
        <v>323000</v>
      </c>
      <c r="Q40" s="97">
        <f t="shared" si="20"/>
        <v>-104391</v>
      </c>
      <c r="R40" s="52">
        <f t="shared" si="21"/>
        <v>0</v>
      </c>
      <c r="S40" s="53">
        <f t="shared" si="22"/>
        <v>1132.1567752491446</v>
      </c>
      <c r="T40" s="52">
        <f>IF((+$E35+$E38) =0,0,(P40   /(+$E35+$E38) )*100)</f>
        <v>23.611111111111111</v>
      </c>
      <c r="U40" s="54">
        <f>IF((+$E35+$E38) =0,0,(Q40   /(+$E35+$E38) )*100)</f>
        <v>-7.630921052631578</v>
      </c>
      <c r="V40" s="96">
        <f>SUM(V35:V39)</f>
        <v>1875000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-10000000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10000000</v>
      </c>
      <c r="C53" s="95">
        <f>SUM(C42:C52)</f>
        <v>-10000000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16882000</v>
      </c>
      <c r="C67" s="104">
        <f>SUM(C9:C14,C17:C23,C26:C29,C32,C35:C39,C42:C52,C55:C58,C61:C65)</f>
        <v>-3620000</v>
      </c>
      <c r="D67" s="104"/>
      <c r="E67" s="104">
        <f t="shared" si="35"/>
        <v>13262000</v>
      </c>
      <c r="F67" s="105">
        <f t="shared" ref="F67:O67" si="43">SUM(F9:F14,F17:F23,F26:F29,F32,F35:F39,F42:F52,F55:F58,F61:F65)</f>
        <v>13262000</v>
      </c>
      <c r="G67" s="106">
        <f t="shared" si="43"/>
        <v>11661000</v>
      </c>
      <c r="H67" s="105">
        <f t="shared" si="43"/>
        <v>430000</v>
      </c>
      <c r="I67" s="106">
        <f t="shared" si="43"/>
        <v>-2207932</v>
      </c>
      <c r="J67" s="105">
        <f t="shared" si="43"/>
        <v>372000</v>
      </c>
      <c r="K67" s="106">
        <f t="shared" si="43"/>
        <v>-561493</v>
      </c>
      <c r="L67" s="105">
        <f t="shared" si="43"/>
        <v>960000</v>
      </c>
      <c r="M67" s="106">
        <f t="shared" si="43"/>
        <v>1086603</v>
      </c>
      <c r="N67" s="105">
        <f t="shared" si="43"/>
        <v>6387000</v>
      </c>
      <c r="O67" s="106">
        <f t="shared" si="43"/>
        <v>7150493</v>
      </c>
      <c r="P67" s="105">
        <f t="shared" si="36"/>
        <v>8149000</v>
      </c>
      <c r="Q67" s="106">
        <f t="shared" si="37"/>
        <v>5467671</v>
      </c>
      <c r="R67" s="61">
        <f t="shared" si="38"/>
        <v>565.3125</v>
      </c>
      <c r="S67" s="62">
        <f t="shared" si="39"/>
        <v>558.05938323380303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69.882514364119714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46.888525855415487</v>
      </c>
      <c r="V67" s="105">
        <f>SUM(V9:V14,V17:V23,V26:V29,V32,V35:V39,V42:V52,V55:V58,V61:V65)</f>
        <v>1875000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16034000</v>
      </c>
      <c r="C69" s="92">
        <v>0</v>
      </c>
      <c r="D69" s="92"/>
      <c r="E69" s="92">
        <f>$B69      +$C69      +$D69</f>
        <v>16034000</v>
      </c>
      <c r="F69" s="93">
        <v>16034000</v>
      </c>
      <c r="G69" s="94">
        <v>16034000</v>
      </c>
      <c r="H69" s="93">
        <v>9105000</v>
      </c>
      <c r="I69" s="94">
        <v>-236777</v>
      </c>
      <c r="J69" s="93">
        <v>413000</v>
      </c>
      <c r="K69" s="94">
        <v>2728527</v>
      </c>
      <c r="L69" s="93">
        <v>6516000</v>
      </c>
      <c r="M69" s="94">
        <v>-3439218</v>
      </c>
      <c r="N69" s="93"/>
      <c r="O69" s="94">
        <v>487732</v>
      </c>
      <c r="P69" s="93">
        <f>$H69      +$J69      +$L69      +$N69</f>
        <v>16034000</v>
      </c>
      <c r="Q69" s="94">
        <f>$I69      +$K69      +$M69      +$O69</f>
        <v>-459736</v>
      </c>
      <c r="R69" s="48">
        <f>IF(($L69      =0),0,((($N69      -$L69      )/$L69      )*100))</f>
        <v>-100</v>
      </c>
      <c r="S69" s="49">
        <f>IF(($M69      =0),0,((($O69      -$M69      )/$M69      )*100))</f>
        <v>-114.18147962705476</v>
      </c>
      <c r="T69" s="48">
        <f>IF(($E69      =0),0,(($P69      /$E69      )*100))</f>
        <v>100</v>
      </c>
      <c r="U69" s="50">
        <f>IF(($E69      =0),0,(($Q69      /$E69      )*100))</f>
        <v>-2.867257078707746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16034000</v>
      </c>
      <c r="C70" s="101">
        <f>C69</f>
        <v>0</v>
      </c>
      <c r="D70" s="101"/>
      <c r="E70" s="101">
        <f>$B70      +$C70      +$D70</f>
        <v>16034000</v>
      </c>
      <c r="F70" s="102">
        <f t="shared" ref="F70:O70" si="44">F69</f>
        <v>16034000</v>
      </c>
      <c r="G70" s="103">
        <f t="shared" si="44"/>
        <v>16034000</v>
      </c>
      <c r="H70" s="102">
        <f t="shared" si="44"/>
        <v>9105000</v>
      </c>
      <c r="I70" s="103">
        <f t="shared" si="44"/>
        <v>-236777</v>
      </c>
      <c r="J70" s="102">
        <f t="shared" si="44"/>
        <v>413000</v>
      </c>
      <c r="K70" s="103">
        <f t="shared" si="44"/>
        <v>2728527</v>
      </c>
      <c r="L70" s="102">
        <f t="shared" si="44"/>
        <v>6516000</v>
      </c>
      <c r="M70" s="103">
        <f t="shared" si="44"/>
        <v>-3439218</v>
      </c>
      <c r="N70" s="102">
        <f t="shared" si="44"/>
        <v>0</v>
      </c>
      <c r="O70" s="103">
        <f t="shared" si="44"/>
        <v>487732</v>
      </c>
      <c r="P70" s="102">
        <f>$H70      +$J70      +$L70      +$N70</f>
        <v>16034000</v>
      </c>
      <c r="Q70" s="103">
        <f>$I70      +$K70      +$M70      +$O70</f>
        <v>-459736</v>
      </c>
      <c r="R70" s="57">
        <f>IF(($L70      =0),0,((($N70      -$L70      )/$L70      )*100))</f>
        <v>-100</v>
      </c>
      <c r="S70" s="58">
        <f>IF(($M70      =0),0,((($O70      -$M70      )/$M70      )*100))</f>
        <v>-114.18147962705476</v>
      </c>
      <c r="T70" s="57">
        <f>IF($E70   =0,0,($P70   /$E70   )*100)</f>
        <v>100</v>
      </c>
      <c r="U70" s="59">
        <f>IF($E70   =0,0,($Q70   /$E70 )*100)</f>
        <v>-2.867257078707746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16034000</v>
      </c>
      <c r="C71" s="104">
        <f>C69</f>
        <v>0</v>
      </c>
      <c r="D71" s="104"/>
      <c r="E71" s="104">
        <f>$B71      +$C71      +$D71</f>
        <v>16034000</v>
      </c>
      <c r="F71" s="105">
        <f t="shared" ref="F71:O71" si="45">F69</f>
        <v>16034000</v>
      </c>
      <c r="G71" s="106">
        <f t="shared" si="45"/>
        <v>16034000</v>
      </c>
      <c r="H71" s="105">
        <f t="shared" si="45"/>
        <v>9105000</v>
      </c>
      <c r="I71" s="106">
        <f t="shared" si="45"/>
        <v>-236777</v>
      </c>
      <c r="J71" s="105">
        <f t="shared" si="45"/>
        <v>413000</v>
      </c>
      <c r="K71" s="106">
        <f t="shared" si="45"/>
        <v>2728527</v>
      </c>
      <c r="L71" s="105">
        <f t="shared" si="45"/>
        <v>6516000</v>
      </c>
      <c r="M71" s="106">
        <f t="shared" si="45"/>
        <v>-3439218</v>
      </c>
      <c r="N71" s="105">
        <f t="shared" si="45"/>
        <v>0</v>
      </c>
      <c r="O71" s="106">
        <f t="shared" si="45"/>
        <v>487732</v>
      </c>
      <c r="P71" s="105">
        <f>$H71      +$J71      +$L71      +$N71</f>
        <v>16034000</v>
      </c>
      <c r="Q71" s="106">
        <f>$I71      +$K71      +$M71      +$O71</f>
        <v>-459736</v>
      </c>
      <c r="R71" s="61">
        <f>IF(($L71      =0),0,((($N71      -$L71      )/$L71      )*100))</f>
        <v>-100</v>
      </c>
      <c r="S71" s="62">
        <f>IF(($M71      =0),0,((($O71      -$M71      )/$M71      )*100))</f>
        <v>-114.18147962705476</v>
      </c>
      <c r="T71" s="61">
        <f>IF($E71   =0,0,($P71   /$E71   )*100)</f>
        <v>100</v>
      </c>
      <c r="U71" s="65">
        <f>IF($E71   =0,0,($Q71   /$E71   )*100)</f>
        <v>-2.867257078707746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32916000</v>
      </c>
      <c r="C72" s="104">
        <f>SUM(C9:C14,C17:C23,C26:C29,C32,C35:C39,C42:C52,C55:C58,C61:C65,C69)</f>
        <v>-3620000</v>
      </c>
      <c r="D72" s="104"/>
      <c r="E72" s="104">
        <f>$B72      +$C72      +$D72</f>
        <v>29296000</v>
      </c>
      <c r="F72" s="105">
        <f t="shared" ref="F72:O72" si="46">SUM(F9:F14,F17:F23,F26:F29,F32,F35:F39,F42:F52,F55:F58,F61:F65,F69)</f>
        <v>29296000</v>
      </c>
      <c r="G72" s="106">
        <f t="shared" si="46"/>
        <v>27695000</v>
      </c>
      <c r="H72" s="105">
        <f t="shared" si="46"/>
        <v>9535000</v>
      </c>
      <c r="I72" s="106">
        <f t="shared" si="46"/>
        <v>-2444709</v>
      </c>
      <c r="J72" s="105">
        <f t="shared" si="46"/>
        <v>785000</v>
      </c>
      <c r="K72" s="106">
        <f t="shared" si="46"/>
        <v>2167034</v>
      </c>
      <c r="L72" s="105">
        <f t="shared" si="46"/>
        <v>7476000</v>
      </c>
      <c r="M72" s="106">
        <f t="shared" si="46"/>
        <v>-2352615</v>
      </c>
      <c r="N72" s="105">
        <f t="shared" si="46"/>
        <v>6387000</v>
      </c>
      <c r="O72" s="106">
        <f t="shared" si="46"/>
        <v>7638225</v>
      </c>
      <c r="P72" s="105">
        <f>$H72      +$J72      +$L72      +$N72</f>
        <v>24183000</v>
      </c>
      <c r="Q72" s="106">
        <f>$I72      +$K72      +$M72      +$O72</f>
        <v>5007935</v>
      </c>
      <c r="R72" s="61">
        <f>IF(($L72      =0),0,((($N72      -$L72      )/$L72      )*100))</f>
        <v>-14.566613162118781</v>
      </c>
      <c r="S72" s="62">
        <f>IF(($M72      =0),0,((($O72      -$M72      )/$M72      )*100))</f>
        <v>-424.66956981911619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87.31901065174219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18.082451706084129</v>
      </c>
      <c r="V72" s="105">
        <f>SUM(V9:V14,V17:V23,V26:V29,V32,V35:V39,V42:V52,V55:V58,V61:V65,V69)</f>
        <v>1875000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553oFK+wD/diI7wJZLgQ/lQQ2d5WKYJptllnNXG5sApvPkHt+efSLnIZ7SO5b1LOKpASYLPIRxQUDhlhK9HGg==" saltValue="d1Mr1myBvThfUR9Nd+U1T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25000</v>
      </c>
      <c r="I10" s="94">
        <v>288613</v>
      </c>
      <c r="J10" s="93">
        <v>739000</v>
      </c>
      <c r="K10" s="94">
        <v>475577</v>
      </c>
      <c r="L10" s="93">
        <v>398000</v>
      </c>
      <c r="M10" s="94">
        <v>398473</v>
      </c>
      <c r="N10" s="93">
        <v>298000</v>
      </c>
      <c r="O10" s="94">
        <v>557339</v>
      </c>
      <c r="P10" s="93">
        <f t="shared" ref="P10:P15" si="1">$H10      +$J10      +$L10      +$N10</f>
        <v>1460000</v>
      </c>
      <c r="Q10" s="94">
        <f t="shared" ref="Q10:Q15" si="2">$I10      +$K10      +$M10      +$O10</f>
        <v>1720002</v>
      </c>
      <c r="R10" s="48">
        <f t="shared" ref="R10:R15" si="3">IF(($L10      =0),0,((($N10      -$L10      )/$L10      )*100))</f>
        <v>-25.125628140703515</v>
      </c>
      <c r="S10" s="49">
        <f t="shared" ref="S10:S15" si="4">IF(($M10      =0),0,((($O10      -$M10      )/$M10      )*100))</f>
        <v>39.868698757506785</v>
      </c>
      <c r="T10" s="48">
        <f t="shared" ref="T10:T14" si="5">IF(($E10      =0),0,(($P10      /$E10      )*100))</f>
        <v>84.883720930232556</v>
      </c>
      <c r="U10" s="50">
        <f t="shared" ref="U10:U14" si="6">IF(($E10      =0),0,(($Q10      /$E10      )*100))</f>
        <v>100.00011627906977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25000</v>
      </c>
      <c r="I15" s="97">
        <f t="shared" si="7"/>
        <v>288613</v>
      </c>
      <c r="J15" s="96">
        <f t="shared" si="7"/>
        <v>739000</v>
      </c>
      <c r="K15" s="97">
        <f t="shared" si="7"/>
        <v>475577</v>
      </c>
      <c r="L15" s="96">
        <f t="shared" si="7"/>
        <v>398000</v>
      </c>
      <c r="M15" s="97">
        <f t="shared" si="7"/>
        <v>398473</v>
      </c>
      <c r="N15" s="96">
        <f t="shared" si="7"/>
        <v>298000</v>
      </c>
      <c r="O15" s="97">
        <f t="shared" si="7"/>
        <v>557339</v>
      </c>
      <c r="P15" s="96">
        <f t="shared" si="1"/>
        <v>1460000</v>
      </c>
      <c r="Q15" s="97">
        <f t="shared" si="2"/>
        <v>1720002</v>
      </c>
      <c r="R15" s="52">
        <f t="shared" si="3"/>
        <v>-25.125628140703515</v>
      </c>
      <c r="S15" s="53">
        <f t="shared" si="4"/>
        <v>39.868698757506785</v>
      </c>
      <c r="T15" s="52">
        <f>IF((SUM($E9:$E13))=0,0,(P15/(SUM($E9:$E13))*100))</f>
        <v>84.883720930232556</v>
      </c>
      <c r="U15" s="54">
        <f>IF((SUM($E9:$E13))=0,0,(Q15/(SUM($E9:$E13))*100))</f>
        <v>100.00011627906977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4622000</v>
      </c>
      <c r="C32" s="92">
        <v>0</v>
      </c>
      <c r="D32" s="92"/>
      <c r="E32" s="92">
        <f>$B32      +$C32      +$D32</f>
        <v>4622000</v>
      </c>
      <c r="F32" s="93">
        <v>4622000</v>
      </c>
      <c r="G32" s="94">
        <v>4622000</v>
      </c>
      <c r="H32" s="93">
        <v>357000</v>
      </c>
      <c r="I32" s="94"/>
      <c r="J32" s="93">
        <v>2211000</v>
      </c>
      <c r="K32" s="94"/>
      <c r="L32" s="93">
        <v>479000</v>
      </c>
      <c r="M32" s="94"/>
      <c r="N32" s="93"/>
      <c r="O32" s="94"/>
      <c r="P32" s="93">
        <f>$H32      +$J32      +$L32      +$N32</f>
        <v>3047000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65.923842492427525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4622000</v>
      </c>
      <c r="C33" s="95">
        <f>C32</f>
        <v>0</v>
      </c>
      <c r="D33" s="95"/>
      <c r="E33" s="95">
        <f>$B33      +$C33      +$D33</f>
        <v>4622000</v>
      </c>
      <c r="F33" s="96">
        <f t="shared" ref="F33:O33" si="17">F32</f>
        <v>4622000</v>
      </c>
      <c r="G33" s="97">
        <f t="shared" si="17"/>
        <v>4622000</v>
      </c>
      <c r="H33" s="96">
        <f t="shared" si="17"/>
        <v>357000</v>
      </c>
      <c r="I33" s="97">
        <f t="shared" si="17"/>
        <v>0</v>
      </c>
      <c r="J33" s="96">
        <f t="shared" si="17"/>
        <v>2211000</v>
      </c>
      <c r="K33" s="97">
        <f t="shared" si="17"/>
        <v>0</v>
      </c>
      <c r="L33" s="96">
        <f t="shared" si="17"/>
        <v>479000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3047000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65.923842492427525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122256000</v>
      </c>
      <c r="C36" s="92">
        <v>0</v>
      </c>
      <c r="D36" s="92"/>
      <c r="E36" s="92">
        <f t="shared" si="18"/>
        <v>122256000</v>
      </c>
      <c r="F36" s="93">
        <v>122256000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122256000</v>
      </c>
      <c r="C40" s="95">
        <f>SUM(C35:C39)</f>
        <v>0</v>
      </c>
      <c r="D40" s="95"/>
      <c r="E40" s="95">
        <f t="shared" si="18"/>
        <v>122256000</v>
      </c>
      <c r="F40" s="96">
        <f t="shared" ref="F40:O40" si="25">SUM(F35:F39)</f>
        <v>122256000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128598000</v>
      </c>
      <c r="C67" s="104">
        <f>SUM(C9:C14,C17:C23,C26:C29,C32,C35:C39,C42:C52,C55:C58,C61:C65)</f>
        <v>0</v>
      </c>
      <c r="D67" s="104"/>
      <c r="E67" s="104">
        <f t="shared" si="35"/>
        <v>128598000</v>
      </c>
      <c r="F67" s="105">
        <f t="shared" ref="F67:O67" si="43">SUM(F9:F14,F17:F23,F26:F29,F32,F35:F39,F42:F52,F55:F58,F61:F65)</f>
        <v>128598000</v>
      </c>
      <c r="G67" s="106">
        <f t="shared" si="43"/>
        <v>6342000</v>
      </c>
      <c r="H67" s="105">
        <f t="shared" si="43"/>
        <v>382000</v>
      </c>
      <c r="I67" s="106">
        <f t="shared" si="43"/>
        <v>288613</v>
      </c>
      <c r="J67" s="105">
        <f t="shared" si="43"/>
        <v>2950000</v>
      </c>
      <c r="K67" s="106">
        <f t="shared" si="43"/>
        <v>475577</v>
      </c>
      <c r="L67" s="105">
        <f t="shared" si="43"/>
        <v>877000</v>
      </c>
      <c r="M67" s="106">
        <f t="shared" si="43"/>
        <v>398473</v>
      </c>
      <c r="N67" s="105">
        <f t="shared" si="43"/>
        <v>298000</v>
      </c>
      <c r="O67" s="106">
        <f t="shared" si="43"/>
        <v>557339</v>
      </c>
      <c r="P67" s="105">
        <f t="shared" si="36"/>
        <v>4507000</v>
      </c>
      <c r="Q67" s="106">
        <f t="shared" si="37"/>
        <v>1720002</v>
      </c>
      <c r="R67" s="61">
        <f t="shared" si="38"/>
        <v>-66.02052451539339</v>
      </c>
      <c r="S67" s="62">
        <f t="shared" si="39"/>
        <v>39.868698757506785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71.06590980763167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27.120813623462631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67367000</v>
      </c>
      <c r="C69" s="92">
        <v>0</v>
      </c>
      <c r="D69" s="92"/>
      <c r="E69" s="92">
        <f>$B69      +$C69      +$D69</f>
        <v>67367000</v>
      </c>
      <c r="F69" s="93">
        <v>67367000</v>
      </c>
      <c r="G69" s="94">
        <v>67367000</v>
      </c>
      <c r="H69" s="93">
        <v>1812000</v>
      </c>
      <c r="I69" s="94">
        <v>5349087</v>
      </c>
      <c r="J69" s="93">
        <v>24815000</v>
      </c>
      <c r="K69" s="94">
        <v>24313071</v>
      </c>
      <c r="L69" s="93">
        <v>5039000</v>
      </c>
      <c r="M69" s="94">
        <v>2005944</v>
      </c>
      <c r="N69" s="93">
        <v>12470000</v>
      </c>
      <c r="O69" s="94">
        <v>12627630</v>
      </c>
      <c r="P69" s="93">
        <f>$H69      +$J69      +$L69      +$N69</f>
        <v>44136000</v>
      </c>
      <c r="Q69" s="94">
        <f>$I69      +$K69      +$M69      +$O69</f>
        <v>44295732</v>
      </c>
      <c r="R69" s="48">
        <f>IF(($L69      =0),0,((($N69      -$L69      )/$L69      )*100))</f>
        <v>147.4697360587418</v>
      </c>
      <c r="S69" s="49">
        <f>IF(($M69      =0),0,((($O69      -$M69      )/$M69      )*100))</f>
        <v>529.51059451310709</v>
      </c>
      <c r="T69" s="48">
        <f>IF(($E69      =0),0,(($P69      /$E69      )*100))</f>
        <v>65.515756972998645</v>
      </c>
      <c r="U69" s="50">
        <f>IF(($E69      =0),0,(($Q69      /$E69      )*100))</f>
        <v>65.752864161978422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67367000</v>
      </c>
      <c r="C70" s="101">
        <f>C69</f>
        <v>0</v>
      </c>
      <c r="D70" s="101"/>
      <c r="E70" s="101">
        <f>$B70      +$C70      +$D70</f>
        <v>67367000</v>
      </c>
      <c r="F70" s="102">
        <f t="shared" ref="F70:O70" si="44">F69</f>
        <v>67367000</v>
      </c>
      <c r="G70" s="103">
        <f t="shared" si="44"/>
        <v>67367000</v>
      </c>
      <c r="H70" s="102">
        <f t="shared" si="44"/>
        <v>1812000</v>
      </c>
      <c r="I70" s="103">
        <f t="shared" si="44"/>
        <v>5349087</v>
      </c>
      <c r="J70" s="102">
        <f t="shared" si="44"/>
        <v>24815000</v>
      </c>
      <c r="K70" s="103">
        <f t="shared" si="44"/>
        <v>24313071</v>
      </c>
      <c r="L70" s="102">
        <f t="shared" si="44"/>
        <v>5039000</v>
      </c>
      <c r="M70" s="103">
        <f t="shared" si="44"/>
        <v>2005944</v>
      </c>
      <c r="N70" s="102">
        <f t="shared" si="44"/>
        <v>12470000</v>
      </c>
      <c r="O70" s="103">
        <f t="shared" si="44"/>
        <v>12627630</v>
      </c>
      <c r="P70" s="102">
        <f>$H70      +$J70      +$L70      +$N70</f>
        <v>44136000</v>
      </c>
      <c r="Q70" s="103">
        <f>$I70      +$K70      +$M70      +$O70</f>
        <v>44295732</v>
      </c>
      <c r="R70" s="57">
        <f>IF(($L70      =0),0,((($N70      -$L70      )/$L70      )*100))</f>
        <v>147.4697360587418</v>
      </c>
      <c r="S70" s="58">
        <f>IF(($M70      =0),0,((($O70      -$M70      )/$M70      )*100))</f>
        <v>529.51059451310709</v>
      </c>
      <c r="T70" s="57">
        <f>IF($E70   =0,0,($P70   /$E70   )*100)</f>
        <v>65.515756972998645</v>
      </c>
      <c r="U70" s="59">
        <f>IF($E70   =0,0,($Q70   /$E70 )*100)</f>
        <v>65.752864161978422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67367000</v>
      </c>
      <c r="C71" s="104">
        <f>C69</f>
        <v>0</v>
      </c>
      <c r="D71" s="104"/>
      <c r="E71" s="104">
        <f>$B71      +$C71      +$D71</f>
        <v>67367000</v>
      </c>
      <c r="F71" s="105">
        <f t="shared" ref="F71:O71" si="45">F69</f>
        <v>67367000</v>
      </c>
      <c r="G71" s="106">
        <f t="shared" si="45"/>
        <v>67367000</v>
      </c>
      <c r="H71" s="105">
        <f t="shared" si="45"/>
        <v>1812000</v>
      </c>
      <c r="I71" s="106">
        <f t="shared" si="45"/>
        <v>5349087</v>
      </c>
      <c r="J71" s="105">
        <f t="shared" si="45"/>
        <v>24815000</v>
      </c>
      <c r="K71" s="106">
        <f t="shared" si="45"/>
        <v>24313071</v>
      </c>
      <c r="L71" s="105">
        <f t="shared" si="45"/>
        <v>5039000</v>
      </c>
      <c r="M71" s="106">
        <f t="shared" si="45"/>
        <v>2005944</v>
      </c>
      <c r="N71" s="105">
        <f t="shared" si="45"/>
        <v>12470000</v>
      </c>
      <c r="O71" s="106">
        <f t="shared" si="45"/>
        <v>12627630</v>
      </c>
      <c r="P71" s="105">
        <f>$H71      +$J71      +$L71      +$N71</f>
        <v>44136000</v>
      </c>
      <c r="Q71" s="106">
        <f>$I71      +$K71      +$M71      +$O71</f>
        <v>44295732</v>
      </c>
      <c r="R71" s="61">
        <f>IF(($L71      =0),0,((($N71      -$L71      )/$L71      )*100))</f>
        <v>147.4697360587418</v>
      </c>
      <c r="S71" s="62">
        <f>IF(($M71      =0),0,((($O71      -$M71      )/$M71      )*100))</f>
        <v>529.51059451310709</v>
      </c>
      <c r="T71" s="61">
        <f>IF($E71   =0,0,($P71   /$E71   )*100)</f>
        <v>65.515756972998645</v>
      </c>
      <c r="U71" s="65">
        <f>IF($E71   =0,0,($Q71   /$E71   )*100)</f>
        <v>65.752864161978422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195965000</v>
      </c>
      <c r="C72" s="104">
        <f>SUM(C9:C14,C17:C23,C26:C29,C32,C35:C39,C42:C52,C55:C58,C61:C65,C69)</f>
        <v>0</v>
      </c>
      <c r="D72" s="104"/>
      <c r="E72" s="104">
        <f>$B72      +$C72      +$D72</f>
        <v>195965000</v>
      </c>
      <c r="F72" s="105">
        <f t="shared" ref="F72:O72" si="46">SUM(F9:F14,F17:F23,F26:F29,F32,F35:F39,F42:F52,F55:F58,F61:F65,F69)</f>
        <v>195965000</v>
      </c>
      <c r="G72" s="106">
        <f t="shared" si="46"/>
        <v>73709000</v>
      </c>
      <c r="H72" s="105">
        <f t="shared" si="46"/>
        <v>2194000</v>
      </c>
      <c r="I72" s="106">
        <f t="shared" si="46"/>
        <v>5637700</v>
      </c>
      <c r="J72" s="105">
        <f t="shared" si="46"/>
        <v>27765000</v>
      </c>
      <c r="K72" s="106">
        <f t="shared" si="46"/>
        <v>24788648</v>
      </c>
      <c r="L72" s="105">
        <f t="shared" si="46"/>
        <v>5916000</v>
      </c>
      <c r="M72" s="106">
        <f t="shared" si="46"/>
        <v>2404417</v>
      </c>
      <c r="N72" s="105">
        <f t="shared" si="46"/>
        <v>12768000</v>
      </c>
      <c r="O72" s="106">
        <f t="shared" si="46"/>
        <v>13184969</v>
      </c>
      <c r="P72" s="105">
        <f>$H72      +$J72      +$L72      +$N72</f>
        <v>48643000</v>
      </c>
      <c r="Q72" s="106">
        <f>$I72      +$K72      +$M72      +$O72</f>
        <v>46015734</v>
      </c>
      <c r="R72" s="61">
        <f>IF(($L72      =0),0,((($N72      -$L72      )/$L72      )*100))</f>
        <v>115.82150101419879</v>
      </c>
      <c r="S72" s="62">
        <f>IF(($M72      =0),0,((($O72      -$M72      )/$M72      )*100))</f>
        <v>448.36448918802353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65.993297969040427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62.428921841294823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f4IC750LiRU7fW0JWrPCViUrn9sUzo8eO6+5Hx8kKlPby+FBIk+RzFe+9qJi5bAa3Y+Yasmx8e4P/IhH81Qmw==" saltValue="q8pqSpRwcYCmJ5WDYofg8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5" si="0">$B10      +$C10      +$D10</f>
        <v>1850000</v>
      </c>
      <c r="F10" s="93">
        <v>1850000</v>
      </c>
      <c r="G10" s="94">
        <v>1850000</v>
      </c>
      <c r="H10" s="93">
        <v>210000</v>
      </c>
      <c r="I10" s="94">
        <v>238606</v>
      </c>
      <c r="J10" s="93">
        <v>388000</v>
      </c>
      <c r="K10" s="94">
        <v>281848</v>
      </c>
      <c r="L10" s="93">
        <v>1026000</v>
      </c>
      <c r="M10" s="94">
        <v>1025890</v>
      </c>
      <c r="N10" s="93">
        <v>226000</v>
      </c>
      <c r="O10" s="94">
        <v>303656</v>
      </c>
      <c r="P10" s="93">
        <f t="shared" ref="P10:P15" si="1">$H10      +$J10      +$L10      +$N10</f>
        <v>1850000</v>
      </c>
      <c r="Q10" s="94">
        <f t="shared" ref="Q10:Q15" si="2">$I10      +$K10      +$M10      +$O10</f>
        <v>1850000</v>
      </c>
      <c r="R10" s="48">
        <f t="shared" ref="R10:R15" si="3">IF(($L10      =0),0,((($N10      -$L10      )/$L10      )*100))</f>
        <v>-77.972709551656919</v>
      </c>
      <c r="S10" s="49">
        <f t="shared" ref="S10:S15" si="4">IF(($M10      =0),0,((($O10      -$M10      )/$M10      )*100))</f>
        <v>-70.400725223951895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1850000</v>
      </c>
      <c r="C15" s="95">
        <f>SUM(C9:C14)</f>
        <v>0</v>
      </c>
      <c r="D15" s="95"/>
      <c r="E15" s="95">
        <f t="shared" si="0"/>
        <v>1850000</v>
      </c>
      <c r="F15" s="96">
        <f t="shared" ref="F15:O15" si="7">SUM(F9:F14)</f>
        <v>1850000</v>
      </c>
      <c r="G15" s="97">
        <f t="shared" si="7"/>
        <v>1850000</v>
      </c>
      <c r="H15" s="96">
        <f t="shared" si="7"/>
        <v>210000</v>
      </c>
      <c r="I15" s="97">
        <f t="shared" si="7"/>
        <v>238606</v>
      </c>
      <c r="J15" s="96">
        <f t="shared" si="7"/>
        <v>388000</v>
      </c>
      <c r="K15" s="97">
        <f t="shared" si="7"/>
        <v>281848</v>
      </c>
      <c r="L15" s="96">
        <f t="shared" si="7"/>
        <v>1026000</v>
      </c>
      <c r="M15" s="97">
        <f t="shared" si="7"/>
        <v>1025890</v>
      </c>
      <c r="N15" s="96">
        <f t="shared" si="7"/>
        <v>226000</v>
      </c>
      <c r="O15" s="97">
        <f t="shared" si="7"/>
        <v>303656</v>
      </c>
      <c r="P15" s="96">
        <f t="shared" si="1"/>
        <v>1850000</v>
      </c>
      <c r="Q15" s="97">
        <f t="shared" si="2"/>
        <v>1850000</v>
      </c>
      <c r="R15" s="52">
        <f t="shared" si="3"/>
        <v>-77.972709551656919</v>
      </c>
      <c r="S15" s="53">
        <f t="shared" si="4"/>
        <v>-70.400725223951895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2418000</v>
      </c>
      <c r="C32" s="92">
        <v>0</v>
      </c>
      <c r="D32" s="92"/>
      <c r="E32" s="92">
        <f>$B32      +$C32      +$D32</f>
        <v>2418000</v>
      </c>
      <c r="F32" s="93">
        <v>2418000</v>
      </c>
      <c r="G32" s="94">
        <v>2418000</v>
      </c>
      <c r="H32" s="93"/>
      <c r="I32" s="94">
        <v>9996</v>
      </c>
      <c r="J32" s="93">
        <v>2204000</v>
      </c>
      <c r="K32" s="94"/>
      <c r="L32" s="93">
        <v>214000</v>
      </c>
      <c r="M32" s="94">
        <v>1954951</v>
      </c>
      <c r="N32" s="93"/>
      <c r="O32" s="94">
        <v>453053</v>
      </c>
      <c r="P32" s="93">
        <f>$H32      +$J32      +$L32      +$N32</f>
        <v>2418000</v>
      </c>
      <c r="Q32" s="94">
        <f>$I32      +$K32      +$M32      +$O32</f>
        <v>2418000</v>
      </c>
      <c r="R32" s="48">
        <f>IF(($L32      =0),0,((($N32      -$L32      )/$L32      )*100))</f>
        <v>-100</v>
      </c>
      <c r="S32" s="49">
        <f>IF(($M32      =0),0,((($O32      -$M32      )/$M32      )*100))</f>
        <v>-76.825352655897774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2418000</v>
      </c>
      <c r="C33" s="95">
        <f>C32</f>
        <v>0</v>
      </c>
      <c r="D33" s="95"/>
      <c r="E33" s="95">
        <f>$B33      +$C33      +$D33</f>
        <v>2418000</v>
      </c>
      <c r="F33" s="96">
        <f t="shared" ref="F33:O33" si="17">F32</f>
        <v>2418000</v>
      </c>
      <c r="G33" s="97">
        <f t="shared" si="17"/>
        <v>2418000</v>
      </c>
      <c r="H33" s="96">
        <f t="shared" si="17"/>
        <v>0</v>
      </c>
      <c r="I33" s="97">
        <f t="shared" si="17"/>
        <v>9996</v>
      </c>
      <c r="J33" s="96">
        <f t="shared" si="17"/>
        <v>2204000</v>
      </c>
      <c r="K33" s="97">
        <f t="shared" si="17"/>
        <v>0</v>
      </c>
      <c r="L33" s="96">
        <f t="shared" si="17"/>
        <v>214000</v>
      </c>
      <c r="M33" s="97">
        <f t="shared" si="17"/>
        <v>1954951</v>
      </c>
      <c r="N33" s="96">
        <f t="shared" si="17"/>
        <v>0</v>
      </c>
      <c r="O33" s="97">
        <f t="shared" si="17"/>
        <v>453053</v>
      </c>
      <c r="P33" s="96">
        <f>$H33      +$J33      +$L33      +$N33</f>
        <v>2418000</v>
      </c>
      <c r="Q33" s="97">
        <f>$I33      +$K33      +$M33      +$O33</f>
        <v>2418000</v>
      </c>
      <c r="R33" s="52">
        <f>IF(($L33      =0),0,((($N33      -$L33      )/$L33      )*100))</f>
        <v>-100</v>
      </c>
      <c r="S33" s="53">
        <f>IF(($M33      =0),0,((($O33      -$M33      )/$M33      )*100))</f>
        <v>-76.825352655897774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9135000</v>
      </c>
      <c r="C35" s="92">
        <v>-405000</v>
      </c>
      <c r="D35" s="92"/>
      <c r="E35" s="92">
        <f t="shared" ref="E35:E40" si="18">$B35      +$C35      +$D35</f>
        <v>8730000</v>
      </c>
      <c r="F35" s="93">
        <v>8730000</v>
      </c>
      <c r="G35" s="94">
        <v>8730000</v>
      </c>
      <c r="H35" s="93">
        <v>2657000</v>
      </c>
      <c r="I35" s="94">
        <v>2657354</v>
      </c>
      <c r="J35" s="93">
        <v>1631000</v>
      </c>
      <c r="K35" s="94">
        <v>3470100</v>
      </c>
      <c r="L35" s="93">
        <v>2475000</v>
      </c>
      <c r="M35" s="94">
        <v>584044</v>
      </c>
      <c r="N35" s="93">
        <v>1967000</v>
      </c>
      <c r="O35" s="94">
        <v>2018501</v>
      </c>
      <c r="P35" s="93">
        <f t="shared" ref="P35:P40" si="19">$H35      +$J35      +$L35      +$N35</f>
        <v>8730000</v>
      </c>
      <c r="Q35" s="94">
        <f t="shared" ref="Q35:Q40" si="20">$I35      +$K35      +$M35      +$O35</f>
        <v>8729999</v>
      </c>
      <c r="R35" s="48">
        <f t="shared" ref="R35:R40" si="21">IF(($L35      =0),0,((($N35      -$L35      )/$L35      )*100))</f>
        <v>-20.525252525252526</v>
      </c>
      <c r="S35" s="49">
        <f t="shared" ref="S35:S40" si="22">IF(($M35      =0),0,((($O35      -$M35      )/$M35      )*100))</f>
        <v>245.60769394086748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99.999988545246282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17480000</v>
      </c>
      <c r="C36" s="92">
        <v>0</v>
      </c>
      <c r="D36" s="92"/>
      <c r="E36" s="92">
        <f t="shared" si="18"/>
        <v>17480000</v>
      </c>
      <c r="F36" s="93">
        <v>17480000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26615000</v>
      </c>
      <c r="C40" s="95">
        <f>SUM(C35:C39)</f>
        <v>-405000</v>
      </c>
      <c r="D40" s="95"/>
      <c r="E40" s="95">
        <f t="shared" si="18"/>
        <v>26210000</v>
      </c>
      <c r="F40" s="96">
        <f t="shared" ref="F40:O40" si="25">SUM(F35:F39)</f>
        <v>26210000</v>
      </c>
      <c r="G40" s="97">
        <f t="shared" si="25"/>
        <v>8730000</v>
      </c>
      <c r="H40" s="96">
        <f t="shared" si="25"/>
        <v>2657000</v>
      </c>
      <c r="I40" s="97">
        <f t="shared" si="25"/>
        <v>2657354</v>
      </c>
      <c r="J40" s="96">
        <f t="shared" si="25"/>
        <v>1631000</v>
      </c>
      <c r="K40" s="97">
        <f t="shared" si="25"/>
        <v>3470100</v>
      </c>
      <c r="L40" s="96">
        <f t="shared" si="25"/>
        <v>2475000</v>
      </c>
      <c r="M40" s="97">
        <f t="shared" si="25"/>
        <v>584044</v>
      </c>
      <c r="N40" s="96">
        <f t="shared" si="25"/>
        <v>1967000</v>
      </c>
      <c r="O40" s="97">
        <f t="shared" si="25"/>
        <v>2018501</v>
      </c>
      <c r="P40" s="96">
        <f t="shared" si="19"/>
        <v>8730000</v>
      </c>
      <c r="Q40" s="97">
        <f t="shared" si="20"/>
        <v>8729999</v>
      </c>
      <c r="R40" s="52">
        <f t="shared" si="21"/>
        <v>-20.525252525252526</v>
      </c>
      <c r="S40" s="53">
        <f t="shared" si="22"/>
        <v>245.60769394086748</v>
      </c>
      <c r="T40" s="52">
        <f>IF((+$E35+$E38) =0,0,(P40   /(+$E35+$E38) )*100)</f>
        <v>100</v>
      </c>
      <c r="U40" s="54">
        <f>IF((+$E35+$E38) =0,0,(Q40   /(+$E35+$E38) )*100)</f>
        <v>99.999988545246282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30883000</v>
      </c>
      <c r="C67" s="104">
        <f>SUM(C9:C14,C17:C23,C26:C29,C32,C35:C39,C42:C52,C55:C58,C61:C65)</f>
        <v>-405000</v>
      </c>
      <c r="D67" s="104"/>
      <c r="E67" s="104">
        <f t="shared" si="35"/>
        <v>30478000</v>
      </c>
      <c r="F67" s="105">
        <f t="shared" ref="F67:O67" si="43">SUM(F9:F14,F17:F23,F26:F29,F32,F35:F39,F42:F52,F55:F58,F61:F65)</f>
        <v>30478000</v>
      </c>
      <c r="G67" s="106">
        <f t="shared" si="43"/>
        <v>12998000</v>
      </c>
      <c r="H67" s="105">
        <f t="shared" si="43"/>
        <v>2867000</v>
      </c>
      <c r="I67" s="106">
        <f t="shared" si="43"/>
        <v>2905956</v>
      </c>
      <c r="J67" s="105">
        <f t="shared" si="43"/>
        <v>4223000</v>
      </c>
      <c r="K67" s="106">
        <f t="shared" si="43"/>
        <v>3751948</v>
      </c>
      <c r="L67" s="105">
        <f t="shared" si="43"/>
        <v>3715000</v>
      </c>
      <c r="M67" s="106">
        <f t="shared" si="43"/>
        <v>3564885</v>
      </c>
      <c r="N67" s="105">
        <f t="shared" si="43"/>
        <v>2193000</v>
      </c>
      <c r="O67" s="106">
        <f t="shared" si="43"/>
        <v>2775210</v>
      </c>
      <c r="P67" s="105">
        <f t="shared" si="36"/>
        <v>12998000</v>
      </c>
      <c r="Q67" s="106">
        <f t="shared" si="37"/>
        <v>12997999</v>
      </c>
      <c r="R67" s="61">
        <f t="shared" si="38"/>
        <v>-40.969044414535666</v>
      </c>
      <c r="S67" s="62">
        <f t="shared" si="39"/>
        <v>-22.151485952562286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99.999992306508688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66145000</v>
      </c>
      <c r="C69" s="92">
        <v>0</v>
      </c>
      <c r="D69" s="92"/>
      <c r="E69" s="92">
        <f>$B69      +$C69      +$D69</f>
        <v>66145000</v>
      </c>
      <c r="F69" s="93">
        <v>66145000</v>
      </c>
      <c r="G69" s="94">
        <v>66145000</v>
      </c>
      <c r="H69" s="93">
        <v>15262000</v>
      </c>
      <c r="I69" s="94">
        <v>14568184</v>
      </c>
      <c r="J69" s="93">
        <v>18707000</v>
      </c>
      <c r="K69" s="94">
        <v>20744226</v>
      </c>
      <c r="L69" s="93">
        <v>14718000</v>
      </c>
      <c r="M69" s="94">
        <v>13067689</v>
      </c>
      <c r="N69" s="93">
        <v>17458000</v>
      </c>
      <c r="O69" s="94">
        <v>22433535</v>
      </c>
      <c r="P69" s="93">
        <f>$H69      +$J69      +$L69      +$N69</f>
        <v>66145000</v>
      </c>
      <c r="Q69" s="94">
        <f>$I69      +$K69      +$M69      +$O69</f>
        <v>70813634</v>
      </c>
      <c r="R69" s="48">
        <f>IF(($L69      =0),0,((($N69      -$L69      )/$L69      )*100))</f>
        <v>18.616659872265252</v>
      </c>
      <c r="S69" s="49">
        <f>IF(($M69      =0),0,((($O69      -$M69      )/$M69      )*100))</f>
        <v>71.671785271290119</v>
      </c>
      <c r="T69" s="48">
        <f>IF(($E69      =0),0,(($P69      /$E69      )*100))</f>
        <v>100</v>
      </c>
      <c r="U69" s="50">
        <f>IF(($E69      =0),0,(($Q69      /$E69      )*100))</f>
        <v>107.05818126842543</v>
      </c>
      <c r="V69" s="93">
        <v>10668000</v>
      </c>
      <c r="W69" s="94">
        <v>4669000</v>
      </c>
    </row>
    <row r="70" spans="1:23" ht="12.95" customHeight="1" x14ac:dyDescent="0.2">
      <c r="A70" s="56" t="s">
        <v>41</v>
      </c>
      <c r="B70" s="101">
        <f>B69</f>
        <v>66145000</v>
      </c>
      <c r="C70" s="101">
        <f>C69</f>
        <v>0</v>
      </c>
      <c r="D70" s="101"/>
      <c r="E70" s="101">
        <f>$B70      +$C70      +$D70</f>
        <v>66145000</v>
      </c>
      <c r="F70" s="102">
        <f t="shared" ref="F70:O70" si="44">F69</f>
        <v>66145000</v>
      </c>
      <c r="G70" s="103">
        <f t="shared" si="44"/>
        <v>66145000</v>
      </c>
      <c r="H70" s="102">
        <f t="shared" si="44"/>
        <v>15262000</v>
      </c>
      <c r="I70" s="103">
        <f t="shared" si="44"/>
        <v>14568184</v>
      </c>
      <c r="J70" s="102">
        <f t="shared" si="44"/>
        <v>18707000</v>
      </c>
      <c r="K70" s="103">
        <f t="shared" si="44"/>
        <v>20744226</v>
      </c>
      <c r="L70" s="102">
        <f t="shared" si="44"/>
        <v>14718000</v>
      </c>
      <c r="M70" s="103">
        <f t="shared" si="44"/>
        <v>13067689</v>
      </c>
      <c r="N70" s="102">
        <f t="shared" si="44"/>
        <v>17458000</v>
      </c>
      <c r="O70" s="103">
        <f t="shared" si="44"/>
        <v>22433535</v>
      </c>
      <c r="P70" s="102">
        <f>$H70      +$J70      +$L70      +$N70</f>
        <v>66145000</v>
      </c>
      <c r="Q70" s="103">
        <f>$I70      +$K70      +$M70      +$O70</f>
        <v>70813634</v>
      </c>
      <c r="R70" s="57">
        <f>IF(($L70      =0),0,((($N70      -$L70      )/$L70      )*100))</f>
        <v>18.616659872265252</v>
      </c>
      <c r="S70" s="58">
        <f>IF(($M70      =0),0,((($O70      -$M70      )/$M70      )*100))</f>
        <v>71.671785271290119</v>
      </c>
      <c r="T70" s="57">
        <f>IF($E70   =0,0,($P70   /$E70   )*100)</f>
        <v>100</v>
      </c>
      <c r="U70" s="59">
        <f>IF($E70   =0,0,($Q70   /$E70 )*100)</f>
        <v>107.05818126842543</v>
      </c>
      <c r="V70" s="102">
        <f>V69</f>
        <v>10668000</v>
      </c>
      <c r="W70" s="103">
        <f>W69</f>
        <v>4669000</v>
      </c>
    </row>
    <row r="71" spans="1:23" ht="12.95" customHeight="1" x14ac:dyDescent="0.2">
      <c r="A71" s="60" t="s">
        <v>87</v>
      </c>
      <c r="B71" s="104">
        <f>B69</f>
        <v>66145000</v>
      </c>
      <c r="C71" s="104">
        <f>C69</f>
        <v>0</v>
      </c>
      <c r="D71" s="104"/>
      <c r="E71" s="104">
        <f>$B71      +$C71      +$D71</f>
        <v>66145000</v>
      </c>
      <c r="F71" s="105">
        <f t="shared" ref="F71:O71" si="45">F69</f>
        <v>66145000</v>
      </c>
      <c r="G71" s="106">
        <f t="shared" si="45"/>
        <v>66145000</v>
      </c>
      <c r="H71" s="105">
        <f t="shared" si="45"/>
        <v>15262000</v>
      </c>
      <c r="I71" s="106">
        <f t="shared" si="45"/>
        <v>14568184</v>
      </c>
      <c r="J71" s="105">
        <f t="shared" si="45"/>
        <v>18707000</v>
      </c>
      <c r="K71" s="106">
        <f t="shared" si="45"/>
        <v>20744226</v>
      </c>
      <c r="L71" s="105">
        <f t="shared" si="45"/>
        <v>14718000</v>
      </c>
      <c r="M71" s="106">
        <f t="shared" si="45"/>
        <v>13067689</v>
      </c>
      <c r="N71" s="105">
        <f t="shared" si="45"/>
        <v>17458000</v>
      </c>
      <c r="O71" s="106">
        <f t="shared" si="45"/>
        <v>22433535</v>
      </c>
      <c r="P71" s="105">
        <f>$H71      +$J71      +$L71      +$N71</f>
        <v>66145000</v>
      </c>
      <c r="Q71" s="106">
        <f>$I71      +$K71      +$M71      +$O71</f>
        <v>70813634</v>
      </c>
      <c r="R71" s="61">
        <f>IF(($L71      =0),0,((($N71      -$L71      )/$L71      )*100))</f>
        <v>18.616659872265252</v>
      </c>
      <c r="S71" s="62">
        <f>IF(($M71      =0),0,((($O71      -$M71      )/$M71      )*100))</f>
        <v>71.671785271290119</v>
      </c>
      <c r="T71" s="61">
        <f>IF($E71   =0,0,($P71   /$E71   )*100)</f>
        <v>100</v>
      </c>
      <c r="U71" s="65">
        <f>IF($E71   =0,0,($Q71   /$E71   )*100)</f>
        <v>107.05818126842543</v>
      </c>
      <c r="V71" s="105">
        <f>V69</f>
        <v>10668000</v>
      </c>
      <c r="W71" s="106">
        <f>W69</f>
        <v>4669000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97028000</v>
      </c>
      <c r="C72" s="104">
        <f>SUM(C9:C14,C17:C23,C26:C29,C32,C35:C39,C42:C52,C55:C58,C61:C65,C69)</f>
        <v>-405000</v>
      </c>
      <c r="D72" s="104"/>
      <c r="E72" s="104">
        <f>$B72      +$C72      +$D72</f>
        <v>96623000</v>
      </c>
      <c r="F72" s="105">
        <f t="shared" ref="F72:O72" si="46">SUM(F9:F14,F17:F23,F26:F29,F32,F35:F39,F42:F52,F55:F58,F61:F65,F69)</f>
        <v>96623000</v>
      </c>
      <c r="G72" s="106">
        <f t="shared" si="46"/>
        <v>79143000</v>
      </c>
      <c r="H72" s="105">
        <f t="shared" si="46"/>
        <v>18129000</v>
      </c>
      <c r="I72" s="106">
        <f t="shared" si="46"/>
        <v>17474140</v>
      </c>
      <c r="J72" s="105">
        <f t="shared" si="46"/>
        <v>22930000</v>
      </c>
      <c r="K72" s="106">
        <f t="shared" si="46"/>
        <v>24496174</v>
      </c>
      <c r="L72" s="105">
        <f t="shared" si="46"/>
        <v>18433000</v>
      </c>
      <c r="M72" s="106">
        <f t="shared" si="46"/>
        <v>16632574</v>
      </c>
      <c r="N72" s="105">
        <f t="shared" si="46"/>
        <v>19651000</v>
      </c>
      <c r="O72" s="106">
        <f t="shared" si="46"/>
        <v>25208745</v>
      </c>
      <c r="P72" s="105">
        <f>$H72      +$J72      +$L72      +$N72</f>
        <v>79143000</v>
      </c>
      <c r="Q72" s="106">
        <f>$I72      +$K72      +$M72      +$O72</f>
        <v>83811633</v>
      </c>
      <c r="R72" s="61">
        <f>IF(($L72      =0),0,((($N72      -$L72      )/$L72      )*100))</f>
        <v>6.6077144252156454</v>
      </c>
      <c r="S72" s="62">
        <f>IF(($M72      =0),0,((($O72      -$M72      )/$M72      )*100))</f>
        <v>51.562500187884332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105.89898411735719</v>
      </c>
      <c r="V72" s="105">
        <f>SUM(V9:V14,V17:V23,V26:V29,V32,V35:V39,V42:V52,V55:V58,V61:V65,V69)</f>
        <v>10668000</v>
      </c>
      <c r="W72" s="106">
        <f>SUM(W9:W14,W17:W23,W26:W29,W32,W35:W39,W42:W52,W55:W58,W61:W65,W69)</f>
        <v>4669000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GNO1/DQ2JPM8DoKySCgOwN15I3CMvye9u0ETWkgDkqSeq2tLjznnv2K0TfefTPt37VSbw/swjhu2IG6WXIDog==" saltValue="rYv0nhyOs4L+mhrbFl6Hd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811000</v>
      </c>
      <c r="I10" s="94">
        <v>769193</v>
      </c>
      <c r="J10" s="93">
        <v>669000</v>
      </c>
      <c r="K10" s="94">
        <v>577002</v>
      </c>
      <c r="L10" s="93">
        <v>475000</v>
      </c>
      <c r="M10" s="94">
        <v>474654</v>
      </c>
      <c r="N10" s="93">
        <v>495000</v>
      </c>
      <c r="O10" s="94">
        <v>2662508</v>
      </c>
      <c r="P10" s="93">
        <f t="shared" ref="P10:P15" si="1">$H10      +$J10      +$L10      +$N10</f>
        <v>2450000</v>
      </c>
      <c r="Q10" s="94">
        <f t="shared" ref="Q10:Q15" si="2">$I10      +$K10      +$M10      +$O10</f>
        <v>4483357</v>
      </c>
      <c r="R10" s="48">
        <f t="shared" ref="R10:R15" si="3">IF(($L10      =0),0,((($N10      -$L10      )/$L10      )*100))</f>
        <v>4.2105263157894735</v>
      </c>
      <c r="S10" s="49">
        <f t="shared" ref="S10:S15" si="4">IF(($M10      =0),0,((($O10      -$M10      )/$M10      )*100))</f>
        <v>460.93659802719458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182.99416326530613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811000</v>
      </c>
      <c r="I15" s="97">
        <f t="shared" si="7"/>
        <v>769193</v>
      </c>
      <c r="J15" s="96">
        <f t="shared" si="7"/>
        <v>669000</v>
      </c>
      <c r="K15" s="97">
        <f t="shared" si="7"/>
        <v>577002</v>
      </c>
      <c r="L15" s="96">
        <f t="shared" si="7"/>
        <v>475000</v>
      </c>
      <c r="M15" s="97">
        <f t="shared" si="7"/>
        <v>474654</v>
      </c>
      <c r="N15" s="96">
        <f t="shared" si="7"/>
        <v>495000</v>
      </c>
      <c r="O15" s="97">
        <f t="shared" si="7"/>
        <v>2662508</v>
      </c>
      <c r="P15" s="96">
        <f t="shared" si="1"/>
        <v>2450000</v>
      </c>
      <c r="Q15" s="97">
        <f t="shared" si="2"/>
        <v>4483357</v>
      </c>
      <c r="R15" s="52">
        <f t="shared" si="3"/>
        <v>4.2105263157894735</v>
      </c>
      <c r="S15" s="53">
        <f t="shared" si="4"/>
        <v>460.93659802719458</v>
      </c>
      <c r="T15" s="52">
        <f>IF((SUM($E9:$E13))=0,0,(P15/(SUM($E9:$E13))*100))</f>
        <v>100</v>
      </c>
      <c r="U15" s="54">
        <f>IF((SUM($E9:$E13))=0,0,(Q15/(SUM($E9:$E13))*100))</f>
        <v>182.99416326530613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1079000</v>
      </c>
      <c r="C32" s="92">
        <v>0</v>
      </c>
      <c r="D32" s="92"/>
      <c r="E32" s="92">
        <f>$B32      +$C32      +$D32</f>
        <v>1079000</v>
      </c>
      <c r="F32" s="93">
        <v>1079000</v>
      </c>
      <c r="G32" s="94">
        <v>1079000</v>
      </c>
      <c r="H32" s="93"/>
      <c r="I32" s="94">
        <v>174093</v>
      </c>
      <c r="J32" s="93">
        <v>340000</v>
      </c>
      <c r="K32" s="94">
        <v>224977</v>
      </c>
      <c r="L32" s="93">
        <v>95000</v>
      </c>
      <c r="M32" s="94">
        <v>322321</v>
      </c>
      <c r="N32" s="93"/>
      <c r="O32" s="94">
        <v>1223369</v>
      </c>
      <c r="P32" s="93">
        <f>$H32      +$J32      +$L32      +$N32</f>
        <v>435000</v>
      </c>
      <c r="Q32" s="94">
        <f>$I32      +$K32      +$M32      +$O32</f>
        <v>1944760</v>
      </c>
      <c r="R32" s="48">
        <f>IF(($L32      =0),0,((($N32      -$L32      )/$L32      )*100))</f>
        <v>-100</v>
      </c>
      <c r="S32" s="49">
        <f>IF(($M32      =0),0,((($O32      -$M32      )/$M32      )*100))</f>
        <v>279.54988970622452</v>
      </c>
      <c r="T32" s="48">
        <f>IF(($E32      =0),0,(($P32      /$E32      )*100))</f>
        <v>40.31510658016682</v>
      </c>
      <c r="U32" s="50">
        <f>IF(($E32      =0),0,(($Q32      /$E32      )*100))</f>
        <v>180.23725671918442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1079000</v>
      </c>
      <c r="C33" s="95">
        <f>C32</f>
        <v>0</v>
      </c>
      <c r="D33" s="95"/>
      <c r="E33" s="95">
        <f>$B33      +$C33      +$D33</f>
        <v>1079000</v>
      </c>
      <c r="F33" s="96">
        <f t="shared" ref="F33:O33" si="17">F32</f>
        <v>1079000</v>
      </c>
      <c r="G33" s="97">
        <f t="shared" si="17"/>
        <v>1079000</v>
      </c>
      <c r="H33" s="96">
        <f t="shared" si="17"/>
        <v>0</v>
      </c>
      <c r="I33" s="97">
        <f t="shared" si="17"/>
        <v>174093</v>
      </c>
      <c r="J33" s="96">
        <f t="shared" si="17"/>
        <v>340000</v>
      </c>
      <c r="K33" s="97">
        <f t="shared" si="17"/>
        <v>224977</v>
      </c>
      <c r="L33" s="96">
        <f t="shared" si="17"/>
        <v>95000</v>
      </c>
      <c r="M33" s="97">
        <f t="shared" si="17"/>
        <v>322321</v>
      </c>
      <c r="N33" s="96">
        <f t="shared" si="17"/>
        <v>0</v>
      </c>
      <c r="O33" s="97">
        <f t="shared" si="17"/>
        <v>1223369</v>
      </c>
      <c r="P33" s="96">
        <f>$H33      +$J33      +$L33      +$N33</f>
        <v>435000</v>
      </c>
      <c r="Q33" s="97">
        <f>$I33      +$K33      +$M33      +$O33</f>
        <v>1944760</v>
      </c>
      <c r="R33" s="52">
        <f>IF(($L33      =0),0,((($N33      -$L33      )/$L33      )*100))</f>
        <v>-100</v>
      </c>
      <c r="S33" s="53">
        <f>IF(($M33      =0),0,((($O33      -$M33      )/$M33      )*100))</f>
        <v>279.54988970622452</v>
      </c>
      <c r="T33" s="52">
        <f>IF($E33   =0,0,($P33   /$E33   )*100)</f>
        <v>40.31510658016682</v>
      </c>
      <c r="U33" s="54">
        <f>IF($E33   =0,0,($Q33   /$E33   )*100)</f>
        <v>180.23725671918442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5529000</v>
      </c>
      <c r="C36" s="92">
        <v>0</v>
      </c>
      <c r="D36" s="92"/>
      <c r="E36" s="92">
        <f t="shared" si="18"/>
        <v>5529000</v>
      </c>
      <c r="F36" s="93">
        <v>5529000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5529000</v>
      </c>
      <c r="C40" s="95">
        <f>SUM(C35:C39)</f>
        <v>0</v>
      </c>
      <c r="D40" s="95"/>
      <c r="E40" s="95">
        <f t="shared" si="18"/>
        <v>5529000</v>
      </c>
      <c r="F40" s="96">
        <f t="shared" ref="F40:O40" si="25">SUM(F35:F39)</f>
        <v>5529000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9058000</v>
      </c>
      <c r="C67" s="104">
        <f>SUM(C9:C14,C17:C23,C26:C29,C32,C35:C39,C42:C52,C55:C58,C61:C65)</f>
        <v>0</v>
      </c>
      <c r="D67" s="104"/>
      <c r="E67" s="104">
        <f t="shared" si="35"/>
        <v>9058000</v>
      </c>
      <c r="F67" s="105">
        <f t="shared" ref="F67:O67" si="43">SUM(F9:F14,F17:F23,F26:F29,F32,F35:F39,F42:F52,F55:F58,F61:F65)</f>
        <v>9058000</v>
      </c>
      <c r="G67" s="106">
        <f t="shared" si="43"/>
        <v>3529000</v>
      </c>
      <c r="H67" s="105">
        <f t="shared" si="43"/>
        <v>811000</v>
      </c>
      <c r="I67" s="106">
        <f t="shared" si="43"/>
        <v>943286</v>
      </c>
      <c r="J67" s="105">
        <f t="shared" si="43"/>
        <v>1009000</v>
      </c>
      <c r="K67" s="106">
        <f t="shared" si="43"/>
        <v>801979</v>
      </c>
      <c r="L67" s="105">
        <f t="shared" si="43"/>
        <v>570000</v>
      </c>
      <c r="M67" s="106">
        <f t="shared" si="43"/>
        <v>796975</v>
      </c>
      <c r="N67" s="105">
        <f t="shared" si="43"/>
        <v>495000</v>
      </c>
      <c r="O67" s="106">
        <f t="shared" si="43"/>
        <v>3885877</v>
      </c>
      <c r="P67" s="105">
        <f t="shared" si="36"/>
        <v>2885000</v>
      </c>
      <c r="Q67" s="106">
        <f t="shared" si="37"/>
        <v>6428117</v>
      </c>
      <c r="R67" s="61">
        <f t="shared" si="38"/>
        <v>-13.157894736842104</v>
      </c>
      <c r="S67" s="62">
        <f t="shared" si="39"/>
        <v>387.57828037265909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81.751204307169161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182.15123264380844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11636000</v>
      </c>
      <c r="C69" s="92">
        <v>0</v>
      </c>
      <c r="D69" s="92"/>
      <c r="E69" s="92">
        <f>$B69      +$C69      +$D69</f>
        <v>11636000</v>
      </c>
      <c r="F69" s="93">
        <v>11636000</v>
      </c>
      <c r="G69" s="94">
        <v>11636000</v>
      </c>
      <c r="H69" s="93">
        <v>541000</v>
      </c>
      <c r="I69" s="94">
        <v>691993</v>
      </c>
      <c r="J69" s="93">
        <v>4408000</v>
      </c>
      <c r="K69" s="94">
        <v>5285770</v>
      </c>
      <c r="L69" s="93">
        <v>1921000</v>
      </c>
      <c r="M69" s="94">
        <v>1757932</v>
      </c>
      <c r="N69" s="93">
        <v>4766000</v>
      </c>
      <c r="O69" s="94">
        <v>13970177</v>
      </c>
      <c r="P69" s="93">
        <f>$H69      +$J69      +$L69      +$N69</f>
        <v>11636000</v>
      </c>
      <c r="Q69" s="94">
        <f>$I69      +$K69      +$M69      +$O69</f>
        <v>21705872</v>
      </c>
      <c r="R69" s="48">
        <f>IF(($L69      =0),0,((($N69      -$L69      )/$L69      )*100))</f>
        <v>148.09994794377928</v>
      </c>
      <c r="S69" s="49">
        <f>IF(($M69      =0),0,((($O69      -$M69      )/$M69      )*100))</f>
        <v>694.69382205910119</v>
      </c>
      <c r="T69" s="48">
        <f>IF(($E69      =0),0,(($P69      /$E69      )*100))</f>
        <v>100</v>
      </c>
      <c r="U69" s="50">
        <f>IF(($E69      =0),0,(($Q69      /$E69      )*100))</f>
        <v>186.5406668958405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11636000</v>
      </c>
      <c r="C70" s="101">
        <f>C69</f>
        <v>0</v>
      </c>
      <c r="D70" s="101"/>
      <c r="E70" s="101">
        <f>$B70      +$C70      +$D70</f>
        <v>11636000</v>
      </c>
      <c r="F70" s="102">
        <f t="shared" ref="F70:O70" si="44">F69</f>
        <v>11636000</v>
      </c>
      <c r="G70" s="103">
        <f t="shared" si="44"/>
        <v>11636000</v>
      </c>
      <c r="H70" s="102">
        <f t="shared" si="44"/>
        <v>541000</v>
      </c>
      <c r="I70" s="103">
        <f t="shared" si="44"/>
        <v>691993</v>
      </c>
      <c r="J70" s="102">
        <f t="shared" si="44"/>
        <v>4408000</v>
      </c>
      <c r="K70" s="103">
        <f t="shared" si="44"/>
        <v>5285770</v>
      </c>
      <c r="L70" s="102">
        <f t="shared" si="44"/>
        <v>1921000</v>
      </c>
      <c r="M70" s="103">
        <f t="shared" si="44"/>
        <v>1757932</v>
      </c>
      <c r="N70" s="102">
        <f t="shared" si="44"/>
        <v>4766000</v>
      </c>
      <c r="O70" s="103">
        <f t="shared" si="44"/>
        <v>13970177</v>
      </c>
      <c r="P70" s="102">
        <f>$H70      +$J70      +$L70      +$N70</f>
        <v>11636000</v>
      </c>
      <c r="Q70" s="103">
        <f>$I70      +$K70      +$M70      +$O70</f>
        <v>21705872</v>
      </c>
      <c r="R70" s="57">
        <f>IF(($L70      =0),0,((($N70      -$L70      )/$L70      )*100))</f>
        <v>148.09994794377928</v>
      </c>
      <c r="S70" s="58">
        <f>IF(($M70      =0),0,((($O70      -$M70      )/$M70      )*100))</f>
        <v>694.69382205910119</v>
      </c>
      <c r="T70" s="57">
        <f>IF($E70   =0,0,($P70   /$E70   )*100)</f>
        <v>100</v>
      </c>
      <c r="U70" s="59">
        <f>IF($E70   =0,0,($Q70   /$E70 )*100)</f>
        <v>186.5406668958405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11636000</v>
      </c>
      <c r="C71" s="104">
        <f>C69</f>
        <v>0</v>
      </c>
      <c r="D71" s="104"/>
      <c r="E71" s="104">
        <f>$B71      +$C71      +$D71</f>
        <v>11636000</v>
      </c>
      <c r="F71" s="105">
        <f t="shared" ref="F71:O71" si="45">F69</f>
        <v>11636000</v>
      </c>
      <c r="G71" s="106">
        <f t="shared" si="45"/>
        <v>11636000</v>
      </c>
      <c r="H71" s="105">
        <f t="shared" si="45"/>
        <v>541000</v>
      </c>
      <c r="I71" s="106">
        <f t="shared" si="45"/>
        <v>691993</v>
      </c>
      <c r="J71" s="105">
        <f t="shared" si="45"/>
        <v>4408000</v>
      </c>
      <c r="K71" s="106">
        <f t="shared" si="45"/>
        <v>5285770</v>
      </c>
      <c r="L71" s="105">
        <f t="shared" si="45"/>
        <v>1921000</v>
      </c>
      <c r="M71" s="106">
        <f t="shared" si="45"/>
        <v>1757932</v>
      </c>
      <c r="N71" s="105">
        <f t="shared" si="45"/>
        <v>4766000</v>
      </c>
      <c r="O71" s="106">
        <f t="shared" si="45"/>
        <v>13970177</v>
      </c>
      <c r="P71" s="105">
        <f>$H71      +$J71      +$L71      +$N71</f>
        <v>11636000</v>
      </c>
      <c r="Q71" s="106">
        <f>$I71      +$K71      +$M71      +$O71</f>
        <v>21705872</v>
      </c>
      <c r="R71" s="61">
        <f>IF(($L71      =0),0,((($N71      -$L71      )/$L71      )*100))</f>
        <v>148.09994794377928</v>
      </c>
      <c r="S71" s="62">
        <f>IF(($M71      =0),0,((($O71      -$M71      )/$M71      )*100))</f>
        <v>694.69382205910119</v>
      </c>
      <c r="T71" s="61">
        <f>IF($E71   =0,0,($P71   /$E71   )*100)</f>
        <v>100</v>
      </c>
      <c r="U71" s="65">
        <f>IF($E71   =0,0,($Q71   /$E71   )*100)</f>
        <v>186.5406668958405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20694000</v>
      </c>
      <c r="C72" s="104">
        <f>SUM(C9:C14,C17:C23,C26:C29,C32,C35:C39,C42:C52,C55:C58,C61:C65,C69)</f>
        <v>0</v>
      </c>
      <c r="D72" s="104"/>
      <c r="E72" s="104">
        <f>$B72      +$C72      +$D72</f>
        <v>20694000</v>
      </c>
      <c r="F72" s="105">
        <f t="shared" ref="F72:O72" si="46">SUM(F9:F14,F17:F23,F26:F29,F32,F35:F39,F42:F52,F55:F58,F61:F65,F69)</f>
        <v>20694000</v>
      </c>
      <c r="G72" s="106">
        <f t="shared" si="46"/>
        <v>15165000</v>
      </c>
      <c r="H72" s="105">
        <f t="shared" si="46"/>
        <v>1352000</v>
      </c>
      <c r="I72" s="106">
        <f t="shared" si="46"/>
        <v>1635279</v>
      </c>
      <c r="J72" s="105">
        <f t="shared" si="46"/>
        <v>5417000</v>
      </c>
      <c r="K72" s="106">
        <f t="shared" si="46"/>
        <v>6087749</v>
      </c>
      <c r="L72" s="105">
        <f t="shared" si="46"/>
        <v>2491000</v>
      </c>
      <c r="M72" s="106">
        <f t="shared" si="46"/>
        <v>2554907</v>
      </c>
      <c r="N72" s="105">
        <f t="shared" si="46"/>
        <v>5261000</v>
      </c>
      <c r="O72" s="106">
        <f t="shared" si="46"/>
        <v>17856054</v>
      </c>
      <c r="P72" s="105">
        <f>$H72      +$J72      +$L72      +$N72</f>
        <v>14521000</v>
      </c>
      <c r="Q72" s="106">
        <f>$I72      +$K72      +$M72      +$O72</f>
        <v>28133989</v>
      </c>
      <c r="R72" s="61">
        <f>IF(($L72      =0),0,((($N72      -$L72      )/$L72      )*100))</f>
        <v>111.20032115616219</v>
      </c>
      <c r="S72" s="62">
        <f>IF(($M72      =0),0,((($O72      -$M72      )/$M72      )*100))</f>
        <v>598.89252328949749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95.753379492251895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185.51921529838444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2HvIbnMIj52e5kOi06knP8j+v2Bd0JC6PvlR37ImJ8+xhHWYwX4OLKQAIIuywdkJ2mLRNzXew0HavRFy8eDbg==" saltValue="C8kCco0Hp9OPtNhtOvbPF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1000000</v>
      </c>
      <c r="I10" s="94">
        <v>1000000</v>
      </c>
      <c r="J10" s="93">
        <v>82000</v>
      </c>
      <c r="K10" s="94">
        <v>81724</v>
      </c>
      <c r="L10" s="93">
        <v>111000</v>
      </c>
      <c r="M10" s="94">
        <v>111263</v>
      </c>
      <c r="N10" s="93">
        <v>907000</v>
      </c>
      <c r="O10" s="94">
        <v>907013</v>
      </c>
      <c r="P10" s="93">
        <f t="shared" ref="P10:P15" si="1">$H10      +$J10      +$L10      +$N10</f>
        <v>2100000</v>
      </c>
      <c r="Q10" s="94">
        <f t="shared" ref="Q10:Q15" si="2">$I10      +$K10      +$M10      +$O10</f>
        <v>2100000</v>
      </c>
      <c r="R10" s="48">
        <f t="shared" ref="R10:R15" si="3">IF(($L10      =0),0,((($N10      -$L10      )/$L10      )*100))</f>
        <v>717.11711711711712</v>
      </c>
      <c r="S10" s="49">
        <f t="shared" ref="S10:S15" si="4">IF(($M10      =0),0,((($O10      -$M10      )/$M10      )*100))</f>
        <v>715.19732525637448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2100000</v>
      </c>
      <c r="C15" s="95">
        <f>SUM(C9:C14)</f>
        <v>0</v>
      </c>
      <c r="D15" s="95"/>
      <c r="E15" s="95">
        <f t="shared" si="0"/>
        <v>2100000</v>
      </c>
      <c r="F15" s="96">
        <f t="shared" ref="F15:O15" si="7">SUM(F9:F14)</f>
        <v>2100000</v>
      </c>
      <c r="G15" s="97">
        <f t="shared" si="7"/>
        <v>2100000</v>
      </c>
      <c r="H15" s="96">
        <f t="shared" si="7"/>
        <v>1000000</v>
      </c>
      <c r="I15" s="97">
        <f t="shared" si="7"/>
        <v>1000000</v>
      </c>
      <c r="J15" s="96">
        <f t="shared" si="7"/>
        <v>82000</v>
      </c>
      <c r="K15" s="97">
        <f t="shared" si="7"/>
        <v>81724</v>
      </c>
      <c r="L15" s="96">
        <f t="shared" si="7"/>
        <v>111000</v>
      </c>
      <c r="M15" s="97">
        <f t="shared" si="7"/>
        <v>111263</v>
      </c>
      <c r="N15" s="96">
        <f t="shared" si="7"/>
        <v>907000</v>
      </c>
      <c r="O15" s="97">
        <f t="shared" si="7"/>
        <v>907013</v>
      </c>
      <c r="P15" s="96">
        <f t="shared" si="1"/>
        <v>2100000</v>
      </c>
      <c r="Q15" s="97">
        <f t="shared" si="2"/>
        <v>2100000</v>
      </c>
      <c r="R15" s="52">
        <f t="shared" si="3"/>
        <v>717.11711711711712</v>
      </c>
      <c r="S15" s="53">
        <f t="shared" si="4"/>
        <v>715.19732525637448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1263000</v>
      </c>
      <c r="H32" s="93">
        <v>203000</v>
      </c>
      <c r="I32" s="94"/>
      <c r="J32" s="93">
        <v>1012000</v>
      </c>
      <c r="K32" s="94">
        <v>444000</v>
      </c>
      <c r="L32" s="93"/>
      <c r="M32" s="94"/>
      <c r="N32" s="93"/>
      <c r="O32" s="94"/>
      <c r="P32" s="93">
        <f>$H32      +$J32      +$L32      +$N32</f>
        <v>1215000</v>
      </c>
      <c r="Q32" s="94">
        <f>$I32      +$K32      +$M32      +$O32</f>
        <v>444000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96.199524940617579</v>
      </c>
      <c r="U32" s="50">
        <f>IF(($E32      =0),0,(($Q32      /$E32      )*100))</f>
        <v>35.154394299287411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1263000</v>
      </c>
      <c r="H33" s="96">
        <f t="shared" si="17"/>
        <v>203000</v>
      </c>
      <c r="I33" s="97">
        <f t="shared" si="17"/>
        <v>0</v>
      </c>
      <c r="J33" s="96">
        <f t="shared" si="17"/>
        <v>1012000</v>
      </c>
      <c r="K33" s="97">
        <f t="shared" si="17"/>
        <v>444000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1215000</v>
      </c>
      <c r="Q33" s="97">
        <f>$I33      +$K33      +$M33      +$O33</f>
        <v>444000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96.199524940617579</v>
      </c>
      <c r="U33" s="54">
        <f>IF($E33   =0,0,($Q33   /$E33   )*100)</f>
        <v>35.154394299287411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9689000</v>
      </c>
      <c r="C36" s="92">
        <v>0</v>
      </c>
      <c r="D36" s="92"/>
      <c r="E36" s="92">
        <f t="shared" si="18"/>
        <v>9689000</v>
      </c>
      <c r="F36" s="93">
        <v>9689000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9689000</v>
      </c>
      <c r="C40" s="95">
        <f>SUM(C35:C39)</f>
        <v>0</v>
      </c>
      <c r="D40" s="95"/>
      <c r="E40" s="95">
        <f t="shared" si="18"/>
        <v>9689000</v>
      </c>
      <c r="F40" s="96">
        <f t="shared" ref="F40:O40" si="25">SUM(F35:F39)</f>
        <v>9689000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13052000</v>
      </c>
      <c r="C67" s="104">
        <f>SUM(C9:C14,C17:C23,C26:C29,C32,C35:C39,C42:C52,C55:C58,C61:C65)</f>
        <v>0</v>
      </c>
      <c r="D67" s="104"/>
      <c r="E67" s="104">
        <f t="shared" si="35"/>
        <v>13052000</v>
      </c>
      <c r="F67" s="105">
        <f t="shared" ref="F67:O67" si="43">SUM(F9:F14,F17:F23,F26:F29,F32,F35:F39,F42:F52,F55:F58,F61:F65)</f>
        <v>13052000</v>
      </c>
      <c r="G67" s="106">
        <f t="shared" si="43"/>
        <v>3363000</v>
      </c>
      <c r="H67" s="105">
        <f t="shared" si="43"/>
        <v>1203000</v>
      </c>
      <c r="I67" s="106">
        <f t="shared" si="43"/>
        <v>1000000</v>
      </c>
      <c r="J67" s="105">
        <f t="shared" si="43"/>
        <v>1094000</v>
      </c>
      <c r="K67" s="106">
        <f t="shared" si="43"/>
        <v>525724</v>
      </c>
      <c r="L67" s="105">
        <f t="shared" si="43"/>
        <v>111000</v>
      </c>
      <c r="M67" s="106">
        <f t="shared" si="43"/>
        <v>111263</v>
      </c>
      <c r="N67" s="105">
        <f t="shared" si="43"/>
        <v>907000</v>
      </c>
      <c r="O67" s="106">
        <f t="shared" si="43"/>
        <v>907013</v>
      </c>
      <c r="P67" s="105">
        <f t="shared" si="36"/>
        <v>3315000</v>
      </c>
      <c r="Q67" s="106">
        <f t="shared" si="37"/>
        <v>2544000</v>
      </c>
      <c r="R67" s="61">
        <f t="shared" si="38"/>
        <v>717.11711711711712</v>
      </c>
      <c r="S67" s="62">
        <f t="shared" si="39"/>
        <v>715.19732525637448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98.572702943800181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75.64674397859055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29558000</v>
      </c>
      <c r="C69" s="92">
        <v>0</v>
      </c>
      <c r="D69" s="92"/>
      <c r="E69" s="92">
        <f>$B69      +$C69      +$D69</f>
        <v>29558000</v>
      </c>
      <c r="F69" s="93">
        <v>29558000</v>
      </c>
      <c r="G69" s="94">
        <v>29558000</v>
      </c>
      <c r="H69" s="93">
        <v>6206000</v>
      </c>
      <c r="I69" s="94">
        <v>5173454</v>
      </c>
      <c r="J69" s="93">
        <v>8088000</v>
      </c>
      <c r="K69" s="94">
        <v>3711633</v>
      </c>
      <c r="L69" s="93">
        <v>11093000</v>
      </c>
      <c r="M69" s="94">
        <v>15384757</v>
      </c>
      <c r="N69" s="93">
        <v>4171000</v>
      </c>
      <c r="O69" s="94">
        <v>5288156</v>
      </c>
      <c r="P69" s="93">
        <f>$H69      +$J69      +$L69      +$N69</f>
        <v>29558000</v>
      </c>
      <c r="Q69" s="94">
        <f>$I69      +$K69      +$M69      +$O69</f>
        <v>29558000</v>
      </c>
      <c r="R69" s="48">
        <f>IF(($L69      =0),0,((($N69      -$L69      )/$L69      )*100))</f>
        <v>-62.399711529793564</v>
      </c>
      <c r="S69" s="49">
        <f>IF(($M69      =0),0,((($O69      -$M69      )/$M69      )*100))</f>
        <v>-65.627302400681401</v>
      </c>
      <c r="T69" s="48">
        <f>IF(($E69      =0),0,(($P69      /$E69      )*100))</f>
        <v>100</v>
      </c>
      <c r="U69" s="50">
        <f>IF(($E69      =0),0,(($Q69      /$E69      )*100))</f>
        <v>100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29558000</v>
      </c>
      <c r="C70" s="101">
        <f>C69</f>
        <v>0</v>
      </c>
      <c r="D70" s="101"/>
      <c r="E70" s="101">
        <f>$B70      +$C70      +$D70</f>
        <v>29558000</v>
      </c>
      <c r="F70" s="102">
        <f t="shared" ref="F70:O70" si="44">F69</f>
        <v>29558000</v>
      </c>
      <c r="G70" s="103">
        <f t="shared" si="44"/>
        <v>29558000</v>
      </c>
      <c r="H70" s="102">
        <f t="shared" si="44"/>
        <v>6206000</v>
      </c>
      <c r="I70" s="103">
        <f t="shared" si="44"/>
        <v>5173454</v>
      </c>
      <c r="J70" s="102">
        <f t="shared" si="44"/>
        <v>8088000</v>
      </c>
      <c r="K70" s="103">
        <f t="shared" si="44"/>
        <v>3711633</v>
      </c>
      <c r="L70" s="102">
        <f t="shared" si="44"/>
        <v>11093000</v>
      </c>
      <c r="M70" s="103">
        <f t="shared" si="44"/>
        <v>15384757</v>
      </c>
      <c r="N70" s="102">
        <f t="shared" si="44"/>
        <v>4171000</v>
      </c>
      <c r="O70" s="103">
        <f t="shared" si="44"/>
        <v>5288156</v>
      </c>
      <c r="P70" s="102">
        <f>$H70      +$J70      +$L70      +$N70</f>
        <v>29558000</v>
      </c>
      <c r="Q70" s="103">
        <f>$I70      +$K70      +$M70      +$O70</f>
        <v>29558000</v>
      </c>
      <c r="R70" s="57">
        <f>IF(($L70      =0),0,((($N70      -$L70      )/$L70      )*100))</f>
        <v>-62.399711529793564</v>
      </c>
      <c r="S70" s="58">
        <f>IF(($M70      =0),0,((($O70      -$M70      )/$M70      )*100))</f>
        <v>-65.627302400681401</v>
      </c>
      <c r="T70" s="57">
        <f>IF($E70   =0,0,($P70   /$E70   )*100)</f>
        <v>100</v>
      </c>
      <c r="U70" s="59">
        <f>IF($E70   =0,0,($Q70   /$E70 )*100)</f>
        <v>100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29558000</v>
      </c>
      <c r="C71" s="104">
        <f>C69</f>
        <v>0</v>
      </c>
      <c r="D71" s="104"/>
      <c r="E71" s="104">
        <f>$B71      +$C71      +$D71</f>
        <v>29558000</v>
      </c>
      <c r="F71" s="105">
        <f t="shared" ref="F71:O71" si="45">F69</f>
        <v>29558000</v>
      </c>
      <c r="G71" s="106">
        <f t="shared" si="45"/>
        <v>29558000</v>
      </c>
      <c r="H71" s="105">
        <f t="shared" si="45"/>
        <v>6206000</v>
      </c>
      <c r="I71" s="106">
        <f t="shared" si="45"/>
        <v>5173454</v>
      </c>
      <c r="J71" s="105">
        <f t="shared" si="45"/>
        <v>8088000</v>
      </c>
      <c r="K71" s="106">
        <f t="shared" si="45"/>
        <v>3711633</v>
      </c>
      <c r="L71" s="105">
        <f t="shared" si="45"/>
        <v>11093000</v>
      </c>
      <c r="M71" s="106">
        <f t="shared" si="45"/>
        <v>15384757</v>
      </c>
      <c r="N71" s="105">
        <f t="shared" si="45"/>
        <v>4171000</v>
      </c>
      <c r="O71" s="106">
        <f t="shared" si="45"/>
        <v>5288156</v>
      </c>
      <c r="P71" s="105">
        <f>$H71      +$J71      +$L71      +$N71</f>
        <v>29558000</v>
      </c>
      <c r="Q71" s="106">
        <f>$I71      +$K71      +$M71      +$O71</f>
        <v>29558000</v>
      </c>
      <c r="R71" s="61">
        <f>IF(($L71      =0),0,((($N71      -$L71      )/$L71      )*100))</f>
        <v>-62.399711529793564</v>
      </c>
      <c r="S71" s="62">
        <f>IF(($M71      =0),0,((($O71      -$M71      )/$M71      )*100))</f>
        <v>-65.627302400681401</v>
      </c>
      <c r="T71" s="61">
        <f>IF($E71   =0,0,($P71   /$E71   )*100)</f>
        <v>100</v>
      </c>
      <c r="U71" s="65">
        <f>IF($E71   =0,0,($Q71   /$E71   )*100)</f>
        <v>100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42610000</v>
      </c>
      <c r="C72" s="104">
        <f>SUM(C9:C14,C17:C23,C26:C29,C32,C35:C39,C42:C52,C55:C58,C61:C65,C69)</f>
        <v>0</v>
      </c>
      <c r="D72" s="104"/>
      <c r="E72" s="104">
        <f>$B72      +$C72      +$D72</f>
        <v>42610000</v>
      </c>
      <c r="F72" s="105">
        <f t="shared" ref="F72:O72" si="46">SUM(F9:F14,F17:F23,F26:F29,F32,F35:F39,F42:F52,F55:F58,F61:F65,F69)</f>
        <v>42610000</v>
      </c>
      <c r="G72" s="106">
        <f t="shared" si="46"/>
        <v>32921000</v>
      </c>
      <c r="H72" s="105">
        <f t="shared" si="46"/>
        <v>7409000</v>
      </c>
      <c r="I72" s="106">
        <f t="shared" si="46"/>
        <v>6173454</v>
      </c>
      <c r="J72" s="105">
        <f t="shared" si="46"/>
        <v>9182000</v>
      </c>
      <c r="K72" s="106">
        <f t="shared" si="46"/>
        <v>4237357</v>
      </c>
      <c r="L72" s="105">
        <f t="shared" si="46"/>
        <v>11204000</v>
      </c>
      <c r="M72" s="106">
        <f t="shared" si="46"/>
        <v>15496020</v>
      </c>
      <c r="N72" s="105">
        <f t="shared" si="46"/>
        <v>5078000</v>
      </c>
      <c r="O72" s="106">
        <f t="shared" si="46"/>
        <v>6195169</v>
      </c>
      <c r="P72" s="105">
        <f>$H72      +$J72      +$L72      +$N72</f>
        <v>32873000</v>
      </c>
      <c r="Q72" s="106">
        <f>$I72      +$K72      +$M72      +$O72</f>
        <v>32102000</v>
      </c>
      <c r="R72" s="61">
        <f>IF(($L72      =0),0,((($N72      -$L72      )/$L72      )*100))</f>
        <v>-54.676901106747586</v>
      </c>
      <c r="S72" s="62">
        <f>IF(($M72      =0),0,((($O72      -$M72      )/$M72      )*100))</f>
        <v>-60.020902141324029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99.854196409586578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97.512226238571117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pwf8V52BpHvYluPtGGijYA/W3UR++ZOXmfHWtrUfd8h4VQYmxACIal/F8POE2pzDJpSGJmZ3H1VM6ViExPd5w==" saltValue="UvDPxQC7JoEiBgXjqX17o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8941000</v>
      </c>
      <c r="H9" s="93"/>
      <c r="I9" s="94">
        <v>6645</v>
      </c>
      <c r="J9" s="93"/>
      <c r="K9" s="94"/>
      <c r="L9" s="93">
        <v>6645000</v>
      </c>
      <c r="M9" s="94"/>
      <c r="N9" s="93">
        <v>910000</v>
      </c>
      <c r="O9" s="94"/>
      <c r="P9" s="93">
        <f>$H9       +$J9       +$L9       +$N9</f>
        <v>7555000</v>
      </c>
      <c r="Q9" s="94">
        <f>$I9       +$K9       +$M9       +$O9</f>
        <v>6645</v>
      </c>
      <c r="R9" s="48">
        <f>IF(($L9       =0),0,((($N9       -$L9       )/$L9       )*100))</f>
        <v>-86.30549285176825</v>
      </c>
      <c r="S9" s="49">
        <f>IF(($M9       =0),0,((($O9       -$M9       )/$M9       )*100))</f>
        <v>0</v>
      </c>
      <c r="T9" s="48">
        <f>IF(($E9       =0),0,(($P9       /$E9       )*100))</f>
        <v>84.498378257465617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>
        <v>120000</v>
      </c>
      <c r="K10" s="94">
        <v>136595</v>
      </c>
      <c r="L10" s="93">
        <v>320000</v>
      </c>
      <c r="M10" s="94">
        <v>102000</v>
      </c>
      <c r="N10" s="93">
        <v>398000</v>
      </c>
      <c r="O10" s="94">
        <v>438984</v>
      </c>
      <c r="P10" s="93">
        <f t="shared" ref="P10:P15" si="1">$H10      +$J10      +$L10      +$N10</f>
        <v>999000</v>
      </c>
      <c r="Q10" s="94">
        <f t="shared" ref="Q10:Q15" si="2">$I10      +$K10      +$M10      +$O10</f>
        <v>788078</v>
      </c>
      <c r="R10" s="48">
        <f t="shared" ref="R10:R15" si="3">IF(($L10      =0),0,((($N10      -$L10      )/$L10      )*100))</f>
        <v>24.375</v>
      </c>
      <c r="S10" s="49">
        <f t="shared" ref="S10:S15" si="4">IF(($M10      =0),0,((($O10      -$M10      )/$M10      )*100))</f>
        <v>330.37647058823529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78.8078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2416000</v>
      </c>
      <c r="I11" s="94">
        <v>1208851</v>
      </c>
      <c r="J11" s="93">
        <v>1859000</v>
      </c>
      <c r="K11" s="94">
        <v>2027247</v>
      </c>
      <c r="L11" s="93">
        <v>1798000</v>
      </c>
      <c r="M11" s="94">
        <v>1641606</v>
      </c>
      <c r="N11" s="93">
        <v>2434000</v>
      </c>
      <c r="O11" s="94">
        <v>2411125</v>
      </c>
      <c r="P11" s="93">
        <f t="shared" si="1"/>
        <v>8507000</v>
      </c>
      <c r="Q11" s="94">
        <f t="shared" si="2"/>
        <v>7288829</v>
      </c>
      <c r="R11" s="48">
        <f t="shared" si="3"/>
        <v>35.372636262513907</v>
      </c>
      <c r="S11" s="49">
        <f t="shared" si="4"/>
        <v>46.875986077048935</v>
      </c>
      <c r="T11" s="48">
        <f t="shared" si="5"/>
        <v>81.019047619047626</v>
      </c>
      <c r="U11" s="50">
        <f t="shared" si="6"/>
        <v>69.417419047619049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24581000</v>
      </c>
      <c r="D13" s="92"/>
      <c r="E13" s="92">
        <f t="shared" si="0"/>
        <v>33581000</v>
      </c>
      <c r="F13" s="93">
        <v>33581000</v>
      </c>
      <c r="G13" s="94">
        <v>33581000</v>
      </c>
      <c r="H13" s="93"/>
      <c r="I13" s="94"/>
      <c r="J13" s="93">
        <v>2711000</v>
      </c>
      <c r="K13" s="94">
        <v>23937</v>
      </c>
      <c r="L13" s="93"/>
      <c r="M13" s="94">
        <v>2643488</v>
      </c>
      <c r="N13" s="93">
        <v>10359000</v>
      </c>
      <c r="O13" s="94">
        <v>9861199</v>
      </c>
      <c r="P13" s="93">
        <f t="shared" si="1"/>
        <v>13070000</v>
      </c>
      <c r="Q13" s="94">
        <f t="shared" si="2"/>
        <v>12528624</v>
      </c>
      <c r="R13" s="48">
        <f t="shared" si="3"/>
        <v>0</v>
      </c>
      <c r="S13" s="49">
        <f t="shared" si="4"/>
        <v>273.03740361219724</v>
      </c>
      <c r="T13" s="48">
        <f t="shared" si="5"/>
        <v>38.920818319883267</v>
      </c>
      <c r="U13" s="50">
        <f t="shared" si="6"/>
        <v>37.308668592358771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32441000</v>
      </c>
      <c r="C15" s="95">
        <f>SUM(C9:C14)</f>
        <v>24581000</v>
      </c>
      <c r="D15" s="95"/>
      <c r="E15" s="95">
        <f t="shared" si="0"/>
        <v>57022000</v>
      </c>
      <c r="F15" s="96">
        <f t="shared" ref="F15:O15" si="7">SUM(F9:F14)</f>
        <v>57022000</v>
      </c>
      <c r="G15" s="97">
        <f t="shared" si="7"/>
        <v>54022000</v>
      </c>
      <c r="H15" s="96">
        <f t="shared" si="7"/>
        <v>2577000</v>
      </c>
      <c r="I15" s="97">
        <f t="shared" si="7"/>
        <v>1325995</v>
      </c>
      <c r="J15" s="96">
        <f t="shared" si="7"/>
        <v>4690000</v>
      </c>
      <c r="K15" s="97">
        <f t="shared" si="7"/>
        <v>2187779</v>
      </c>
      <c r="L15" s="96">
        <f t="shared" si="7"/>
        <v>8763000</v>
      </c>
      <c r="M15" s="97">
        <f t="shared" si="7"/>
        <v>4387094</v>
      </c>
      <c r="N15" s="96">
        <f t="shared" si="7"/>
        <v>14101000</v>
      </c>
      <c r="O15" s="97">
        <f t="shared" si="7"/>
        <v>12711308</v>
      </c>
      <c r="P15" s="96">
        <f t="shared" si="1"/>
        <v>30131000</v>
      </c>
      <c r="Q15" s="97">
        <f t="shared" si="2"/>
        <v>20612176</v>
      </c>
      <c r="R15" s="52">
        <f t="shared" si="3"/>
        <v>60.915211685495827</v>
      </c>
      <c r="S15" s="53">
        <f t="shared" si="4"/>
        <v>189.74323321998571</v>
      </c>
      <c r="T15" s="52">
        <f>IF((SUM($E9:$E13))=0,0,(P15/(SUM($E9:$E13))*100))</f>
        <v>55.775424826922361</v>
      </c>
      <c r="U15" s="54">
        <f>IF((SUM($E9:$E13))=0,0,(Q15/(SUM($E9:$E13))*100))</f>
        <v>38.155151604901704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7300000</v>
      </c>
      <c r="H32" s="93">
        <v>2583000</v>
      </c>
      <c r="I32" s="94">
        <v>70330</v>
      </c>
      <c r="J32" s="93">
        <v>4709000</v>
      </c>
      <c r="K32" s="94">
        <v>7232939</v>
      </c>
      <c r="L32" s="93">
        <v>8000</v>
      </c>
      <c r="M32" s="94">
        <v>1489028</v>
      </c>
      <c r="N32" s="93"/>
      <c r="O32" s="94">
        <v>513446</v>
      </c>
      <c r="P32" s="93">
        <f>$H32      +$J32      +$L32      +$N32</f>
        <v>7300000</v>
      </c>
      <c r="Q32" s="94">
        <f>$I32      +$K32      +$M32      +$O32</f>
        <v>9305743</v>
      </c>
      <c r="R32" s="48">
        <f>IF(($L32      =0),0,((($N32      -$L32      )/$L32      )*100))</f>
        <v>-100</v>
      </c>
      <c r="S32" s="49">
        <f>IF(($M32      =0),0,((($O32      -$M32      )/$M32      )*100))</f>
        <v>-65.518042642582955</v>
      </c>
      <c r="T32" s="48">
        <f>IF(($E32      =0),0,(($P32      /$E32      )*100))</f>
        <v>100</v>
      </c>
      <c r="U32" s="50">
        <f>IF(($E32      =0),0,(($Q32      /$E32      )*100))</f>
        <v>127.47593150684931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7300000</v>
      </c>
      <c r="H33" s="96">
        <f t="shared" si="17"/>
        <v>2583000</v>
      </c>
      <c r="I33" s="97">
        <f t="shared" si="17"/>
        <v>70330</v>
      </c>
      <c r="J33" s="96">
        <f t="shared" si="17"/>
        <v>4709000</v>
      </c>
      <c r="K33" s="97">
        <f t="shared" si="17"/>
        <v>7232939</v>
      </c>
      <c r="L33" s="96">
        <f t="shared" si="17"/>
        <v>8000</v>
      </c>
      <c r="M33" s="97">
        <f t="shared" si="17"/>
        <v>1489028</v>
      </c>
      <c r="N33" s="96">
        <f t="shared" si="17"/>
        <v>0</v>
      </c>
      <c r="O33" s="97">
        <f t="shared" si="17"/>
        <v>513446</v>
      </c>
      <c r="P33" s="96">
        <f>$H33      +$J33      +$L33      +$N33</f>
        <v>7300000</v>
      </c>
      <c r="Q33" s="97">
        <f>$I33      +$K33      +$M33      +$O33</f>
        <v>9305743</v>
      </c>
      <c r="R33" s="52">
        <f>IF(($L33      =0),0,((($N33      -$L33      )/$L33      )*100))</f>
        <v>-100</v>
      </c>
      <c r="S33" s="53">
        <f>IF(($M33      =0),0,((($O33      -$M33      )/$M33      )*100))</f>
        <v>-65.518042642582955</v>
      </c>
      <c r="T33" s="52">
        <f>IF($E33   =0,0,($P33   /$E33   )*100)</f>
        <v>100</v>
      </c>
      <c r="U33" s="54">
        <f>IF($E33   =0,0,($Q33   /$E33   )*100)</f>
        <v>127.47593150684931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9000000</v>
      </c>
      <c r="H38" s="93">
        <v>4939000</v>
      </c>
      <c r="I38" s="94"/>
      <c r="J38" s="93">
        <v>1438000</v>
      </c>
      <c r="K38" s="94">
        <v>6593344</v>
      </c>
      <c r="L38" s="93">
        <v>2052000</v>
      </c>
      <c r="M38" s="94"/>
      <c r="N38" s="93">
        <v>180000</v>
      </c>
      <c r="O38" s="94">
        <v>2839393</v>
      </c>
      <c r="P38" s="93">
        <f t="shared" si="19"/>
        <v>8609000</v>
      </c>
      <c r="Q38" s="94">
        <f t="shared" si="20"/>
        <v>9432737</v>
      </c>
      <c r="R38" s="48">
        <f t="shared" si="21"/>
        <v>-91.228070175438589</v>
      </c>
      <c r="S38" s="49">
        <f t="shared" si="22"/>
        <v>0</v>
      </c>
      <c r="T38" s="48">
        <f t="shared" si="23"/>
        <v>95.655555555555566</v>
      </c>
      <c r="U38" s="50">
        <f t="shared" si="24"/>
        <v>104.80818888888889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9000000</v>
      </c>
      <c r="H40" s="96">
        <f t="shared" si="25"/>
        <v>4939000</v>
      </c>
      <c r="I40" s="97">
        <f t="shared" si="25"/>
        <v>0</v>
      </c>
      <c r="J40" s="96">
        <f t="shared" si="25"/>
        <v>1438000</v>
      </c>
      <c r="K40" s="97">
        <f t="shared" si="25"/>
        <v>6593344</v>
      </c>
      <c r="L40" s="96">
        <f t="shared" si="25"/>
        <v>2052000</v>
      </c>
      <c r="M40" s="97">
        <f t="shared" si="25"/>
        <v>0</v>
      </c>
      <c r="N40" s="96">
        <f t="shared" si="25"/>
        <v>180000</v>
      </c>
      <c r="O40" s="97">
        <f t="shared" si="25"/>
        <v>2839393</v>
      </c>
      <c r="P40" s="96">
        <f t="shared" si="19"/>
        <v>8609000</v>
      </c>
      <c r="Q40" s="97">
        <f t="shared" si="20"/>
        <v>9432737</v>
      </c>
      <c r="R40" s="52">
        <f t="shared" si="21"/>
        <v>-91.228070175438589</v>
      </c>
      <c r="S40" s="53">
        <f t="shared" si="22"/>
        <v>0</v>
      </c>
      <c r="T40" s="52">
        <f>IF((+$E35+$E38) =0,0,(P40   /(+$E35+$E38) )*100)</f>
        <v>95.655555555555566</v>
      </c>
      <c r="U40" s="54">
        <f>IF((+$E35+$E38) =0,0,(Q40   /(+$E35+$E38) )*100)</f>
        <v>104.80818888888889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-28000000</v>
      </c>
      <c r="D65" s="92"/>
      <c r="E65" s="92">
        <f t="shared" si="35"/>
        <v>238258000</v>
      </c>
      <c r="F65" s="93">
        <v>238258000</v>
      </c>
      <c r="G65" s="94">
        <v>238258000</v>
      </c>
      <c r="H65" s="93">
        <v>11017000</v>
      </c>
      <c r="I65" s="94">
        <v>578411</v>
      </c>
      <c r="J65" s="93">
        <v>21172000</v>
      </c>
      <c r="K65" s="94">
        <v>22625984</v>
      </c>
      <c r="L65" s="93">
        <v>35171000</v>
      </c>
      <c r="M65" s="94">
        <v>15586598</v>
      </c>
      <c r="N65" s="93">
        <v>138988000</v>
      </c>
      <c r="O65" s="94">
        <v>128573696</v>
      </c>
      <c r="P65" s="93">
        <f t="shared" si="36"/>
        <v>206348000</v>
      </c>
      <c r="Q65" s="94">
        <f t="shared" si="37"/>
        <v>167364689</v>
      </c>
      <c r="R65" s="48">
        <f t="shared" si="38"/>
        <v>295.17784538398109</v>
      </c>
      <c r="S65" s="49">
        <f t="shared" si="39"/>
        <v>724.89903184774505</v>
      </c>
      <c r="T65" s="48">
        <f t="shared" si="40"/>
        <v>86.606955485230301</v>
      </c>
      <c r="U65" s="50">
        <f t="shared" si="41"/>
        <v>70.24514979559973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266258000</v>
      </c>
      <c r="C66" s="95">
        <f>SUM(C61:C65)</f>
        <v>-28000000</v>
      </c>
      <c r="D66" s="95"/>
      <c r="E66" s="95">
        <f t="shared" si="35"/>
        <v>238258000</v>
      </c>
      <c r="F66" s="96">
        <f t="shared" ref="F66:O66" si="42">SUM(F61:F65)</f>
        <v>238258000</v>
      </c>
      <c r="G66" s="97">
        <f t="shared" si="42"/>
        <v>238258000</v>
      </c>
      <c r="H66" s="96">
        <f t="shared" si="42"/>
        <v>11017000</v>
      </c>
      <c r="I66" s="97">
        <f t="shared" si="42"/>
        <v>578411</v>
      </c>
      <c r="J66" s="96">
        <f t="shared" si="42"/>
        <v>21172000</v>
      </c>
      <c r="K66" s="97">
        <f t="shared" si="42"/>
        <v>22625984</v>
      </c>
      <c r="L66" s="96">
        <f t="shared" si="42"/>
        <v>35171000</v>
      </c>
      <c r="M66" s="97">
        <f t="shared" si="42"/>
        <v>15586598</v>
      </c>
      <c r="N66" s="96">
        <f t="shared" si="42"/>
        <v>138988000</v>
      </c>
      <c r="O66" s="97">
        <f t="shared" si="42"/>
        <v>128573696</v>
      </c>
      <c r="P66" s="96">
        <f t="shared" si="36"/>
        <v>206348000</v>
      </c>
      <c r="Q66" s="97">
        <f t="shared" si="37"/>
        <v>167364689</v>
      </c>
      <c r="R66" s="52">
        <f t="shared" si="38"/>
        <v>295.17784538398109</v>
      </c>
      <c r="S66" s="53">
        <f t="shared" si="39"/>
        <v>724.89903184774505</v>
      </c>
      <c r="T66" s="52">
        <f>IF((+$E61+$E63+$E64++$E65) =0,0,(P66   /(+$E61+$E63+$E64+$E65) )*100)</f>
        <v>86.606955485230301</v>
      </c>
      <c r="U66" s="54">
        <f>IF((+$E61+$E63+$E65) =0,0,(Q66  /(+$E61+$E63+$E65) )*100)</f>
        <v>70.24514979559973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348449000</v>
      </c>
      <c r="C67" s="104">
        <f>SUM(C9:C14,C17:C23,C26:C29,C32,C35:C39,C42:C52,C55:C58,C61:C65)</f>
        <v>-3419000</v>
      </c>
      <c r="D67" s="104"/>
      <c r="E67" s="104">
        <f t="shared" si="35"/>
        <v>345030000</v>
      </c>
      <c r="F67" s="105">
        <f t="shared" ref="F67:O67" si="43">SUM(F9:F14,F17:F23,F26:F29,F32,F35:F39,F42:F52,F55:F58,F61:F65)</f>
        <v>345030000</v>
      </c>
      <c r="G67" s="106">
        <f t="shared" si="43"/>
        <v>308580000</v>
      </c>
      <c r="H67" s="105">
        <f t="shared" si="43"/>
        <v>21116000</v>
      </c>
      <c r="I67" s="106">
        <f t="shared" si="43"/>
        <v>1974736</v>
      </c>
      <c r="J67" s="105">
        <f t="shared" si="43"/>
        <v>32009000</v>
      </c>
      <c r="K67" s="106">
        <f t="shared" si="43"/>
        <v>38640046</v>
      </c>
      <c r="L67" s="105">
        <f t="shared" si="43"/>
        <v>45994000</v>
      </c>
      <c r="M67" s="106">
        <f t="shared" si="43"/>
        <v>21462720</v>
      </c>
      <c r="N67" s="105">
        <f t="shared" si="43"/>
        <v>153269000</v>
      </c>
      <c r="O67" s="106">
        <f t="shared" si="43"/>
        <v>144637843</v>
      </c>
      <c r="P67" s="105">
        <f t="shared" si="36"/>
        <v>252388000</v>
      </c>
      <c r="Q67" s="106">
        <f t="shared" si="37"/>
        <v>206715345</v>
      </c>
      <c r="R67" s="61">
        <f t="shared" si="38"/>
        <v>233.23694394921074</v>
      </c>
      <c r="S67" s="62">
        <f t="shared" si="39"/>
        <v>573.90266937275419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81.790135459200215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66.98922321602177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348449000</v>
      </c>
      <c r="C72" s="104">
        <f>SUM(C9:C14,C17:C23,C26:C29,C32,C35:C39,C42:C52,C55:C58,C61:C65,C69)</f>
        <v>-3419000</v>
      </c>
      <c r="D72" s="104"/>
      <c r="E72" s="104">
        <f>$B72      +$C72      +$D72</f>
        <v>345030000</v>
      </c>
      <c r="F72" s="105">
        <f t="shared" ref="F72:O72" si="46">SUM(F9:F14,F17:F23,F26:F29,F32,F35:F39,F42:F52,F55:F58,F61:F65,F69)</f>
        <v>345030000</v>
      </c>
      <c r="G72" s="106">
        <f t="shared" si="46"/>
        <v>308580000</v>
      </c>
      <c r="H72" s="105">
        <f t="shared" si="46"/>
        <v>21116000</v>
      </c>
      <c r="I72" s="106">
        <f t="shared" si="46"/>
        <v>1974736</v>
      </c>
      <c r="J72" s="105">
        <f t="shared" si="46"/>
        <v>32009000</v>
      </c>
      <c r="K72" s="106">
        <f t="shared" si="46"/>
        <v>38640046</v>
      </c>
      <c r="L72" s="105">
        <f t="shared" si="46"/>
        <v>45994000</v>
      </c>
      <c r="M72" s="106">
        <f t="shared" si="46"/>
        <v>21462720</v>
      </c>
      <c r="N72" s="105">
        <f t="shared" si="46"/>
        <v>153269000</v>
      </c>
      <c r="O72" s="106">
        <f t="shared" si="46"/>
        <v>144637843</v>
      </c>
      <c r="P72" s="105">
        <f>$H72      +$J72      +$L72      +$N72</f>
        <v>252388000</v>
      </c>
      <c r="Q72" s="106">
        <f>$I72      +$K72      +$M72      +$O72</f>
        <v>206715345</v>
      </c>
      <c r="R72" s="61">
        <f>IF(($L72      =0),0,((($N72      -$L72      )/$L72      )*100))</f>
        <v>233.23694394921074</v>
      </c>
      <c r="S72" s="62">
        <f>IF(($M72      =0),0,((($O72      -$M72      )/$M72      )*100))</f>
        <v>573.90266937275419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81.790135459200215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66.98922321602177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WSRormXetsnqSsQyFdHN+/b85Bcbef5DjwHIO2dyD8yc39Hy2+QyeZ54kjCT0DiBw2FAKpOJ5V6iPsRvNsUFQ==" saltValue="eefs8N+k7cmpspEA5Zvow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195000</v>
      </c>
      <c r="I10" s="94"/>
      <c r="J10" s="93">
        <v>278000</v>
      </c>
      <c r="K10" s="94"/>
      <c r="L10" s="93">
        <v>1126000</v>
      </c>
      <c r="M10" s="94">
        <v>1598190</v>
      </c>
      <c r="N10" s="93">
        <v>299000</v>
      </c>
      <c r="O10" s="94">
        <v>1401811</v>
      </c>
      <c r="P10" s="93">
        <f t="shared" ref="P10:P15" si="1">$H10      +$J10      +$L10      +$N10</f>
        <v>1898000</v>
      </c>
      <c r="Q10" s="94">
        <f t="shared" ref="Q10:Q15" si="2">$I10      +$K10      +$M10      +$O10</f>
        <v>3000001</v>
      </c>
      <c r="R10" s="48">
        <f t="shared" ref="R10:R15" si="3">IF(($L10      =0),0,((($N10      -$L10      )/$L10      )*100))</f>
        <v>-73.445825932504434</v>
      </c>
      <c r="S10" s="49">
        <f t="shared" ref="S10:S15" si="4">IF(($M10      =0),0,((($O10      -$M10      )/$M10      )*100))</f>
        <v>-12.287587833736916</v>
      </c>
      <c r="T10" s="48">
        <f t="shared" ref="T10:T14" si="5">IF(($E10      =0),0,(($P10      /$E10      )*100))</f>
        <v>63.266666666666673</v>
      </c>
      <c r="U10" s="50">
        <f t="shared" ref="U10:U14" si="6">IF(($E10      =0),0,(($Q10      /$E10      )*100))</f>
        <v>100.00003333333333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195000</v>
      </c>
      <c r="I15" s="97">
        <f t="shared" si="7"/>
        <v>0</v>
      </c>
      <c r="J15" s="96">
        <f t="shared" si="7"/>
        <v>278000</v>
      </c>
      <c r="K15" s="97">
        <f t="shared" si="7"/>
        <v>0</v>
      </c>
      <c r="L15" s="96">
        <f t="shared" si="7"/>
        <v>1126000</v>
      </c>
      <c r="M15" s="97">
        <f t="shared" si="7"/>
        <v>1598190</v>
      </c>
      <c r="N15" s="96">
        <f t="shared" si="7"/>
        <v>299000</v>
      </c>
      <c r="O15" s="97">
        <f t="shared" si="7"/>
        <v>1401811</v>
      </c>
      <c r="P15" s="96">
        <f t="shared" si="1"/>
        <v>1898000</v>
      </c>
      <c r="Q15" s="97">
        <f t="shared" si="2"/>
        <v>3000001</v>
      </c>
      <c r="R15" s="52">
        <f t="shared" si="3"/>
        <v>-73.445825932504434</v>
      </c>
      <c r="S15" s="53">
        <f t="shared" si="4"/>
        <v>-12.287587833736916</v>
      </c>
      <c r="T15" s="52">
        <f>IF((SUM($E9:$E13))=0,0,(P15/(SUM($E9:$E13))*100))</f>
        <v>63.266666666666673</v>
      </c>
      <c r="U15" s="54">
        <f>IF((SUM($E9:$E13))=0,0,(Q15/(SUM($E9:$E13))*100))</f>
        <v>100.00003333333333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3320000</v>
      </c>
      <c r="C32" s="92">
        <v>0</v>
      </c>
      <c r="D32" s="92"/>
      <c r="E32" s="92">
        <f>$B32      +$C32      +$D32</f>
        <v>3320000</v>
      </c>
      <c r="F32" s="93">
        <v>3320000</v>
      </c>
      <c r="G32" s="94">
        <v>3320000</v>
      </c>
      <c r="H32" s="93"/>
      <c r="I32" s="94"/>
      <c r="J32" s="93">
        <v>987000</v>
      </c>
      <c r="K32" s="94"/>
      <c r="L32" s="93">
        <v>536000</v>
      </c>
      <c r="M32" s="94">
        <v>2181444</v>
      </c>
      <c r="N32" s="93">
        <v>1797000</v>
      </c>
      <c r="O32" s="94">
        <v>1138556</v>
      </c>
      <c r="P32" s="93">
        <f>$H32      +$J32      +$L32      +$N32</f>
        <v>3320000</v>
      </c>
      <c r="Q32" s="94">
        <f>$I32      +$K32      +$M32      +$O32</f>
        <v>3320000</v>
      </c>
      <c r="R32" s="48">
        <f>IF(($L32      =0),0,((($N32      -$L32      )/$L32      )*100))</f>
        <v>235.26119402985074</v>
      </c>
      <c r="S32" s="49">
        <f>IF(($M32      =0),0,((($O32      -$M32      )/$M32      )*100))</f>
        <v>-47.807232273668262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3320000</v>
      </c>
      <c r="C33" s="95">
        <f>C32</f>
        <v>0</v>
      </c>
      <c r="D33" s="95"/>
      <c r="E33" s="95">
        <f>$B33      +$C33      +$D33</f>
        <v>3320000</v>
      </c>
      <c r="F33" s="96">
        <f t="shared" ref="F33:O33" si="17">F32</f>
        <v>3320000</v>
      </c>
      <c r="G33" s="97">
        <f t="shared" si="17"/>
        <v>3320000</v>
      </c>
      <c r="H33" s="96">
        <f t="shared" si="17"/>
        <v>0</v>
      </c>
      <c r="I33" s="97">
        <f t="shared" si="17"/>
        <v>0</v>
      </c>
      <c r="J33" s="96">
        <f t="shared" si="17"/>
        <v>987000</v>
      </c>
      <c r="K33" s="97">
        <f t="shared" si="17"/>
        <v>0</v>
      </c>
      <c r="L33" s="96">
        <f t="shared" si="17"/>
        <v>536000</v>
      </c>
      <c r="M33" s="97">
        <f t="shared" si="17"/>
        <v>2181444</v>
      </c>
      <c r="N33" s="96">
        <f t="shared" si="17"/>
        <v>1797000</v>
      </c>
      <c r="O33" s="97">
        <f t="shared" si="17"/>
        <v>1138556</v>
      </c>
      <c r="P33" s="96">
        <f>$H33      +$J33      +$L33      +$N33</f>
        <v>3320000</v>
      </c>
      <c r="Q33" s="97">
        <f>$I33      +$K33      +$M33      +$O33</f>
        <v>3320000</v>
      </c>
      <c r="R33" s="52">
        <f>IF(($L33      =0),0,((($N33      -$L33      )/$L33      )*100))</f>
        <v>235.26119402985074</v>
      </c>
      <c r="S33" s="53">
        <f>IF(($M33      =0),0,((($O33      -$M33      )/$M33      )*100))</f>
        <v>-47.807232273668262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6000000</v>
      </c>
      <c r="C36" s="92">
        <v>0</v>
      </c>
      <c r="D36" s="92"/>
      <c r="E36" s="92">
        <f t="shared" si="18"/>
        <v>6000000</v>
      </c>
      <c r="F36" s="93">
        <v>6000000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6000000</v>
      </c>
      <c r="C40" s="95">
        <f>SUM(C35:C39)</f>
        <v>0</v>
      </c>
      <c r="D40" s="95"/>
      <c r="E40" s="95">
        <f t="shared" si="18"/>
        <v>6000000</v>
      </c>
      <c r="F40" s="96">
        <f t="shared" ref="F40:O40" si="25">SUM(F35:F39)</f>
        <v>6000000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12320000</v>
      </c>
      <c r="C67" s="104">
        <f>SUM(C9:C14,C17:C23,C26:C29,C32,C35:C39,C42:C52,C55:C58,C61:C65)</f>
        <v>0</v>
      </c>
      <c r="D67" s="104"/>
      <c r="E67" s="104">
        <f t="shared" si="35"/>
        <v>12320000</v>
      </c>
      <c r="F67" s="105">
        <f t="shared" ref="F67:O67" si="43">SUM(F9:F14,F17:F23,F26:F29,F32,F35:F39,F42:F52,F55:F58,F61:F65)</f>
        <v>12320000</v>
      </c>
      <c r="G67" s="106">
        <f t="shared" si="43"/>
        <v>6320000</v>
      </c>
      <c r="H67" s="105">
        <f t="shared" si="43"/>
        <v>195000</v>
      </c>
      <c r="I67" s="106">
        <f t="shared" si="43"/>
        <v>0</v>
      </c>
      <c r="J67" s="105">
        <f t="shared" si="43"/>
        <v>1265000</v>
      </c>
      <c r="K67" s="106">
        <f t="shared" si="43"/>
        <v>0</v>
      </c>
      <c r="L67" s="105">
        <f t="shared" si="43"/>
        <v>1662000</v>
      </c>
      <c r="M67" s="106">
        <f t="shared" si="43"/>
        <v>3779634</v>
      </c>
      <c r="N67" s="105">
        <f t="shared" si="43"/>
        <v>2096000</v>
      </c>
      <c r="O67" s="106">
        <f t="shared" si="43"/>
        <v>2540367</v>
      </c>
      <c r="P67" s="105">
        <f t="shared" si="36"/>
        <v>5218000</v>
      </c>
      <c r="Q67" s="106">
        <f t="shared" si="37"/>
        <v>6320001</v>
      </c>
      <c r="R67" s="61">
        <f t="shared" si="38"/>
        <v>26.113116726835138</v>
      </c>
      <c r="S67" s="62">
        <f t="shared" si="39"/>
        <v>-32.788015982499893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82.563291139240505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100.00001582278482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23578000</v>
      </c>
      <c r="C69" s="92">
        <v>0</v>
      </c>
      <c r="D69" s="92"/>
      <c r="E69" s="92">
        <f>$B69      +$C69      +$D69</f>
        <v>23578000</v>
      </c>
      <c r="F69" s="93">
        <v>23578000</v>
      </c>
      <c r="G69" s="94">
        <v>23578000</v>
      </c>
      <c r="H69" s="93">
        <v>2484000</v>
      </c>
      <c r="I69" s="94"/>
      <c r="J69" s="93">
        <v>7875000</v>
      </c>
      <c r="K69" s="94"/>
      <c r="L69" s="93">
        <v>3727000</v>
      </c>
      <c r="M69" s="94">
        <v>18540223</v>
      </c>
      <c r="N69" s="93">
        <v>9492000</v>
      </c>
      <c r="O69" s="94">
        <v>9102243</v>
      </c>
      <c r="P69" s="93">
        <f>$H69      +$J69      +$L69      +$N69</f>
        <v>23578000</v>
      </c>
      <c r="Q69" s="94">
        <f>$I69      +$K69      +$M69      +$O69</f>
        <v>27642466</v>
      </c>
      <c r="R69" s="48">
        <f>IF(($L69      =0),0,((($N69      -$L69      )/$L69      )*100))</f>
        <v>154.6820499060907</v>
      </c>
      <c r="S69" s="49">
        <f>IF(($M69      =0),0,((($O69      -$M69      )/$M69      )*100))</f>
        <v>-50.905428699536138</v>
      </c>
      <c r="T69" s="48">
        <f>IF(($E69      =0),0,(($P69      /$E69      )*100))</f>
        <v>100</v>
      </c>
      <c r="U69" s="50">
        <f>IF(($E69      =0),0,(($Q69      /$E69      )*100))</f>
        <v>117.23838323861227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23578000</v>
      </c>
      <c r="C70" s="101">
        <f>C69</f>
        <v>0</v>
      </c>
      <c r="D70" s="101"/>
      <c r="E70" s="101">
        <f>$B70      +$C70      +$D70</f>
        <v>23578000</v>
      </c>
      <c r="F70" s="102">
        <f t="shared" ref="F70:O70" si="44">F69</f>
        <v>23578000</v>
      </c>
      <c r="G70" s="103">
        <f t="shared" si="44"/>
        <v>23578000</v>
      </c>
      <c r="H70" s="102">
        <f t="shared" si="44"/>
        <v>2484000</v>
      </c>
      <c r="I70" s="103">
        <f t="shared" si="44"/>
        <v>0</v>
      </c>
      <c r="J70" s="102">
        <f t="shared" si="44"/>
        <v>7875000</v>
      </c>
      <c r="K70" s="103">
        <f t="shared" si="44"/>
        <v>0</v>
      </c>
      <c r="L70" s="102">
        <f t="shared" si="44"/>
        <v>3727000</v>
      </c>
      <c r="M70" s="103">
        <f t="shared" si="44"/>
        <v>18540223</v>
      </c>
      <c r="N70" s="102">
        <f t="shared" si="44"/>
        <v>9492000</v>
      </c>
      <c r="O70" s="103">
        <f t="shared" si="44"/>
        <v>9102243</v>
      </c>
      <c r="P70" s="102">
        <f>$H70      +$J70      +$L70      +$N70</f>
        <v>23578000</v>
      </c>
      <c r="Q70" s="103">
        <f>$I70      +$K70      +$M70      +$O70</f>
        <v>27642466</v>
      </c>
      <c r="R70" s="57">
        <f>IF(($L70      =0),0,((($N70      -$L70      )/$L70      )*100))</f>
        <v>154.6820499060907</v>
      </c>
      <c r="S70" s="58">
        <f>IF(($M70      =0),0,((($O70      -$M70      )/$M70      )*100))</f>
        <v>-50.905428699536138</v>
      </c>
      <c r="T70" s="57">
        <f>IF($E70   =0,0,($P70   /$E70   )*100)</f>
        <v>100</v>
      </c>
      <c r="U70" s="59">
        <f>IF($E70   =0,0,($Q70   /$E70 )*100)</f>
        <v>117.23838323861227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23578000</v>
      </c>
      <c r="C71" s="104">
        <f>C69</f>
        <v>0</v>
      </c>
      <c r="D71" s="104"/>
      <c r="E71" s="104">
        <f>$B71      +$C71      +$D71</f>
        <v>23578000</v>
      </c>
      <c r="F71" s="105">
        <f t="shared" ref="F71:O71" si="45">F69</f>
        <v>23578000</v>
      </c>
      <c r="G71" s="106">
        <f t="shared" si="45"/>
        <v>23578000</v>
      </c>
      <c r="H71" s="105">
        <f t="shared" si="45"/>
        <v>2484000</v>
      </c>
      <c r="I71" s="106">
        <f t="shared" si="45"/>
        <v>0</v>
      </c>
      <c r="J71" s="105">
        <f t="shared" si="45"/>
        <v>7875000</v>
      </c>
      <c r="K71" s="106">
        <f t="shared" si="45"/>
        <v>0</v>
      </c>
      <c r="L71" s="105">
        <f t="shared" si="45"/>
        <v>3727000</v>
      </c>
      <c r="M71" s="106">
        <f t="shared" si="45"/>
        <v>18540223</v>
      </c>
      <c r="N71" s="105">
        <f t="shared" si="45"/>
        <v>9492000</v>
      </c>
      <c r="O71" s="106">
        <f t="shared" si="45"/>
        <v>9102243</v>
      </c>
      <c r="P71" s="105">
        <f>$H71      +$J71      +$L71      +$N71</f>
        <v>23578000</v>
      </c>
      <c r="Q71" s="106">
        <f>$I71      +$K71      +$M71      +$O71</f>
        <v>27642466</v>
      </c>
      <c r="R71" s="61">
        <f>IF(($L71      =0),0,((($N71      -$L71      )/$L71      )*100))</f>
        <v>154.6820499060907</v>
      </c>
      <c r="S71" s="62">
        <f>IF(($M71      =0),0,((($O71      -$M71      )/$M71      )*100))</f>
        <v>-50.905428699536138</v>
      </c>
      <c r="T71" s="61">
        <f>IF($E71   =0,0,($P71   /$E71   )*100)</f>
        <v>100</v>
      </c>
      <c r="U71" s="65">
        <f>IF($E71   =0,0,($Q71   /$E71   )*100)</f>
        <v>117.23838323861227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35898000</v>
      </c>
      <c r="C72" s="104">
        <f>SUM(C9:C14,C17:C23,C26:C29,C32,C35:C39,C42:C52,C55:C58,C61:C65,C69)</f>
        <v>0</v>
      </c>
      <c r="D72" s="104"/>
      <c r="E72" s="104">
        <f>$B72      +$C72      +$D72</f>
        <v>35898000</v>
      </c>
      <c r="F72" s="105">
        <f t="shared" ref="F72:O72" si="46">SUM(F9:F14,F17:F23,F26:F29,F32,F35:F39,F42:F52,F55:F58,F61:F65,F69)</f>
        <v>35898000</v>
      </c>
      <c r="G72" s="106">
        <f t="shared" si="46"/>
        <v>29898000</v>
      </c>
      <c r="H72" s="105">
        <f t="shared" si="46"/>
        <v>2679000</v>
      </c>
      <c r="I72" s="106">
        <f t="shared" si="46"/>
        <v>0</v>
      </c>
      <c r="J72" s="105">
        <f t="shared" si="46"/>
        <v>9140000</v>
      </c>
      <c r="K72" s="106">
        <f t="shared" si="46"/>
        <v>0</v>
      </c>
      <c r="L72" s="105">
        <f t="shared" si="46"/>
        <v>5389000</v>
      </c>
      <c r="M72" s="106">
        <f t="shared" si="46"/>
        <v>22319857</v>
      </c>
      <c r="N72" s="105">
        <f t="shared" si="46"/>
        <v>11588000</v>
      </c>
      <c r="O72" s="106">
        <f t="shared" si="46"/>
        <v>11642610</v>
      </c>
      <c r="P72" s="105">
        <f>$H72      +$J72      +$L72      +$N72</f>
        <v>28796000</v>
      </c>
      <c r="Q72" s="106">
        <f>$I72      +$K72      +$M72      +$O72</f>
        <v>33962467</v>
      </c>
      <c r="R72" s="61">
        <f>IF(($L72      =0),0,((($N72      -$L72      )/$L72      )*100))</f>
        <v>115.03061792540362</v>
      </c>
      <c r="S72" s="62">
        <f>IF(($M72      =0),0,((($O72      -$M72      )/$M72      )*100))</f>
        <v>-47.837434621556937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96.314134724730749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113.59444444444445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FndwLEUVUpQkNjz3s8m5NlZEv4dpUUPkTZj/gflTbTVF6BcREIPwtcYJr1rsEWeOuEq+DW6i0Hhfe+DAX48Iw==" saltValue="ERmirMafD6K8QO6sVueZl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5" si="0">$B10      +$C10      +$D10</f>
        <v>2600000</v>
      </c>
      <c r="F10" s="93">
        <v>2600000</v>
      </c>
      <c r="G10" s="94">
        <v>2600000</v>
      </c>
      <c r="H10" s="93">
        <v>86000</v>
      </c>
      <c r="I10" s="94"/>
      <c r="J10" s="93">
        <v>1243000</v>
      </c>
      <c r="K10" s="94">
        <v>55136</v>
      </c>
      <c r="L10" s="93">
        <v>749000</v>
      </c>
      <c r="M10" s="94"/>
      <c r="N10" s="93">
        <v>101000</v>
      </c>
      <c r="O10" s="94"/>
      <c r="P10" s="93">
        <f t="shared" ref="P10:P15" si="1">$H10      +$J10      +$L10      +$N10</f>
        <v>2179000</v>
      </c>
      <c r="Q10" s="94">
        <f t="shared" ref="Q10:Q15" si="2">$I10      +$K10      +$M10      +$O10</f>
        <v>55136</v>
      </c>
      <c r="R10" s="48">
        <f t="shared" ref="R10:R15" si="3">IF(($L10      =0),0,((($N10      -$L10      )/$L10      )*100))</f>
        <v>-86.515353805073431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83.807692307692307</v>
      </c>
      <c r="U10" s="50">
        <f t="shared" ref="U10:U14" si="6">IF(($E10      =0),0,(($Q10      /$E10      )*100))</f>
        <v>2.1206153846153848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2600000</v>
      </c>
      <c r="C15" s="95">
        <f>SUM(C9:C14)</f>
        <v>0</v>
      </c>
      <c r="D15" s="95"/>
      <c r="E15" s="95">
        <f t="shared" si="0"/>
        <v>2600000</v>
      </c>
      <c r="F15" s="96">
        <f t="shared" ref="F15:O15" si="7">SUM(F9:F14)</f>
        <v>2600000</v>
      </c>
      <c r="G15" s="97">
        <f t="shared" si="7"/>
        <v>2600000</v>
      </c>
      <c r="H15" s="96">
        <f t="shared" si="7"/>
        <v>86000</v>
      </c>
      <c r="I15" s="97">
        <f t="shared" si="7"/>
        <v>0</v>
      </c>
      <c r="J15" s="96">
        <f t="shared" si="7"/>
        <v>1243000</v>
      </c>
      <c r="K15" s="97">
        <f t="shared" si="7"/>
        <v>55136</v>
      </c>
      <c r="L15" s="96">
        <f t="shared" si="7"/>
        <v>749000</v>
      </c>
      <c r="M15" s="97">
        <f t="shared" si="7"/>
        <v>0</v>
      </c>
      <c r="N15" s="96">
        <f t="shared" si="7"/>
        <v>101000</v>
      </c>
      <c r="O15" s="97">
        <f t="shared" si="7"/>
        <v>0</v>
      </c>
      <c r="P15" s="96">
        <f t="shared" si="1"/>
        <v>2179000</v>
      </c>
      <c r="Q15" s="97">
        <f t="shared" si="2"/>
        <v>55136</v>
      </c>
      <c r="R15" s="52">
        <f t="shared" si="3"/>
        <v>-86.515353805073431</v>
      </c>
      <c r="S15" s="53">
        <f t="shared" si="4"/>
        <v>0</v>
      </c>
      <c r="T15" s="52">
        <f>IF((SUM($E9:$E13))=0,0,(P15/(SUM($E9:$E13))*100))</f>
        <v>83.807692307692307</v>
      </c>
      <c r="U15" s="54">
        <f>IF((SUM($E9:$E13))=0,0,(Q15/(SUM($E9:$E13))*100))</f>
        <v>2.1206153846153848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2900000</v>
      </c>
      <c r="C32" s="92">
        <v>0</v>
      </c>
      <c r="D32" s="92"/>
      <c r="E32" s="92">
        <f>$B32      +$C32      +$D32</f>
        <v>2900000</v>
      </c>
      <c r="F32" s="93">
        <v>2900000</v>
      </c>
      <c r="G32" s="94">
        <v>2900000</v>
      </c>
      <c r="H32" s="93">
        <v>832000</v>
      </c>
      <c r="I32" s="94"/>
      <c r="J32" s="93">
        <v>1636000</v>
      </c>
      <c r="K32" s="94"/>
      <c r="L32" s="93">
        <v>432000</v>
      </c>
      <c r="M32" s="94">
        <v>453811</v>
      </c>
      <c r="N32" s="93"/>
      <c r="O32" s="94"/>
      <c r="P32" s="93">
        <f>$H32      +$J32      +$L32      +$N32</f>
        <v>2900000</v>
      </c>
      <c r="Q32" s="94">
        <f>$I32      +$K32      +$M32      +$O32</f>
        <v>453811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15.648655172413791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2900000</v>
      </c>
      <c r="C33" s="95">
        <f>C32</f>
        <v>0</v>
      </c>
      <c r="D33" s="95"/>
      <c r="E33" s="95">
        <f>$B33      +$C33      +$D33</f>
        <v>2900000</v>
      </c>
      <c r="F33" s="96">
        <f t="shared" ref="F33:O33" si="17">F32</f>
        <v>2900000</v>
      </c>
      <c r="G33" s="97">
        <f t="shared" si="17"/>
        <v>2900000</v>
      </c>
      <c r="H33" s="96">
        <f t="shared" si="17"/>
        <v>832000</v>
      </c>
      <c r="I33" s="97">
        <f t="shared" si="17"/>
        <v>0</v>
      </c>
      <c r="J33" s="96">
        <f t="shared" si="17"/>
        <v>1636000</v>
      </c>
      <c r="K33" s="97">
        <f t="shared" si="17"/>
        <v>0</v>
      </c>
      <c r="L33" s="96">
        <f t="shared" si="17"/>
        <v>432000</v>
      </c>
      <c r="M33" s="97">
        <f t="shared" si="17"/>
        <v>453811</v>
      </c>
      <c r="N33" s="96">
        <f t="shared" si="17"/>
        <v>0</v>
      </c>
      <c r="O33" s="97">
        <f t="shared" si="17"/>
        <v>0</v>
      </c>
      <c r="P33" s="96">
        <f>$H33      +$J33      +$L33      +$N33</f>
        <v>2900000</v>
      </c>
      <c r="Q33" s="97">
        <f>$I33      +$K33      +$M33      +$O33</f>
        <v>453811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15.648655172413791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17801000</v>
      </c>
      <c r="C36" s="92">
        <v>0</v>
      </c>
      <c r="D36" s="92"/>
      <c r="E36" s="92">
        <f t="shared" si="18"/>
        <v>17801000</v>
      </c>
      <c r="F36" s="93">
        <v>17801000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17801000</v>
      </c>
      <c r="C40" s="95">
        <f>SUM(C35:C39)</f>
        <v>0</v>
      </c>
      <c r="D40" s="95"/>
      <c r="E40" s="95">
        <f t="shared" si="18"/>
        <v>17801000</v>
      </c>
      <c r="F40" s="96">
        <f t="shared" ref="F40:O40" si="25">SUM(F35:F39)</f>
        <v>17801000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23301000</v>
      </c>
      <c r="C67" s="104">
        <f>SUM(C9:C14,C17:C23,C26:C29,C32,C35:C39,C42:C52,C55:C58,C61:C65)</f>
        <v>0</v>
      </c>
      <c r="D67" s="104"/>
      <c r="E67" s="104">
        <f t="shared" si="35"/>
        <v>23301000</v>
      </c>
      <c r="F67" s="105">
        <f t="shared" ref="F67:O67" si="43">SUM(F9:F14,F17:F23,F26:F29,F32,F35:F39,F42:F52,F55:F58,F61:F65)</f>
        <v>23301000</v>
      </c>
      <c r="G67" s="106">
        <f t="shared" si="43"/>
        <v>5500000</v>
      </c>
      <c r="H67" s="105">
        <f t="shared" si="43"/>
        <v>918000</v>
      </c>
      <c r="I67" s="106">
        <f t="shared" si="43"/>
        <v>0</v>
      </c>
      <c r="J67" s="105">
        <f t="shared" si="43"/>
        <v>2879000</v>
      </c>
      <c r="K67" s="106">
        <f t="shared" si="43"/>
        <v>55136</v>
      </c>
      <c r="L67" s="105">
        <f t="shared" si="43"/>
        <v>1181000</v>
      </c>
      <c r="M67" s="106">
        <f t="shared" si="43"/>
        <v>453811</v>
      </c>
      <c r="N67" s="105">
        <f t="shared" si="43"/>
        <v>101000</v>
      </c>
      <c r="O67" s="106">
        <f t="shared" si="43"/>
        <v>0</v>
      </c>
      <c r="P67" s="105">
        <f t="shared" si="36"/>
        <v>5079000</v>
      </c>
      <c r="Q67" s="106">
        <f t="shared" si="37"/>
        <v>508947</v>
      </c>
      <c r="R67" s="61">
        <f t="shared" si="38"/>
        <v>-91.447925486875519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92.345454545454544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9.2535818181818179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41333000</v>
      </c>
      <c r="C69" s="92">
        <v>0</v>
      </c>
      <c r="D69" s="92"/>
      <c r="E69" s="92">
        <f>$B69      +$C69      +$D69</f>
        <v>41333000</v>
      </c>
      <c r="F69" s="93">
        <v>41333000</v>
      </c>
      <c r="G69" s="94">
        <v>41333000</v>
      </c>
      <c r="H69" s="93">
        <v>1323000</v>
      </c>
      <c r="I69" s="94"/>
      <c r="J69" s="93">
        <v>3651000</v>
      </c>
      <c r="K69" s="94"/>
      <c r="L69" s="93">
        <v>9378000</v>
      </c>
      <c r="M69" s="94"/>
      <c r="N69" s="93">
        <v>19082000</v>
      </c>
      <c r="O69" s="94"/>
      <c r="P69" s="93">
        <f>$H69      +$J69      +$L69      +$N69</f>
        <v>33434000</v>
      </c>
      <c r="Q69" s="94">
        <f>$I69      +$K69      +$M69      +$O69</f>
        <v>0</v>
      </c>
      <c r="R69" s="48">
        <f>IF(($L69      =0),0,((($N69      -$L69      )/$L69      )*100))</f>
        <v>103.4762209426317</v>
      </c>
      <c r="S69" s="49">
        <f>IF(($M69      =0),0,((($O69      -$M69      )/$M69      )*100))</f>
        <v>0</v>
      </c>
      <c r="T69" s="48">
        <f>IF(($E69      =0),0,(($P69      /$E69      )*100))</f>
        <v>80.889362010983959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41333000</v>
      </c>
      <c r="C70" s="101">
        <f>C69</f>
        <v>0</v>
      </c>
      <c r="D70" s="101"/>
      <c r="E70" s="101">
        <f>$B70      +$C70      +$D70</f>
        <v>41333000</v>
      </c>
      <c r="F70" s="102">
        <f t="shared" ref="F70:O70" si="44">F69</f>
        <v>41333000</v>
      </c>
      <c r="G70" s="103">
        <f t="shared" si="44"/>
        <v>41333000</v>
      </c>
      <c r="H70" s="102">
        <f t="shared" si="44"/>
        <v>1323000</v>
      </c>
      <c r="I70" s="103">
        <f t="shared" si="44"/>
        <v>0</v>
      </c>
      <c r="J70" s="102">
        <f t="shared" si="44"/>
        <v>3651000</v>
      </c>
      <c r="K70" s="103">
        <f t="shared" si="44"/>
        <v>0</v>
      </c>
      <c r="L70" s="102">
        <f t="shared" si="44"/>
        <v>9378000</v>
      </c>
      <c r="M70" s="103">
        <f t="shared" si="44"/>
        <v>0</v>
      </c>
      <c r="N70" s="102">
        <f t="shared" si="44"/>
        <v>19082000</v>
      </c>
      <c r="O70" s="103">
        <f t="shared" si="44"/>
        <v>0</v>
      </c>
      <c r="P70" s="102">
        <f>$H70      +$J70      +$L70      +$N70</f>
        <v>33434000</v>
      </c>
      <c r="Q70" s="103">
        <f>$I70      +$K70      +$M70      +$O70</f>
        <v>0</v>
      </c>
      <c r="R70" s="57">
        <f>IF(($L70      =0),0,((($N70      -$L70      )/$L70      )*100))</f>
        <v>103.4762209426317</v>
      </c>
      <c r="S70" s="58">
        <f>IF(($M70      =0),0,((($O70      -$M70      )/$M70      )*100))</f>
        <v>0</v>
      </c>
      <c r="T70" s="57">
        <f>IF($E70   =0,0,($P70   /$E70   )*100)</f>
        <v>80.889362010983959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41333000</v>
      </c>
      <c r="C71" s="104">
        <f>C69</f>
        <v>0</v>
      </c>
      <c r="D71" s="104"/>
      <c r="E71" s="104">
        <f>$B71      +$C71      +$D71</f>
        <v>41333000</v>
      </c>
      <c r="F71" s="105">
        <f t="shared" ref="F71:O71" si="45">F69</f>
        <v>41333000</v>
      </c>
      <c r="G71" s="106">
        <f t="shared" si="45"/>
        <v>41333000</v>
      </c>
      <c r="H71" s="105">
        <f t="shared" si="45"/>
        <v>1323000</v>
      </c>
      <c r="I71" s="106">
        <f t="shared" si="45"/>
        <v>0</v>
      </c>
      <c r="J71" s="105">
        <f t="shared" si="45"/>
        <v>3651000</v>
      </c>
      <c r="K71" s="106">
        <f t="shared" si="45"/>
        <v>0</v>
      </c>
      <c r="L71" s="105">
        <f t="shared" si="45"/>
        <v>9378000</v>
      </c>
      <c r="M71" s="106">
        <f t="shared" si="45"/>
        <v>0</v>
      </c>
      <c r="N71" s="105">
        <f t="shared" si="45"/>
        <v>19082000</v>
      </c>
      <c r="O71" s="106">
        <f t="shared" si="45"/>
        <v>0</v>
      </c>
      <c r="P71" s="105">
        <f>$H71      +$J71      +$L71      +$N71</f>
        <v>33434000</v>
      </c>
      <c r="Q71" s="106">
        <f>$I71      +$K71      +$M71      +$O71</f>
        <v>0</v>
      </c>
      <c r="R71" s="61">
        <f>IF(($L71      =0),0,((($N71      -$L71      )/$L71      )*100))</f>
        <v>103.4762209426317</v>
      </c>
      <c r="S71" s="62">
        <f>IF(($M71      =0),0,((($O71      -$M71      )/$M71      )*100))</f>
        <v>0</v>
      </c>
      <c r="T71" s="61">
        <f>IF($E71   =0,0,($P71   /$E71   )*100)</f>
        <v>80.889362010983959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64634000</v>
      </c>
      <c r="C72" s="104">
        <f>SUM(C9:C14,C17:C23,C26:C29,C32,C35:C39,C42:C52,C55:C58,C61:C65,C69)</f>
        <v>0</v>
      </c>
      <c r="D72" s="104"/>
      <c r="E72" s="104">
        <f>$B72      +$C72      +$D72</f>
        <v>64634000</v>
      </c>
      <c r="F72" s="105">
        <f t="shared" ref="F72:O72" si="46">SUM(F9:F14,F17:F23,F26:F29,F32,F35:F39,F42:F52,F55:F58,F61:F65,F69)</f>
        <v>64634000</v>
      </c>
      <c r="G72" s="106">
        <f t="shared" si="46"/>
        <v>46833000</v>
      </c>
      <c r="H72" s="105">
        <f t="shared" si="46"/>
        <v>2241000</v>
      </c>
      <c r="I72" s="106">
        <f t="shared" si="46"/>
        <v>0</v>
      </c>
      <c r="J72" s="105">
        <f t="shared" si="46"/>
        <v>6530000</v>
      </c>
      <c r="K72" s="106">
        <f t="shared" si="46"/>
        <v>55136</v>
      </c>
      <c r="L72" s="105">
        <f t="shared" si="46"/>
        <v>10559000</v>
      </c>
      <c r="M72" s="106">
        <f t="shared" si="46"/>
        <v>453811</v>
      </c>
      <c r="N72" s="105">
        <f t="shared" si="46"/>
        <v>19183000</v>
      </c>
      <c r="O72" s="106">
        <f t="shared" si="46"/>
        <v>0</v>
      </c>
      <c r="P72" s="105">
        <f>$H72      +$J72      +$L72      +$N72</f>
        <v>38513000</v>
      </c>
      <c r="Q72" s="106">
        <f>$I72      +$K72      +$M72      +$O72</f>
        <v>508947</v>
      </c>
      <c r="R72" s="61">
        <f>IF(($L72      =0),0,((($N72      -$L72      )/$L72      )*100))</f>
        <v>81.674400984941755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82.234749001772258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1.0867273076676702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wl6niGANCZTLkE/FvTlHNlxrDDnxnwNNUObHrJAnq97pJxNdmJ0C+m2F9TWPfVn05KbkqEzvs6aJwzFGihWOw==" saltValue="NNRIq98e/JsOoisxC6Yup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84000</v>
      </c>
      <c r="I10" s="94"/>
      <c r="J10" s="93">
        <v>820000</v>
      </c>
      <c r="K10" s="94"/>
      <c r="L10" s="93">
        <v>1545000</v>
      </c>
      <c r="M10" s="94"/>
      <c r="N10" s="93">
        <v>269000</v>
      </c>
      <c r="O10" s="94">
        <v>3173002</v>
      </c>
      <c r="P10" s="93">
        <f t="shared" ref="P10:P15" si="1">$H10      +$J10      +$L10      +$N10</f>
        <v>2718000</v>
      </c>
      <c r="Q10" s="94">
        <f t="shared" ref="Q10:Q15" si="2">$I10      +$K10      +$M10      +$O10</f>
        <v>3173002</v>
      </c>
      <c r="R10" s="48">
        <f t="shared" ref="R10:R15" si="3">IF(($L10      =0),0,((($N10      -$L10      )/$L10      )*100))</f>
        <v>-82.588996763754039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87.677419354838719</v>
      </c>
      <c r="U10" s="50">
        <f t="shared" ref="U10:U14" si="6">IF(($E10      =0),0,(($Q10      /$E10      )*100))</f>
        <v>102.35490322580645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84000</v>
      </c>
      <c r="I15" s="97">
        <f t="shared" si="7"/>
        <v>0</v>
      </c>
      <c r="J15" s="96">
        <f t="shared" si="7"/>
        <v>820000</v>
      </c>
      <c r="K15" s="97">
        <f t="shared" si="7"/>
        <v>0</v>
      </c>
      <c r="L15" s="96">
        <f t="shared" si="7"/>
        <v>1545000</v>
      </c>
      <c r="M15" s="97">
        <f t="shared" si="7"/>
        <v>0</v>
      </c>
      <c r="N15" s="96">
        <f t="shared" si="7"/>
        <v>269000</v>
      </c>
      <c r="O15" s="97">
        <f t="shared" si="7"/>
        <v>3173002</v>
      </c>
      <c r="P15" s="96">
        <f t="shared" si="1"/>
        <v>2718000</v>
      </c>
      <c r="Q15" s="97">
        <f t="shared" si="2"/>
        <v>3173002</v>
      </c>
      <c r="R15" s="52">
        <f t="shared" si="3"/>
        <v>-82.588996763754039</v>
      </c>
      <c r="S15" s="53">
        <f t="shared" si="4"/>
        <v>0</v>
      </c>
      <c r="T15" s="52">
        <f>IF((SUM($E9:$E13))=0,0,(P15/(SUM($E9:$E13))*100))</f>
        <v>87.677419354838719</v>
      </c>
      <c r="U15" s="54">
        <f>IF((SUM($E9:$E13))=0,0,(Q15/(SUM($E9:$E13))*100))</f>
        <v>102.35490322580645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1542000</v>
      </c>
      <c r="H32" s="93">
        <v>870000</v>
      </c>
      <c r="I32" s="94"/>
      <c r="J32" s="93">
        <v>318000</v>
      </c>
      <c r="K32" s="94"/>
      <c r="L32" s="93"/>
      <c r="M32" s="94"/>
      <c r="N32" s="93"/>
      <c r="O32" s="94"/>
      <c r="P32" s="93">
        <f>$H32      +$J32      +$L32      +$N32</f>
        <v>1188000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77.042801556420244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1542000</v>
      </c>
      <c r="H33" s="96">
        <f t="shared" si="17"/>
        <v>870000</v>
      </c>
      <c r="I33" s="97">
        <f t="shared" si="17"/>
        <v>0</v>
      </c>
      <c r="J33" s="96">
        <f t="shared" si="17"/>
        <v>318000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1188000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77.042801556420244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125000</v>
      </c>
      <c r="C36" s="92">
        <v>0</v>
      </c>
      <c r="D36" s="92"/>
      <c r="E36" s="92">
        <f t="shared" si="18"/>
        <v>125000</v>
      </c>
      <c r="F36" s="93">
        <v>125000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125000</v>
      </c>
      <c r="C40" s="95">
        <f>SUM(C35:C39)</f>
        <v>0</v>
      </c>
      <c r="D40" s="95"/>
      <c r="E40" s="95">
        <f t="shared" si="18"/>
        <v>125000</v>
      </c>
      <c r="F40" s="96">
        <f t="shared" ref="F40:O40" si="25">SUM(F35:F39)</f>
        <v>125000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4767000</v>
      </c>
      <c r="C67" s="104">
        <f>SUM(C9:C14,C17:C23,C26:C29,C32,C35:C39,C42:C52,C55:C58,C61:C65)</f>
        <v>0</v>
      </c>
      <c r="D67" s="104"/>
      <c r="E67" s="104">
        <f t="shared" si="35"/>
        <v>4767000</v>
      </c>
      <c r="F67" s="105">
        <f t="shared" ref="F67:O67" si="43">SUM(F9:F14,F17:F23,F26:F29,F32,F35:F39,F42:F52,F55:F58,F61:F65)</f>
        <v>4767000</v>
      </c>
      <c r="G67" s="106">
        <f t="shared" si="43"/>
        <v>4642000</v>
      </c>
      <c r="H67" s="105">
        <f t="shared" si="43"/>
        <v>954000</v>
      </c>
      <c r="I67" s="106">
        <f t="shared" si="43"/>
        <v>0</v>
      </c>
      <c r="J67" s="105">
        <f t="shared" si="43"/>
        <v>1138000</v>
      </c>
      <c r="K67" s="106">
        <f t="shared" si="43"/>
        <v>0</v>
      </c>
      <c r="L67" s="105">
        <f t="shared" si="43"/>
        <v>1545000</v>
      </c>
      <c r="M67" s="106">
        <f t="shared" si="43"/>
        <v>0</v>
      </c>
      <c r="N67" s="105">
        <f t="shared" si="43"/>
        <v>269000</v>
      </c>
      <c r="O67" s="106">
        <f t="shared" si="43"/>
        <v>3173002</v>
      </c>
      <c r="P67" s="105">
        <f t="shared" si="36"/>
        <v>3906000</v>
      </c>
      <c r="Q67" s="106">
        <f t="shared" si="37"/>
        <v>3173002</v>
      </c>
      <c r="R67" s="61">
        <f t="shared" si="38"/>
        <v>-82.588996763754039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84.14476518741921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68.354200775527787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16785000</v>
      </c>
      <c r="C69" s="92">
        <v>0</v>
      </c>
      <c r="D69" s="92"/>
      <c r="E69" s="92">
        <f>$B69      +$C69      +$D69</f>
        <v>16785000</v>
      </c>
      <c r="F69" s="93">
        <v>16785000</v>
      </c>
      <c r="G69" s="94">
        <v>16785000</v>
      </c>
      <c r="H69" s="93">
        <v>3259000</v>
      </c>
      <c r="I69" s="94">
        <v>79903</v>
      </c>
      <c r="J69" s="93">
        <v>7508000</v>
      </c>
      <c r="K69" s="94">
        <v>53586</v>
      </c>
      <c r="L69" s="93">
        <v>3399000</v>
      </c>
      <c r="M69" s="94">
        <v>6632</v>
      </c>
      <c r="N69" s="93">
        <v>2619000</v>
      </c>
      <c r="O69" s="94">
        <v>1873</v>
      </c>
      <c r="P69" s="93">
        <f>$H69      +$J69      +$L69      +$N69</f>
        <v>16785000</v>
      </c>
      <c r="Q69" s="94">
        <f>$I69      +$K69      +$M69      +$O69</f>
        <v>141994</v>
      </c>
      <c r="R69" s="48">
        <f>IF(($L69      =0),0,((($N69      -$L69      )/$L69      )*100))</f>
        <v>-22.947925860547219</v>
      </c>
      <c r="S69" s="49">
        <f>IF(($M69      =0),0,((($O69      -$M69      )/$M69      )*100))</f>
        <v>-71.758142340168874</v>
      </c>
      <c r="T69" s="48">
        <f>IF(($E69      =0),0,(($P69      /$E69      )*100))</f>
        <v>100</v>
      </c>
      <c r="U69" s="50">
        <f>IF(($E69      =0),0,(($Q69      /$E69      )*100))</f>
        <v>0.84595770032767359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16785000</v>
      </c>
      <c r="C70" s="101">
        <f>C69</f>
        <v>0</v>
      </c>
      <c r="D70" s="101"/>
      <c r="E70" s="101">
        <f>$B70      +$C70      +$D70</f>
        <v>16785000</v>
      </c>
      <c r="F70" s="102">
        <f t="shared" ref="F70:O70" si="44">F69</f>
        <v>16785000</v>
      </c>
      <c r="G70" s="103">
        <f t="shared" si="44"/>
        <v>16785000</v>
      </c>
      <c r="H70" s="102">
        <f t="shared" si="44"/>
        <v>3259000</v>
      </c>
      <c r="I70" s="103">
        <f t="shared" si="44"/>
        <v>79903</v>
      </c>
      <c r="J70" s="102">
        <f t="shared" si="44"/>
        <v>7508000</v>
      </c>
      <c r="K70" s="103">
        <f t="shared" si="44"/>
        <v>53586</v>
      </c>
      <c r="L70" s="102">
        <f t="shared" si="44"/>
        <v>3399000</v>
      </c>
      <c r="M70" s="103">
        <f t="shared" si="44"/>
        <v>6632</v>
      </c>
      <c r="N70" s="102">
        <f t="shared" si="44"/>
        <v>2619000</v>
      </c>
      <c r="O70" s="103">
        <f t="shared" si="44"/>
        <v>1873</v>
      </c>
      <c r="P70" s="102">
        <f>$H70      +$J70      +$L70      +$N70</f>
        <v>16785000</v>
      </c>
      <c r="Q70" s="103">
        <f>$I70      +$K70      +$M70      +$O70</f>
        <v>141994</v>
      </c>
      <c r="R70" s="57">
        <f>IF(($L70      =0),0,((($N70      -$L70      )/$L70      )*100))</f>
        <v>-22.947925860547219</v>
      </c>
      <c r="S70" s="58">
        <f>IF(($M70      =0),0,((($O70      -$M70      )/$M70      )*100))</f>
        <v>-71.758142340168874</v>
      </c>
      <c r="T70" s="57">
        <f>IF($E70   =0,0,($P70   /$E70   )*100)</f>
        <v>100</v>
      </c>
      <c r="U70" s="59">
        <f>IF($E70   =0,0,($Q70   /$E70 )*100)</f>
        <v>0.84595770032767359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16785000</v>
      </c>
      <c r="C71" s="104">
        <f>C69</f>
        <v>0</v>
      </c>
      <c r="D71" s="104"/>
      <c r="E71" s="104">
        <f>$B71      +$C71      +$D71</f>
        <v>16785000</v>
      </c>
      <c r="F71" s="105">
        <f t="shared" ref="F71:O71" si="45">F69</f>
        <v>16785000</v>
      </c>
      <c r="G71" s="106">
        <f t="shared" si="45"/>
        <v>16785000</v>
      </c>
      <c r="H71" s="105">
        <f t="shared" si="45"/>
        <v>3259000</v>
      </c>
      <c r="I71" s="106">
        <f t="shared" si="45"/>
        <v>79903</v>
      </c>
      <c r="J71" s="105">
        <f t="shared" si="45"/>
        <v>7508000</v>
      </c>
      <c r="K71" s="106">
        <f t="shared" si="45"/>
        <v>53586</v>
      </c>
      <c r="L71" s="105">
        <f t="shared" si="45"/>
        <v>3399000</v>
      </c>
      <c r="M71" s="106">
        <f t="shared" si="45"/>
        <v>6632</v>
      </c>
      <c r="N71" s="105">
        <f t="shared" si="45"/>
        <v>2619000</v>
      </c>
      <c r="O71" s="106">
        <f t="shared" si="45"/>
        <v>1873</v>
      </c>
      <c r="P71" s="105">
        <f>$H71      +$J71      +$L71      +$N71</f>
        <v>16785000</v>
      </c>
      <c r="Q71" s="106">
        <f>$I71      +$K71      +$M71      +$O71</f>
        <v>141994</v>
      </c>
      <c r="R71" s="61">
        <f>IF(($L71      =0),0,((($N71      -$L71      )/$L71      )*100))</f>
        <v>-22.947925860547219</v>
      </c>
      <c r="S71" s="62">
        <f>IF(($M71      =0),0,((($O71      -$M71      )/$M71      )*100))</f>
        <v>-71.758142340168874</v>
      </c>
      <c r="T71" s="61">
        <f>IF($E71   =0,0,($P71   /$E71   )*100)</f>
        <v>100</v>
      </c>
      <c r="U71" s="65">
        <f>IF($E71   =0,0,($Q71   /$E71   )*100)</f>
        <v>0.84595770032767359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21552000</v>
      </c>
      <c r="C72" s="104">
        <f>SUM(C9:C14,C17:C23,C26:C29,C32,C35:C39,C42:C52,C55:C58,C61:C65,C69)</f>
        <v>0</v>
      </c>
      <c r="D72" s="104"/>
      <c r="E72" s="104">
        <f>$B72      +$C72      +$D72</f>
        <v>21552000</v>
      </c>
      <c r="F72" s="105">
        <f t="shared" ref="F72:O72" si="46">SUM(F9:F14,F17:F23,F26:F29,F32,F35:F39,F42:F52,F55:F58,F61:F65,F69)</f>
        <v>21552000</v>
      </c>
      <c r="G72" s="106">
        <f t="shared" si="46"/>
        <v>21427000</v>
      </c>
      <c r="H72" s="105">
        <f t="shared" si="46"/>
        <v>4213000</v>
      </c>
      <c r="I72" s="106">
        <f t="shared" si="46"/>
        <v>79903</v>
      </c>
      <c r="J72" s="105">
        <f t="shared" si="46"/>
        <v>8646000</v>
      </c>
      <c r="K72" s="106">
        <f t="shared" si="46"/>
        <v>53586</v>
      </c>
      <c r="L72" s="105">
        <f t="shared" si="46"/>
        <v>4944000</v>
      </c>
      <c r="M72" s="106">
        <f t="shared" si="46"/>
        <v>6632</v>
      </c>
      <c r="N72" s="105">
        <f t="shared" si="46"/>
        <v>2888000</v>
      </c>
      <c r="O72" s="106">
        <f t="shared" si="46"/>
        <v>3174875</v>
      </c>
      <c r="P72" s="105">
        <f>$H72      +$J72      +$L72      +$N72</f>
        <v>20691000</v>
      </c>
      <c r="Q72" s="106">
        <f>$I72      +$K72      +$M72      +$O72</f>
        <v>3314996</v>
      </c>
      <c r="R72" s="61">
        <f>IF(($L72      =0),0,((($N72      -$L72      )/$L72      )*100))</f>
        <v>-41.585760517799351</v>
      </c>
      <c r="S72" s="62">
        <f>IF(($M72      =0),0,((($O72      -$M72      )/$M72      )*100))</f>
        <v>47772.059710494577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96.565081439305544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15.471115881831334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34Ezu3ovSz9ptreygbY+1lE/xi0AqsLc4JYvN9vc1nV39P/WQpayyt2BCnJQnhG9k6zI/wLhbjRxAKJP1DtLQ==" saltValue="J4KiRued35cZUjpcED/85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68000</v>
      </c>
      <c r="I10" s="94"/>
      <c r="J10" s="93">
        <v>385000</v>
      </c>
      <c r="K10" s="94">
        <v>26565</v>
      </c>
      <c r="L10" s="93">
        <v>593000</v>
      </c>
      <c r="M10" s="94">
        <v>489469</v>
      </c>
      <c r="N10" s="93">
        <v>320000</v>
      </c>
      <c r="O10" s="94">
        <v>179656</v>
      </c>
      <c r="P10" s="93">
        <f t="shared" ref="P10:P15" si="1">$H10      +$J10      +$L10      +$N10</f>
        <v>1366000</v>
      </c>
      <c r="Q10" s="94">
        <f t="shared" ref="Q10:Q15" si="2">$I10      +$K10      +$M10      +$O10</f>
        <v>695690</v>
      </c>
      <c r="R10" s="48">
        <f t="shared" ref="R10:R15" si="3">IF(($L10      =0),0,((($N10      -$L10      )/$L10      )*100))</f>
        <v>-46.037099494097802</v>
      </c>
      <c r="S10" s="49">
        <f t="shared" ref="S10:S15" si="4">IF(($M10      =0),0,((($O10      -$M10      )/$M10      )*100))</f>
        <v>-63.295734765633782</v>
      </c>
      <c r="T10" s="48">
        <f t="shared" ref="T10:T14" si="5">IF(($E10      =0),0,(($P10      /$E10      )*100))</f>
        <v>65.047619047619037</v>
      </c>
      <c r="U10" s="50">
        <f t="shared" ref="U10:U14" si="6">IF(($E10      =0),0,(($Q10      /$E10      )*100))</f>
        <v>33.128095238095241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2100000</v>
      </c>
      <c r="C15" s="95">
        <f>SUM(C9:C14)</f>
        <v>0</v>
      </c>
      <c r="D15" s="95"/>
      <c r="E15" s="95">
        <f t="shared" si="0"/>
        <v>2100000</v>
      </c>
      <c r="F15" s="96">
        <f t="shared" ref="F15:O15" si="7">SUM(F9:F14)</f>
        <v>2100000</v>
      </c>
      <c r="G15" s="97">
        <f t="shared" si="7"/>
        <v>2100000</v>
      </c>
      <c r="H15" s="96">
        <f t="shared" si="7"/>
        <v>68000</v>
      </c>
      <c r="I15" s="97">
        <f t="shared" si="7"/>
        <v>0</v>
      </c>
      <c r="J15" s="96">
        <f t="shared" si="7"/>
        <v>385000</v>
      </c>
      <c r="K15" s="97">
        <f t="shared" si="7"/>
        <v>26565</v>
      </c>
      <c r="L15" s="96">
        <f t="shared" si="7"/>
        <v>593000</v>
      </c>
      <c r="M15" s="97">
        <f t="shared" si="7"/>
        <v>489469</v>
      </c>
      <c r="N15" s="96">
        <f t="shared" si="7"/>
        <v>320000</v>
      </c>
      <c r="O15" s="97">
        <f t="shared" si="7"/>
        <v>179656</v>
      </c>
      <c r="P15" s="96">
        <f t="shared" si="1"/>
        <v>1366000</v>
      </c>
      <c r="Q15" s="97">
        <f t="shared" si="2"/>
        <v>695690</v>
      </c>
      <c r="R15" s="52">
        <f t="shared" si="3"/>
        <v>-46.037099494097802</v>
      </c>
      <c r="S15" s="53">
        <f t="shared" si="4"/>
        <v>-63.295734765633782</v>
      </c>
      <c r="T15" s="52">
        <f>IF((SUM($E9:$E13))=0,0,(P15/(SUM($E9:$E13))*100))</f>
        <v>65.047619047619037</v>
      </c>
      <c r="U15" s="54">
        <f>IF((SUM($E9:$E13))=0,0,(Q15/(SUM($E9:$E13))*100))</f>
        <v>33.128095238095241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2042000</v>
      </c>
      <c r="C32" s="92">
        <v>0</v>
      </c>
      <c r="D32" s="92"/>
      <c r="E32" s="92">
        <f>$B32      +$C32      +$D32</f>
        <v>2042000</v>
      </c>
      <c r="F32" s="93">
        <v>2042000</v>
      </c>
      <c r="G32" s="94">
        <v>2042000</v>
      </c>
      <c r="H32" s="93">
        <v>555000</v>
      </c>
      <c r="I32" s="94"/>
      <c r="J32" s="93">
        <v>865000</v>
      </c>
      <c r="K32" s="94">
        <v>933008</v>
      </c>
      <c r="L32" s="93">
        <v>574000</v>
      </c>
      <c r="M32" s="94">
        <v>1063420</v>
      </c>
      <c r="N32" s="93"/>
      <c r="O32" s="94">
        <v>1003975</v>
      </c>
      <c r="P32" s="93">
        <f>$H32      +$J32      +$L32      +$N32</f>
        <v>1994000</v>
      </c>
      <c r="Q32" s="94">
        <f>$I32      +$K32      +$M32      +$O32</f>
        <v>3000403</v>
      </c>
      <c r="R32" s="48">
        <f>IF(($L32      =0),0,((($N32      -$L32      )/$L32      )*100))</f>
        <v>-100</v>
      </c>
      <c r="S32" s="49">
        <f>IF(($M32      =0),0,((($O32      -$M32      )/$M32      )*100))</f>
        <v>-5.5899832615523497</v>
      </c>
      <c r="T32" s="48">
        <f>IF(($E32      =0),0,(($P32      /$E32      )*100))</f>
        <v>97.649363369245833</v>
      </c>
      <c r="U32" s="50">
        <f>IF(($E32      =0),0,(($Q32      /$E32      )*100))</f>
        <v>146.93452497551419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2042000</v>
      </c>
      <c r="C33" s="95">
        <f>C32</f>
        <v>0</v>
      </c>
      <c r="D33" s="95"/>
      <c r="E33" s="95">
        <f>$B33      +$C33      +$D33</f>
        <v>2042000</v>
      </c>
      <c r="F33" s="96">
        <f t="shared" ref="F33:O33" si="17">F32</f>
        <v>2042000</v>
      </c>
      <c r="G33" s="97">
        <f t="shared" si="17"/>
        <v>2042000</v>
      </c>
      <c r="H33" s="96">
        <f t="shared" si="17"/>
        <v>555000</v>
      </c>
      <c r="I33" s="97">
        <f t="shared" si="17"/>
        <v>0</v>
      </c>
      <c r="J33" s="96">
        <f t="shared" si="17"/>
        <v>865000</v>
      </c>
      <c r="K33" s="97">
        <f t="shared" si="17"/>
        <v>933008</v>
      </c>
      <c r="L33" s="96">
        <f t="shared" si="17"/>
        <v>574000</v>
      </c>
      <c r="M33" s="97">
        <f t="shared" si="17"/>
        <v>1063420</v>
      </c>
      <c r="N33" s="96">
        <f t="shared" si="17"/>
        <v>0</v>
      </c>
      <c r="O33" s="97">
        <f t="shared" si="17"/>
        <v>1003975</v>
      </c>
      <c r="P33" s="96">
        <f>$H33      +$J33      +$L33      +$N33</f>
        <v>1994000</v>
      </c>
      <c r="Q33" s="97">
        <f>$I33      +$K33      +$M33      +$O33</f>
        <v>3000403</v>
      </c>
      <c r="R33" s="52">
        <f>IF(($L33      =0),0,((($N33      -$L33      )/$L33      )*100))</f>
        <v>-100</v>
      </c>
      <c r="S33" s="53">
        <f>IF(($M33      =0),0,((($O33      -$M33      )/$M33      )*100))</f>
        <v>-5.5899832615523497</v>
      </c>
      <c r="T33" s="52">
        <f>IF($E33   =0,0,($P33   /$E33   )*100)</f>
        <v>97.649363369245833</v>
      </c>
      <c r="U33" s="54">
        <f>IF($E33   =0,0,($Q33   /$E33   )*100)</f>
        <v>146.93452497551419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6300000</v>
      </c>
      <c r="C35" s="92">
        <v>0</v>
      </c>
      <c r="D35" s="92"/>
      <c r="E35" s="92">
        <f t="shared" ref="E35:E40" si="18">$B35      +$C35      +$D35</f>
        <v>6300000</v>
      </c>
      <c r="F35" s="93">
        <v>6300000</v>
      </c>
      <c r="G35" s="94">
        <v>6300000</v>
      </c>
      <c r="H35" s="93"/>
      <c r="I35" s="94"/>
      <c r="J35" s="93"/>
      <c r="K35" s="94">
        <v>-2200000</v>
      </c>
      <c r="L35" s="93"/>
      <c r="M35" s="94"/>
      <c r="N35" s="93">
        <v>854000</v>
      </c>
      <c r="O35" s="94">
        <v>2601078</v>
      </c>
      <c r="P35" s="93">
        <f t="shared" ref="P35:P40" si="19">$H35      +$J35      +$L35      +$N35</f>
        <v>854000</v>
      </c>
      <c r="Q35" s="94">
        <f t="shared" ref="Q35:Q40" si="20">$I35      +$K35      +$M35      +$O35</f>
        <v>401078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13.555555555555557</v>
      </c>
      <c r="U35" s="50">
        <f t="shared" ref="U35:U39" si="24">IF(($E35      =0),0,(($Q35      /$E35      )*100))</f>
        <v>6.3663174603174593</v>
      </c>
      <c r="V35" s="93">
        <v>1014000</v>
      </c>
      <c r="W35" s="94">
        <v>0</v>
      </c>
    </row>
    <row r="36" spans="1:23" ht="12.95" customHeight="1" x14ac:dyDescent="0.2">
      <c r="A36" s="47" t="s">
        <v>60</v>
      </c>
      <c r="B36" s="92">
        <v>11440000</v>
      </c>
      <c r="C36" s="92">
        <v>0</v>
      </c>
      <c r="D36" s="92"/>
      <c r="E36" s="92">
        <f t="shared" si="18"/>
        <v>11440000</v>
      </c>
      <c r="F36" s="93">
        <v>11440000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17740000</v>
      </c>
      <c r="C40" s="95">
        <f>SUM(C35:C39)</f>
        <v>0</v>
      </c>
      <c r="D40" s="95"/>
      <c r="E40" s="95">
        <f t="shared" si="18"/>
        <v>17740000</v>
      </c>
      <c r="F40" s="96">
        <f t="shared" ref="F40:O40" si="25">SUM(F35:F39)</f>
        <v>17740000</v>
      </c>
      <c r="G40" s="97">
        <f t="shared" si="25"/>
        <v>6300000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-2200000</v>
      </c>
      <c r="L40" s="96">
        <f t="shared" si="25"/>
        <v>0</v>
      </c>
      <c r="M40" s="97">
        <f t="shared" si="25"/>
        <v>0</v>
      </c>
      <c r="N40" s="96">
        <f t="shared" si="25"/>
        <v>854000</v>
      </c>
      <c r="O40" s="97">
        <f t="shared" si="25"/>
        <v>2601078</v>
      </c>
      <c r="P40" s="96">
        <f t="shared" si="19"/>
        <v>854000</v>
      </c>
      <c r="Q40" s="97">
        <f t="shared" si="20"/>
        <v>401078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13.555555555555557</v>
      </c>
      <c r="U40" s="54">
        <f>IF((+$E35+$E38) =0,0,(Q40   /(+$E35+$E38) )*100)</f>
        <v>6.3663174603174593</v>
      </c>
      <c r="V40" s="96">
        <f>SUM(V35:V39)</f>
        <v>1014000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21882000</v>
      </c>
      <c r="C67" s="104">
        <f>SUM(C9:C14,C17:C23,C26:C29,C32,C35:C39,C42:C52,C55:C58,C61:C65)</f>
        <v>0</v>
      </c>
      <c r="D67" s="104"/>
      <c r="E67" s="104">
        <f t="shared" si="35"/>
        <v>21882000</v>
      </c>
      <c r="F67" s="105">
        <f t="shared" ref="F67:O67" si="43">SUM(F9:F14,F17:F23,F26:F29,F32,F35:F39,F42:F52,F55:F58,F61:F65)</f>
        <v>21882000</v>
      </c>
      <c r="G67" s="106">
        <f t="shared" si="43"/>
        <v>10442000</v>
      </c>
      <c r="H67" s="105">
        <f t="shared" si="43"/>
        <v>623000</v>
      </c>
      <c r="I67" s="106">
        <f t="shared" si="43"/>
        <v>0</v>
      </c>
      <c r="J67" s="105">
        <f t="shared" si="43"/>
        <v>1250000</v>
      </c>
      <c r="K67" s="106">
        <f t="shared" si="43"/>
        <v>-1240427</v>
      </c>
      <c r="L67" s="105">
        <f t="shared" si="43"/>
        <v>1167000</v>
      </c>
      <c r="M67" s="106">
        <f t="shared" si="43"/>
        <v>1552889</v>
      </c>
      <c r="N67" s="105">
        <f t="shared" si="43"/>
        <v>1174000</v>
      </c>
      <c r="O67" s="106">
        <f t="shared" si="43"/>
        <v>3784709</v>
      </c>
      <c r="P67" s="105">
        <f t="shared" si="36"/>
        <v>4214000</v>
      </c>
      <c r="Q67" s="106">
        <f t="shared" si="37"/>
        <v>4097171</v>
      </c>
      <c r="R67" s="61">
        <f t="shared" si="38"/>
        <v>0.59982862039417306</v>
      </c>
      <c r="S67" s="62">
        <f t="shared" si="39"/>
        <v>143.72051060957995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40.356253591266039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39.237416203792378</v>
      </c>
      <c r="V67" s="105">
        <f>SUM(V9:V14,V17:V23,V26:V29,V32,V35:V39,V42:V52,V55:V58,V61:V65)</f>
        <v>1014000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45353000</v>
      </c>
      <c r="C69" s="92">
        <v>0</v>
      </c>
      <c r="D69" s="92"/>
      <c r="E69" s="92">
        <f>$B69      +$C69      +$D69</f>
        <v>45353000</v>
      </c>
      <c r="F69" s="93">
        <v>45353000</v>
      </c>
      <c r="G69" s="94">
        <v>45353000</v>
      </c>
      <c r="H69" s="93">
        <v>120000</v>
      </c>
      <c r="I69" s="94"/>
      <c r="J69" s="93">
        <v>10818000</v>
      </c>
      <c r="K69" s="94">
        <v>10019010</v>
      </c>
      <c r="L69" s="93">
        <v>16037000</v>
      </c>
      <c r="M69" s="94">
        <v>7260931</v>
      </c>
      <c r="N69" s="93">
        <v>16758000</v>
      </c>
      <c r="O69" s="94">
        <v>5343044</v>
      </c>
      <c r="P69" s="93">
        <f>$H69      +$J69      +$L69      +$N69</f>
        <v>43733000</v>
      </c>
      <c r="Q69" s="94">
        <f>$I69      +$K69      +$M69      +$O69</f>
        <v>22622985</v>
      </c>
      <c r="R69" s="48">
        <f>IF(($L69      =0),0,((($N69      -$L69      )/$L69      )*100))</f>
        <v>4.4958533391532081</v>
      </c>
      <c r="S69" s="49">
        <f>IF(($M69      =0),0,((($O69      -$M69      )/$M69      )*100))</f>
        <v>-26.41378908572468</v>
      </c>
      <c r="T69" s="48">
        <f>IF(($E69      =0),0,(($P69      /$E69      )*100))</f>
        <v>96.428020197120361</v>
      </c>
      <c r="U69" s="50">
        <f>IF(($E69      =0),0,(($Q69      /$E69      )*100))</f>
        <v>49.882003395585741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45353000</v>
      </c>
      <c r="C70" s="101">
        <f>C69</f>
        <v>0</v>
      </c>
      <c r="D70" s="101"/>
      <c r="E70" s="101">
        <f>$B70      +$C70      +$D70</f>
        <v>45353000</v>
      </c>
      <c r="F70" s="102">
        <f t="shared" ref="F70:O70" si="44">F69</f>
        <v>45353000</v>
      </c>
      <c r="G70" s="103">
        <f t="shared" si="44"/>
        <v>45353000</v>
      </c>
      <c r="H70" s="102">
        <f t="shared" si="44"/>
        <v>120000</v>
      </c>
      <c r="I70" s="103">
        <f t="shared" si="44"/>
        <v>0</v>
      </c>
      <c r="J70" s="102">
        <f t="shared" si="44"/>
        <v>10818000</v>
      </c>
      <c r="K70" s="103">
        <f t="shared" si="44"/>
        <v>10019010</v>
      </c>
      <c r="L70" s="102">
        <f t="shared" si="44"/>
        <v>16037000</v>
      </c>
      <c r="M70" s="103">
        <f t="shared" si="44"/>
        <v>7260931</v>
      </c>
      <c r="N70" s="102">
        <f t="shared" si="44"/>
        <v>16758000</v>
      </c>
      <c r="O70" s="103">
        <f t="shared" si="44"/>
        <v>5343044</v>
      </c>
      <c r="P70" s="102">
        <f>$H70      +$J70      +$L70      +$N70</f>
        <v>43733000</v>
      </c>
      <c r="Q70" s="103">
        <f>$I70      +$K70      +$M70      +$O70</f>
        <v>22622985</v>
      </c>
      <c r="R70" s="57">
        <f>IF(($L70      =0),0,((($N70      -$L70      )/$L70      )*100))</f>
        <v>4.4958533391532081</v>
      </c>
      <c r="S70" s="58">
        <f>IF(($M70      =0),0,((($O70      -$M70      )/$M70      )*100))</f>
        <v>-26.41378908572468</v>
      </c>
      <c r="T70" s="57">
        <f>IF($E70   =0,0,($P70   /$E70   )*100)</f>
        <v>96.428020197120361</v>
      </c>
      <c r="U70" s="59">
        <f>IF($E70   =0,0,($Q70   /$E70 )*100)</f>
        <v>49.882003395585741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45353000</v>
      </c>
      <c r="C71" s="104">
        <f>C69</f>
        <v>0</v>
      </c>
      <c r="D71" s="104"/>
      <c r="E71" s="104">
        <f>$B71      +$C71      +$D71</f>
        <v>45353000</v>
      </c>
      <c r="F71" s="105">
        <f t="shared" ref="F71:O71" si="45">F69</f>
        <v>45353000</v>
      </c>
      <c r="G71" s="106">
        <f t="shared" si="45"/>
        <v>45353000</v>
      </c>
      <c r="H71" s="105">
        <f t="shared" si="45"/>
        <v>120000</v>
      </c>
      <c r="I71" s="106">
        <f t="shared" si="45"/>
        <v>0</v>
      </c>
      <c r="J71" s="105">
        <f t="shared" si="45"/>
        <v>10818000</v>
      </c>
      <c r="K71" s="106">
        <f t="shared" si="45"/>
        <v>10019010</v>
      </c>
      <c r="L71" s="105">
        <f t="shared" si="45"/>
        <v>16037000</v>
      </c>
      <c r="M71" s="106">
        <f t="shared" si="45"/>
        <v>7260931</v>
      </c>
      <c r="N71" s="105">
        <f t="shared" si="45"/>
        <v>16758000</v>
      </c>
      <c r="O71" s="106">
        <f t="shared" si="45"/>
        <v>5343044</v>
      </c>
      <c r="P71" s="105">
        <f>$H71      +$J71      +$L71      +$N71</f>
        <v>43733000</v>
      </c>
      <c r="Q71" s="106">
        <f>$I71      +$K71      +$M71      +$O71</f>
        <v>22622985</v>
      </c>
      <c r="R71" s="61">
        <f>IF(($L71      =0),0,((($N71      -$L71      )/$L71      )*100))</f>
        <v>4.4958533391532081</v>
      </c>
      <c r="S71" s="62">
        <f>IF(($M71      =0),0,((($O71      -$M71      )/$M71      )*100))</f>
        <v>-26.41378908572468</v>
      </c>
      <c r="T71" s="61">
        <f>IF($E71   =0,0,($P71   /$E71   )*100)</f>
        <v>96.428020197120361</v>
      </c>
      <c r="U71" s="65">
        <f>IF($E71   =0,0,($Q71   /$E71   )*100)</f>
        <v>49.882003395585741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67235000</v>
      </c>
      <c r="C72" s="104">
        <f>SUM(C9:C14,C17:C23,C26:C29,C32,C35:C39,C42:C52,C55:C58,C61:C65,C69)</f>
        <v>0</v>
      </c>
      <c r="D72" s="104"/>
      <c r="E72" s="104">
        <f>$B72      +$C72      +$D72</f>
        <v>67235000</v>
      </c>
      <c r="F72" s="105">
        <f t="shared" ref="F72:O72" si="46">SUM(F9:F14,F17:F23,F26:F29,F32,F35:F39,F42:F52,F55:F58,F61:F65,F69)</f>
        <v>67235000</v>
      </c>
      <c r="G72" s="106">
        <f t="shared" si="46"/>
        <v>55795000</v>
      </c>
      <c r="H72" s="105">
        <f t="shared" si="46"/>
        <v>743000</v>
      </c>
      <c r="I72" s="106">
        <f t="shared" si="46"/>
        <v>0</v>
      </c>
      <c r="J72" s="105">
        <f t="shared" si="46"/>
        <v>12068000</v>
      </c>
      <c r="K72" s="106">
        <f t="shared" si="46"/>
        <v>8778583</v>
      </c>
      <c r="L72" s="105">
        <f t="shared" si="46"/>
        <v>17204000</v>
      </c>
      <c r="M72" s="106">
        <f t="shared" si="46"/>
        <v>8813820</v>
      </c>
      <c r="N72" s="105">
        <f t="shared" si="46"/>
        <v>17932000</v>
      </c>
      <c r="O72" s="106">
        <f t="shared" si="46"/>
        <v>9127753</v>
      </c>
      <c r="P72" s="105">
        <f>$H72      +$J72      +$L72      +$N72</f>
        <v>47947000</v>
      </c>
      <c r="Q72" s="106">
        <f>$I72      +$K72      +$M72      +$O72</f>
        <v>26720156</v>
      </c>
      <c r="R72" s="61">
        <f>IF(($L72      =0),0,((($N72      -$L72      )/$L72      )*100))</f>
        <v>4.2315740525459198</v>
      </c>
      <c r="S72" s="62">
        <f>IF(($M72      =0),0,((($O72      -$M72      )/$M72      )*100))</f>
        <v>3.5618267675082991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85.934223496729103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47.889875436867101</v>
      </c>
      <c r="V72" s="105">
        <f>SUM(V9:V14,V17:V23,V26:V29,V32,V35:V39,V42:V52,V55:V58,V61:V65,V69)</f>
        <v>1014000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eYem3McQaYVoY+Exr0/Pbu+pR65UFodQykn+tWBsYVnmJixWF6kMe9cOInX5O04zp22+j4QvF+rVLQNjvXJKg==" saltValue="xXq4SwUXWZ6zlVV9N5zAP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1057000</v>
      </c>
      <c r="I10" s="94">
        <v>916960</v>
      </c>
      <c r="J10" s="93">
        <v>641000</v>
      </c>
      <c r="K10" s="94">
        <v>372198</v>
      </c>
      <c r="L10" s="93">
        <v>925000</v>
      </c>
      <c r="M10" s="94">
        <v>1222569</v>
      </c>
      <c r="N10" s="93">
        <v>471000</v>
      </c>
      <c r="O10" s="94">
        <v>341487</v>
      </c>
      <c r="P10" s="93">
        <f t="shared" ref="P10:P15" si="1">$H10      +$J10      +$L10      +$N10</f>
        <v>3094000</v>
      </c>
      <c r="Q10" s="94">
        <f t="shared" ref="Q10:Q15" si="2">$I10      +$K10      +$M10      +$O10</f>
        <v>2853214</v>
      </c>
      <c r="R10" s="48">
        <f t="shared" ref="R10:R15" si="3">IF(($L10      =0),0,((($N10      -$L10      )/$L10      )*100))</f>
        <v>-49.081081081081081</v>
      </c>
      <c r="S10" s="49">
        <f t="shared" ref="S10:S15" si="4">IF(($M10      =0),0,((($O10      -$M10      )/$M10      )*100))</f>
        <v>-72.068079593053653</v>
      </c>
      <c r="T10" s="48">
        <f t="shared" ref="T10:T14" si="5">IF(($E10      =0),0,(($P10      /$E10      )*100))</f>
        <v>99.806451612903231</v>
      </c>
      <c r="U10" s="50">
        <f t="shared" ref="U10:U14" si="6">IF(($E10      =0),0,(($Q10      /$E10      )*100))</f>
        <v>92.039161290322582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1057000</v>
      </c>
      <c r="I15" s="97">
        <f t="shared" si="7"/>
        <v>916960</v>
      </c>
      <c r="J15" s="96">
        <f t="shared" si="7"/>
        <v>641000</v>
      </c>
      <c r="K15" s="97">
        <f t="shared" si="7"/>
        <v>372198</v>
      </c>
      <c r="L15" s="96">
        <f t="shared" si="7"/>
        <v>925000</v>
      </c>
      <c r="M15" s="97">
        <f t="shared" si="7"/>
        <v>1222569</v>
      </c>
      <c r="N15" s="96">
        <f t="shared" si="7"/>
        <v>471000</v>
      </c>
      <c r="O15" s="97">
        <f t="shared" si="7"/>
        <v>341487</v>
      </c>
      <c r="P15" s="96">
        <f t="shared" si="1"/>
        <v>3094000</v>
      </c>
      <c r="Q15" s="97">
        <f t="shared" si="2"/>
        <v>2853214</v>
      </c>
      <c r="R15" s="52">
        <f t="shared" si="3"/>
        <v>-49.081081081081081</v>
      </c>
      <c r="S15" s="53">
        <f t="shared" si="4"/>
        <v>-72.068079593053653</v>
      </c>
      <c r="T15" s="52">
        <f>IF((SUM($E9:$E13))=0,0,(P15/(SUM($E9:$E13))*100))</f>
        <v>99.806451612903231</v>
      </c>
      <c r="U15" s="54">
        <f>IF((SUM($E9:$E13))=0,0,(Q15/(SUM($E9:$E13))*100))</f>
        <v>92.039161290322582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2003000</v>
      </c>
      <c r="C32" s="92">
        <v>0</v>
      </c>
      <c r="D32" s="92"/>
      <c r="E32" s="92">
        <f>$B32      +$C32      +$D32</f>
        <v>2003000</v>
      </c>
      <c r="F32" s="93">
        <v>2003000</v>
      </c>
      <c r="G32" s="94">
        <v>2003000</v>
      </c>
      <c r="H32" s="93">
        <v>897000</v>
      </c>
      <c r="I32" s="94">
        <v>841312</v>
      </c>
      <c r="J32" s="93">
        <v>261000</v>
      </c>
      <c r="K32" s="94">
        <v>261030</v>
      </c>
      <c r="L32" s="93">
        <v>143000</v>
      </c>
      <c r="M32" s="94">
        <v>219045</v>
      </c>
      <c r="N32" s="93">
        <v>702000</v>
      </c>
      <c r="O32" s="94">
        <v>626620</v>
      </c>
      <c r="P32" s="93">
        <f>$H32      +$J32      +$L32      +$N32</f>
        <v>2003000</v>
      </c>
      <c r="Q32" s="94">
        <f>$I32      +$K32      +$M32      +$O32</f>
        <v>1948007</v>
      </c>
      <c r="R32" s="48">
        <f>IF(($L32      =0),0,((($N32      -$L32      )/$L32      )*100))</f>
        <v>390.90909090909093</v>
      </c>
      <c r="S32" s="49">
        <f>IF(($M32      =0),0,((($O32      -$M32      )/$M32      )*100))</f>
        <v>186.06907256499804</v>
      </c>
      <c r="T32" s="48">
        <f>IF(($E32      =0),0,(($P32      /$E32      )*100))</f>
        <v>100</v>
      </c>
      <c r="U32" s="50">
        <f>IF(($E32      =0),0,(($Q32      /$E32      )*100))</f>
        <v>97.254468297553672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2003000</v>
      </c>
      <c r="C33" s="95">
        <f>C32</f>
        <v>0</v>
      </c>
      <c r="D33" s="95"/>
      <c r="E33" s="95">
        <f>$B33      +$C33      +$D33</f>
        <v>2003000</v>
      </c>
      <c r="F33" s="96">
        <f t="shared" ref="F33:O33" si="17">F32</f>
        <v>2003000</v>
      </c>
      <c r="G33" s="97">
        <f t="shared" si="17"/>
        <v>2003000</v>
      </c>
      <c r="H33" s="96">
        <f t="shared" si="17"/>
        <v>897000</v>
      </c>
      <c r="I33" s="97">
        <f t="shared" si="17"/>
        <v>841312</v>
      </c>
      <c r="J33" s="96">
        <f t="shared" si="17"/>
        <v>261000</v>
      </c>
      <c r="K33" s="97">
        <f t="shared" si="17"/>
        <v>261030</v>
      </c>
      <c r="L33" s="96">
        <f t="shared" si="17"/>
        <v>143000</v>
      </c>
      <c r="M33" s="97">
        <f t="shared" si="17"/>
        <v>219045</v>
      </c>
      <c r="N33" s="96">
        <f t="shared" si="17"/>
        <v>702000</v>
      </c>
      <c r="O33" s="97">
        <f t="shared" si="17"/>
        <v>626620</v>
      </c>
      <c r="P33" s="96">
        <f>$H33      +$J33      +$L33      +$N33</f>
        <v>2003000</v>
      </c>
      <c r="Q33" s="97">
        <f>$I33      +$K33      +$M33      +$O33</f>
        <v>1948007</v>
      </c>
      <c r="R33" s="52">
        <f>IF(($L33      =0),0,((($N33      -$L33      )/$L33      )*100))</f>
        <v>390.90909090909093</v>
      </c>
      <c r="S33" s="53">
        <f>IF(($M33      =0),0,((($O33      -$M33      )/$M33      )*100))</f>
        <v>186.06907256499804</v>
      </c>
      <c r="T33" s="52">
        <f>IF($E33   =0,0,($P33   /$E33   )*100)</f>
        <v>100</v>
      </c>
      <c r="U33" s="54">
        <f>IF($E33   =0,0,($Q33   /$E33   )*100)</f>
        <v>97.254468297553672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19440000</v>
      </c>
      <c r="C35" s="92">
        <v>0</v>
      </c>
      <c r="D35" s="92"/>
      <c r="E35" s="92">
        <f t="shared" ref="E35:E40" si="18">$B35      +$C35      +$D35</f>
        <v>19440000</v>
      </c>
      <c r="F35" s="93">
        <v>19440000</v>
      </c>
      <c r="G35" s="94">
        <v>19440000</v>
      </c>
      <c r="H35" s="93">
        <v>984000</v>
      </c>
      <c r="I35" s="94">
        <v>6897092</v>
      </c>
      <c r="J35" s="93">
        <v>6481000</v>
      </c>
      <c r="K35" s="94">
        <v>264792</v>
      </c>
      <c r="L35" s="93">
        <v>2922000</v>
      </c>
      <c r="M35" s="94">
        <v>3718596</v>
      </c>
      <c r="N35" s="93">
        <v>9053000</v>
      </c>
      <c r="O35" s="94">
        <v>12650960</v>
      </c>
      <c r="P35" s="93">
        <f t="shared" ref="P35:P40" si="19">$H35      +$J35      +$L35      +$N35</f>
        <v>19440000</v>
      </c>
      <c r="Q35" s="94">
        <f t="shared" ref="Q35:Q40" si="20">$I35      +$K35      +$M35      +$O35</f>
        <v>23531440</v>
      </c>
      <c r="R35" s="48">
        <f t="shared" ref="R35:R40" si="21">IF(($L35      =0),0,((($N35      -$L35      )/$L35      )*100))</f>
        <v>209.82203969883639</v>
      </c>
      <c r="S35" s="49">
        <f t="shared" ref="S35:S40" si="22">IF(($M35      =0),0,((($O35      -$M35      )/$M35      )*100))</f>
        <v>240.20797096538584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121.04650205761315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9962000</v>
      </c>
      <c r="C36" s="92">
        <v>0</v>
      </c>
      <c r="D36" s="92"/>
      <c r="E36" s="92">
        <f t="shared" si="18"/>
        <v>9962000</v>
      </c>
      <c r="F36" s="93">
        <v>9962000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29402000</v>
      </c>
      <c r="C40" s="95">
        <f>SUM(C35:C39)</f>
        <v>0</v>
      </c>
      <c r="D40" s="95"/>
      <c r="E40" s="95">
        <f t="shared" si="18"/>
        <v>29402000</v>
      </c>
      <c r="F40" s="96">
        <f t="shared" ref="F40:O40" si="25">SUM(F35:F39)</f>
        <v>29402000</v>
      </c>
      <c r="G40" s="97">
        <f t="shared" si="25"/>
        <v>19440000</v>
      </c>
      <c r="H40" s="96">
        <f t="shared" si="25"/>
        <v>984000</v>
      </c>
      <c r="I40" s="97">
        <f t="shared" si="25"/>
        <v>6897092</v>
      </c>
      <c r="J40" s="96">
        <f t="shared" si="25"/>
        <v>6481000</v>
      </c>
      <c r="K40" s="97">
        <f t="shared" si="25"/>
        <v>264792</v>
      </c>
      <c r="L40" s="96">
        <f t="shared" si="25"/>
        <v>2922000</v>
      </c>
      <c r="M40" s="97">
        <f t="shared" si="25"/>
        <v>3718596</v>
      </c>
      <c r="N40" s="96">
        <f t="shared" si="25"/>
        <v>9053000</v>
      </c>
      <c r="O40" s="97">
        <f t="shared" si="25"/>
        <v>12650960</v>
      </c>
      <c r="P40" s="96">
        <f t="shared" si="19"/>
        <v>19440000</v>
      </c>
      <c r="Q40" s="97">
        <f t="shared" si="20"/>
        <v>23531440</v>
      </c>
      <c r="R40" s="52">
        <f t="shared" si="21"/>
        <v>209.82203969883639</v>
      </c>
      <c r="S40" s="53">
        <f t="shared" si="22"/>
        <v>240.20797096538584</v>
      </c>
      <c r="T40" s="52">
        <f>IF((+$E35+$E38) =0,0,(P40   /(+$E35+$E38) )*100)</f>
        <v>100</v>
      </c>
      <c r="U40" s="54">
        <f>IF((+$E35+$E38) =0,0,(Q40   /(+$E35+$E38) )*100)</f>
        <v>121.04650205761315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34505000</v>
      </c>
      <c r="C67" s="104">
        <f>SUM(C9:C14,C17:C23,C26:C29,C32,C35:C39,C42:C52,C55:C58,C61:C65)</f>
        <v>0</v>
      </c>
      <c r="D67" s="104"/>
      <c r="E67" s="104">
        <f t="shared" si="35"/>
        <v>34505000</v>
      </c>
      <c r="F67" s="105">
        <f t="shared" ref="F67:O67" si="43">SUM(F9:F14,F17:F23,F26:F29,F32,F35:F39,F42:F52,F55:F58,F61:F65)</f>
        <v>34505000</v>
      </c>
      <c r="G67" s="106">
        <f t="shared" si="43"/>
        <v>24543000</v>
      </c>
      <c r="H67" s="105">
        <f t="shared" si="43"/>
        <v>2938000</v>
      </c>
      <c r="I67" s="106">
        <f t="shared" si="43"/>
        <v>8655364</v>
      </c>
      <c r="J67" s="105">
        <f t="shared" si="43"/>
        <v>7383000</v>
      </c>
      <c r="K67" s="106">
        <f t="shared" si="43"/>
        <v>898020</v>
      </c>
      <c r="L67" s="105">
        <f t="shared" si="43"/>
        <v>3990000</v>
      </c>
      <c r="M67" s="106">
        <f t="shared" si="43"/>
        <v>5160210</v>
      </c>
      <c r="N67" s="105">
        <f t="shared" si="43"/>
        <v>10226000</v>
      </c>
      <c r="O67" s="106">
        <f t="shared" si="43"/>
        <v>13619067</v>
      </c>
      <c r="P67" s="105">
        <f t="shared" si="36"/>
        <v>24537000</v>
      </c>
      <c r="Q67" s="106">
        <f t="shared" si="37"/>
        <v>28332661</v>
      </c>
      <c r="R67" s="61">
        <f t="shared" si="38"/>
        <v>156.29072681704261</v>
      </c>
      <c r="S67" s="62">
        <f t="shared" si="39"/>
        <v>163.92466585662211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99.975553110866642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115.44090372000161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35275000</v>
      </c>
      <c r="C69" s="92">
        <v>0</v>
      </c>
      <c r="D69" s="92"/>
      <c r="E69" s="92">
        <f>$B69      +$C69      +$D69</f>
        <v>35275000</v>
      </c>
      <c r="F69" s="93">
        <v>35275000</v>
      </c>
      <c r="G69" s="94">
        <v>35275000</v>
      </c>
      <c r="H69" s="93">
        <v>3518000</v>
      </c>
      <c r="I69" s="94">
        <v>2726633</v>
      </c>
      <c r="J69" s="93">
        <v>16854000</v>
      </c>
      <c r="K69" s="94">
        <v>4645788</v>
      </c>
      <c r="L69" s="93">
        <v>9306000</v>
      </c>
      <c r="M69" s="94">
        <v>22035978</v>
      </c>
      <c r="N69" s="93">
        <v>5597000</v>
      </c>
      <c r="O69" s="94">
        <v>7921615</v>
      </c>
      <c r="P69" s="93">
        <f>$H69      +$J69      +$L69      +$N69</f>
        <v>35275000</v>
      </c>
      <c r="Q69" s="94">
        <f>$I69      +$K69      +$M69      +$O69</f>
        <v>37330014</v>
      </c>
      <c r="R69" s="48">
        <f>IF(($L69      =0),0,((($N69      -$L69      )/$L69      )*100))</f>
        <v>-39.85600687728347</v>
      </c>
      <c r="S69" s="49">
        <f>IF(($M69      =0),0,((($O69      -$M69      )/$M69      )*100))</f>
        <v>-64.051448045555318</v>
      </c>
      <c r="T69" s="48">
        <f>IF(($E69      =0),0,(($P69      /$E69      )*100))</f>
        <v>100</v>
      </c>
      <c r="U69" s="50">
        <f>IF(($E69      =0),0,(($Q69      /$E69      )*100))</f>
        <v>105.82569525159462</v>
      </c>
      <c r="V69" s="93">
        <v>95000</v>
      </c>
      <c r="W69" s="94">
        <v>0</v>
      </c>
    </row>
    <row r="70" spans="1:23" ht="12.95" customHeight="1" x14ac:dyDescent="0.2">
      <c r="A70" s="56" t="s">
        <v>41</v>
      </c>
      <c r="B70" s="101">
        <f>B69</f>
        <v>35275000</v>
      </c>
      <c r="C70" s="101">
        <f>C69</f>
        <v>0</v>
      </c>
      <c r="D70" s="101"/>
      <c r="E70" s="101">
        <f>$B70      +$C70      +$D70</f>
        <v>35275000</v>
      </c>
      <c r="F70" s="102">
        <f t="shared" ref="F70:O70" si="44">F69</f>
        <v>35275000</v>
      </c>
      <c r="G70" s="103">
        <f t="shared" si="44"/>
        <v>35275000</v>
      </c>
      <c r="H70" s="102">
        <f t="shared" si="44"/>
        <v>3518000</v>
      </c>
      <c r="I70" s="103">
        <f t="shared" si="44"/>
        <v>2726633</v>
      </c>
      <c r="J70" s="102">
        <f t="shared" si="44"/>
        <v>16854000</v>
      </c>
      <c r="K70" s="103">
        <f t="shared" si="44"/>
        <v>4645788</v>
      </c>
      <c r="L70" s="102">
        <f t="shared" si="44"/>
        <v>9306000</v>
      </c>
      <c r="M70" s="103">
        <f t="shared" si="44"/>
        <v>22035978</v>
      </c>
      <c r="N70" s="102">
        <f t="shared" si="44"/>
        <v>5597000</v>
      </c>
      <c r="O70" s="103">
        <f t="shared" si="44"/>
        <v>7921615</v>
      </c>
      <c r="P70" s="102">
        <f>$H70      +$J70      +$L70      +$N70</f>
        <v>35275000</v>
      </c>
      <c r="Q70" s="103">
        <f>$I70      +$K70      +$M70      +$O70</f>
        <v>37330014</v>
      </c>
      <c r="R70" s="57">
        <f>IF(($L70      =0),0,((($N70      -$L70      )/$L70      )*100))</f>
        <v>-39.85600687728347</v>
      </c>
      <c r="S70" s="58">
        <f>IF(($M70      =0),0,((($O70      -$M70      )/$M70      )*100))</f>
        <v>-64.051448045555318</v>
      </c>
      <c r="T70" s="57">
        <f>IF($E70   =0,0,($P70   /$E70   )*100)</f>
        <v>100</v>
      </c>
      <c r="U70" s="59">
        <f>IF($E70   =0,0,($Q70   /$E70 )*100)</f>
        <v>105.82569525159462</v>
      </c>
      <c r="V70" s="102">
        <f>V69</f>
        <v>95000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35275000</v>
      </c>
      <c r="C71" s="104">
        <f>C69</f>
        <v>0</v>
      </c>
      <c r="D71" s="104"/>
      <c r="E71" s="104">
        <f>$B71      +$C71      +$D71</f>
        <v>35275000</v>
      </c>
      <c r="F71" s="105">
        <f t="shared" ref="F71:O71" si="45">F69</f>
        <v>35275000</v>
      </c>
      <c r="G71" s="106">
        <f t="shared" si="45"/>
        <v>35275000</v>
      </c>
      <c r="H71" s="105">
        <f t="shared" si="45"/>
        <v>3518000</v>
      </c>
      <c r="I71" s="106">
        <f t="shared" si="45"/>
        <v>2726633</v>
      </c>
      <c r="J71" s="105">
        <f t="shared" si="45"/>
        <v>16854000</v>
      </c>
      <c r="K71" s="106">
        <f t="shared" si="45"/>
        <v>4645788</v>
      </c>
      <c r="L71" s="105">
        <f t="shared" si="45"/>
        <v>9306000</v>
      </c>
      <c r="M71" s="106">
        <f t="shared" si="45"/>
        <v>22035978</v>
      </c>
      <c r="N71" s="105">
        <f t="shared" si="45"/>
        <v>5597000</v>
      </c>
      <c r="O71" s="106">
        <f t="shared" si="45"/>
        <v>7921615</v>
      </c>
      <c r="P71" s="105">
        <f>$H71      +$J71      +$L71      +$N71</f>
        <v>35275000</v>
      </c>
      <c r="Q71" s="106">
        <f>$I71      +$K71      +$M71      +$O71</f>
        <v>37330014</v>
      </c>
      <c r="R71" s="61">
        <f>IF(($L71      =0),0,((($N71      -$L71      )/$L71      )*100))</f>
        <v>-39.85600687728347</v>
      </c>
      <c r="S71" s="62">
        <f>IF(($M71      =0),0,((($O71      -$M71      )/$M71      )*100))</f>
        <v>-64.051448045555318</v>
      </c>
      <c r="T71" s="61">
        <f>IF($E71   =0,0,($P71   /$E71   )*100)</f>
        <v>100</v>
      </c>
      <c r="U71" s="65">
        <f>IF($E71   =0,0,($Q71   /$E71   )*100)</f>
        <v>105.82569525159462</v>
      </c>
      <c r="V71" s="105">
        <f>V69</f>
        <v>95000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69780000</v>
      </c>
      <c r="C72" s="104">
        <f>SUM(C9:C14,C17:C23,C26:C29,C32,C35:C39,C42:C52,C55:C58,C61:C65,C69)</f>
        <v>0</v>
      </c>
      <c r="D72" s="104"/>
      <c r="E72" s="104">
        <f>$B72      +$C72      +$D72</f>
        <v>69780000</v>
      </c>
      <c r="F72" s="105">
        <f t="shared" ref="F72:O72" si="46">SUM(F9:F14,F17:F23,F26:F29,F32,F35:F39,F42:F52,F55:F58,F61:F65,F69)</f>
        <v>69780000</v>
      </c>
      <c r="G72" s="106">
        <f t="shared" si="46"/>
        <v>59818000</v>
      </c>
      <c r="H72" s="105">
        <f t="shared" si="46"/>
        <v>6456000</v>
      </c>
      <c r="I72" s="106">
        <f t="shared" si="46"/>
        <v>11381997</v>
      </c>
      <c r="J72" s="105">
        <f t="shared" si="46"/>
        <v>24237000</v>
      </c>
      <c r="K72" s="106">
        <f t="shared" si="46"/>
        <v>5543808</v>
      </c>
      <c r="L72" s="105">
        <f t="shared" si="46"/>
        <v>13296000</v>
      </c>
      <c r="M72" s="106">
        <f t="shared" si="46"/>
        <v>27196188</v>
      </c>
      <c r="N72" s="105">
        <f t="shared" si="46"/>
        <v>15823000</v>
      </c>
      <c r="O72" s="106">
        <f t="shared" si="46"/>
        <v>21540682</v>
      </c>
      <c r="P72" s="105">
        <f>$H72      +$J72      +$L72      +$N72</f>
        <v>59812000</v>
      </c>
      <c r="Q72" s="106">
        <f>$I72      +$K72      +$M72      +$O72</f>
        <v>65662675</v>
      </c>
      <c r="R72" s="61">
        <f>IF(($L72      =0),0,((($N72      -$L72      )/$L72      )*100))</f>
        <v>19.005716004813479</v>
      </c>
      <c r="S72" s="62">
        <f>IF(($M72      =0),0,((($O72      -$M72      )/$M72      )*100))</f>
        <v>-20.795215858928465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99.989969574375607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109.77076298104249</v>
      </c>
      <c r="V72" s="105">
        <f>SUM(V9:V14,V17:V23,V26:V29,V32,V35:V39,V42:V52,V55:V58,V61:V65,V69)</f>
        <v>95000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DBCuOHMBu01B2iws4cmIKdZgrKYz5dMY1K29BrVlttE+H4ZHKBNTlWXr5yqU28hLI8chCVAY1BLm0ymwW0VpQ==" saltValue="vgl3WBG4bw2LKXsjkSD+4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5" si="0">$B10      +$C10      +$D10</f>
        <v>1700000</v>
      </c>
      <c r="F10" s="93">
        <v>1700000</v>
      </c>
      <c r="G10" s="94">
        <v>1700000</v>
      </c>
      <c r="H10" s="93">
        <v>1042000</v>
      </c>
      <c r="I10" s="94"/>
      <c r="J10" s="93">
        <v>178000</v>
      </c>
      <c r="K10" s="94">
        <v>929200</v>
      </c>
      <c r="L10" s="93">
        <v>148000</v>
      </c>
      <c r="M10" s="94">
        <v>268541</v>
      </c>
      <c r="N10" s="93">
        <v>309000</v>
      </c>
      <c r="O10" s="94">
        <v>130000</v>
      </c>
      <c r="P10" s="93">
        <f t="shared" ref="P10:P15" si="1">$H10      +$J10      +$L10      +$N10</f>
        <v>1677000</v>
      </c>
      <c r="Q10" s="94">
        <f t="shared" ref="Q10:Q15" si="2">$I10      +$K10      +$M10      +$O10</f>
        <v>1327741</v>
      </c>
      <c r="R10" s="48">
        <f t="shared" ref="R10:R15" si="3">IF(($L10      =0),0,((($N10      -$L10      )/$L10      )*100))</f>
        <v>108.78378378378379</v>
      </c>
      <c r="S10" s="49">
        <f t="shared" ref="S10:S15" si="4">IF(($M10      =0),0,((($O10      -$M10      )/$M10      )*100))</f>
        <v>-51.59025996030401</v>
      </c>
      <c r="T10" s="48">
        <f t="shared" ref="T10:T14" si="5">IF(($E10      =0),0,(($P10      /$E10      )*100))</f>
        <v>98.647058823529406</v>
      </c>
      <c r="U10" s="50">
        <f t="shared" ref="U10:U14" si="6">IF(($E10      =0),0,(($Q10      /$E10      )*100))</f>
        <v>78.102411764705877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1700000</v>
      </c>
      <c r="C15" s="95">
        <f>SUM(C9:C14)</f>
        <v>0</v>
      </c>
      <c r="D15" s="95"/>
      <c r="E15" s="95">
        <f t="shared" si="0"/>
        <v>1700000</v>
      </c>
      <c r="F15" s="96">
        <f t="shared" ref="F15:O15" si="7">SUM(F9:F14)</f>
        <v>1700000</v>
      </c>
      <c r="G15" s="97">
        <f t="shared" si="7"/>
        <v>1700000</v>
      </c>
      <c r="H15" s="96">
        <f t="shared" si="7"/>
        <v>1042000</v>
      </c>
      <c r="I15" s="97">
        <f t="shared" si="7"/>
        <v>0</v>
      </c>
      <c r="J15" s="96">
        <f t="shared" si="7"/>
        <v>178000</v>
      </c>
      <c r="K15" s="97">
        <f t="shared" si="7"/>
        <v>929200</v>
      </c>
      <c r="L15" s="96">
        <f t="shared" si="7"/>
        <v>148000</v>
      </c>
      <c r="M15" s="97">
        <f t="shared" si="7"/>
        <v>268541</v>
      </c>
      <c r="N15" s="96">
        <f t="shared" si="7"/>
        <v>309000</v>
      </c>
      <c r="O15" s="97">
        <f t="shared" si="7"/>
        <v>130000</v>
      </c>
      <c r="P15" s="96">
        <f t="shared" si="1"/>
        <v>1677000</v>
      </c>
      <c r="Q15" s="97">
        <f t="shared" si="2"/>
        <v>1327741</v>
      </c>
      <c r="R15" s="52">
        <f t="shared" si="3"/>
        <v>108.78378378378379</v>
      </c>
      <c r="S15" s="53">
        <f t="shared" si="4"/>
        <v>-51.59025996030401</v>
      </c>
      <c r="T15" s="52">
        <f>IF((SUM($E9:$E13))=0,0,(P15/(SUM($E9:$E13))*100))</f>
        <v>98.647058823529406</v>
      </c>
      <c r="U15" s="54">
        <f>IF((SUM($E9:$E13))=0,0,(Q15/(SUM($E9:$E13))*100))</f>
        <v>78.102411764705877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2738000</v>
      </c>
      <c r="C32" s="92">
        <v>0</v>
      </c>
      <c r="D32" s="92"/>
      <c r="E32" s="92">
        <f>$B32      +$C32      +$D32</f>
        <v>2738000</v>
      </c>
      <c r="F32" s="93">
        <v>2738000</v>
      </c>
      <c r="G32" s="94">
        <v>2738000</v>
      </c>
      <c r="H32" s="93">
        <v>791000</v>
      </c>
      <c r="I32" s="94"/>
      <c r="J32" s="93">
        <v>504000</v>
      </c>
      <c r="K32" s="94">
        <v>1529705</v>
      </c>
      <c r="L32" s="93">
        <v>537000</v>
      </c>
      <c r="M32" s="94">
        <v>726984</v>
      </c>
      <c r="N32" s="93"/>
      <c r="O32" s="94">
        <v>481240</v>
      </c>
      <c r="P32" s="93">
        <f>$H32      +$J32      +$L32      +$N32</f>
        <v>1832000</v>
      </c>
      <c r="Q32" s="94">
        <f>$I32      +$K32      +$M32      +$O32</f>
        <v>2737929</v>
      </c>
      <c r="R32" s="48">
        <f>IF(($L32      =0),0,((($N32      -$L32      )/$L32      )*100))</f>
        <v>-100</v>
      </c>
      <c r="S32" s="49">
        <f>IF(($M32      =0),0,((($O32      -$M32      )/$M32      )*100))</f>
        <v>-33.803219878291678</v>
      </c>
      <c r="T32" s="48">
        <f>IF(($E32      =0),0,(($P32      /$E32      )*100))</f>
        <v>66.910153396639885</v>
      </c>
      <c r="U32" s="50">
        <f>IF(($E32      =0),0,(($Q32      /$E32      )*100))</f>
        <v>99.99740686632579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2738000</v>
      </c>
      <c r="C33" s="95">
        <f>C32</f>
        <v>0</v>
      </c>
      <c r="D33" s="95"/>
      <c r="E33" s="95">
        <f>$B33      +$C33      +$D33</f>
        <v>2738000</v>
      </c>
      <c r="F33" s="96">
        <f t="shared" ref="F33:O33" si="17">F32</f>
        <v>2738000</v>
      </c>
      <c r="G33" s="97">
        <f t="shared" si="17"/>
        <v>2738000</v>
      </c>
      <c r="H33" s="96">
        <f t="shared" si="17"/>
        <v>791000</v>
      </c>
      <c r="I33" s="97">
        <f t="shared" si="17"/>
        <v>0</v>
      </c>
      <c r="J33" s="96">
        <f t="shared" si="17"/>
        <v>504000</v>
      </c>
      <c r="K33" s="97">
        <f t="shared" si="17"/>
        <v>1529705</v>
      </c>
      <c r="L33" s="96">
        <f t="shared" si="17"/>
        <v>537000</v>
      </c>
      <c r="M33" s="97">
        <f t="shared" si="17"/>
        <v>726984</v>
      </c>
      <c r="N33" s="96">
        <f t="shared" si="17"/>
        <v>0</v>
      </c>
      <c r="O33" s="97">
        <f t="shared" si="17"/>
        <v>481240</v>
      </c>
      <c r="P33" s="96">
        <f>$H33      +$J33      +$L33      +$N33</f>
        <v>1832000</v>
      </c>
      <c r="Q33" s="97">
        <f>$I33      +$K33      +$M33      +$O33</f>
        <v>2737929</v>
      </c>
      <c r="R33" s="52">
        <f>IF(($L33      =0),0,((($N33      -$L33      )/$L33      )*100))</f>
        <v>-100</v>
      </c>
      <c r="S33" s="53">
        <f>IF(($M33      =0),0,((($O33      -$M33      )/$M33      )*100))</f>
        <v>-33.803219878291678</v>
      </c>
      <c r="T33" s="52">
        <f>IF($E33   =0,0,($P33   /$E33   )*100)</f>
        <v>66.910153396639885</v>
      </c>
      <c r="U33" s="54">
        <f>IF($E33   =0,0,($Q33   /$E33   )*100)</f>
        <v>99.99740686632579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2750000</v>
      </c>
      <c r="K35" s="94">
        <v>6593679</v>
      </c>
      <c r="L35" s="93">
        <v>4153000</v>
      </c>
      <c r="M35" s="94">
        <v>3469780</v>
      </c>
      <c r="N35" s="93">
        <v>1488000</v>
      </c>
      <c r="O35" s="94">
        <v>1867278</v>
      </c>
      <c r="P35" s="93">
        <f t="shared" ref="P35:P40" si="19">$H35      +$J35      +$L35      +$N35</f>
        <v>8391000</v>
      </c>
      <c r="Q35" s="94">
        <f t="shared" ref="Q35:Q40" si="20">$I35      +$K35      +$M35      +$O35</f>
        <v>11930737</v>
      </c>
      <c r="R35" s="48">
        <f t="shared" ref="R35:R40" si="21">IF(($L35      =0),0,((($N35      -$L35      )/$L35      )*100))</f>
        <v>-64.170479171683127</v>
      </c>
      <c r="S35" s="49">
        <f t="shared" ref="S35:S40" si="22">IF(($M35      =0),0,((($O35      -$M35      )/$M35      )*100))</f>
        <v>-46.184541959432586</v>
      </c>
      <c r="T35" s="48">
        <f t="shared" ref="T35:T39" si="23">IF(($E35      =0),0,(($P35      /$E35      )*100))</f>
        <v>83.91</v>
      </c>
      <c r="U35" s="50">
        <f t="shared" ref="U35:U39" si="24">IF(($E35      =0),0,(($Q35      /$E35      )*100))</f>
        <v>119.30737000000001</v>
      </c>
      <c r="V35" s="93">
        <v>1150000</v>
      </c>
      <c r="W35" s="94">
        <v>0</v>
      </c>
    </row>
    <row r="36" spans="1:23" ht="12.95" customHeight="1" x14ac:dyDescent="0.2">
      <c r="A36" s="47" t="s">
        <v>60</v>
      </c>
      <c r="B36" s="92">
        <v>12736000</v>
      </c>
      <c r="C36" s="92">
        <v>0</v>
      </c>
      <c r="D36" s="92"/>
      <c r="E36" s="92">
        <f t="shared" si="18"/>
        <v>12736000</v>
      </c>
      <c r="F36" s="93">
        <v>12736000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22736000</v>
      </c>
      <c r="C40" s="95">
        <f>SUM(C35:C39)</f>
        <v>0</v>
      </c>
      <c r="D40" s="95"/>
      <c r="E40" s="95">
        <f t="shared" si="18"/>
        <v>22736000</v>
      </c>
      <c r="F40" s="96">
        <f t="shared" ref="F40:O40" si="25">SUM(F35:F39)</f>
        <v>22736000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2750000</v>
      </c>
      <c r="K40" s="97">
        <f t="shared" si="25"/>
        <v>6593679</v>
      </c>
      <c r="L40" s="96">
        <f t="shared" si="25"/>
        <v>4153000</v>
      </c>
      <c r="M40" s="97">
        <f t="shared" si="25"/>
        <v>3469780</v>
      </c>
      <c r="N40" s="96">
        <f t="shared" si="25"/>
        <v>1488000</v>
      </c>
      <c r="O40" s="97">
        <f t="shared" si="25"/>
        <v>1867278</v>
      </c>
      <c r="P40" s="96">
        <f t="shared" si="19"/>
        <v>8391000</v>
      </c>
      <c r="Q40" s="97">
        <f t="shared" si="20"/>
        <v>11930737</v>
      </c>
      <c r="R40" s="52">
        <f t="shared" si="21"/>
        <v>-64.170479171683127</v>
      </c>
      <c r="S40" s="53">
        <f t="shared" si="22"/>
        <v>-46.184541959432586</v>
      </c>
      <c r="T40" s="52">
        <f>IF((+$E35+$E38) =0,0,(P40   /(+$E35+$E38) )*100)</f>
        <v>83.91</v>
      </c>
      <c r="U40" s="54">
        <f>IF((+$E35+$E38) =0,0,(Q40   /(+$E35+$E38) )*100)</f>
        <v>119.30737000000001</v>
      </c>
      <c r="V40" s="96">
        <f>SUM(V35:V39)</f>
        <v>1150000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2385000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2385000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27174000</v>
      </c>
      <c r="C67" s="104">
        <f>SUM(C9:C14,C17:C23,C26:C29,C32,C35:C39,C42:C52,C55:C58,C61:C65)</f>
        <v>0</v>
      </c>
      <c r="D67" s="104"/>
      <c r="E67" s="104">
        <f t="shared" si="35"/>
        <v>27174000</v>
      </c>
      <c r="F67" s="105">
        <f t="shared" ref="F67:O67" si="43">SUM(F9:F14,F17:F23,F26:F29,F32,F35:F39,F42:F52,F55:F58,F61:F65)</f>
        <v>27174000</v>
      </c>
      <c r="G67" s="106">
        <f t="shared" si="43"/>
        <v>14438000</v>
      </c>
      <c r="H67" s="105">
        <f t="shared" si="43"/>
        <v>1833000</v>
      </c>
      <c r="I67" s="106">
        <f t="shared" si="43"/>
        <v>0</v>
      </c>
      <c r="J67" s="105">
        <f t="shared" si="43"/>
        <v>3432000</v>
      </c>
      <c r="K67" s="106">
        <f t="shared" si="43"/>
        <v>9052584</v>
      </c>
      <c r="L67" s="105">
        <f t="shared" si="43"/>
        <v>4838000</v>
      </c>
      <c r="M67" s="106">
        <f t="shared" si="43"/>
        <v>4465305</v>
      </c>
      <c r="N67" s="105">
        <f t="shared" si="43"/>
        <v>1797000</v>
      </c>
      <c r="O67" s="106">
        <f t="shared" si="43"/>
        <v>2478518</v>
      </c>
      <c r="P67" s="105">
        <f t="shared" si="36"/>
        <v>11900000</v>
      </c>
      <c r="Q67" s="106">
        <f t="shared" si="37"/>
        <v>15996407</v>
      </c>
      <c r="R67" s="61">
        <f t="shared" si="38"/>
        <v>-62.856552294336495</v>
      </c>
      <c r="S67" s="62">
        <f t="shared" si="39"/>
        <v>-44.493869959610819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82.421388003878647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110.79378722814795</v>
      </c>
      <c r="V67" s="105">
        <f>SUM(V9:V14,V17:V23,V26:V29,V32,V35:V39,V42:V52,V55:V58,V61:V65)</f>
        <v>3535000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40582000</v>
      </c>
      <c r="C69" s="92">
        <v>22000000</v>
      </c>
      <c r="D69" s="92"/>
      <c r="E69" s="92">
        <f>$B69      +$C69      +$D69</f>
        <v>62582000</v>
      </c>
      <c r="F69" s="93">
        <v>62582000</v>
      </c>
      <c r="G69" s="94">
        <v>62582000</v>
      </c>
      <c r="H69" s="93">
        <v>10923000</v>
      </c>
      <c r="I69" s="94"/>
      <c r="J69" s="93">
        <v>14271000</v>
      </c>
      <c r="K69" s="94">
        <v>41966247</v>
      </c>
      <c r="L69" s="93">
        <v>11733000</v>
      </c>
      <c r="M69" s="94">
        <v>17537369</v>
      </c>
      <c r="N69" s="93">
        <v>4484000</v>
      </c>
      <c r="O69" s="94">
        <v>8199950</v>
      </c>
      <c r="P69" s="93">
        <f>$H69      +$J69      +$L69      +$N69</f>
        <v>41411000</v>
      </c>
      <c r="Q69" s="94">
        <f>$I69      +$K69      +$M69      +$O69</f>
        <v>67703566</v>
      </c>
      <c r="R69" s="48">
        <f>IF(($L69      =0),0,((($N69      -$L69      )/$L69      )*100))</f>
        <v>-61.783005199011335</v>
      </c>
      <c r="S69" s="49">
        <f>IF(($M69      =0),0,((($O69      -$M69      )/$M69      )*100))</f>
        <v>-53.242986447967198</v>
      </c>
      <c r="T69" s="48">
        <f>IF(($E69      =0),0,(($P69      /$E69      )*100))</f>
        <v>66.170783931481893</v>
      </c>
      <c r="U69" s="50">
        <f>IF(($E69      =0),0,(($Q69      /$E69      )*100))</f>
        <v>108.18376849573359</v>
      </c>
      <c r="V69" s="93">
        <v>22278000</v>
      </c>
      <c r="W69" s="94">
        <v>0</v>
      </c>
    </row>
    <row r="70" spans="1:23" ht="12.95" customHeight="1" x14ac:dyDescent="0.2">
      <c r="A70" s="56" t="s">
        <v>41</v>
      </c>
      <c r="B70" s="101">
        <f>B69</f>
        <v>40582000</v>
      </c>
      <c r="C70" s="101">
        <f>C69</f>
        <v>22000000</v>
      </c>
      <c r="D70" s="101"/>
      <c r="E70" s="101">
        <f>$B70      +$C70      +$D70</f>
        <v>62582000</v>
      </c>
      <c r="F70" s="102">
        <f t="shared" ref="F70:O70" si="44">F69</f>
        <v>62582000</v>
      </c>
      <c r="G70" s="103">
        <f t="shared" si="44"/>
        <v>62582000</v>
      </c>
      <c r="H70" s="102">
        <f t="shared" si="44"/>
        <v>10923000</v>
      </c>
      <c r="I70" s="103">
        <f t="shared" si="44"/>
        <v>0</v>
      </c>
      <c r="J70" s="102">
        <f t="shared" si="44"/>
        <v>14271000</v>
      </c>
      <c r="K70" s="103">
        <f t="shared" si="44"/>
        <v>41966247</v>
      </c>
      <c r="L70" s="102">
        <f t="shared" si="44"/>
        <v>11733000</v>
      </c>
      <c r="M70" s="103">
        <f t="shared" si="44"/>
        <v>17537369</v>
      </c>
      <c r="N70" s="102">
        <f t="shared" si="44"/>
        <v>4484000</v>
      </c>
      <c r="O70" s="103">
        <f t="shared" si="44"/>
        <v>8199950</v>
      </c>
      <c r="P70" s="102">
        <f>$H70      +$J70      +$L70      +$N70</f>
        <v>41411000</v>
      </c>
      <c r="Q70" s="103">
        <f>$I70      +$K70      +$M70      +$O70</f>
        <v>67703566</v>
      </c>
      <c r="R70" s="57">
        <f>IF(($L70      =0),0,((($N70      -$L70      )/$L70      )*100))</f>
        <v>-61.783005199011335</v>
      </c>
      <c r="S70" s="58">
        <f>IF(($M70      =0),0,((($O70      -$M70      )/$M70      )*100))</f>
        <v>-53.242986447967198</v>
      </c>
      <c r="T70" s="57">
        <f>IF($E70   =0,0,($P70   /$E70   )*100)</f>
        <v>66.170783931481893</v>
      </c>
      <c r="U70" s="59">
        <f>IF($E70   =0,0,($Q70   /$E70 )*100)</f>
        <v>108.18376849573359</v>
      </c>
      <c r="V70" s="102">
        <f>V69</f>
        <v>22278000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40582000</v>
      </c>
      <c r="C71" s="104">
        <f>C69</f>
        <v>22000000</v>
      </c>
      <c r="D71" s="104"/>
      <c r="E71" s="104">
        <f>$B71      +$C71      +$D71</f>
        <v>62582000</v>
      </c>
      <c r="F71" s="105">
        <f t="shared" ref="F71:O71" si="45">F69</f>
        <v>62582000</v>
      </c>
      <c r="G71" s="106">
        <f t="shared" si="45"/>
        <v>62582000</v>
      </c>
      <c r="H71" s="105">
        <f t="shared" si="45"/>
        <v>10923000</v>
      </c>
      <c r="I71" s="106">
        <f t="shared" si="45"/>
        <v>0</v>
      </c>
      <c r="J71" s="105">
        <f t="shared" si="45"/>
        <v>14271000</v>
      </c>
      <c r="K71" s="106">
        <f t="shared" si="45"/>
        <v>41966247</v>
      </c>
      <c r="L71" s="105">
        <f t="shared" si="45"/>
        <v>11733000</v>
      </c>
      <c r="M71" s="106">
        <f t="shared" si="45"/>
        <v>17537369</v>
      </c>
      <c r="N71" s="105">
        <f t="shared" si="45"/>
        <v>4484000</v>
      </c>
      <c r="O71" s="106">
        <f t="shared" si="45"/>
        <v>8199950</v>
      </c>
      <c r="P71" s="105">
        <f>$H71      +$J71      +$L71      +$N71</f>
        <v>41411000</v>
      </c>
      <c r="Q71" s="106">
        <f>$I71      +$K71      +$M71      +$O71</f>
        <v>67703566</v>
      </c>
      <c r="R71" s="61">
        <f>IF(($L71      =0),0,((($N71      -$L71      )/$L71      )*100))</f>
        <v>-61.783005199011335</v>
      </c>
      <c r="S71" s="62">
        <f>IF(($M71      =0),0,((($O71      -$M71      )/$M71      )*100))</f>
        <v>-53.242986447967198</v>
      </c>
      <c r="T71" s="61">
        <f>IF($E71   =0,0,($P71   /$E71   )*100)</f>
        <v>66.170783931481893</v>
      </c>
      <c r="U71" s="65">
        <f>IF($E71   =0,0,($Q71   /$E71   )*100)</f>
        <v>108.18376849573359</v>
      </c>
      <c r="V71" s="105">
        <f>V69</f>
        <v>22278000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67756000</v>
      </c>
      <c r="C72" s="104">
        <f>SUM(C9:C14,C17:C23,C26:C29,C32,C35:C39,C42:C52,C55:C58,C61:C65,C69)</f>
        <v>22000000</v>
      </c>
      <c r="D72" s="104"/>
      <c r="E72" s="104">
        <f>$B72      +$C72      +$D72</f>
        <v>89756000</v>
      </c>
      <c r="F72" s="105">
        <f t="shared" ref="F72:O72" si="46">SUM(F9:F14,F17:F23,F26:F29,F32,F35:F39,F42:F52,F55:F58,F61:F65,F69)</f>
        <v>89756000</v>
      </c>
      <c r="G72" s="106">
        <f t="shared" si="46"/>
        <v>77020000</v>
      </c>
      <c r="H72" s="105">
        <f t="shared" si="46"/>
        <v>12756000</v>
      </c>
      <c r="I72" s="106">
        <f t="shared" si="46"/>
        <v>0</v>
      </c>
      <c r="J72" s="105">
        <f t="shared" si="46"/>
        <v>17703000</v>
      </c>
      <c r="K72" s="106">
        <f t="shared" si="46"/>
        <v>51018831</v>
      </c>
      <c r="L72" s="105">
        <f t="shared" si="46"/>
        <v>16571000</v>
      </c>
      <c r="M72" s="106">
        <f t="shared" si="46"/>
        <v>22002674</v>
      </c>
      <c r="N72" s="105">
        <f t="shared" si="46"/>
        <v>6281000</v>
      </c>
      <c r="O72" s="106">
        <f t="shared" si="46"/>
        <v>10678468</v>
      </c>
      <c r="P72" s="105">
        <f>$H72      +$J72      +$L72      +$N72</f>
        <v>53311000</v>
      </c>
      <c r="Q72" s="106">
        <f>$I72      +$K72      +$M72      +$O72</f>
        <v>83699973</v>
      </c>
      <c r="R72" s="61">
        <f>IF(($L72      =0),0,((($N72      -$L72      )/$L72      )*100))</f>
        <v>-62.096433528453318</v>
      </c>
      <c r="S72" s="62">
        <f>IF(($M72      =0),0,((($O72      -$M72      )/$M72      )*100))</f>
        <v>-51.467408006863167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69.217086471046485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108.67303687353933</v>
      </c>
      <c r="V72" s="105">
        <f>SUM(V9:V14,V17:V23,V26:V29,V32,V35:V39,V42:V52,V55:V58,V61:V65,V69)</f>
        <v>25813000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8Qkl3sqaRe4b77PMhz+zh51qrzHAT955RJDSNdO4rRT3V9XRk5H7tw3tzXJ/AC0PTdNuwiMMy9srBhgUDwTKQ==" saltValue="f+orVl+6PiDMGymH6Katr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5" si="0">$B10      +$C10      +$D10</f>
        <v>1700000</v>
      </c>
      <c r="F10" s="93">
        <v>1700000</v>
      </c>
      <c r="G10" s="94">
        <v>1700000</v>
      </c>
      <c r="H10" s="93"/>
      <c r="I10" s="94"/>
      <c r="J10" s="93"/>
      <c r="K10" s="94"/>
      <c r="L10" s="93">
        <v>1286000</v>
      </c>
      <c r="M10" s="94"/>
      <c r="N10" s="93"/>
      <c r="O10" s="94"/>
      <c r="P10" s="93">
        <f t="shared" ref="P10:P15" si="1">$H10      +$J10      +$L10      +$N10</f>
        <v>1286000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75.647058823529406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1700000</v>
      </c>
      <c r="C15" s="95">
        <f>SUM(C9:C14)</f>
        <v>0</v>
      </c>
      <c r="D15" s="95"/>
      <c r="E15" s="95">
        <f t="shared" si="0"/>
        <v>1700000</v>
      </c>
      <c r="F15" s="96">
        <f t="shared" ref="F15:O15" si="7">SUM(F9:F14)</f>
        <v>1700000</v>
      </c>
      <c r="G15" s="97">
        <f t="shared" si="7"/>
        <v>1700000</v>
      </c>
      <c r="H15" s="96">
        <f t="shared" si="7"/>
        <v>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1286000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1286000</v>
      </c>
      <c r="Q15" s="97">
        <f t="shared" si="2"/>
        <v>0</v>
      </c>
      <c r="R15" s="52">
        <f t="shared" si="3"/>
        <v>-100</v>
      </c>
      <c r="S15" s="53">
        <f t="shared" si="4"/>
        <v>0</v>
      </c>
      <c r="T15" s="52">
        <f>IF((SUM($E9:$E13))=0,0,(P15/(SUM($E9:$E13))*100))</f>
        <v>75.647058823529406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1542000</v>
      </c>
      <c r="H32" s="93"/>
      <c r="I32" s="94"/>
      <c r="J32" s="93">
        <v>282000</v>
      </c>
      <c r="K32" s="94"/>
      <c r="L32" s="93">
        <v>439000</v>
      </c>
      <c r="M32" s="94"/>
      <c r="N32" s="93"/>
      <c r="O32" s="94"/>
      <c r="P32" s="93">
        <f>$H32      +$J32      +$L32      +$N32</f>
        <v>721000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46.757457846952008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1542000</v>
      </c>
      <c r="H33" s="96">
        <f t="shared" si="17"/>
        <v>0</v>
      </c>
      <c r="I33" s="97">
        <f t="shared" si="17"/>
        <v>0</v>
      </c>
      <c r="J33" s="96">
        <f t="shared" si="17"/>
        <v>282000</v>
      </c>
      <c r="K33" s="97">
        <f t="shared" si="17"/>
        <v>0</v>
      </c>
      <c r="L33" s="96">
        <f t="shared" si="17"/>
        <v>439000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721000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46.757457846952008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4804000</v>
      </c>
      <c r="C35" s="92">
        <v>0</v>
      </c>
      <c r="D35" s="92"/>
      <c r="E35" s="92">
        <f t="shared" ref="E35:E40" si="18">$B35      +$C35      +$D35</f>
        <v>4804000</v>
      </c>
      <c r="F35" s="93">
        <v>4804000</v>
      </c>
      <c r="G35" s="94">
        <v>4804000</v>
      </c>
      <c r="H35" s="93"/>
      <c r="I35" s="94"/>
      <c r="J35" s="93">
        <v>2155000</v>
      </c>
      <c r="K35" s="94"/>
      <c r="L35" s="93">
        <v>1156000</v>
      </c>
      <c r="M35" s="94">
        <v>625790</v>
      </c>
      <c r="N35" s="93">
        <v>877000</v>
      </c>
      <c r="O35" s="94">
        <v>633965</v>
      </c>
      <c r="P35" s="93">
        <f t="shared" ref="P35:P40" si="19">$H35      +$J35      +$L35      +$N35</f>
        <v>4188000</v>
      </c>
      <c r="Q35" s="94">
        <f t="shared" ref="Q35:Q40" si="20">$I35      +$K35      +$M35      +$O35</f>
        <v>1259755</v>
      </c>
      <c r="R35" s="48">
        <f t="shared" ref="R35:R40" si="21">IF(($L35      =0),0,((($N35      -$L35      )/$L35      )*100))</f>
        <v>-24.134948096885815</v>
      </c>
      <c r="S35" s="49">
        <f t="shared" ref="S35:S40" si="22">IF(($M35      =0),0,((($O35      -$M35      )/$M35      )*100))</f>
        <v>1.3063487751482128</v>
      </c>
      <c r="T35" s="48">
        <f t="shared" ref="T35:T39" si="23">IF(($E35      =0),0,(($P35      /$E35      )*100))</f>
        <v>87.177352206494589</v>
      </c>
      <c r="U35" s="50">
        <f t="shared" ref="U35:U39" si="24">IF(($E35      =0),0,(($Q35      /$E35      )*100))</f>
        <v>26.223043297252289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6725000</v>
      </c>
      <c r="C36" s="92">
        <v>0</v>
      </c>
      <c r="D36" s="92"/>
      <c r="E36" s="92">
        <f t="shared" si="18"/>
        <v>6725000</v>
      </c>
      <c r="F36" s="93">
        <v>6725000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11529000</v>
      </c>
      <c r="C40" s="95">
        <f>SUM(C35:C39)</f>
        <v>0</v>
      </c>
      <c r="D40" s="95"/>
      <c r="E40" s="95">
        <f t="shared" si="18"/>
        <v>11529000</v>
      </c>
      <c r="F40" s="96">
        <f t="shared" ref="F40:O40" si="25">SUM(F35:F39)</f>
        <v>11529000</v>
      </c>
      <c r="G40" s="97">
        <f t="shared" si="25"/>
        <v>4804000</v>
      </c>
      <c r="H40" s="96">
        <f t="shared" si="25"/>
        <v>0</v>
      </c>
      <c r="I40" s="97">
        <f t="shared" si="25"/>
        <v>0</v>
      </c>
      <c r="J40" s="96">
        <f t="shared" si="25"/>
        <v>2155000</v>
      </c>
      <c r="K40" s="97">
        <f t="shared" si="25"/>
        <v>0</v>
      </c>
      <c r="L40" s="96">
        <f t="shared" si="25"/>
        <v>1156000</v>
      </c>
      <c r="M40" s="97">
        <f t="shared" si="25"/>
        <v>625790</v>
      </c>
      <c r="N40" s="96">
        <f t="shared" si="25"/>
        <v>877000</v>
      </c>
      <c r="O40" s="97">
        <f t="shared" si="25"/>
        <v>633965</v>
      </c>
      <c r="P40" s="96">
        <f t="shared" si="19"/>
        <v>4188000</v>
      </c>
      <c r="Q40" s="97">
        <f t="shared" si="20"/>
        <v>1259755</v>
      </c>
      <c r="R40" s="52">
        <f t="shared" si="21"/>
        <v>-24.134948096885815</v>
      </c>
      <c r="S40" s="53">
        <f t="shared" si="22"/>
        <v>1.3063487751482128</v>
      </c>
      <c r="T40" s="52">
        <f>IF((+$E35+$E38) =0,0,(P40   /(+$E35+$E38) )*100)</f>
        <v>87.177352206494589</v>
      </c>
      <c r="U40" s="54">
        <f>IF((+$E35+$E38) =0,0,(Q40   /(+$E35+$E38) )*100)</f>
        <v>26.223043297252289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14771000</v>
      </c>
      <c r="C67" s="104">
        <f>SUM(C9:C14,C17:C23,C26:C29,C32,C35:C39,C42:C52,C55:C58,C61:C65)</f>
        <v>0</v>
      </c>
      <c r="D67" s="104"/>
      <c r="E67" s="104">
        <f t="shared" si="35"/>
        <v>14771000</v>
      </c>
      <c r="F67" s="105">
        <f t="shared" ref="F67:O67" si="43">SUM(F9:F14,F17:F23,F26:F29,F32,F35:F39,F42:F52,F55:F58,F61:F65)</f>
        <v>14771000</v>
      </c>
      <c r="G67" s="106">
        <f t="shared" si="43"/>
        <v>8046000</v>
      </c>
      <c r="H67" s="105">
        <f t="shared" si="43"/>
        <v>0</v>
      </c>
      <c r="I67" s="106">
        <f t="shared" si="43"/>
        <v>0</v>
      </c>
      <c r="J67" s="105">
        <f t="shared" si="43"/>
        <v>2437000</v>
      </c>
      <c r="K67" s="106">
        <f t="shared" si="43"/>
        <v>0</v>
      </c>
      <c r="L67" s="105">
        <f t="shared" si="43"/>
        <v>2881000</v>
      </c>
      <c r="M67" s="106">
        <f t="shared" si="43"/>
        <v>625790</v>
      </c>
      <c r="N67" s="105">
        <f t="shared" si="43"/>
        <v>877000</v>
      </c>
      <c r="O67" s="106">
        <f t="shared" si="43"/>
        <v>633965</v>
      </c>
      <c r="P67" s="105">
        <f t="shared" si="36"/>
        <v>6195000</v>
      </c>
      <c r="Q67" s="106">
        <f t="shared" si="37"/>
        <v>1259755</v>
      </c>
      <c r="R67" s="61">
        <f t="shared" si="38"/>
        <v>-69.559180839986112</v>
      </c>
      <c r="S67" s="62">
        <f t="shared" si="39"/>
        <v>1.3063487751482128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76.994780014914241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15.656910265970669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19009000</v>
      </c>
      <c r="C69" s="92">
        <v>0</v>
      </c>
      <c r="D69" s="92"/>
      <c r="E69" s="92">
        <f>$B69      +$C69      +$D69</f>
        <v>19009000</v>
      </c>
      <c r="F69" s="93">
        <v>19009000</v>
      </c>
      <c r="G69" s="94">
        <v>19009000</v>
      </c>
      <c r="H69" s="93">
        <v>5644000</v>
      </c>
      <c r="I69" s="94"/>
      <c r="J69" s="93">
        <v>3467000</v>
      </c>
      <c r="K69" s="94"/>
      <c r="L69" s="93">
        <v>2589000</v>
      </c>
      <c r="M69" s="94">
        <v>3823429</v>
      </c>
      <c r="N69" s="93">
        <v>7309000</v>
      </c>
      <c r="O69" s="94">
        <v>3585139</v>
      </c>
      <c r="P69" s="93">
        <f>$H69      +$J69      +$L69      +$N69</f>
        <v>19009000</v>
      </c>
      <c r="Q69" s="94">
        <f>$I69      +$K69      +$M69      +$O69</f>
        <v>7408568</v>
      </c>
      <c r="R69" s="48">
        <f>IF(($L69      =0),0,((($N69      -$L69      )/$L69      )*100))</f>
        <v>182.30977211278486</v>
      </c>
      <c r="S69" s="49">
        <f>IF(($M69      =0),0,((($O69      -$M69      )/$M69      )*100))</f>
        <v>-6.2323636714582644</v>
      </c>
      <c r="T69" s="48">
        <f>IF(($E69      =0),0,(($P69      /$E69      )*100))</f>
        <v>100</v>
      </c>
      <c r="U69" s="50">
        <f>IF(($E69      =0),0,(($Q69      /$E69      )*100))</f>
        <v>38.974001788626438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19009000</v>
      </c>
      <c r="C70" s="101">
        <f>C69</f>
        <v>0</v>
      </c>
      <c r="D70" s="101"/>
      <c r="E70" s="101">
        <f>$B70      +$C70      +$D70</f>
        <v>19009000</v>
      </c>
      <c r="F70" s="102">
        <f t="shared" ref="F70:O70" si="44">F69</f>
        <v>19009000</v>
      </c>
      <c r="G70" s="103">
        <f t="shared" si="44"/>
        <v>19009000</v>
      </c>
      <c r="H70" s="102">
        <f t="shared" si="44"/>
        <v>5644000</v>
      </c>
      <c r="I70" s="103">
        <f t="shared" si="44"/>
        <v>0</v>
      </c>
      <c r="J70" s="102">
        <f t="shared" si="44"/>
        <v>3467000</v>
      </c>
      <c r="K70" s="103">
        <f t="shared" si="44"/>
        <v>0</v>
      </c>
      <c r="L70" s="102">
        <f t="shared" si="44"/>
        <v>2589000</v>
      </c>
      <c r="M70" s="103">
        <f t="shared" si="44"/>
        <v>3823429</v>
      </c>
      <c r="N70" s="102">
        <f t="shared" si="44"/>
        <v>7309000</v>
      </c>
      <c r="O70" s="103">
        <f t="shared" si="44"/>
        <v>3585139</v>
      </c>
      <c r="P70" s="102">
        <f>$H70      +$J70      +$L70      +$N70</f>
        <v>19009000</v>
      </c>
      <c r="Q70" s="103">
        <f>$I70      +$K70      +$M70      +$O70</f>
        <v>7408568</v>
      </c>
      <c r="R70" s="57">
        <f>IF(($L70      =0),0,((($N70      -$L70      )/$L70      )*100))</f>
        <v>182.30977211278486</v>
      </c>
      <c r="S70" s="58">
        <f>IF(($M70      =0),0,((($O70      -$M70      )/$M70      )*100))</f>
        <v>-6.2323636714582644</v>
      </c>
      <c r="T70" s="57">
        <f>IF($E70   =0,0,($P70   /$E70   )*100)</f>
        <v>100</v>
      </c>
      <c r="U70" s="59">
        <f>IF($E70   =0,0,($Q70   /$E70 )*100)</f>
        <v>38.974001788626438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19009000</v>
      </c>
      <c r="C71" s="104">
        <f>C69</f>
        <v>0</v>
      </c>
      <c r="D71" s="104"/>
      <c r="E71" s="104">
        <f>$B71      +$C71      +$D71</f>
        <v>19009000</v>
      </c>
      <c r="F71" s="105">
        <f t="shared" ref="F71:O71" si="45">F69</f>
        <v>19009000</v>
      </c>
      <c r="G71" s="106">
        <f t="shared" si="45"/>
        <v>19009000</v>
      </c>
      <c r="H71" s="105">
        <f t="shared" si="45"/>
        <v>5644000</v>
      </c>
      <c r="I71" s="106">
        <f t="shared" si="45"/>
        <v>0</v>
      </c>
      <c r="J71" s="105">
        <f t="shared" si="45"/>
        <v>3467000</v>
      </c>
      <c r="K71" s="106">
        <f t="shared" si="45"/>
        <v>0</v>
      </c>
      <c r="L71" s="105">
        <f t="shared" si="45"/>
        <v>2589000</v>
      </c>
      <c r="M71" s="106">
        <f t="shared" si="45"/>
        <v>3823429</v>
      </c>
      <c r="N71" s="105">
        <f t="shared" si="45"/>
        <v>7309000</v>
      </c>
      <c r="O71" s="106">
        <f t="shared" si="45"/>
        <v>3585139</v>
      </c>
      <c r="P71" s="105">
        <f>$H71      +$J71      +$L71      +$N71</f>
        <v>19009000</v>
      </c>
      <c r="Q71" s="106">
        <f>$I71      +$K71      +$M71      +$O71</f>
        <v>7408568</v>
      </c>
      <c r="R71" s="61">
        <f>IF(($L71      =0),0,((($N71      -$L71      )/$L71      )*100))</f>
        <v>182.30977211278486</v>
      </c>
      <c r="S71" s="62">
        <f>IF(($M71      =0),0,((($O71      -$M71      )/$M71      )*100))</f>
        <v>-6.2323636714582644</v>
      </c>
      <c r="T71" s="61">
        <f>IF($E71   =0,0,($P71   /$E71   )*100)</f>
        <v>100</v>
      </c>
      <c r="U71" s="65">
        <f>IF($E71   =0,0,($Q71   /$E71   )*100)</f>
        <v>38.974001788626438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33780000</v>
      </c>
      <c r="C72" s="104">
        <f>SUM(C9:C14,C17:C23,C26:C29,C32,C35:C39,C42:C52,C55:C58,C61:C65,C69)</f>
        <v>0</v>
      </c>
      <c r="D72" s="104"/>
      <c r="E72" s="104">
        <f>$B72      +$C72      +$D72</f>
        <v>33780000</v>
      </c>
      <c r="F72" s="105">
        <f t="shared" ref="F72:O72" si="46">SUM(F9:F14,F17:F23,F26:F29,F32,F35:F39,F42:F52,F55:F58,F61:F65,F69)</f>
        <v>33780000</v>
      </c>
      <c r="G72" s="106">
        <f t="shared" si="46"/>
        <v>27055000</v>
      </c>
      <c r="H72" s="105">
        <f t="shared" si="46"/>
        <v>5644000</v>
      </c>
      <c r="I72" s="106">
        <f t="shared" si="46"/>
        <v>0</v>
      </c>
      <c r="J72" s="105">
        <f t="shared" si="46"/>
        <v>5904000</v>
      </c>
      <c r="K72" s="106">
        <f t="shared" si="46"/>
        <v>0</v>
      </c>
      <c r="L72" s="105">
        <f t="shared" si="46"/>
        <v>5470000</v>
      </c>
      <c r="M72" s="106">
        <f t="shared" si="46"/>
        <v>4449219</v>
      </c>
      <c r="N72" s="105">
        <f t="shared" si="46"/>
        <v>8186000</v>
      </c>
      <c r="O72" s="106">
        <f t="shared" si="46"/>
        <v>4219104</v>
      </c>
      <c r="P72" s="105">
        <f>$H72      +$J72      +$L72      +$N72</f>
        <v>25204000</v>
      </c>
      <c r="Q72" s="106">
        <f>$I72      +$K72      +$M72      +$O72</f>
        <v>8668323</v>
      </c>
      <c r="R72" s="61">
        <f>IF(($L72      =0),0,((($N72      -$L72      )/$L72      )*100))</f>
        <v>49.652650822669102</v>
      </c>
      <c r="S72" s="62">
        <f>IF(($M72      =0),0,((($O72      -$M72      )/$M72      )*100))</f>
        <v>-5.1720313160579421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93.158381075586775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32.039634078728518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bHwjHivOjOHrV99eUOaUZFcTCiMTuMLrOdbaBC7FBwnerHHLUrVMhD6CmD96tlFz+Nkwb9azGE/55yJiezY7A==" saltValue="0oqJzUFrdhz5+8EEtUmfm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124000</v>
      </c>
      <c r="I10" s="94"/>
      <c r="J10" s="93">
        <v>1044000</v>
      </c>
      <c r="K10" s="94">
        <v>1164531</v>
      </c>
      <c r="L10" s="93">
        <v>1077000</v>
      </c>
      <c r="M10" s="94">
        <v>481411</v>
      </c>
      <c r="N10" s="93">
        <v>106000</v>
      </c>
      <c r="O10" s="94">
        <v>700496</v>
      </c>
      <c r="P10" s="93">
        <f t="shared" ref="P10:P15" si="1">$H10      +$J10      +$L10      +$N10</f>
        <v>2351000</v>
      </c>
      <c r="Q10" s="94">
        <f t="shared" ref="Q10:Q15" si="2">$I10      +$K10      +$M10      +$O10</f>
        <v>2346438</v>
      </c>
      <c r="R10" s="48">
        <f t="shared" ref="R10:R15" si="3">IF(($L10      =0),0,((($N10      -$L10      )/$L10      )*100))</f>
        <v>-90.157845868152279</v>
      </c>
      <c r="S10" s="49">
        <f t="shared" ref="S10:S15" si="4">IF(($M10      =0),0,((($O10      -$M10      )/$M10      )*100))</f>
        <v>45.508931038135813</v>
      </c>
      <c r="T10" s="48">
        <f t="shared" ref="T10:T14" si="5">IF(($E10      =0),0,(($P10      /$E10      )*100))</f>
        <v>75.838709677419359</v>
      </c>
      <c r="U10" s="50">
        <f t="shared" ref="U10:U14" si="6">IF(($E10      =0),0,(($Q10      /$E10      )*100))</f>
        <v>75.691548387096773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124000</v>
      </c>
      <c r="I15" s="97">
        <f t="shared" si="7"/>
        <v>0</v>
      </c>
      <c r="J15" s="96">
        <f t="shared" si="7"/>
        <v>1044000</v>
      </c>
      <c r="K15" s="97">
        <f t="shared" si="7"/>
        <v>1164531</v>
      </c>
      <c r="L15" s="96">
        <f t="shared" si="7"/>
        <v>1077000</v>
      </c>
      <c r="M15" s="97">
        <f t="shared" si="7"/>
        <v>481411</v>
      </c>
      <c r="N15" s="96">
        <f t="shared" si="7"/>
        <v>106000</v>
      </c>
      <c r="O15" s="97">
        <f t="shared" si="7"/>
        <v>700496</v>
      </c>
      <c r="P15" s="96">
        <f t="shared" si="1"/>
        <v>2351000</v>
      </c>
      <c r="Q15" s="97">
        <f t="shared" si="2"/>
        <v>2346438</v>
      </c>
      <c r="R15" s="52">
        <f t="shared" si="3"/>
        <v>-90.157845868152279</v>
      </c>
      <c r="S15" s="53">
        <f t="shared" si="4"/>
        <v>45.508931038135813</v>
      </c>
      <c r="T15" s="52">
        <f>IF((SUM($E9:$E13))=0,0,(P15/(SUM($E9:$E13))*100))</f>
        <v>75.838709677419359</v>
      </c>
      <c r="U15" s="54">
        <f>IF((SUM($E9:$E13))=0,0,(Q15/(SUM($E9:$E13))*100))</f>
        <v>75.691548387096773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3498000</v>
      </c>
      <c r="C32" s="92">
        <v>0</v>
      </c>
      <c r="D32" s="92"/>
      <c r="E32" s="92">
        <f>$B32      +$C32      +$D32</f>
        <v>3498000</v>
      </c>
      <c r="F32" s="93">
        <v>3498000</v>
      </c>
      <c r="G32" s="94">
        <v>3498000</v>
      </c>
      <c r="H32" s="93">
        <v>323000</v>
      </c>
      <c r="I32" s="94"/>
      <c r="J32" s="93">
        <v>836000</v>
      </c>
      <c r="K32" s="94"/>
      <c r="L32" s="93">
        <v>640000</v>
      </c>
      <c r="M32" s="94">
        <v>2071124</v>
      </c>
      <c r="N32" s="93"/>
      <c r="O32" s="94">
        <v>1426876</v>
      </c>
      <c r="P32" s="93">
        <f>$H32      +$J32      +$L32      +$N32</f>
        <v>1799000</v>
      </c>
      <c r="Q32" s="94">
        <f>$I32      +$K32      +$M32      +$O32</f>
        <v>3498000</v>
      </c>
      <c r="R32" s="48">
        <f>IF(($L32      =0),0,((($N32      -$L32      )/$L32      )*100))</f>
        <v>-100</v>
      </c>
      <c r="S32" s="49">
        <f>IF(($M32      =0),0,((($O32      -$M32      )/$M32      )*100))</f>
        <v>-31.10620127042128</v>
      </c>
      <c r="T32" s="48">
        <f>IF(($E32      =0),0,(($P32      /$E32      )*100))</f>
        <v>51.429388221841052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3498000</v>
      </c>
      <c r="C33" s="95">
        <f>C32</f>
        <v>0</v>
      </c>
      <c r="D33" s="95"/>
      <c r="E33" s="95">
        <f>$B33      +$C33      +$D33</f>
        <v>3498000</v>
      </c>
      <c r="F33" s="96">
        <f t="shared" ref="F33:O33" si="17">F32</f>
        <v>3498000</v>
      </c>
      <c r="G33" s="97">
        <f t="shared" si="17"/>
        <v>3498000</v>
      </c>
      <c r="H33" s="96">
        <f t="shared" si="17"/>
        <v>323000</v>
      </c>
      <c r="I33" s="97">
        <f t="shared" si="17"/>
        <v>0</v>
      </c>
      <c r="J33" s="96">
        <f t="shared" si="17"/>
        <v>836000</v>
      </c>
      <c r="K33" s="97">
        <f t="shared" si="17"/>
        <v>0</v>
      </c>
      <c r="L33" s="96">
        <f t="shared" si="17"/>
        <v>640000</v>
      </c>
      <c r="M33" s="97">
        <f t="shared" si="17"/>
        <v>2071124</v>
      </c>
      <c r="N33" s="96">
        <f t="shared" si="17"/>
        <v>0</v>
      </c>
      <c r="O33" s="97">
        <f t="shared" si="17"/>
        <v>1426876</v>
      </c>
      <c r="P33" s="96">
        <f>$H33      +$J33      +$L33      +$N33</f>
        <v>1799000</v>
      </c>
      <c r="Q33" s="97">
        <f>$I33      +$K33      +$M33      +$O33</f>
        <v>3498000</v>
      </c>
      <c r="R33" s="52">
        <f>IF(($L33      =0),0,((($N33      -$L33      )/$L33      )*100))</f>
        <v>-100</v>
      </c>
      <c r="S33" s="53">
        <f>IF(($M33      =0),0,((($O33      -$M33      )/$M33      )*100))</f>
        <v>-31.10620127042128</v>
      </c>
      <c r="T33" s="52">
        <f>IF($E33   =0,0,($P33   /$E33   )*100)</f>
        <v>51.429388221841052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10282000</v>
      </c>
      <c r="C36" s="92">
        <v>0</v>
      </c>
      <c r="D36" s="92"/>
      <c r="E36" s="92">
        <f t="shared" si="18"/>
        <v>10282000</v>
      </c>
      <c r="F36" s="93">
        <v>10282000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10282000</v>
      </c>
      <c r="C40" s="95">
        <f>SUM(C35:C39)</f>
        <v>0</v>
      </c>
      <c r="D40" s="95"/>
      <c r="E40" s="95">
        <f t="shared" si="18"/>
        <v>10282000</v>
      </c>
      <c r="F40" s="96">
        <f t="shared" ref="F40:O40" si="25">SUM(F35:F39)</f>
        <v>10282000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16880000</v>
      </c>
      <c r="C67" s="104">
        <f>SUM(C9:C14,C17:C23,C26:C29,C32,C35:C39,C42:C52,C55:C58,C61:C65)</f>
        <v>0</v>
      </c>
      <c r="D67" s="104"/>
      <c r="E67" s="104">
        <f t="shared" si="35"/>
        <v>16880000</v>
      </c>
      <c r="F67" s="105">
        <f t="shared" ref="F67:O67" si="43">SUM(F9:F14,F17:F23,F26:F29,F32,F35:F39,F42:F52,F55:F58,F61:F65)</f>
        <v>16880000</v>
      </c>
      <c r="G67" s="106">
        <f t="shared" si="43"/>
        <v>6598000</v>
      </c>
      <c r="H67" s="105">
        <f t="shared" si="43"/>
        <v>447000</v>
      </c>
      <c r="I67" s="106">
        <f t="shared" si="43"/>
        <v>0</v>
      </c>
      <c r="J67" s="105">
        <f t="shared" si="43"/>
        <v>1880000</v>
      </c>
      <c r="K67" s="106">
        <f t="shared" si="43"/>
        <v>1164531</v>
      </c>
      <c r="L67" s="105">
        <f t="shared" si="43"/>
        <v>1717000</v>
      </c>
      <c r="M67" s="106">
        <f t="shared" si="43"/>
        <v>2552535</v>
      </c>
      <c r="N67" s="105">
        <f t="shared" si="43"/>
        <v>106000</v>
      </c>
      <c r="O67" s="106">
        <f t="shared" si="43"/>
        <v>2127372</v>
      </c>
      <c r="P67" s="105">
        <f t="shared" si="36"/>
        <v>4150000</v>
      </c>
      <c r="Q67" s="106">
        <f t="shared" si="37"/>
        <v>5844438</v>
      </c>
      <c r="R67" s="61">
        <f t="shared" si="38"/>
        <v>-93.826441467676176</v>
      </c>
      <c r="S67" s="62">
        <f t="shared" si="39"/>
        <v>-16.656500302640318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62.897847832676568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88.578933010003041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57126000</v>
      </c>
      <c r="C69" s="92">
        <v>-3000000</v>
      </c>
      <c r="D69" s="92"/>
      <c r="E69" s="92">
        <f>$B69      +$C69      +$D69</f>
        <v>54126000</v>
      </c>
      <c r="F69" s="93">
        <v>54126000</v>
      </c>
      <c r="G69" s="94">
        <v>54126000</v>
      </c>
      <c r="H69" s="93">
        <v>3670000</v>
      </c>
      <c r="I69" s="94"/>
      <c r="J69" s="93">
        <v>8968000</v>
      </c>
      <c r="K69" s="94">
        <v>11566693</v>
      </c>
      <c r="L69" s="93">
        <v>8947000</v>
      </c>
      <c r="M69" s="94">
        <v>12721770</v>
      </c>
      <c r="N69" s="93">
        <v>3971000</v>
      </c>
      <c r="O69" s="94">
        <v>3793486</v>
      </c>
      <c r="P69" s="93">
        <f>$H69      +$J69      +$L69      +$N69</f>
        <v>25556000</v>
      </c>
      <c r="Q69" s="94">
        <f>$I69      +$K69      +$M69      +$O69</f>
        <v>28081949</v>
      </c>
      <c r="R69" s="48">
        <f>IF(($L69      =0),0,((($N69      -$L69      )/$L69      )*100))</f>
        <v>-55.616407734436123</v>
      </c>
      <c r="S69" s="49">
        <f>IF(($M69      =0),0,((($O69      -$M69      )/$M69      )*100))</f>
        <v>-70.181146176986374</v>
      </c>
      <c r="T69" s="48">
        <f>IF(($E69      =0),0,(($P69      /$E69      )*100))</f>
        <v>47.215755828991611</v>
      </c>
      <c r="U69" s="50">
        <f>IF(($E69      =0),0,(($Q69      /$E69      )*100))</f>
        <v>51.882549975981973</v>
      </c>
      <c r="V69" s="93">
        <v>6528000</v>
      </c>
      <c r="W69" s="94">
        <v>0</v>
      </c>
    </row>
    <row r="70" spans="1:23" ht="12.95" customHeight="1" x14ac:dyDescent="0.2">
      <c r="A70" s="56" t="s">
        <v>41</v>
      </c>
      <c r="B70" s="101">
        <f>B69</f>
        <v>57126000</v>
      </c>
      <c r="C70" s="101">
        <f>C69</f>
        <v>-3000000</v>
      </c>
      <c r="D70" s="101"/>
      <c r="E70" s="101">
        <f>$B70      +$C70      +$D70</f>
        <v>54126000</v>
      </c>
      <c r="F70" s="102">
        <f t="shared" ref="F70:O70" si="44">F69</f>
        <v>54126000</v>
      </c>
      <c r="G70" s="103">
        <f t="shared" si="44"/>
        <v>54126000</v>
      </c>
      <c r="H70" s="102">
        <f t="shared" si="44"/>
        <v>3670000</v>
      </c>
      <c r="I70" s="103">
        <f t="shared" si="44"/>
        <v>0</v>
      </c>
      <c r="J70" s="102">
        <f t="shared" si="44"/>
        <v>8968000</v>
      </c>
      <c r="K70" s="103">
        <f t="shared" si="44"/>
        <v>11566693</v>
      </c>
      <c r="L70" s="102">
        <f t="shared" si="44"/>
        <v>8947000</v>
      </c>
      <c r="M70" s="103">
        <f t="shared" si="44"/>
        <v>12721770</v>
      </c>
      <c r="N70" s="102">
        <f t="shared" si="44"/>
        <v>3971000</v>
      </c>
      <c r="O70" s="103">
        <f t="shared" si="44"/>
        <v>3793486</v>
      </c>
      <c r="P70" s="102">
        <f>$H70      +$J70      +$L70      +$N70</f>
        <v>25556000</v>
      </c>
      <c r="Q70" s="103">
        <f>$I70      +$K70      +$M70      +$O70</f>
        <v>28081949</v>
      </c>
      <c r="R70" s="57">
        <f>IF(($L70      =0),0,((($N70      -$L70      )/$L70      )*100))</f>
        <v>-55.616407734436123</v>
      </c>
      <c r="S70" s="58">
        <f>IF(($M70      =0),0,((($O70      -$M70      )/$M70      )*100))</f>
        <v>-70.181146176986374</v>
      </c>
      <c r="T70" s="57">
        <f>IF($E70   =0,0,($P70   /$E70   )*100)</f>
        <v>47.215755828991611</v>
      </c>
      <c r="U70" s="59">
        <f>IF($E70   =0,0,($Q70   /$E70 )*100)</f>
        <v>51.882549975981973</v>
      </c>
      <c r="V70" s="102">
        <f>V69</f>
        <v>6528000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57126000</v>
      </c>
      <c r="C71" s="104">
        <f>C69</f>
        <v>-3000000</v>
      </c>
      <c r="D71" s="104"/>
      <c r="E71" s="104">
        <f>$B71      +$C71      +$D71</f>
        <v>54126000</v>
      </c>
      <c r="F71" s="105">
        <f t="shared" ref="F71:O71" si="45">F69</f>
        <v>54126000</v>
      </c>
      <c r="G71" s="106">
        <f t="shared" si="45"/>
        <v>54126000</v>
      </c>
      <c r="H71" s="105">
        <f t="shared" si="45"/>
        <v>3670000</v>
      </c>
      <c r="I71" s="106">
        <f t="shared" si="45"/>
        <v>0</v>
      </c>
      <c r="J71" s="105">
        <f t="shared" si="45"/>
        <v>8968000</v>
      </c>
      <c r="K71" s="106">
        <f t="shared" si="45"/>
        <v>11566693</v>
      </c>
      <c r="L71" s="105">
        <f t="shared" si="45"/>
        <v>8947000</v>
      </c>
      <c r="M71" s="106">
        <f t="shared" si="45"/>
        <v>12721770</v>
      </c>
      <c r="N71" s="105">
        <f t="shared" si="45"/>
        <v>3971000</v>
      </c>
      <c r="O71" s="106">
        <f t="shared" si="45"/>
        <v>3793486</v>
      </c>
      <c r="P71" s="105">
        <f>$H71      +$J71      +$L71      +$N71</f>
        <v>25556000</v>
      </c>
      <c r="Q71" s="106">
        <f>$I71      +$K71      +$M71      +$O71</f>
        <v>28081949</v>
      </c>
      <c r="R71" s="61">
        <f>IF(($L71      =0),0,((($N71      -$L71      )/$L71      )*100))</f>
        <v>-55.616407734436123</v>
      </c>
      <c r="S71" s="62">
        <f>IF(($M71      =0),0,((($O71      -$M71      )/$M71      )*100))</f>
        <v>-70.181146176986374</v>
      </c>
      <c r="T71" s="61">
        <f>IF($E71   =0,0,($P71   /$E71   )*100)</f>
        <v>47.215755828991611</v>
      </c>
      <c r="U71" s="65">
        <f>IF($E71   =0,0,($Q71   /$E71   )*100)</f>
        <v>51.882549975981973</v>
      </c>
      <c r="V71" s="105">
        <f>V69</f>
        <v>6528000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74006000</v>
      </c>
      <c r="C72" s="104">
        <f>SUM(C9:C14,C17:C23,C26:C29,C32,C35:C39,C42:C52,C55:C58,C61:C65,C69)</f>
        <v>-3000000</v>
      </c>
      <c r="D72" s="104"/>
      <c r="E72" s="104">
        <f>$B72      +$C72      +$D72</f>
        <v>71006000</v>
      </c>
      <c r="F72" s="105">
        <f t="shared" ref="F72:O72" si="46">SUM(F9:F14,F17:F23,F26:F29,F32,F35:F39,F42:F52,F55:F58,F61:F65,F69)</f>
        <v>71006000</v>
      </c>
      <c r="G72" s="106">
        <f t="shared" si="46"/>
        <v>60724000</v>
      </c>
      <c r="H72" s="105">
        <f t="shared" si="46"/>
        <v>4117000</v>
      </c>
      <c r="I72" s="106">
        <f t="shared" si="46"/>
        <v>0</v>
      </c>
      <c r="J72" s="105">
        <f t="shared" si="46"/>
        <v>10848000</v>
      </c>
      <c r="K72" s="106">
        <f t="shared" si="46"/>
        <v>12731224</v>
      </c>
      <c r="L72" s="105">
        <f t="shared" si="46"/>
        <v>10664000</v>
      </c>
      <c r="M72" s="106">
        <f t="shared" si="46"/>
        <v>15274305</v>
      </c>
      <c r="N72" s="105">
        <f t="shared" si="46"/>
        <v>4077000</v>
      </c>
      <c r="O72" s="106">
        <f t="shared" si="46"/>
        <v>5920858</v>
      </c>
      <c r="P72" s="105">
        <f>$H72      +$J72      +$L72      +$N72</f>
        <v>29706000</v>
      </c>
      <c r="Q72" s="106">
        <f>$I72      +$K72      +$M72      +$O72</f>
        <v>33926387</v>
      </c>
      <c r="R72" s="61">
        <f>IF(($L72      =0),0,((($N72      -$L72      )/$L72      )*100))</f>
        <v>-61.768567141785446</v>
      </c>
      <c r="S72" s="62">
        <f>IF(($M72      =0),0,((($O72      -$M72      )/$M72      )*100))</f>
        <v>-61.236481790824527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48.919702259403202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55.869815888281401</v>
      </c>
      <c r="V72" s="105">
        <f>SUM(V9:V14,V17:V23,V26:V29,V32,V35:V39,V42:V52,V55:V58,V61:V65,V69)</f>
        <v>6528000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Hoyz4ijZSKjtIO2UEaPwNivSV6Uuq8QviQaAyvsL/Og1yAQeAsu8jDX12fX9lO67EDw1z+f5s70z8o6ADJkow==" saltValue="L5MNlsNpzkpfcHWND0i2a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1347000</v>
      </c>
      <c r="I10" s="94">
        <v>1226506</v>
      </c>
      <c r="J10" s="93">
        <v>188000</v>
      </c>
      <c r="K10" s="94">
        <v>-95661</v>
      </c>
      <c r="L10" s="93">
        <v>115000</v>
      </c>
      <c r="M10" s="94">
        <v>321587</v>
      </c>
      <c r="N10" s="93"/>
      <c r="O10" s="94"/>
      <c r="P10" s="93">
        <f t="shared" ref="P10:P15" si="1">$H10      +$J10      +$L10      +$N10</f>
        <v>1650000</v>
      </c>
      <c r="Q10" s="94">
        <f t="shared" ref="Q10:Q15" si="2">$I10      +$K10      +$M10      +$O10</f>
        <v>1452432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88.026181818181811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1347000</v>
      </c>
      <c r="I15" s="97">
        <f t="shared" si="7"/>
        <v>1226506</v>
      </c>
      <c r="J15" s="96">
        <f t="shared" si="7"/>
        <v>188000</v>
      </c>
      <c r="K15" s="97">
        <f t="shared" si="7"/>
        <v>-95661</v>
      </c>
      <c r="L15" s="96">
        <f t="shared" si="7"/>
        <v>115000</v>
      </c>
      <c r="M15" s="97">
        <f t="shared" si="7"/>
        <v>321587</v>
      </c>
      <c r="N15" s="96">
        <f t="shared" si="7"/>
        <v>0</v>
      </c>
      <c r="O15" s="97">
        <f t="shared" si="7"/>
        <v>0</v>
      </c>
      <c r="P15" s="96">
        <f t="shared" si="1"/>
        <v>1650000</v>
      </c>
      <c r="Q15" s="97">
        <f t="shared" si="2"/>
        <v>1452432</v>
      </c>
      <c r="R15" s="52">
        <f t="shared" si="3"/>
        <v>-100</v>
      </c>
      <c r="S15" s="53">
        <f t="shared" si="4"/>
        <v>-100</v>
      </c>
      <c r="T15" s="52">
        <f>IF((SUM($E9:$E13))=0,0,(P15/(SUM($E9:$E13))*100))</f>
        <v>100</v>
      </c>
      <c r="U15" s="54">
        <f>IF((SUM($E9:$E13))=0,0,(Q15/(SUM($E9:$E13))*100))</f>
        <v>88.026181818181811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2569000</v>
      </c>
      <c r="C32" s="92">
        <v>0</v>
      </c>
      <c r="D32" s="92"/>
      <c r="E32" s="92">
        <f>$B32      +$C32      +$D32</f>
        <v>2569000</v>
      </c>
      <c r="F32" s="93">
        <v>2569000</v>
      </c>
      <c r="G32" s="94">
        <v>2569000</v>
      </c>
      <c r="H32" s="93">
        <v>903000</v>
      </c>
      <c r="I32" s="94">
        <v>5535</v>
      </c>
      <c r="J32" s="93">
        <v>876000</v>
      </c>
      <c r="K32" s="94">
        <v>864896</v>
      </c>
      <c r="L32" s="93">
        <v>588000</v>
      </c>
      <c r="M32" s="94">
        <v>1022514</v>
      </c>
      <c r="N32" s="93">
        <v>202000</v>
      </c>
      <c r="O32" s="94">
        <v>2355628</v>
      </c>
      <c r="P32" s="93">
        <f>$H32      +$J32      +$L32      +$N32</f>
        <v>2569000</v>
      </c>
      <c r="Q32" s="94">
        <f>$I32      +$K32      +$M32      +$O32</f>
        <v>4248573</v>
      </c>
      <c r="R32" s="48">
        <f>IF(($L32      =0),0,((($N32      -$L32      )/$L32      )*100))</f>
        <v>-65.646258503401356</v>
      </c>
      <c r="S32" s="49">
        <f>IF(($M32      =0),0,((($O32      -$M32      )/$M32      )*100))</f>
        <v>130.37611220971058</v>
      </c>
      <c r="T32" s="48">
        <f>IF(($E32      =0),0,(($P32      /$E32      )*100))</f>
        <v>100</v>
      </c>
      <c r="U32" s="50">
        <f>IF(($E32      =0),0,(($Q32      /$E32      )*100))</f>
        <v>165.37847411444142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2569000</v>
      </c>
      <c r="C33" s="95">
        <f>C32</f>
        <v>0</v>
      </c>
      <c r="D33" s="95"/>
      <c r="E33" s="95">
        <f>$B33      +$C33      +$D33</f>
        <v>2569000</v>
      </c>
      <c r="F33" s="96">
        <f t="shared" ref="F33:O33" si="17">F32</f>
        <v>2569000</v>
      </c>
      <c r="G33" s="97">
        <f t="shared" si="17"/>
        <v>2569000</v>
      </c>
      <c r="H33" s="96">
        <f t="shared" si="17"/>
        <v>903000</v>
      </c>
      <c r="I33" s="97">
        <f t="shared" si="17"/>
        <v>5535</v>
      </c>
      <c r="J33" s="96">
        <f t="shared" si="17"/>
        <v>876000</v>
      </c>
      <c r="K33" s="97">
        <f t="shared" si="17"/>
        <v>864896</v>
      </c>
      <c r="L33" s="96">
        <f t="shared" si="17"/>
        <v>588000</v>
      </c>
      <c r="M33" s="97">
        <f t="shared" si="17"/>
        <v>1022514</v>
      </c>
      <c r="N33" s="96">
        <f t="shared" si="17"/>
        <v>202000</v>
      </c>
      <c r="O33" s="97">
        <f t="shared" si="17"/>
        <v>2355628</v>
      </c>
      <c r="P33" s="96">
        <f>$H33      +$J33      +$L33      +$N33</f>
        <v>2569000</v>
      </c>
      <c r="Q33" s="97">
        <f>$I33      +$K33      +$M33      +$O33</f>
        <v>4248573</v>
      </c>
      <c r="R33" s="52">
        <f>IF(($L33      =0),0,((($N33      -$L33      )/$L33      )*100))</f>
        <v>-65.646258503401356</v>
      </c>
      <c r="S33" s="53">
        <f>IF(($M33      =0),0,((($O33      -$M33      )/$M33      )*100))</f>
        <v>130.37611220971058</v>
      </c>
      <c r="T33" s="52">
        <f>IF($E33   =0,0,($P33   /$E33   )*100)</f>
        <v>100</v>
      </c>
      <c r="U33" s="54">
        <f>IF($E33   =0,0,($Q33   /$E33   )*100)</f>
        <v>165.37847411444142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19740000</v>
      </c>
      <c r="C35" s="92">
        <v>0</v>
      </c>
      <c r="D35" s="92"/>
      <c r="E35" s="92">
        <f t="shared" ref="E35:E40" si="18">$B35      +$C35      +$D35</f>
        <v>19740000</v>
      </c>
      <c r="F35" s="93">
        <v>19740000</v>
      </c>
      <c r="G35" s="94">
        <v>19740000</v>
      </c>
      <c r="H35" s="93">
        <v>6938000</v>
      </c>
      <c r="I35" s="94">
        <v>6033029</v>
      </c>
      <c r="J35" s="93">
        <v>1142000</v>
      </c>
      <c r="K35" s="94">
        <v>4286541</v>
      </c>
      <c r="L35" s="93">
        <v>3968000</v>
      </c>
      <c r="M35" s="94">
        <v>2350862</v>
      </c>
      <c r="N35" s="93">
        <v>5977000</v>
      </c>
      <c r="O35" s="94">
        <v>3684893</v>
      </c>
      <c r="P35" s="93">
        <f t="shared" ref="P35:P40" si="19">$H35      +$J35      +$L35      +$N35</f>
        <v>18025000</v>
      </c>
      <c r="Q35" s="94">
        <f t="shared" ref="Q35:Q40" si="20">$I35      +$K35      +$M35      +$O35</f>
        <v>16355325</v>
      </c>
      <c r="R35" s="48">
        <f t="shared" ref="R35:R40" si="21">IF(($L35      =0),0,((($N35      -$L35      )/$L35      )*100))</f>
        <v>50.630040322580648</v>
      </c>
      <c r="S35" s="49">
        <f t="shared" ref="S35:S40" si="22">IF(($M35      =0),0,((($O35      -$M35      )/$M35      )*100))</f>
        <v>56.746461510713942</v>
      </c>
      <c r="T35" s="48">
        <f t="shared" ref="T35:T39" si="23">IF(($E35      =0),0,(($P35      /$E35      )*100))</f>
        <v>91.312056737588648</v>
      </c>
      <c r="U35" s="50">
        <f t="shared" ref="U35:U39" si="24">IF(($E35      =0),0,(($Q35      /$E35      )*100))</f>
        <v>82.853723404255319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44315000</v>
      </c>
      <c r="C36" s="92">
        <v>0</v>
      </c>
      <c r="D36" s="92"/>
      <c r="E36" s="92">
        <f t="shared" si="18"/>
        <v>44315000</v>
      </c>
      <c r="F36" s="93">
        <v>44315000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1000000</v>
      </c>
      <c r="D38" s="92"/>
      <c r="E38" s="92">
        <f t="shared" si="18"/>
        <v>1000000</v>
      </c>
      <c r="F38" s="93">
        <v>1000000</v>
      </c>
      <c r="G38" s="94">
        <v>1000000</v>
      </c>
      <c r="H38" s="93"/>
      <c r="I38" s="94"/>
      <c r="J38" s="93"/>
      <c r="K38" s="94">
        <v>-5775</v>
      </c>
      <c r="L38" s="93"/>
      <c r="M38" s="94">
        <v>5775</v>
      </c>
      <c r="N38" s="93">
        <v>1000000</v>
      </c>
      <c r="O38" s="94">
        <v>866972</v>
      </c>
      <c r="P38" s="93">
        <f t="shared" si="19"/>
        <v>1000000</v>
      </c>
      <c r="Q38" s="94">
        <f t="shared" si="20"/>
        <v>866972</v>
      </c>
      <c r="R38" s="48">
        <f t="shared" si="21"/>
        <v>0</v>
      </c>
      <c r="S38" s="49">
        <f t="shared" si="22"/>
        <v>14912.502164502162</v>
      </c>
      <c r="T38" s="48">
        <f t="shared" si="23"/>
        <v>100</v>
      </c>
      <c r="U38" s="50">
        <f t="shared" si="24"/>
        <v>86.697199999999995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64055000</v>
      </c>
      <c r="C40" s="95">
        <f>SUM(C35:C39)</f>
        <v>1000000</v>
      </c>
      <c r="D40" s="95"/>
      <c r="E40" s="95">
        <f t="shared" si="18"/>
        <v>65055000</v>
      </c>
      <c r="F40" s="96">
        <f t="shared" ref="F40:O40" si="25">SUM(F35:F39)</f>
        <v>65055000</v>
      </c>
      <c r="G40" s="97">
        <f t="shared" si="25"/>
        <v>20740000</v>
      </c>
      <c r="H40" s="96">
        <f t="shared" si="25"/>
        <v>6938000</v>
      </c>
      <c r="I40" s="97">
        <f t="shared" si="25"/>
        <v>6033029</v>
      </c>
      <c r="J40" s="96">
        <f t="shared" si="25"/>
        <v>1142000</v>
      </c>
      <c r="K40" s="97">
        <f t="shared" si="25"/>
        <v>4280766</v>
      </c>
      <c r="L40" s="96">
        <f t="shared" si="25"/>
        <v>3968000</v>
      </c>
      <c r="M40" s="97">
        <f t="shared" si="25"/>
        <v>2356637</v>
      </c>
      <c r="N40" s="96">
        <f t="shared" si="25"/>
        <v>6977000</v>
      </c>
      <c r="O40" s="97">
        <f t="shared" si="25"/>
        <v>4551865</v>
      </c>
      <c r="P40" s="96">
        <f t="shared" si="19"/>
        <v>19025000</v>
      </c>
      <c r="Q40" s="97">
        <f t="shared" si="20"/>
        <v>17222297</v>
      </c>
      <c r="R40" s="52">
        <f t="shared" si="21"/>
        <v>75.831653225806448</v>
      </c>
      <c r="S40" s="53">
        <f t="shared" si="22"/>
        <v>93.150875590937417</v>
      </c>
      <c r="T40" s="52">
        <f>IF((+$E35+$E38) =0,0,(P40   /(+$E35+$E38) )*100)</f>
        <v>91.730954676952749</v>
      </c>
      <c r="U40" s="54">
        <f>IF((+$E35+$E38) =0,0,(Q40   /(+$E35+$E38) )*100)</f>
        <v>83.039040501446479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68274000</v>
      </c>
      <c r="C67" s="104">
        <f>SUM(C9:C14,C17:C23,C26:C29,C32,C35:C39,C42:C52,C55:C58,C61:C65)</f>
        <v>1000000</v>
      </c>
      <c r="D67" s="104"/>
      <c r="E67" s="104">
        <f t="shared" si="35"/>
        <v>69274000</v>
      </c>
      <c r="F67" s="105">
        <f t="shared" ref="F67:O67" si="43">SUM(F9:F14,F17:F23,F26:F29,F32,F35:F39,F42:F52,F55:F58,F61:F65)</f>
        <v>69274000</v>
      </c>
      <c r="G67" s="106">
        <f t="shared" si="43"/>
        <v>24959000</v>
      </c>
      <c r="H67" s="105">
        <f t="shared" si="43"/>
        <v>9188000</v>
      </c>
      <c r="I67" s="106">
        <f t="shared" si="43"/>
        <v>7265070</v>
      </c>
      <c r="J67" s="105">
        <f t="shared" si="43"/>
        <v>2206000</v>
      </c>
      <c r="K67" s="106">
        <f t="shared" si="43"/>
        <v>5050001</v>
      </c>
      <c r="L67" s="105">
        <f t="shared" si="43"/>
        <v>4671000</v>
      </c>
      <c r="M67" s="106">
        <f t="shared" si="43"/>
        <v>3700738</v>
      </c>
      <c r="N67" s="105">
        <f t="shared" si="43"/>
        <v>7179000</v>
      </c>
      <c r="O67" s="106">
        <f t="shared" si="43"/>
        <v>6907493</v>
      </c>
      <c r="P67" s="105">
        <f t="shared" si="36"/>
        <v>23244000</v>
      </c>
      <c r="Q67" s="106">
        <f t="shared" si="37"/>
        <v>22923302</v>
      </c>
      <c r="R67" s="61">
        <f t="shared" si="38"/>
        <v>53.692999357739247</v>
      </c>
      <c r="S67" s="62">
        <f t="shared" si="39"/>
        <v>86.651770538741189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93.128731119035209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91.843831884290239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41031000</v>
      </c>
      <c r="C69" s="92">
        <v>0</v>
      </c>
      <c r="D69" s="92"/>
      <c r="E69" s="92">
        <f>$B69      +$C69      +$D69</f>
        <v>41031000</v>
      </c>
      <c r="F69" s="93">
        <v>41031000</v>
      </c>
      <c r="G69" s="94">
        <v>41031000</v>
      </c>
      <c r="H69" s="93">
        <v>8492000</v>
      </c>
      <c r="I69" s="94">
        <v>7037382</v>
      </c>
      <c r="J69" s="93">
        <v>12357000</v>
      </c>
      <c r="K69" s="94">
        <v>20828968</v>
      </c>
      <c r="L69" s="93">
        <v>9940000</v>
      </c>
      <c r="M69" s="94">
        <v>-1449718</v>
      </c>
      <c r="N69" s="93">
        <v>6236000</v>
      </c>
      <c r="O69" s="94">
        <v>4256477</v>
      </c>
      <c r="P69" s="93">
        <f>$H69      +$J69      +$L69      +$N69</f>
        <v>37025000</v>
      </c>
      <c r="Q69" s="94">
        <f>$I69      +$K69      +$M69      +$O69</f>
        <v>30673109</v>
      </c>
      <c r="R69" s="48">
        <f>IF(($L69      =0),0,((($N69      -$L69      )/$L69      )*100))</f>
        <v>-37.263581488933603</v>
      </c>
      <c r="S69" s="49">
        <f>IF(($M69      =0),0,((($O69      -$M69      )/$M69      )*100))</f>
        <v>-393.60723947691895</v>
      </c>
      <c r="T69" s="48">
        <f>IF(($E69      =0),0,(($P69      /$E69      )*100))</f>
        <v>90.236650337549662</v>
      </c>
      <c r="U69" s="50">
        <f>IF(($E69      =0),0,(($Q69      /$E69      )*100))</f>
        <v>74.755938193073533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41031000</v>
      </c>
      <c r="C70" s="101">
        <f>C69</f>
        <v>0</v>
      </c>
      <c r="D70" s="101"/>
      <c r="E70" s="101">
        <f>$B70      +$C70      +$D70</f>
        <v>41031000</v>
      </c>
      <c r="F70" s="102">
        <f t="shared" ref="F70:O70" si="44">F69</f>
        <v>41031000</v>
      </c>
      <c r="G70" s="103">
        <f t="shared" si="44"/>
        <v>41031000</v>
      </c>
      <c r="H70" s="102">
        <f t="shared" si="44"/>
        <v>8492000</v>
      </c>
      <c r="I70" s="103">
        <f t="shared" si="44"/>
        <v>7037382</v>
      </c>
      <c r="J70" s="102">
        <f t="shared" si="44"/>
        <v>12357000</v>
      </c>
      <c r="K70" s="103">
        <f t="shared" si="44"/>
        <v>20828968</v>
      </c>
      <c r="L70" s="102">
        <f t="shared" si="44"/>
        <v>9940000</v>
      </c>
      <c r="M70" s="103">
        <f t="shared" si="44"/>
        <v>-1449718</v>
      </c>
      <c r="N70" s="102">
        <f t="shared" si="44"/>
        <v>6236000</v>
      </c>
      <c r="O70" s="103">
        <f t="shared" si="44"/>
        <v>4256477</v>
      </c>
      <c r="P70" s="102">
        <f>$H70      +$J70      +$L70      +$N70</f>
        <v>37025000</v>
      </c>
      <c r="Q70" s="103">
        <f>$I70      +$K70      +$M70      +$O70</f>
        <v>30673109</v>
      </c>
      <c r="R70" s="57">
        <f>IF(($L70      =0),0,((($N70      -$L70      )/$L70      )*100))</f>
        <v>-37.263581488933603</v>
      </c>
      <c r="S70" s="58">
        <f>IF(($M70      =0),0,((($O70      -$M70      )/$M70      )*100))</f>
        <v>-393.60723947691895</v>
      </c>
      <c r="T70" s="57">
        <f>IF($E70   =0,0,($P70   /$E70   )*100)</f>
        <v>90.236650337549662</v>
      </c>
      <c r="U70" s="59">
        <f>IF($E70   =0,0,($Q70   /$E70 )*100)</f>
        <v>74.755938193073533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41031000</v>
      </c>
      <c r="C71" s="104">
        <f>C69</f>
        <v>0</v>
      </c>
      <c r="D71" s="104"/>
      <c r="E71" s="104">
        <f>$B71      +$C71      +$D71</f>
        <v>41031000</v>
      </c>
      <c r="F71" s="105">
        <f t="shared" ref="F71:O71" si="45">F69</f>
        <v>41031000</v>
      </c>
      <c r="G71" s="106">
        <f t="shared" si="45"/>
        <v>41031000</v>
      </c>
      <c r="H71" s="105">
        <f t="shared" si="45"/>
        <v>8492000</v>
      </c>
      <c r="I71" s="106">
        <f t="shared" si="45"/>
        <v>7037382</v>
      </c>
      <c r="J71" s="105">
        <f t="shared" si="45"/>
        <v>12357000</v>
      </c>
      <c r="K71" s="106">
        <f t="shared" si="45"/>
        <v>20828968</v>
      </c>
      <c r="L71" s="105">
        <f t="shared" si="45"/>
        <v>9940000</v>
      </c>
      <c r="M71" s="106">
        <f t="shared" si="45"/>
        <v>-1449718</v>
      </c>
      <c r="N71" s="105">
        <f t="shared" si="45"/>
        <v>6236000</v>
      </c>
      <c r="O71" s="106">
        <f t="shared" si="45"/>
        <v>4256477</v>
      </c>
      <c r="P71" s="105">
        <f>$H71      +$J71      +$L71      +$N71</f>
        <v>37025000</v>
      </c>
      <c r="Q71" s="106">
        <f>$I71      +$K71      +$M71      +$O71</f>
        <v>30673109</v>
      </c>
      <c r="R71" s="61">
        <f>IF(($L71      =0),0,((($N71      -$L71      )/$L71      )*100))</f>
        <v>-37.263581488933603</v>
      </c>
      <c r="S71" s="62">
        <f>IF(($M71      =0),0,((($O71      -$M71      )/$M71      )*100))</f>
        <v>-393.60723947691895</v>
      </c>
      <c r="T71" s="61">
        <f>IF($E71   =0,0,($P71   /$E71   )*100)</f>
        <v>90.236650337549662</v>
      </c>
      <c r="U71" s="65">
        <f>IF($E71   =0,0,($Q71   /$E71   )*100)</f>
        <v>74.755938193073533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109305000</v>
      </c>
      <c r="C72" s="104">
        <f>SUM(C9:C14,C17:C23,C26:C29,C32,C35:C39,C42:C52,C55:C58,C61:C65,C69)</f>
        <v>1000000</v>
      </c>
      <c r="D72" s="104"/>
      <c r="E72" s="104">
        <f>$B72      +$C72      +$D72</f>
        <v>110305000</v>
      </c>
      <c r="F72" s="105">
        <f t="shared" ref="F72:O72" si="46">SUM(F9:F14,F17:F23,F26:F29,F32,F35:F39,F42:F52,F55:F58,F61:F65,F69)</f>
        <v>110305000</v>
      </c>
      <c r="G72" s="106">
        <f t="shared" si="46"/>
        <v>65990000</v>
      </c>
      <c r="H72" s="105">
        <f t="shared" si="46"/>
        <v>17680000</v>
      </c>
      <c r="I72" s="106">
        <f t="shared" si="46"/>
        <v>14302452</v>
      </c>
      <c r="J72" s="105">
        <f t="shared" si="46"/>
        <v>14563000</v>
      </c>
      <c r="K72" s="106">
        <f t="shared" si="46"/>
        <v>25878969</v>
      </c>
      <c r="L72" s="105">
        <f t="shared" si="46"/>
        <v>14611000</v>
      </c>
      <c r="M72" s="106">
        <f t="shared" si="46"/>
        <v>2251020</v>
      </c>
      <c r="N72" s="105">
        <f t="shared" si="46"/>
        <v>13415000</v>
      </c>
      <c r="O72" s="106">
        <f t="shared" si="46"/>
        <v>11163970</v>
      </c>
      <c r="P72" s="105">
        <f>$H72      +$J72      +$L72      +$N72</f>
        <v>60269000</v>
      </c>
      <c r="Q72" s="106">
        <f>$I72      +$K72      +$M72      +$O72</f>
        <v>53596411</v>
      </c>
      <c r="R72" s="61">
        <f>IF(($L72      =0),0,((($N72      -$L72      )/$L72      )*100))</f>
        <v>-8.1856135788104858</v>
      </c>
      <c r="S72" s="62">
        <f>IF(($M72      =0),0,((($O72      -$M72      )/$M72      )*100))</f>
        <v>395.95161304653004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91.330504621912411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81.218989240794059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sOUAicEJCyTb/7XL25LAEM8ySvgdDxuw+BbY6qdsavjQly4TazQqq5MfzuYJpItC2/G7hnzLPv2eoH4OKONaA==" saltValue="SFCMWDpb/7acKNhlOr321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933000</v>
      </c>
      <c r="I10" s="94">
        <v>287827</v>
      </c>
      <c r="J10" s="93">
        <v>401000</v>
      </c>
      <c r="K10" s="94">
        <v>932630</v>
      </c>
      <c r="L10" s="93">
        <v>78000</v>
      </c>
      <c r="M10" s="94">
        <v>402201</v>
      </c>
      <c r="N10" s="93">
        <v>238000</v>
      </c>
      <c r="O10" s="94">
        <v>315169</v>
      </c>
      <c r="P10" s="93">
        <f t="shared" ref="P10:P15" si="1">$H10      +$J10      +$L10      +$N10</f>
        <v>1650000</v>
      </c>
      <c r="Q10" s="94">
        <f t="shared" ref="Q10:Q15" si="2">$I10      +$K10      +$M10      +$O10</f>
        <v>1937827</v>
      </c>
      <c r="R10" s="48">
        <f t="shared" ref="R10:R15" si="3">IF(($L10      =0),0,((($N10      -$L10      )/$L10      )*100))</f>
        <v>205.12820512820511</v>
      </c>
      <c r="S10" s="49">
        <f t="shared" ref="S10:S15" si="4">IF(($M10      =0),0,((($O10      -$M10      )/$M10      )*100))</f>
        <v>-21.638931777892147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117.4440606060606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933000</v>
      </c>
      <c r="I15" s="97">
        <f t="shared" si="7"/>
        <v>287827</v>
      </c>
      <c r="J15" s="96">
        <f t="shared" si="7"/>
        <v>401000</v>
      </c>
      <c r="K15" s="97">
        <f t="shared" si="7"/>
        <v>932630</v>
      </c>
      <c r="L15" s="96">
        <f t="shared" si="7"/>
        <v>78000</v>
      </c>
      <c r="M15" s="97">
        <f t="shared" si="7"/>
        <v>402201</v>
      </c>
      <c r="N15" s="96">
        <f t="shared" si="7"/>
        <v>238000</v>
      </c>
      <c r="O15" s="97">
        <f t="shared" si="7"/>
        <v>315169</v>
      </c>
      <c r="P15" s="96">
        <f t="shared" si="1"/>
        <v>1650000</v>
      </c>
      <c r="Q15" s="97">
        <f t="shared" si="2"/>
        <v>1937827</v>
      </c>
      <c r="R15" s="52">
        <f t="shared" si="3"/>
        <v>205.12820512820511</v>
      </c>
      <c r="S15" s="53">
        <f t="shared" si="4"/>
        <v>-21.638931777892147</v>
      </c>
      <c r="T15" s="52">
        <f>IF((SUM($E9:$E13))=0,0,(P15/(SUM($E9:$E13))*100))</f>
        <v>100</v>
      </c>
      <c r="U15" s="54">
        <f>IF((SUM($E9:$E13))=0,0,(Q15/(SUM($E9:$E13))*100))</f>
        <v>117.4440606060606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2566000</v>
      </c>
      <c r="C32" s="92">
        <v>0</v>
      </c>
      <c r="D32" s="92"/>
      <c r="E32" s="92">
        <f>$B32      +$C32      +$D32</f>
        <v>2566000</v>
      </c>
      <c r="F32" s="93">
        <v>2566000</v>
      </c>
      <c r="G32" s="94">
        <v>2566000</v>
      </c>
      <c r="H32" s="93"/>
      <c r="I32" s="94">
        <v>1936</v>
      </c>
      <c r="J32" s="93"/>
      <c r="K32" s="94">
        <v>1258511</v>
      </c>
      <c r="L32" s="93">
        <v>415000</v>
      </c>
      <c r="M32" s="94">
        <v>892959</v>
      </c>
      <c r="N32" s="93">
        <v>2151000</v>
      </c>
      <c r="O32" s="94">
        <v>414530</v>
      </c>
      <c r="P32" s="93">
        <f>$H32      +$J32      +$L32      +$N32</f>
        <v>2566000</v>
      </c>
      <c r="Q32" s="94">
        <f>$I32      +$K32      +$M32      +$O32</f>
        <v>2567936</v>
      </c>
      <c r="R32" s="48">
        <f>IF(($L32      =0),0,((($N32      -$L32      )/$L32      )*100))</f>
        <v>418.31325301204822</v>
      </c>
      <c r="S32" s="49">
        <f>IF(($M32      =0),0,((($O32      -$M32      )/$M32      )*100))</f>
        <v>-53.577935829080616</v>
      </c>
      <c r="T32" s="48">
        <f>IF(($E32      =0),0,(($P32      /$E32      )*100))</f>
        <v>100</v>
      </c>
      <c r="U32" s="50">
        <f>IF(($E32      =0),0,(($Q32      /$E32      )*100))</f>
        <v>100.07544816835541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2566000</v>
      </c>
      <c r="C33" s="95">
        <f>C32</f>
        <v>0</v>
      </c>
      <c r="D33" s="95"/>
      <c r="E33" s="95">
        <f>$B33      +$C33      +$D33</f>
        <v>2566000</v>
      </c>
      <c r="F33" s="96">
        <f t="shared" ref="F33:O33" si="17">F32</f>
        <v>2566000</v>
      </c>
      <c r="G33" s="97">
        <f t="shared" si="17"/>
        <v>2566000</v>
      </c>
      <c r="H33" s="96">
        <f t="shared" si="17"/>
        <v>0</v>
      </c>
      <c r="I33" s="97">
        <f t="shared" si="17"/>
        <v>1936</v>
      </c>
      <c r="J33" s="96">
        <f t="shared" si="17"/>
        <v>0</v>
      </c>
      <c r="K33" s="97">
        <f t="shared" si="17"/>
        <v>1258511</v>
      </c>
      <c r="L33" s="96">
        <f t="shared" si="17"/>
        <v>415000</v>
      </c>
      <c r="M33" s="97">
        <f t="shared" si="17"/>
        <v>892959</v>
      </c>
      <c r="N33" s="96">
        <f t="shared" si="17"/>
        <v>2151000</v>
      </c>
      <c r="O33" s="97">
        <f t="shared" si="17"/>
        <v>414530</v>
      </c>
      <c r="P33" s="96">
        <f>$H33      +$J33      +$L33      +$N33</f>
        <v>2566000</v>
      </c>
      <c r="Q33" s="97">
        <f>$I33      +$K33      +$M33      +$O33</f>
        <v>2567936</v>
      </c>
      <c r="R33" s="52">
        <f>IF(($L33      =0),0,((($N33      -$L33      )/$L33      )*100))</f>
        <v>418.31325301204822</v>
      </c>
      <c r="S33" s="53">
        <f>IF(($M33      =0),0,((($O33      -$M33      )/$M33      )*100))</f>
        <v>-53.577935829080616</v>
      </c>
      <c r="T33" s="52">
        <f>IF($E33   =0,0,($P33   /$E33   )*100)</f>
        <v>100</v>
      </c>
      <c r="U33" s="54">
        <f>IF($E33   =0,0,($Q33   /$E33   )*100)</f>
        <v>100.07544816835541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9789000</v>
      </c>
      <c r="C36" s="92">
        <v>0</v>
      </c>
      <c r="D36" s="92"/>
      <c r="E36" s="92">
        <f t="shared" si="18"/>
        <v>9789000</v>
      </c>
      <c r="F36" s="93">
        <v>9789000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9789000</v>
      </c>
      <c r="C40" s="95">
        <f>SUM(C35:C39)</f>
        <v>0</v>
      </c>
      <c r="D40" s="95"/>
      <c r="E40" s="95">
        <f t="shared" si="18"/>
        <v>9789000</v>
      </c>
      <c r="F40" s="96">
        <f t="shared" ref="F40:O40" si="25">SUM(F35:F39)</f>
        <v>9789000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14005000</v>
      </c>
      <c r="C67" s="104">
        <f>SUM(C9:C14,C17:C23,C26:C29,C32,C35:C39,C42:C52,C55:C58,C61:C65)</f>
        <v>0</v>
      </c>
      <c r="D67" s="104"/>
      <c r="E67" s="104">
        <f t="shared" si="35"/>
        <v>14005000</v>
      </c>
      <c r="F67" s="105">
        <f t="shared" ref="F67:O67" si="43">SUM(F9:F14,F17:F23,F26:F29,F32,F35:F39,F42:F52,F55:F58,F61:F65)</f>
        <v>14005000</v>
      </c>
      <c r="G67" s="106">
        <f t="shared" si="43"/>
        <v>4216000</v>
      </c>
      <c r="H67" s="105">
        <f t="shared" si="43"/>
        <v>933000</v>
      </c>
      <c r="I67" s="106">
        <f t="shared" si="43"/>
        <v>289763</v>
      </c>
      <c r="J67" s="105">
        <f t="shared" si="43"/>
        <v>401000</v>
      </c>
      <c r="K67" s="106">
        <f t="shared" si="43"/>
        <v>2191141</v>
      </c>
      <c r="L67" s="105">
        <f t="shared" si="43"/>
        <v>493000</v>
      </c>
      <c r="M67" s="106">
        <f t="shared" si="43"/>
        <v>1295160</v>
      </c>
      <c r="N67" s="105">
        <f t="shared" si="43"/>
        <v>2389000</v>
      </c>
      <c r="O67" s="106">
        <f t="shared" si="43"/>
        <v>729699</v>
      </c>
      <c r="P67" s="105">
        <f t="shared" si="36"/>
        <v>4216000</v>
      </c>
      <c r="Q67" s="106">
        <f t="shared" si="37"/>
        <v>4505763</v>
      </c>
      <c r="R67" s="61">
        <f t="shared" si="38"/>
        <v>384.58417849898581</v>
      </c>
      <c r="S67" s="62">
        <f t="shared" si="39"/>
        <v>-43.659547855091262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106.87293643263757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48539000</v>
      </c>
      <c r="C69" s="92">
        <v>-10075000</v>
      </c>
      <c r="D69" s="92"/>
      <c r="E69" s="92">
        <f>$B69      +$C69      +$D69</f>
        <v>38464000</v>
      </c>
      <c r="F69" s="93">
        <v>38464000</v>
      </c>
      <c r="G69" s="94">
        <v>38464000</v>
      </c>
      <c r="H69" s="93">
        <v>4644000</v>
      </c>
      <c r="I69" s="94">
        <v>45859</v>
      </c>
      <c r="J69" s="93">
        <v>4696000</v>
      </c>
      <c r="K69" s="94">
        <v>10873222</v>
      </c>
      <c r="L69" s="93">
        <v>5960000</v>
      </c>
      <c r="M69" s="94"/>
      <c r="N69" s="93">
        <v>5773000</v>
      </c>
      <c r="O69" s="94">
        <v>36062563</v>
      </c>
      <c r="P69" s="93">
        <f>$H69      +$J69      +$L69      +$N69</f>
        <v>21073000</v>
      </c>
      <c r="Q69" s="94">
        <f>$I69      +$K69      +$M69      +$O69</f>
        <v>46981644</v>
      </c>
      <c r="R69" s="48">
        <f>IF(($L69      =0),0,((($N69      -$L69      )/$L69      )*100))</f>
        <v>-3.1375838926174495</v>
      </c>
      <c r="S69" s="49">
        <f>IF(($M69      =0),0,((($O69      -$M69      )/$M69      )*100))</f>
        <v>0</v>
      </c>
      <c r="T69" s="48">
        <f>IF(($E69      =0),0,(($P69      /$E69      )*100))</f>
        <v>54.786293677204654</v>
      </c>
      <c r="U69" s="50">
        <f>IF(($E69      =0),0,(($Q69      /$E69      )*100))</f>
        <v>122.1444571547421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48539000</v>
      </c>
      <c r="C70" s="101">
        <f>C69</f>
        <v>-10075000</v>
      </c>
      <c r="D70" s="101"/>
      <c r="E70" s="101">
        <f>$B70      +$C70      +$D70</f>
        <v>38464000</v>
      </c>
      <c r="F70" s="102">
        <f t="shared" ref="F70:O70" si="44">F69</f>
        <v>38464000</v>
      </c>
      <c r="G70" s="103">
        <f t="shared" si="44"/>
        <v>38464000</v>
      </c>
      <c r="H70" s="102">
        <f t="shared" si="44"/>
        <v>4644000</v>
      </c>
      <c r="I70" s="103">
        <f t="shared" si="44"/>
        <v>45859</v>
      </c>
      <c r="J70" s="102">
        <f t="shared" si="44"/>
        <v>4696000</v>
      </c>
      <c r="K70" s="103">
        <f t="shared" si="44"/>
        <v>10873222</v>
      </c>
      <c r="L70" s="102">
        <f t="shared" si="44"/>
        <v>5960000</v>
      </c>
      <c r="M70" s="103">
        <f t="shared" si="44"/>
        <v>0</v>
      </c>
      <c r="N70" s="102">
        <f t="shared" si="44"/>
        <v>5773000</v>
      </c>
      <c r="O70" s="103">
        <f t="shared" si="44"/>
        <v>36062563</v>
      </c>
      <c r="P70" s="102">
        <f>$H70      +$J70      +$L70      +$N70</f>
        <v>21073000</v>
      </c>
      <c r="Q70" s="103">
        <f>$I70      +$K70      +$M70      +$O70</f>
        <v>46981644</v>
      </c>
      <c r="R70" s="57">
        <f>IF(($L70      =0),0,((($N70      -$L70      )/$L70      )*100))</f>
        <v>-3.1375838926174495</v>
      </c>
      <c r="S70" s="58">
        <f>IF(($M70      =0),0,((($O70      -$M70      )/$M70      )*100))</f>
        <v>0</v>
      </c>
      <c r="T70" s="57">
        <f>IF($E70   =0,0,($P70   /$E70   )*100)</f>
        <v>54.786293677204654</v>
      </c>
      <c r="U70" s="59">
        <f>IF($E70   =0,0,($Q70   /$E70 )*100)</f>
        <v>122.1444571547421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48539000</v>
      </c>
      <c r="C71" s="104">
        <f>C69</f>
        <v>-10075000</v>
      </c>
      <c r="D71" s="104"/>
      <c r="E71" s="104">
        <f>$B71      +$C71      +$D71</f>
        <v>38464000</v>
      </c>
      <c r="F71" s="105">
        <f t="shared" ref="F71:O71" si="45">F69</f>
        <v>38464000</v>
      </c>
      <c r="G71" s="106">
        <f t="shared" si="45"/>
        <v>38464000</v>
      </c>
      <c r="H71" s="105">
        <f t="shared" si="45"/>
        <v>4644000</v>
      </c>
      <c r="I71" s="106">
        <f t="shared" si="45"/>
        <v>45859</v>
      </c>
      <c r="J71" s="105">
        <f t="shared" si="45"/>
        <v>4696000</v>
      </c>
      <c r="K71" s="106">
        <f t="shared" si="45"/>
        <v>10873222</v>
      </c>
      <c r="L71" s="105">
        <f t="shared" si="45"/>
        <v>5960000</v>
      </c>
      <c r="M71" s="106">
        <f t="shared" si="45"/>
        <v>0</v>
      </c>
      <c r="N71" s="105">
        <f t="shared" si="45"/>
        <v>5773000</v>
      </c>
      <c r="O71" s="106">
        <f t="shared" si="45"/>
        <v>36062563</v>
      </c>
      <c r="P71" s="105">
        <f>$H71      +$J71      +$L71      +$N71</f>
        <v>21073000</v>
      </c>
      <c r="Q71" s="106">
        <f>$I71      +$K71      +$M71      +$O71</f>
        <v>46981644</v>
      </c>
      <c r="R71" s="61">
        <f>IF(($L71      =0),0,((($N71      -$L71      )/$L71      )*100))</f>
        <v>-3.1375838926174495</v>
      </c>
      <c r="S71" s="62">
        <f>IF(($M71      =0),0,((($O71      -$M71      )/$M71      )*100))</f>
        <v>0</v>
      </c>
      <c r="T71" s="61">
        <f>IF($E71   =0,0,($P71   /$E71   )*100)</f>
        <v>54.786293677204654</v>
      </c>
      <c r="U71" s="65">
        <f>IF($E71   =0,0,($Q71   /$E71   )*100)</f>
        <v>122.1444571547421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62544000</v>
      </c>
      <c r="C72" s="104">
        <f>SUM(C9:C14,C17:C23,C26:C29,C32,C35:C39,C42:C52,C55:C58,C61:C65,C69)</f>
        <v>-10075000</v>
      </c>
      <c r="D72" s="104"/>
      <c r="E72" s="104">
        <f>$B72      +$C72      +$D72</f>
        <v>52469000</v>
      </c>
      <c r="F72" s="105">
        <f t="shared" ref="F72:O72" si="46">SUM(F9:F14,F17:F23,F26:F29,F32,F35:F39,F42:F52,F55:F58,F61:F65,F69)</f>
        <v>52469000</v>
      </c>
      <c r="G72" s="106">
        <f t="shared" si="46"/>
        <v>42680000</v>
      </c>
      <c r="H72" s="105">
        <f t="shared" si="46"/>
        <v>5577000</v>
      </c>
      <c r="I72" s="106">
        <f t="shared" si="46"/>
        <v>335622</v>
      </c>
      <c r="J72" s="105">
        <f t="shared" si="46"/>
        <v>5097000</v>
      </c>
      <c r="K72" s="106">
        <f t="shared" si="46"/>
        <v>13064363</v>
      </c>
      <c r="L72" s="105">
        <f t="shared" si="46"/>
        <v>6453000</v>
      </c>
      <c r="M72" s="106">
        <f t="shared" si="46"/>
        <v>1295160</v>
      </c>
      <c r="N72" s="105">
        <f t="shared" si="46"/>
        <v>8162000</v>
      </c>
      <c r="O72" s="106">
        <f t="shared" si="46"/>
        <v>36792262</v>
      </c>
      <c r="P72" s="105">
        <f>$H72      +$J72      +$L72      +$N72</f>
        <v>25289000</v>
      </c>
      <c r="Q72" s="106">
        <f>$I72      +$K72      +$M72      +$O72</f>
        <v>51487407</v>
      </c>
      <c r="R72" s="61">
        <f>IF(($L72      =0),0,((($N72      -$L72      )/$L72      )*100))</f>
        <v>26.483805981713932</v>
      </c>
      <c r="S72" s="62">
        <f>IF(($M72      =0),0,((($O72      -$M72      )/$M72      )*100))</f>
        <v>2740.750332005312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59.25257731958763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120.63591143392689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NLcf7z21MNu0EMOuX6T2V7KtfaLTka2gAycuKQrAh7BKIaXeVs2fbCUi+eOdsVtpstsdQvP7/TcpMmalxecyQ==" saltValue="VHvuPk9tWH7zjBsW9Vk0U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88000</v>
      </c>
      <c r="I10" s="94">
        <v>4211312</v>
      </c>
      <c r="J10" s="93">
        <v>222000</v>
      </c>
      <c r="K10" s="94">
        <v>178865</v>
      </c>
      <c r="L10" s="93">
        <v>432000</v>
      </c>
      <c r="M10" s="94">
        <v>432350</v>
      </c>
      <c r="N10" s="93">
        <v>258000</v>
      </c>
      <c r="O10" s="94">
        <v>-3822525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1000002</v>
      </c>
      <c r="R10" s="48">
        <f t="shared" ref="R10:R15" si="3">IF(($L10      =0),0,((($N10      -$L10      )/$L10      )*100))</f>
        <v>-40.277777777777779</v>
      </c>
      <c r="S10" s="49">
        <f t="shared" ref="S10:S15" si="4">IF(($M10      =0),0,((($O10      -$M10      )/$M10      )*100))</f>
        <v>-984.12744304383023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100.00020000000001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88000</v>
      </c>
      <c r="I15" s="97">
        <f t="shared" si="7"/>
        <v>4211312</v>
      </c>
      <c r="J15" s="96">
        <f t="shared" si="7"/>
        <v>222000</v>
      </c>
      <c r="K15" s="97">
        <f t="shared" si="7"/>
        <v>178865</v>
      </c>
      <c r="L15" s="96">
        <f t="shared" si="7"/>
        <v>432000</v>
      </c>
      <c r="M15" s="97">
        <f t="shared" si="7"/>
        <v>432350</v>
      </c>
      <c r="N15" s="96">
        <f t="shared" si="7"/>
        <v>258000</v>
      </c>
      <c r="O15" s="97">
        <f t="shared" si="7"/>
        <v>-3822525</v>
      </c>
      <c r="P15" s="96">
        <f t="shared" si="1"/>
        <v>1000000</v>
      </c>
      <c r="Q15" s="97">
        <f t="shared" si="2"/>
        <v>1000002</v>
      </c>
      <c r="R15" s="52">
        <f t="shared" si="3"/>
        <v>-40.277777777777779</v>
      </c>
      <c r="S15" s="53">
        <f t="shared" si="4"/>
        <v>-984.12744304383023</v>
      </c>
      <c r="T15" s="52">
        <f>IF((SUM($E9:$E13))=0,0,(P15/(SUM($E9:$E13))*100))</f>
        <v>100</v>
      </c>
      <c r="U15" s="54">
        <f>IF((SUM($E9:$E13))=0,0,(Q15/(SUM($E9:$E13))*100))</f>
        <v>100.00020000000001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1500000</v>
      </c>
      <c r="C24" s="95">
        <f>SUM(C17:C23)</f>
        <v>0</v>
      </c>
      <c r="D24" s="95"/>
      <c r="E24" s="95">
        <f t="shared" si="8"/>
        <v>1500000</v>
      </c>
      <c r="F24" s="96">
        <f t="shared" ref="F24:O24" si="15">SUM(F17:F23)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2289000</v>
      </c>
      <c r="C29" s="92">
        <v>0</v>
      </c>
      <c r="D29" s="92"/>
      <c r="E29" s="92">
        <f>$B29      +$C29      +$D29</f>
        <v>2289000</v>
      </c>
      <c r="F29" s="93">
        <v>2289000</v>
      </c>
      <c r="G29" s="94">
        <v>2289000</v>
      </c>
      <c r="H29" s="93">
        <v>723000</v>
      </c>
      <c r="I29" s="94">
        <v>6782769</v>
      </c>
      <c r="J29" s="93"/>
      <c r="K29" s="94">
        <v>667701</v>
      </c>
      <c r="L29" s="93">
        <v>680000</v>
      </c>
      <c r="M29" s="94">
        <v>2549029</v>
      </c>
      <c r="N29" s="93">
        <v>354000</v>
      </c>
      <c r="O29" s="94">
        <v>-6899442</v>
      </c>
      <c r="P29" s="93">
        <f>$H29      +$J29      +$L29      +$N29</f>
        <v>1757000</v>
      </c>
      <c r="Q29" s="94">
        <f>$I29      +$K29      +$M29      +$O29</f>
        <v>3100057</v>
      </c>
      <c r="R29" s="48">
        <f>IF(($L29      =0),0,((($N29      -$L29      )/$L29      )*100))</f>
        <v>-47.941176470588239</v>
      </c>
      <c r="S29" s="49">
        <f>IF(($M29      =0),0,((($O29      -$M29      )/$M29      )*100))</f>
        <v>-370.66941961036929</v>
      </c>
      <c r="T29" s="48">
        <f>IF(($E29      =0),0,(($P29      /$E29      )*100))</f>
        <v>76.758409785932727</v>
      </c>
      <c r="U29" s="50">
        <f>IF(($E29      =0),0,(($Q29      /$E29      )*100))</f>
        <v>135.43280908693754</v>
      </c>
      <c r="V29" s="93">
        <v>812000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2289000</v>
      </c>
      <c r="C30" s="95">
        <f>SUM(C26:C29)</f>
        <v>0</v>
      </c>
      <c r="D30" s="95"/>
      <c r="E30" s="95">
        <f>$B30      +$C30      +$D30</f>
        <v>2289000</v>
      </c>
      <c r="F30" s="96">
        <f t="shared" ref="F30:O30" si="16">SUM(F26:F29)</f>
        <v>2289000</v>
      </c>
      <c r="G30" s="97">
        <f t="shared" si="16"/>
        <v>2289000</v>
      </c>
      <c r="H30" s="96">
        <f t="shared" si="16"/>
        <v>723000</v>
      </c>
      <c r="I30" s="97">
        <f t="shared" si="16"/>
        <v>6782769</v>
      </c>
      <c r="J30" s="96">
        <f t="shared" si="16"/>
        <v>0</v>
      </c>
      <c r="K30" s="97">
        <f t="shared" si="16"/>
        <v>667701</v>
      </c>
      <c r="L30" s="96">
        <f t="shared" si="16"/>
        <v>680000</v>
      </c>
      <c r="M30" s="97">
        <f t="shared" si="16"/>
        <v>2549029</v>
      </c>
      <c r="N30" s="96">
        <f t="shared" si="16"/>
        <v>354000</v>
      </c>
      <c r="O30" s="97">
        <f t="shared" si="16"/>
        <v>-6899442</v>
      </c>
      <c r="P30" s="96">
        <f>$H30      +$J30      +$L30      +$N30</f>
        <v>1757000</v>
      </c>
      <c r="Q30" s="97">
        <f>$I30      +$K30      +$M30      +$O30</f>
        <v>3100057</v>
      </c>
      <c r="R30" s="52">
        <f>IF(($L30      =0),0,((($N30      -$L30      )/$L30      )*100))</f>
        <v>-47.941176470588239</v>
      </c>
      <c r="S30" s="53">
        <f>IF(($M30      =0),0,((($O30      -$M30      )/$M30      )*100))</f>
        <v>-370.66941961036929</v>
      </c>
      <c r="T30" s="52">
        <f>IF($E30   =0,0,($P30   /$E30   )*100)</f>
        <v>76.758409785932727</v>
      </c>
      <c r="U30" s="54">
        <f>IF($E30   =0,0,($Q30   /$E30   )*100)</f>
        <v>135.43280908693754</v>
      </c>
      <c r="V30" s="96">
        <f>SUM(V26:V29)</f>
        <v>812000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>
        <v>192000</v>
      </c>
      <c r="I32" s="94">
        <v>5364122</v>
      </c>
      <c r="J32" s="93">
        <v>330000</v>
      </c>
      <c r="K32" s="94">
        <v>573473</v>
      </c>
      <c r="L32" s="93">
        <v>226000</v>
      </c>
      <c r="M32" s="94">
        <v>-4190724</v>
      </c>
      <c r="N32" s="93">
        <v>188000</v>
      </c>
      <c r="O32" s="94">
        <v>-610813</v>
      </c>
      <c r="P32" s="93">
        <f>$H32      +$J32      +$L32      +$N32</f>
        <v>936000</v>
      </c>
      <c r="Q32" s="94">
        <f>$I32      +$K32      +$M32      +$O32</f>
        <v>1136058</v>
      </c>
      <c r="R32" s="48">
        <f>IF(($L32      =0),0,((($N32      -$L32      )/$L32      )*100))</f>
        <v>-16.814159292035399</v>
      </c>
      <c r="S32" s="49">
        <f>IF(($M32      =0),0,((($O32      -$M32      )/$M32      )*100))</f>
        <v>-85.424642615452612</v>
      </c>
      <c r="T32" s="48">
        <f>IF(($E32      =0),0,(($P32      /$E32      )*100))</f>
        <v>87.069767441860463</v>
      </c>
      <c r="U32" s="50">
        <f>IF(($E32      =0),0,(($Q32      /$E32      )*100))</f>
        <v>105.67981395348838</v>
      </c>
      <c r="V32" s="93">
        <v>64000</v>
      </c>
      <c r="W32" s="94">
        <v>0</v>
      </c>
    </row>
    <row r="33" spans="1:23" ht="12.95" customHeight="1" x14ac:dyDescent="0.2">
      <c r="A33" s="51" t="s">
        <v>41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192000</v>
      </c>
      <c r="I33" s="97">
        <f t="shared" si="17"/>
        <v>5364122</v>
      </c>
      <c r="J33" s="96">
        <f t="shared" si="17"/>
        <v>330000</v>
      </c>
      <c r="K33" s="97">
        <f t="shared" si="17"/>
        <v>573473</v>
      </c>
      <c r="L33" s="96">
        <f t="shared" si="17"/>
        <v>226000</v>
      </c>
      <c r="M33" s="97">
        <f t="shared" si="17"/>
        <v>-4190724</v>
      </c>
      <c r="N33" s="96">
        <f t="shared" si="17"/>
        <v>188000</v>
      </c>
      <c r="O33" s="97">
        <f t="shared" si="17"/>
        <v>-610813</v>
      </c>
      <c r="P33" s="96">
        <f>$H33      +$J33      +$L33      +$N33</f>
        <v>936000</v>
      </c>
      <c r="Q33" s="97">
        <f>$I33      +$K33      +$M33      +$O33</f>
        <v>1136058</v>
      </c>
      <c r="R33" s="52">
        <f>IF(($L33      =0),0,((($N33      -$L33      )/$L33      )*100))</f>
        <v>-16.814159292035399</v>
      </c>
      <c r="S33" s="53">
        <f>IF(($M33      =0),0,((($O33      -$M33      )/$M33      )*100))</f>
        <v>-85.424642615452612</v>
      </c>
      <c r="T33" s="52">
        <f>IF($E33   =0,0,($P33   /$E33   )*100)</f>
        <v>87.069767441860463</v>
      </c>
      <c r="U33" s="54">
        <f>IF($E33   =0,0,($Q33   /$E33   )*100)</f>
        <v>105.67981395348838</v>
      </c>
      <c r="V33" s="96">
        <f>V32</f>
        <v>64000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5864000</v>
      </c>
      <c r="C67" s="104">
        <f>SUM(C9:C14,C17:C23,C26:C29,C32,C35:C39,C42:C52,C55:C58,C61:C65)</f>
        <v>0</v>
      </c>
      <c r="D67" s="104"/>
      <c r="E67" s="104">
        <f t="shared" si="35"/>
        <v>5864000</v>
      </c>
      <c r="F67" s="105">
        <f t="shared" ref="F67:O67" si="43">SUM(F9:F14,F17:F23,F26:F29,F32,F35:F39,F42:F52,F55:F58,F61:F65)</f>
        <v>5864000</v>
      </c>
      <c r="G67" s="106">
        <f t="shared" si="43"/>
        <v>4364000</v>
      </c>
      <c r="H67" s="105">
        <f t="shared" si="43"/>
        <v>1003000</v>
      </c>
      <c r="I67" s="106">
        <f t="shared" si="43"/>
        <v>16358203</v>
      </c>
      <c r="J67" s="105">
        <f t="shared" si="43"/>
        <v>552000</v>
      </c>
      <c r="K67" s="106">
        <f t="shared" si="43"/>
        <v>1420039</v>
      </c>
      <c r="L67" s="105">
        <f t="shared" si="43"/>
        <v>1338000</v>
      </c>
      <c r="M67" s="106">
        <f t="shared" si="43"/>
        <v>-1209345</v>
      </c>
      <c r="N67" s="105">
        <f t="shared" si="43"/>
        <v>800000</v>
      </c>
      <c r="O67" s="106">
        <f t="shared" si="43"/>
        <v>-11332780</v>
      </c>
      <c r="P67" s="105">
        <f t="shared" si="36"/>
        <v>3693000</v>
      </c>
      <c r="Q67" s="106">
        <f t="shared" si="37"/>
        <v>5236117</v>
      </c>
      <c r="R67" s="61">
        <f t="shared" si="38"/>
        <v>-40.209267563527654</v>
      </c>
      <c r="S67" s="62">
        <f t="shared" si="39"/>
        <v>837.10066192856459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84.624197983501375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119.98434922089827</v>
      </c>
      <c r="V67" s="105">
        <f>SUM(V9:V14,V17:V23,V26:V29,V32,V35:V39,V42:V52,V55:V58,V61:V65)</f>
        <v>876000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5864000</v>
      </c>
      <c r="C72" s="104">
        <f>SUM(C9:C14,C17:C23,C26:C29,C32,C35:C39,C42:C52,C55:C58,C61:C65,C69)</f>
        <v>0</v>
      </c>
      <c r="D72" s="104"/>
      <c r="E72" s="104">
        <f>$B72      +$C72      +$D72</f>
        <v>5864000</v>
      </c>
      <c r="F72" s="105">
        <f t="shared" ref="F72:O72" si="46">SUM(F9:F14,F17:F23,F26:F29,F32,F35:F39,F42:F52,F55:F58,F61:F65,F69)</f>
        <v>5864000</v>
      </c>
      <c r="G72" s="106">
        <f t="shared" si="46"/>
        <v>4364000</v>
      </c>
      <c r="H72" s="105">
        <f t="shared" si="46"/>
        <v>1003000</v>
      </c>
      <c r="I72" s="106">
        <f t="shared" si="46"/>
        <v>16358203</v>
      </c>
      <c r="J72" s="105">
        <f t="shared" si="46"/>
        <v>552000</v>
      </c>
      <c r="K72" s="106">
        <f t="shared" si="46"/>
        <v>1420039</v>
      </c>
      <c r="L72" s="105">
        <f t="shared" si="46"/>
        <v>1338000</v>
      </c>
      <c r="M72" s="106">
        <f t="shared" si="46"/>
        <v>-1209345</v>
      </c>
      <c r="N72" s="105">
        <f t="shared" si="46"/>
        <v>800000</v>
      </c>
      <c r="O72" s="106">
        <f t="shared" si="46"/>
        <v>-11332780</v>
      </c>
      <c r="P72" s="105">
        <f>$H72      +$J72      +$L72      +$N72</f>
        <v>3693000</v>
      </c>
      <c r="Q72" s="106">
        <f>$I72      +$K72      +$M72      +$O72</f>
        <v>5236117</v>
      </c>
      <c r="R72" s="61">
        <f>IF(($L72      =0),0,((($N72      -$L72      )/$L72      )*100))</f>
        <v>-40.209267563527654</v>
      </c>
      <c r="S72" s="62">
        <f>IF(($M72      =0),0,((($O72      -$M72      )/$M72      )*100))</f>
        <v>837.10066192856459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84.624197983501375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119.98434922089827</v>
      </c>
      <c r="V72" s="105">
        <f>SUM(V9:V14,V17:V23,V26:V29,V32,V35:V39,V42:V52,V55:V58,V61:V65,V69)</f>
        <v>876000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6ULTCDa2drMgJBXxAQiURSgeSedf3Xd9JzH2WOYYtMy894ZLj8jcL93vYuXi+ltasyTNT6DGJvywq8XabzY6g==" saltValue="p50AhMC0DtmSUsrPrPBrC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123000</v>
      </c>
      <c r="I10" s="94"/>
      <c r="J10" s="93">
        <v>83000</v>
      </c>
      <c r="K10" s="94"/>
      <c r="L10" s="93">
        <v>399000</v>
      </c>
      <c r="M10" s="94"/>
      <c r="N10" s="93">
        <v>1223000</v>
      </c>
      <c r="O10" s="94"/>
      <c r="P10" s="93">
        <f t="shared" ref="P10:P15" si="1">$H10      +$J10      +$L10      +$N10</f>
        <v>1828000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206.51629072681703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87.047619047619051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2100000</v>
      </c>
      <c r="C15" s="95">
        <f>SUM(C9:C14)</f>
        <v>0</v>
      </c>
      <c r="D15" s="95"/>
      <c r="E15" s="95">
        <f t="shared" si="0"/>
        <v>2100000</v>
      </c>
      <c r="F15" s="96">
        <f t="shared" ref="F15:O15" si="7">SUM(F9:F14)</f>
        <v>2100000</v>
      </c>
      <c r="G15" s="97">
        <f t="shared" si="7"/>
        <v>2100000</v>
      </c>
      <c r="H15" s="96">
        <f t="shared" si="7"/>
        <v>123000</v>
      </c>
      <c r="I15" s="97">
        <f t="shared" si="7"/>
        <v>0</v>
      </c>
      <c r="J15" s="96">
        <f t="shared" si="7"/>
        <v>83000</v>
      </c>
      <c r="K15" s="97">
        <f t="shared" si="7"/>
        <v>0</v>
      </c>
      <c r="L15" s="96">
        <f t="shared" si="7"/>
        <v>399000</v>
      </c>
      <c r="M15" s="97">
        <f t="shared" si="7"/>
        <v>0</v>
      </c>
      <c r="N15" s="96">
        <f t="shared" si="7"/>
        <v>1223000</v>
      </c>
      <c r="O15" s="97">
        <f t="shared" si="7"/>
        <v>0</v>
      </c>
      <c r="P15" s="96">
        <f t="shared" si="1"/>
        <v>1828000</v>
      </c>
      <c r="Q15" s="97">
        <f t="shared" si="2"/>
        <v>0</v>
      </c>
      <c r="R15" s="52">
        <f t="shared" si="3"/>
        <v>206.51629072681703</v>
      </c>
      <c r="S15" s="53">
        <f t="shared" si="4"/>
        <v>0</v>
      </c>
      <c r="T15" s="52">
        <f>IF((SUM($E9:$E13))=0,0,(P15/(SUM($E9:$E13))*100))</f>
        <v>87.047619047619051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1328000</v>
      </c>
      <c r="C32" s="92">
        <v>0</v>
      </c>
      <c r="D32" s="92"/>
      <c r="E32" s="92">
        <f>$B32      +$C32      +$D32</f>
        <v>1328000</v>
      </c>
      <c r="F32" s="93">
        <v>1328000</v>
      </c>
      <c r="G32" s="94">
        <v>1328000</v>
      </c>
      <c r="H32" s="93">
        <v>159000</v>
      </c>
      <c r="I32" s="94"/>
      <c r="J32" s="93">
        <v>287000</v>
      </c>
      <c r="K32" s="94"/>
      <c r="L32" s="93"/>
      <c r="M32" s="94"/>
      <c r="N32" s="93">
        <v>882000</v>
      </c>
      <c r="O32" s="94"/>
      <c r="P32" s="93">
        <f>$H32      +$J32      +$L32      +$N32</f>
        <v>1328000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1328000</v>
      </c>
      <c r="C33" s="95">
        <f>C32</f>
        <v>0</v>
      </c>
      <c r="D33" s="95"/>
      <c r="E33" s="95">
        <f>$B33      +$C33      +$D33</f>
        <v>1328000</v>
      </c>
      <c r="F33" s="96">
        <f t="shared" ref="F33:O33" si="17">F32</f>
        <v>1328000</v>
      </c>
      <c r="G33" s="97">
        <f t="shared" si="17"/>
        <v>1328000</v>
      </c>
      <c r="H33" s="96">
        <f t="shared" si="17"/>
        <v>159000</v>
      </c>
      <c r="I33" s="97">
        <f t="shared" si="17"/>
        <v>0</v>
      </c>
      <c r="J33" s="96">
        <f t="shared" si="17"/>
        <v>287000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882000</v>
      </c>
      <c r="O33" s="97">
        <f t="shared" si="17"/>
        <v>0</v>
      </c>
      <c r="P33" s="96">
        <f>$H33      +$J33      +$L33      +$N33</f>
        <v>1328000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3428000</v>
      </c>
      <c r="C67" s="104">
        <f>SUM(C9:C14,C17:C23,C26:C29,C32,C35:C39,C42:C52,C55:C58,C61:C65)</f>
        <v>0</v>
      </c>
      <c r="D67" s="104"/>
      <c r="E67" s="104">
        <f t="shared" si="35"/>
        <v>3428000</v>
      </c>
      <c r="F67" s="105">
        <f t="shared" ref="F67:O67" si="43">SUM(F9:F14,F17:F23,F26:F29,F32,F35:F39,F42:F52,F55:F58,F61:F65)</f>
        <v>3428000</v>
      </c>
      <c r="G67" s="106">
        <f t="shared" si="43"/>
        <v>3428000</v>
      </c>
      <c r="H67" s="105">
        <f t="shared" si="43"/>
        <v>282000</v>
      </c>
      <c r="I67" s="106">
        <f t="shared" si="43"/>
        <v>0</v>
      </c>
      <c r="J67" s="105">
        <f t="shared" si="43"/>
        <v>370000</v>
      </c>
      <c r="K67" s="106">
        <f t="shared" si="43"/>
        <v>0</v>
      </c>
      <c r="L67" s="105">
        <f t="shared" si="43"/>
        <v>399000</v>
      </c>
      <c r="M67" s="106">
        <f t="shared" si="43"/>
        <v>0</v>
      </c>
      <c r="N67" s="105">
        <f t="shared" si="43"/>
        <v>2105000</v>
      </c>
      <c r="O67" s="106">
        <f t="shared" si="43"/>
        <v>0</v>
      </c>
      <c r="P67" s="105">
        <f t="shared" si="36"/>
        <v>3156000</v>
      </c>
      <c r="Q67" s="106">
        <f t="shared" si="37"/>
        <v>0</v>
      </c>
      <c r="R67" s="61">
        <f t="shared" si="38"/>
        <v>427.56892230576443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92.065344224037332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19723000</v>
      </c>
      <c r="C69" s="92">
        <v>-5893000</v>
      </c>
      <c r="D69" s="92"/>
      <c r="E69" s="92">
        <f>$B69      +$C69      +$D69</f>
        <v>13830000</v>
      </c>
      <c r="F69" s="93">
        <v>13830000</v>
      </c>
      <c r="G69" s="94">
        <v>13830000</v>
      </c>
      <c r="H69" s="93"/>
      <c r="I69" s="94"/>
      <c r="J69" s="93">
        <v>1996000</v>
      </c>
      <c r="K69" s="94"/>
      <c r="L69" s="93">
        <v>4932000</v>
      </c>
      <c r="M69" s="94"/>
      <c r="N69" s="93">
        <v>6902000</v>
      </c>
      <c r="O69" s="94"/>
      <c r="P69" s="93">
        <f>$H69      +$J69      +$L69      +$N69</f>
        <v>13830000</v>
      </c>
      <c r="Q69" s="94">
        <f>$I69      +$K69      +$M69      +$O69</f>
        <v>0</v>
      </c>
      <c r="R69" s="48">
        <f>IF(($L69      =0),0,((($N69      -$L69      )/$L69      )*100))</f>
        <v>39.943227899432273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19723000</v>
      </c>
      <c r="C70" s="101">
        <f>C69</f>
        <v>-5893000</v>
      </c>
      <c r="D70" s="101"/>
      <c r="E70" s="101">
        <f>$B70      +$C70      +$D70</f>
        <v>13830000</v>
      </c>
      <c r="F70" s="102">
        <f t="shared" ref="F70:O70" si="44">F69</f>
        <v>13830000</v>
      </c>
      <c r="G70" s="103">
        <f t="shared" si="44"/>
        <v>13830000</v>
      </c>
      <c r="H70" s="102">
        <f t="shared" si="44"/>
        <v>0</v>
      </c>
      <c r="I70" s="103">
        <f t="shared" si="44"/>
        <v>0</v>
      </c>
      <c r="J70" s="102">
        <f t="shared" si="44"/>
        <v>1996000</v>
      </c>
      <c r="K70" s="103">
        <f t="shared" si="44"/>
        <v>0</v>
      </c>
      <c r="L70" s="102">
        <f t="shared" si="44"/>
        <v>4932000</v>
      </c>
      <c r="M70" s="103">
        <f t="shared" si="44"/>
        <v>0</v>
      </c>
      <c r="N70" s="102">
        <f t="shared" si="44"/>
        <v>6902000</v>
      </c>
      <c r="O70" s="103">
        <f t="shared" si="44"/>
        <v>0</v>
      </c>
      <c r="P70" s="102">
        <f>$H70      +$J70      +$L70      +$N70</f>
        <v>13830000</v>
      </c>
      <c r="Q70" s="103">
        <f>$I70      +$K70      +$M70      +$O70</f>
        <v>0</v>
      </c>
      <c r="R70" s="57">
        <f>IF(($L70      =0),0,((($N70      -$L70      )/$L70      )*100))</f>
        <v>39.943227899432273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19723000</v>
      </c>
      <c r="C71" s="104">
        <f>C69</f>
        <v>-5893000</v>
      </c>
      <c r="D71" s="104"/>
      <c r="E71" s="104">
        <f>$B71      +$C71      +$D71</f>
        <v>13830000</v>
      </c>
      <c r="F71" s="105">
        <f t="shared" ref="F71:O71" si="45">F69</f>
        <v>13830000</v>
      </c>
      <c r="G71" s="106">
        <f t="shared" si="45"/>
        <v>13830000</v>
      </c>
      <c r="H71" s="105">
        <f t="shared" si="45"/>
        <v>0</v>
      </c>
      <c r="I71" s="106">
        <f t="shared" si="45"/>
        <v>0</v>
      </c>
      <c r="J71" s="105">
        <f t="shared" si="45"/>
        <v>1996000</v>
      </c>
      <c r="K71" s="106">
        <f t="shared" si="45"/>
        <v>0</v>
      </c>
      <c r="L71" s="105">
        <f t="shared" si="45"/>
        <v>4932000</v>
      </c>
      <c r="M71" s="106">
        <f t="shared" si="45"/>
        <v>0</v>
      </c>
      <c r="N71" s="105">
        <f t="shared" si="45"/>
        <v>6902000</v>
      </c>
      <c r="O71" s="106">
        <f t="shared" si="45"/>
        <v>0</v>
      </c>
      <c r="P71" s="105">
        <f>$H71      +$J71      +$L71      +$N71</f>
        <v>13830000</v>
      </c>
      <c r="Q71" s="106">
        <f>$I71      +$K71      +$M71      +$O71</f>
        <v>0</v>
      </c>
      <c r="R71" s="61">
        <f>IF(($L71      =0),0,((($N71      -$L71      )/$L71      )*100))</f>
        <v>39.943227899432273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23151000</v>
      </c>
      <c r="C72" s="104">
        <f>SUM(C9:C14,C17:C23,C26:C29,C32,C35:C39,C42:C52,C55:C58,C61:C65,C69)</f>
        <v>-5893000</v>
      </c>
      <c r="D72" s="104"/>
      <c r="E72" s="104">
        <f>$B72      +$C72      +$D72</f>
        <v>17258000</v>
      </c>
      <c r="F72" s="105">
        <f t="shared" ref="F72:O72" si="46">SUM(F9:F14,F17:F23,F26:F29,F32,F35:F39,F42:F52,F55:F58,F61:F65,F69)</f>
        <v>17258000</v>
      </c>
      <c r="G72" s="106">
        <f t="shared" si="46"/>
        <v>17258000</v>
      </c>
      <c r="H72" s="105">
        <f t="shared" si="46"/>
        <v>282000</v>
      </c>
      <c r="I72" s="106">
        <f t="shared" si="46"/>
        <v>0</v>
      </c>
      <c r="J72" s="105">
        <f t="shared" si="46"/>
        <v>2366000</v>
      </c>
      <c r="K72" s="106">
        <f t="shared" si="46"/>
        <v>0</v>
      </c>
      <c r="L72" s="105">
        <f t="shared" si="46"/>
        <v>5331000</v>
      </c>
      <c r="M72" s="106">
        <f t="shared" si="46"/>
        <v>0</v>
      </c>
      <c r="N72" s="105">
        <f t="shared" si="46"/>
        <v>9007000</v>
      </c>
      <c r="O72" s="106">
        <f t="shared" si="46"/>
        <v>0</v>
      </c>
      <c r="P72" s="105">
        <f>$H72      +$J72      +$L72      +$N72</f>
        <v>16986000</v>
      </c>
      <c r="Q72" s="106">
        <f>$I72      +$K72      +$M72      +$O72</f>
        <v>0</v>
      </c>
      <c r="R72" s="61">
        <f>IF(($L72      =0),0,((($N72      -$L72      )/$L72      )*100))</f>
        <v>68.955167885950104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98.423919341754555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JcQbhcQ/r6M/1j9ahTnrOCP0TEJm7v0YYIJIKsPggisi9QKmgLCqsnpDaEH7Dh69R5bCKRZm2eZsnAa9sA7ww==" saltValue="PvA/vPzz0DdpzX7E8Zs1g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57000</v>
      </c>
      <c r="I10" s="94"/>
      <c r="J10" s="93">
        <v>57000</v>
      </c>
      <c r="K10" s="94"/>
      <c r="L10" s="93">
        <v>237000</v>
      </c>
      <c r="M10" s="94"/>
      <c r="N10" s="93">
        <v>1121000</v>
      </c>
      <c r="O10" s="94"/>
      <c r="P10" s="93">
        <f t="shared" ref="P10:P15" si="1">$H10      +$J10      +$L10      +$N10</f>
        <v>1472000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372.99578059071735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89.212121212121204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57000</v>
      </c>
      <c r="I15" s="97">
        <f t="shared" si="7"/>
        <v>0</v>
      </c>
      <c r="J15" s="96">
        <f t="shared" si="7"/>
        <v>57000</v>
      </c>
      <c r="K15" s="97">
        <f t="shared" si="7"/>
        <v>0</v>
      </c>
      <c r="L15" s="96">
        <f t="shared" si="7"/>
        <v>237000</v>
      </c>
      <c r="M15" s="97">
        <f t="shared" si="7"/>
        <v>0</v>
      </c>
      <c r="N15" s="96">
        <f t="shared" si="7"/>
        <v>1121000</v>
      </c>
      <c r="O15" s="97">
        <f t="shared" si="7"/>
        <v>0</v>
      </c>
      <c r="P15" s="96">
        <f t="shared" si="1"/>
        <v>1472000</v>
      </c>
      <c r="Q15" s="97">
        <f t="shared" si="2"/>
        <v>0</v>
      </c>
      <c r="R15" s="52">
        <f t="shared" si="3"/>
        <v>372.99578059071735</v>
      </c>
      <c r="S15" s="53">
        <f t="shared" si="4"/>
        <v>0</v>
      </c>
      <c r="T15" s="52">
        <f>IF((SUM($E9:$E13))=0,0,(P15/(SUM($E9:$E13))*100))</f>
        <v>89.212121212121204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1385000</v>
      </c>
      <c r="C32" s="92">
        <v>0</v>
      </c>
      <c r="D32" s="92"/>
      <c r="E32" s="92">
        <f>$B32      +$C32      +$D32</f>
        <v>1385000</v>
      </c>
      <c r="F32" s="93">
        <v>1385000</v>
      </c>
      <c r="G32" s="94">
        <v>1385000</v>
      </c>
      <c r="H32" s="93">
        <v>286000</v>
      </c>
      <c r="I32" s="94"/>
      <c r="J32" s="93">
        <v>684000</v>
      </c>
      <c r="K32" s="94"/>
      <c r="L32" s="93"/>
      <c r="M32" s="94"/>
      <c r="N32" s="93">
        <v>415000</v>
      </c>
      <c r="O32" s="94"/>
      <c r="P32" s="93">
        <f>$H32      +$J32      +$L32      +$N32</f>
        <v>1385000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1385000</v>
      </c>
      <c r="C33" s="95">
        <f>C32</f>
        <v>0</v>
      </c>
      <c r="D33" s="95"/>
      <c r="E33" s="95">
        <f>$B33      +$C33      +$D33</f>
        <v>1385000</v>
      </c>
      <c r="F33" s="96">
        <f t="shared" ref="F33:O33" si="17">F32</f>
        <v>1385000</v>
      </c>
      <c r="G33" s="97">
        <f t="shared" si="17"/>
        <v>1385000</v>
      </c>
      <c r="H33" s="96">
        <f t="shared" si="17"/>
        <v>286000</v>
      </c>
      <c r="I33" s="97">
        <f t="shared" si="17"/>
        <v>0</v>
      </c>
      <c r="J33" s="96">
        <f t="shared" si="17"/>
        <v>684000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415000</v>
      </c>
      <c r="O33" s="97">
        <f t="shared" si="17"/>
        <v>0</v>
      </c>
      <c r="P33" s="96">
        <f>$H33      +$J33      +$L33      +$N33</f>
        <v>1385000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29552000</v>
      </c>
      <c r="C36" s="92">
        <v>0</v>
      </c>
      <c r="D36" s="92"/>
      <c r="E36" s="92">
        <f t="shared" si="18"/>
        <v>29552000</v>
      </c>
      <c r="F36" s="93">
        <v>29552000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29552000</v>
      </c>
      <c r="C40" s="95">
        <f>SUM(C35:C39)</f>
        <v>0</v>
      </c>
      <c r="D40" s="95"/>
      <c r="E40" s="95">
        <f t="shared" si="18"/>
        <v>29552000</v>
      </c>
      <c r="F40" s="96">
        <f t="shared" ref="F40:O40" si="25">SUM(F35:F39)</f>
        <v>29552000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32587000</v>
      </c>
      <c r="C67" s="104">
        <f>SUM(C9:C14,C17:C23,C26:C29,C32,C35:C39,C42:C52,C55:C58,C61:C65)</f>
        <v>0</v>
      </c>
      <c r="D67" s="104"/>
      <c r="E67" s="104">
        <f t="shared" si="35"/>
        <v>32587000</v>
      </c>
      <c r="F67" s="105">
        <f t="shared" ref="F67:O67" si="43">SUM(F9:F14,F17:F23,F26:F29,F32,F35:F39,F42:F52,F55:F58,F61:F65)</f>
        <v>32587000</v>
      </c>
      <c r="G67" s="106">
        <f t="shared" si="43"/>
        <v>3035000</v>
      </c>
      <c r="H67" s="105">
        <f t="shared" si="43"/>
        <v>343000</v>
      </c>
      <c r="I67" s="106">
        <f t="shared" si="43"/>
        <v>0</v>
      </c>
      <c r="J67" s="105">
        <f t="shared" si="43"/>
        <v>741000</v>
      </c>
      <c r="K67" s="106">
        <f t="shared" si="43"/>
        <v>0</v>
      </c>
      <c r="L67" s="105">
        <f t="shared" si="43"/>
        <v>237000</v>
      </c>
      <c r="M67" s="106">
        <f t="shared" si="43"/>
        <v>0</v>
      </c>
      <c r="N67" s="105">
        <f t="shared" si="43"/>
        <v>1536000</v>
      </c>
      <c r="O67" s="106">
        <f t="shared" si="43"/>
        <v>0</v>
      </c>
      <c r="P67" s="105">
        <f t="shared" si="36"/>
        <v>2857000</v>
      </c>
      <c r="Q67" s="106">
        <f t="shared" si="37"/>
        <v>0</v>
      </c>
      <c r="R67" s="61">
        <f t="shared" si="38"/>
        <v>548.10126582278485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94.135090609555192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57544000</v>
      </c>
      <c r="C69" s="92">
        <v>0</v>
      </c>
      <c r="D69" s="92"/>
      <c r="E69" s="92">
        <f>$B69      +$C69      +$D69</f>
        <v>57544000</v>
      </c>
      <c r="F69" s="93">
        <v>57544000</v>
      </c>
      <c r="G69" s="94">
        <v>57544000</v>
      </c>
      <c r="H69" s="93">
        <v>6853000</v>
      </c>
      <c r="I69" s="94"/>
      <c r="J69" s="93">
        <v>20213000</v>
      </c>
      <c r="K69" s="94"/>
      <c r="L69" s="93">
        <v>8704000</v>
      </c>
      <c r="M69" s="94"/>
      <c r="N69" s="93">
        <v>9829000</v>
      </c>
      <c r="O69" s="94"/>
      <c r="P69" s="93">
        <f>$H69      +$J69      +$L69      +$N69</f>
        <v>45599000</v>
      </c>
      <c r="Q69" s="94">
        <f>$I69      +$K69      +$M69      +$O69</f>
        <v>0</v>
      </c>
      <c r="R69" s="48">
        <f>IF(($L69      =0),0,((($N69      -$L69      )/$L69      )*100))</f>
        <v>12.925091911764705</v>
      </c>
      <c r="S69" s="49">
        <f>IF(($M69      =0),0,((($O69      -$M69      )/$M69      )*100))</f>
        <v>0</v>
      </c>
      <c r="T69" s="48">
        <f>IF(($E69      =0),0,(($P69      /$E69      )*100))</f>
        <v>79.241971361045458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57544000</v>
      </c>
      <c r="C70" s="101">
        <f>C69</f>
        <v>0</v>
      </c>
      <c r="D70" s="101"/>
      <c r="E70" s="101">
        <f>$B70      +$C70      +$D70</f>
        <v>57544000</v>
      </c>
      <c r="F70" s="102">
        <f t="shared" ref="F70:O70" si="44">F69</f>
        <v>57544000</v>
      </c>
      <c r="G70" s="103">
        <f t="shared" si="44"/>
        <v>57544000</v>
      </c>
      <c r="H70" s="102">
        <f t="shared" si="44"/>
        <v>6853000</v>
      </c>
      <c r="I70" s="103">
        <f t="shared" si="44"/>
        <v>0</v>
      </c>
      <c r="J70" s="102">
        <f t="shared" si="44"/>
        <v>20213000</v>
      </c>
      <c r="K70" s="103">
        <f t="shared" si="44"/>
        <v>0</v>
      </c>
      <c r="L70" s="102">
        <f t="shared" si="44"/>
        <v>8704000</v>
      </c>
      <c r="M70" s="103">
        <f t="shared" si="44"/>
        <v>0</v>
      </c>
      <c r="N70" s="102">
        <f t="shared" si="44"/>
        <v>9829000</v>
      </c>
      <c r="O70" s="103">
        <f t="shared" si="44"/>
        <v>0</v>
      </c>
      <c r="P70" s="102">
        <f>$H70      +$J70      +$L70      +$N70</f>
        <v>45599000</v>
      </c>
      <c r="Q70" s="103">
        <f>$I70      +$K70      +$M70      +$O70</f>
        <v>0</v>
      </c>
      <c r="R70" s="57">
        <f>IF(($L70      =0),0,((($N70      -$L70      )/$L70      )*100))</f>
        <v>12.925091911764705</v>
      </c>
      <c r="S70" s="58">
        <f>IF(($M70      =0),0,((($O70      -$M70      )/$M70      )*100))</f>
        <v>0</v>
      </c>
      <c r="T70" s="57">
        <f>IF($E70   =0,0,($P70   /$E70   )*100)</f>
        <v>79.241971361045458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57544000</v>
      </c>
      <c r="C71" s="104">
        <f>C69</f>
        <v>0</v>
      </c>
      <c r="D71" s="104"/>
      <c r="E71" s="104">
        <f>$B71      +$C71      +$D71</f>
        <v>57544000</v>
      </c>
      <c r="F71" s="105">
        <f t="shared" ref="F71:O71" si="45">F69</f>
        <v>57544000</v>
      </c>
      <c r="G71" s="106">
        <f t="shared" si="45"/>
        <v>57544000</v>
      </c>
      <c r="H71" s="105">
        <f t="shared" si="45"/>
        <v>6853000</v>
      </c>
      <c r="I71" s="106">
        <f t="shared" si="45"/>
        <v>0</v>
      </c>
      <c r="J71" s="105">
        <f t="shared" si="45"/>
        <v>20213000</v>
      </c>
      <c r="K71" s="106">
        <f t="shared" si="45"/>
        <v>0</v>
      </c>
      <c r="L71" s="105">
        <f t="shared" si="45"/>
        <v>8704000</v>
      </c>
      <c r="M71" s="106">
        <f t="shared" si="45"/>
        <v>0</v>
      </c>
      <c r="N71" s="105">
        <f t="shared" si="45"/>
        <v>9829000</v>
      </c>
      <c r="O71" s="106">
        <f t="shared" si="45"/>
        <v>0</v>
      </c>
      <c r="P71" s="105">
        <f>$H71      +$J71      +$L71      +$N71</f>
        <v>45599000</v>
      </c>
      <c r="Q71" s="106">
        <f>$I71      +$K71      +$M71      +$O71</f>
        <v>0</v>
      </c>
      <c r="R71" s="61">
        <f>IF(($L71      =0),0,((($N71      -$L71      )/$L71      )*100))</f>
        <v>12.925091911764705</v>
      </c>
      <c r="S71" s="62">
        <f>IF(($M71      =0),0,((($O71      -$M71      )/$M71      )*100))</f>
        <v>0</v>
      </c>
      <c r="T71" s="61">
        <f>IF($E71   =0,0,($P71   /$E71   )*100)</f>
        <v>79.241971361045458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90131000</v>
      </c>
      <c r="C72" s="104">
        <f>SUM(C9:C14,C17:C23,C26:C29,C32,C35:C39,C42:C52,C55:C58,C61:C65,C69)</f>
        <v>0</v>
      </c>
      <c r="D72" s="104"/>
      <c r="E72" s="104">
        <f>$B72      +$C72      +$D72</f>
        <v>90131000</v>
      </c>
      <c r="F72" s="105">
        <f t="shared" ref="F72:O72" si="46">SUM(F9:F14,F17:F23,F26:F29,F32,F35:F39,F42:F52,F55:F58,F61:F65,F69)</f>
        <v>90131000</v>
      </c>
      <c r="G72" s="106">
        <f t="shared" si="46"/>
        <v>60579000</v>
      </c>
      <c r="H72" s="105">
        <f t="shared" si="46"/>
        <v>7196000</v>
      </c>
      <c r="I72" s="106">
        <f t="shared" si="46"/>
        <v>0</v>
      </c>
      <c r="J72" s="105">
        <f t="shared" si="46"/>
        <v>20954000</v>
      </c>
      <c r="K72" s="106">
        <f t="shared" si="46"/>
        <v>0</v>
      </c>
      <c r="L72" s="105">
        <f t="shared" si="46"/>
        <v>8941000</v>
      </c>
      <c r="M72" s="106">
        <f t="shared" si="46"/>
        <v>0</v>
      </c>
      <c r="N72" s="105">
        <f t="shared" si="46"/>
        <v>11365000</v>
      </c>
      <c r="O72" s="106">
        <f t="shared" si="46"/>
        <v>0</v>
      </c>
      <c r="P72" s="105">
        <f>$H72      +$J72      +$L72      +$N72</f>
        <v>48456000</v>
      </c>
      <c r="Q72" s="106">
        <f>$I72      +$K72      +$M72      +$O72</f>
        <v>0</v>
      </c>
      <c r="R72" s="61">
        <f>IF(($L72      =0),0,((($N72      -$L72      )/$L72      )*100))</f>
        <v>27.111061402527682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79.98811469321052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Njg23FOobNcwd3CHcmuBXpVNhNch3tY+QRnF+eaetbeGdkuMZHJWb5OUUi69yXEPeokXi6U+we2A60MuzvvWQ==" saltValue="p289+PRz07uVYh8JgVB8v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680000</v>
      </c>
      <c r="I10" s="94">
        <v>2947775</v>
      </c>
      <c r="J10" s="93">
        <v>306000</v>
      </c>
      <c r="K10" s="94"/>
      <c r="L10" s="93">
        <v>126000</v>
      </c>
      <c r="M10" s="94">
        <v>300719</v>
      </c>
      <c r="N10" s="93">
        <v>432000</v>
      </c>
      <c r="O10" s="94">
        <v>429614</v>
      </c>
      <c r="P10" s="93">
        <f t="shared" ref="P10:P15" si="1">$H10      +$J10      +$L10      +$N10</f>
        <v>1544000</v>
      </c>
      <c r="Q10" s="94">
        <f t="shared" ref="Q10:Q15" si="2">$I10      +$K10      +$M10      +$O10</f>
        <v>3678108</v>
      </c>
      <c r="R10" s="48">
        <f t="shared" ref="R10:R15" si="3">IF(($L10      =0),0,((($N10      -$L10      )/$L10      )*100))</f>
        <v>242.85714285714283</v>
      </c>
      <c r="S10" s="49">
        <f t="shared" ref="S10:S15" si="4">IF(($M10      =0),0,((($O10      -$M10      )/$M10      )*100))</f>
        <v>42.862273418041433</v>
      </c>
      <c r="T10" s="48">
        <f t="shared" ref="T10:T14" si="5">IF(($E10      =0),0,(($P10      /$E10      )*100))</f>
        <v>58.264150943396231</v>
      </c>
      <c r="U10" s="50">
        <f t="shared" ref="U10:U14" si="6">IF(($E10      =0),0,(($Q10      /$E10      )*100))</f>
        <v>138.79652830188681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680000</v>
      </c>
      <c r="I15" s="97">
        <f t="shared" si="7"/>
        <v>2947775</v>
      </c>
      <c r="J15" s="96">
        <f t="shared" si="7"/>
        <v>306000</v>
      </c>
      <c r="K15" s="97">
        <f t="shared" si="7"/>
        <v>0</v>
      </c>
      <c r="L15" s="96">
        <f t="shared" si="7"/>
        <v>126000</v>
      </c>
      <c r="M15" s="97">
        <f t="shared" si="7"/>
        <v>300719</v>
      </c>
      <c r="N15" s="96">
        <f t="shared" si="7"/>
        <v>432000</v>
      </c>
      <c r="O15" s="97">
        <f t="shared" si="7"/>
        <v>429614</v>
      </c>
      <c r="P15" s="96">
        <f t="shared" si="1"/>
        <v>1544000</v>
      </c>
      <c r="Q15" s="97">
        <f t="shared" si="2"/>
        <v>3678108</v>
      </c>
      <c r="R15" s="52">
        <f t="shared" si="3"/>
        <v>242.85714285714283</v>
      </c>
      <c r="S15" s="53">
        <f t="shared" si="4"/>
        <v>42.862273418041433</v>
      </c>
      <c r="T15" s="52">
        <f>IF((SUM($E9:$E13))=0,0,(P15/(SUM($E9:$E13))*100))</f>
        <v>58.264150943396231</v>
      </c>
      <c r="U15" s="54">
        <f>IF((SUM($E9:$E13))=0,0,(Q15/(SUM($E9:$E13))*100))</f>
        <v>138.79652830188681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1593000</v>
      </c>
      <c r="C32" s="92">
        <v>0</v>
      </c>
      <c r="D32" s="92"/>
      <c r="E32" s="92">
        <f>$B32      +$C32      +$D32</f>
        <v>1593000</v>
      </c>
      <c r="F32" s="93">
        <v>1593000</v>
      </c>
      <c r="G32" s="94">
        <v>1593000</v>
      </c>
      <c r="H32" s="93">
        <v>260000</v>
      </c>
      <c r="I32" s="94">
        <v>1127422</v>
      </c>
      <c r="J32" s="93">
        <v>853000</v>
      </c>
      <c r="K32" s="94"/>
      <c r="L32" s="93">
        <v>480000</v>
      </c>
      <c r="M32" s="94">
        <v>901349</v>
      </c>
      <c r="N32" s="93"/>
      <c r="O32" s="94"/>
      <c r="P32" s="93">
        <f>$H32      +$J32      +$L32      +$N32</f>
        <v>1593000</v>
      </c>
      <c r="Q32" s="94">
        <f>$I32      +$K32      +$M32      +$O32</f>
        <v>2028771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127.35536723163843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1593000</v>
      </c>
      <c r="C33" s="95">
        <f>C32</f>
        <v>0</v>
      </c>
      <c r="D33" s="95"/>
      <c r="E33" s="95">
        <f>$B33      +$C33      +$D33</f>
        <v>1593000</v>
      </c>
      <c r="F33" s="96">
        <f t="shared" ref="F33:O33" si="17">F32</f>
        <v>1593000</v>
      </c>
      <c r="G33" s="97">
        <f t="shared" si="17"/>
        <v>1593000</v>
      </c>
      <c r="H33" s="96">
        <f t="shared" si="17"/>
        <v>260000</v>
      </c>
      <c r="I33" s="97">
        <f t="shared" si="17"/>
        <v>1127422</v>
      </c>
      <c r="J33" s="96">
        <f t="shared" si="17"/>
        <v>853000</v>
      </c>
      <c r="K33" s="97">
        <f t="shared" si="17"/>
        <v>0</v>
      </c>
      <c r="L33" s="96">
        <f t="shared" si="17"/>
        <v>480000</v>
      </c>
      <c r="M33" s="97">
        <f t="shared" si="17"/>
        <v>901349</v>
      </c>
      <c r="N33" s="96">
        <f t="shared" si="17"/>
        <v>0</v>
      </c>
      <c r="O33" s="97">
        <f t="shared" si="17"/>
        <v>0</v>
      </c>
      <c r="P33" s="96">
        <f>$H33      +$J33      +$L33      +$N33</f>
        <v>1593000</v>
      </c>
      <c r="Q33" s="97">
        <f>$I33      +$K33      +$M33      +$O33</f>
        <v>2028771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127.35536723163843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8034000</v>
      </c>
      <c r="C35" s="92">
        <v>-1614000</v>
      </c>
      <c r="D35" s="92"/>
      <c r="E35" s="92">
        <f t="shared" ref="E35:E40" si="18">$B35      +$C35      +$D35</f>
        <v>6420000</v>
      </c>
      <c r="F35" s="93">
        <v>6420000</v>
      </c>
      <c r="G35" s="94">
        <v>6420000</v>
      </c>
      <c r="H35" s="93"/>
      <c r="I35" s="94">
        <v>6031711</v>
      </c>
      <c r="J35" s="93"/>
      <c r="K35" s="94"/>
      <c r="L35" s="93">
        <v>4793000</v>
      </c>
      <c r="M35" s="94">
        <v>2678876</v>
      </c>
      <c r="N35" s="93">
        <v>1627000</v>
      </c>
      <c r="O35" s="94">
        <v>921830</v>
      </c>
      <c r="P35" s="93">
        <f t="shared" ref="P35:P40" si="19">$H35      +$J35      +$L35      +$N35</f>
        <v>6420000</v>
      </c>
      <c r="Q35" s="94">
        <f t="shared" ref="Q35:Q40" si="20">$I35      +$K35      +$M35      +$O35</f>
        <v>9632417</v>
      </c>
      <c r="R35" s="48">
        <f t="shared" ref="R35:R40" si="21">IF(($L35      =0),0,((($N35      -$L35      )/$L35      )*100))</f>
        <v>-66.054663050281661</v>
      </c>
      <c r="S35" s="49">
        <f t="shared" ref="S35:S40" si="22">IF(($M35      =0),0,((($O35      -$M35      )/$M35      )*100))</f>
        <v>-65.588926101842716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150.03764797507787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19777000</v>
      </c>
      <c r="C36" s="92">
        <v>0</v>
      </c>
      <c r="D36" s="92"/>
      <c r="E36" s="92">
        <f t="shared" si="18"/>
        <v>19777000</v>
      </c>
      <c r="F36" s="93">
        <v>19777000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27811000</v>
      </c>
      <c r="C40" s="95">
        <f>SUM(C35:C39)</f>
        <v>-1614000</v>
      </c>
      <c r="D40" s="95"/>
      <c r="E40" s="95">
        <f t="shared" si="18"/>
        <v>26197000</v>
      </c>
      <c r="F40" s="96">
        <f t="shared" ref="F40:O40" si="25">SUM(F35:F39)</f>
        <v>26197000</v>
      </c>
      <c r="G40" s="97">
        <f t="shared" si="25"/>
        <v>6420000</v>
      </c>
      <c r="H40" s="96">
        <f t="shared" si="25"/>
        <v>0</v>
      </c>
      <c r="I40" s="97">
        <f t="shared" si="25"/>
        <v>6031711</v>
      </c>
      <c r="J40" s="96">
        <f t="shared" si="25"/>
        <v>0</v>
      </c>
      <c r="K40" s="97">
        <f t="shared" si="25"/>
        <v>0</v>
      </c>
      <c r="L40" s="96">
        <f t="shared" si="25"/>
        <v>4793000</v>
      </c>
      <c r="M40" s="97">
        <f t="shared" si="25"/>
        <v>2678876</v>
      </c>
      <c r="N40" s="96">
        <f t="shared" si="25"/>
        <v>1627000</v>
      </c>
      <c r="O40" s="97">
        <f t="shared" si="25"/>
        <v>921830</v>
      </c>
      <c r="P40" s="96">
        <f t="shared" si="19"/>
        <v>6420000</v>
      </c>
      <c r="Q40" s="97">
        <f t="shared" si="20"/>
        <v>9632417</v>
      </c>
      <c r="R40" s="52">
        <f t="shared" si="21"/>
        <v>-66.054663050281661</v>
      </c>
      <c r="S40" s="53">
        <f t="shared" si="22"/>
        <v>-65.588926101842716</v>
      </c>
      <c r="T40" s="52">
        <f>IF((+$E35+$E38) =0,0,(P40   /(+$E35+$E38) )*100)</f>
        <v>100</v>
      </c>
      <c r="U40" s="54">
        <f>IF((+$E35+$E38) =0,0,(Q40   /(+$E35+$E38) )*100)</f>
        <v>150.03764797507787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32054000</v>
      </c>
      <c r="C67" s="104">
        <f>SUM(C9:C14,C17:C23,C26:C29,C32,C35:C39,C42:C52,C55:C58,C61:C65)</f>
        <v>-1614000</v>
      </c>
      <c r="D67" s="104"/>
      <c r="E67" s="104">
        <f t="shared" si="35"/>
        <v>30440000</v>
      </c>
      <c r="F67" s="105">
        <f t="shared" ref="F67:O67" si="43">SUM(F9:F14,F17:F23,F26:F29,F32,F35:F39,F42:F52,F55:F58,F61:F65)</f>
        <v>30440000</v>
      </c>
      <c r="G67" s="106">
        <f t="shared" si="43"/>
        <v>10663000</v>
      </c>
      <c r="H67" s="105">
        <f t="shared" si="43"/>
        <v>940000</v>
      </c>
      <c r="I67" s="106">
        <f t="shared" si="43"/>
        <v>10106908</v>
      </c>
      <c r="J67" s="105">
        <f t="shared" si="43"/>
        <v>1159000</v>
      </c>
      <c r="K67" s="106">
        <f t="shared" si="43"/>
        <v>0</v>
      </c>
      <c r="L67" s="105">
        <f t="shared" si="43"/>
        <v>5399000</v>
      </c>
      <c r="M67" s="106">
        <f t="shared" si="43"/>
        <v>3880944</v>
      </c>
      <c r="N67" s="105">
        <f t="shared" si="43"/>
        <v>2059000</v>
      </c>
      <c r="O67" s="106">
        <f t="shared" si="43"/>
        <v>1351444</v>
      </c>
      <c r="P67" s="105">
        <f t="shared" si="36"/>
        <v>9557000</v>
      </c>
      <c r="Q67" s="106">
        <f t="shared" si="37"/>
        <v>15339296</v>
      </c>
      <c r="R67" s="61">
        <f t="shared" si="38"/>
        <v>-61.863308020003707</v>
      </c>
      <c r="S67" s="62">
        <f t="shared" si="39"/>
        <v>-65.177441364781359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89.627684516552563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143.85535027665762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36146000</v>
      </c>
      <c r="C69" s="92">
        <v>4000000</v>
      </c>
      <c r="D69" s="92"/>
      <c r="E69" s="92">
        <f>$B69      +$C69      +$D69</f>
        <v>40146000</v>
      </c>
      <c r="F69" s="93">
        <v>40146000</v>
      </c>
      <c r="G69" s="94">
        <v>40146000</v>
      </c>
      <c r="H69" s="93">
        <v>14849000</v>
      </c>
      <c r="I69" s="94">
        <v>55432174</v>
      </c>
      <c r="J69" s="93">
        <v>9363000</v>
      </c>
      <c r="K69" s="94"/>
      <c r="L69" s="93">
        <v>6134000</v>
      </c>
      <c r="M69" s="94">
        <v>-1228002</v>
      </c>
      <c r="N69" s="93">
        <v>5876000</v>
      </c>
      <c r="O69" s="94">
        <v>8651585</v>
      </c>
      <c r="P69" s="93">
        <f>$H69      +$J69      +$L69      +$N69</f>
        <v>36222000</v>
      </c>
      <c r="Q69" s="94">
        <f>$I69      +$K69      +$M69      +$O69</f>
        <v>62855757</v>
      </c>
      <c r="R69" s="48">
        <f>IF(($L69      =0),0,((($N69      -$L69      )/$L69      )*100))</f>
        <v>-4.206064558200195</v>
      </c>
      <c r="S69" s="49">
        <f>IF(($M69      =0),0,((($O69      -$M69      )/$M69      )*100))</f>
        <v>-804.52531836267372</v>
      </c>
      <c r="T69" s="48">
        <f>IF(($E69      =0),0,(($P69      /$E69      )*100))</f>
        <v>90.225676281572262</v>
      </c>
      <c r="U69" s="50">
        <f>IF(($E69      =0),0,(($Q69      /$E69      )*100))</f>
        <v>156.56791959348379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36146000</v>
      </c>
      <c r="C70" s="101">
        <f>C69</f>
        <v>4000000</v>
      </c>
      <c r="D70" s="101"/>
      <c r="E70" s="101">
        <f>$B70      +$C70      +$D70</f>
        <v>40146000</v>
      </c>
      <c r="F70" s="102">
        <f t="shared" ref="F70:O70" si="44">F69</f>
        <v>40146000</v>
      </c>
      <c r="G70" s="103">
        <f t="shared" si="44"/>
        <v>40146000</v>
      </c>
      <c r="H70" s="102">
        <f t="shared" si="44"/>
        <v>14849000</v>
      </c>
      <c r="I70" s="103">
        <f t="shared" si="44"/>
        <v>55432174</v>
      </c>
      <c r="J70" s="102">
        <f t="shared" si="44"/>
        <v>9363000</v>
      </c>
      <c r="K70" s="103">
        <f t="shared" si="44"/>
        <v>0</v>
      </c>
      <c r="L70" s="102">
        <f t="shared" si="44"/>
        <v>6134000</v>
      </c>
      <c r="M70" s="103">
        <f t="shared" si="44"/>
        <v>-1228002</v>
      </c>
      <c r="N70" s="102">
        <f t="shared" si="44"/>
        <v>5876000</v>
      </c>
      <c r="O70" s="103">
        <f t="shared" si="44"/>
        <v>8651585</v>
      </c>
      <c r="P70" s="102">
        <f>$H70      +$J70      +$L70      +$N70</f>
        <v>36222000</v>
      </c>
      <c r="Q70" s="103">
        <f>$I70      +$K70      +$M70      +$O70</f>
        <v>62855757</v>
      </c>
      <c r="R70" s="57">
        <f>IF(($L70      =0),0,((($N70      -$L70      )/$L70      )*100))</f>
        <v>-4.206064558200195</v>
      </c>
      <c r="S70" s="58">
        <f>IF(($M70      =0),0,((($O70      -$M70      )/$M70      )*100))</f>
        <v>-804.52531836267372</v>
      </c>
      <c r="T70" s="57">
        <f>IF($E70   =0,0,($P70   /$E70   )*100)</f>
        <v>90.225676281572262</v>
      </c>
      <c r="U70" s="59">
        <f>IF($E70   =0,0,($Q70   /$E70 )*100)</f>
        <v>156.56791959348379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36146000</v>
      </c>
      <c r="C71" s="104">
        <f>C69</f>
        <v>4000000</v>
      </c>
      <c r="D71" s="104"/>
      <c r="E71" s="104">
        <f>$B71      +$C71      +$D71</f>
        <v>40146000</v>
      </c>
      <c r="F71" s="105">
        <f t="shared" ref="F71:O71" si="45">F69</f>
        <v>40146000</v>
      </c>
      <c r="G71" s="106">
        <f t="shared" si="45"/>
        <v>40146000</v>
      </c>
      <c r="H71" s="105">
        <f t="shared" si="45"/>
        <v>14849000</v>
      </c>
      <c r="I71" s="106">
        <f t="shared" si="45"/>
        <v>55432174</v>
      </c>
      <c r="J71" s="105">
        <f t="shared" si="45"/>
        <v>9363000</v>
      </c>
      <c r="K71" s="106">
        <f t="shared" si="45"/>
        <v>0</v>
      </c>
      <c r="L71" s="105">
        <f t="shared" si="45"/>
        <v>6134000</v>
      </c>
      <c r="M71" s="106">
        <f t="shared" si="45"/>
        <v>-1228002</v>
      </c>
      <c r="N71" s="105">
        <f t="shared" si="45"/>
        <v>5876000</v>
      </c>
      <c r="O71" s="106">
        <f t="shared" si="45"/>
        <v>8651585</v>
      </c>
      <c r="P71" s="105">
        <f>$H71      +$J71      +$L71      +$N71</f>
        <v>36222000</v>
      </c>
      <c r="Q71" s="106">
        <f>$I71      +$K71      +$M71      +$O71</f>
        <v>62855757</v>
      </c>
      <c r="R71" s="61">
        <f>IF(($L71      =0),0,((($N71      -$L71      )/$L71      )*100))</f>
        <v>-4.206064558200195</v>
      </c>
      <c r="S71" s="62">
        <f>IF(($M71      =0),0,((($O71      -$M71      )/$M71      )*100))</f>
        <v>-804.52531836267372</v>
      </c>
      <c r="T71" s="61">
        <f>IF($E71   =0,0,($P71   /$E71   )*100)</f>
        <v>90.225676281572262</v>
      </c>
      <c r="U71" s="65">
        <f>IF($E71   =0,0,($Q71   /$E71   )*100)</f>
        <v>156.56791959348379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68200000</v>
      </c>
      <c r="C72" s="104">
        <f>SUM(C9:C14,C17:C23,C26:C29,C32,C35:C39,C42:C52,C55:C58,C61:C65,C69)</f>
        <v>2386000</v>
      </c>
      <c r="D72" s="104"/>
      <c r="E72" s="104">
        <f>$B72      +$C72      +$D72</f>
        <v>70586000</v>
      </c>
      <c r="F72" s="105">
        <f t="shared" ref="F72:O72" si="46">SUM(F9:F14,F17:F23,F26:F29,F32,F35:F39,F42:F52,F55:F58,F61:F65,F69)</f>
        <v>70586000</v>
      </c>
      <c r="G72" s="106">
        <f t="shared" si="46"/>
        <v>50809000</v>
      </c>
      <c r="H72" s="105">
        <f t="shared" si="46"/>
        <v>15789000</v>
      </c>
      <c r="I72" s="106">
        <f t="shared" si="46"/>
        <v>65539082</v>
      </c>
      <c r="J72" s="105">
        <f t="shared" si="46"/>
        <v>10522000</v>
      </c>
      <c r="K72" s="106">
        <f t="shared" si="46"/>
        <v>0</v>
      </c>
      <c r="L72" s="105">
        <f t="shared" si="46"/>
        <v>11533000</v>
      </c>
      <c r="M72" s="106">
        <f t="shared" si="46"/>
        <v>2652942</v>
      </c>
      <c r="N72" s="105">
        <f t="shared" si="46"/>
        <v>7935000</v>
      </c>
      <c r="O72" s="106">
        <f t="shared" si="46"/>
        <v>10003029</v>
      </c>
      <c r="P72" s="105">
        <f>$H72      +$J72      +$L72      +$N72</f>
        <v>45779000</v>
      </c>
      <c r="Q72" s="106">
        <f>$I72      +$K72      +$M72      +$O72</f>
        <v>78195053</v>
      </c>
      <c r="R72" s="61">
        <f>IF(($L72      =0),0,((($N72      -$L72      )/$L72      )*100))</f>
        <v>-31.197433451833867</v>
      </c>
      <c r="S72" s="62">
        <f>IF(($M72      =0),0,((($O72      -$M72      )/$M72      )*100))</f>
        <v>277.05419115834422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90.100179102127569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153.9000039363105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JBKCOrWdpNLGkJmNr/GkUySZNTd15A+ORmPZhWrYCfkVDwy+pdNBmFF+TBVlWxy9aLiO07znJ7YecI/J1ahlw==" saltValue="fGC9RbsJNqlpCM1UHppVJ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576000</v>
      </c>
      <c r="I10" s="94"/>
      <c r="J10" s="93">
        <v>172000</v>
      </c>
      <c r="K10" s="94">
        <v>671634</v>
      </c>
      <c r="L10" s="93">
        <v>435000</v>
      </c>
      <c r="M10" s="94">
        <v>419359</v>
      </c>
      <c r="N10" s="93">
        <v>466000</v>
      </c>
      <c r="O10" s="94">
        <v>887082</v>
      </c>
      <c r="P10" s="93">
        <f t="shared" ref="P10:P15" si="1">$H10      +$J10      +$L10      +$N10</f>
        <v>1649000</v>
      </c>
      <c r="Q10" s="94">
        <f t="shared" ref="Q10:Q15" si="2">$I10      +$K10      +$M10      +$O10</f>
        <v>1978075</v>
      </c>
      <c r="R10" s="48">
        <f t="shared" ref="R10:R15" si="3">IF(($L10      =0),0,((($N10      -$L10      )/$L10      )*100))</f>
        <v>7.1264367816091951</v>
      </c>
      <c r="S10" s="49">
        <f t="shared" ref="S10:S15" si="4">IF(($M10      =0),0,((($O10      -$M10      )/$M10      )*100))</f>
        <v>111.53283940490128</v>
      </c>
      <c r="T10" s="48">
        <f t="shared" ref="T10:T14" si="5">IF(($E10      =0),0,(($P10      /$E10      )*100))</f>
        <v>99.939393939393938</v>
      </c>
      <c r="U10" s="50">
        <f t="shared" ref="U10:U14" si="6">IF(($E10      =0),0,(($Q10      /$E10      )*100))</f>
        <v>119.88333333333334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</v>
      </c>
      <c r="C14" s="92">
        <v>0</v>
      </c>
      <c r="D14" s="92"/>
      <c r="E14" s="92">
        <f t="shared" si="0"/>
        <v>500000</v>
      </c>
      <c r="F14" s="93">
        <v>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2150000</v>
      </c>
      <c r="C15" s="95">
        <f>SUM(C9:C14)</f>
        <v>0</v>
      </c>
      <c r="D15" s="95"/>
      <c r="E15" s="95">
        <f t="shared" si="0"/>
        <v>2150000</v>
      </c>
      <c r="F15" s="96">
        <f t="shared" ref="F15:O15" si="7">SUM(F9:F14)</f>
        <v>2150000</v>
      </c>
      <c r="G15" s="97">
        <f t="shared" si="7"/>
        <v>1650000</v>
      </c>
      <c r="H15" s="96">
        <f t="shared" si="7"/>
        <v>576000</v>
      </c>
      <c r="I15" s="97">
        <f t="shared" si="7"/>
        <v>0</v>
      </c>
      <c r="J15" s="96">
        <f t="shared" si="7"/>
        <v>172000</v>
      </c>
      <c r="K15" s="97">
        <f t="shared" si="7"/>
        <v>671634</v>
      </c>
      <c r="L15" s="96">
        <f t="shared" si="7"/>
        <v>435000</v>
      </c>
      <c r="M15" s="97">
        <f t="shared" si="7"/>
        <v>419359</v>
      </c>
      <c r="N15" s="96">
        <f t="shared" si="7"/>
        <v>466000</v>
      </c>
      <c r="O15" s="97">
        <f t="shared" si="7"/>
        <v>887082</v>
      </c>
      <c r="P15" s="96">
        <f t="shared" si="1"/>
        <v>1649000</v>
      </c>
      <c r="Q15" s="97">
        <f t="shared" si="2"/>
        <v>1978075</v>
      </c>
      <c r="R15" s="52">
        <f t="shared" si="3"/>
        <v>7.1264367816091951</v>
      </c>
      <c r="S15" s="53">
        <f t="shared" si="4"/>
        <v>111.53283940490128</v>
      </c>
      <c r="T15" s="52">
        <f>IF((SUM($E9:$E13))=0,0,(P15/(SUM($E9:$E13))*100))</f>
        <v>99.939393939393938</v>
      </c>
      <c r="U15" s="54">
        <f>IF((SUM($E9:$E13))=0,0,(Q15/(SUM($E9:$E13))*100))</f>
        <v>119.88333333333334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1716000</v>
      </c>
      <c r="C32" s="92">
        <v>0</v>
      </c>
      <c r="D32" s="92"/>
      <c r="E32" s="92">
        <f>$B32      +$C32      +$D32</f>
        <v>1716000</v>
      </c>
      <c r="F32" s="93">
        <v>1716000</v>
      </c>
      <c r="G32" s="94">
        <v>1716000</v>
      </c>
      <c r="H32" s="93">
        <v>205000</v>
      </c>
      <c r="I32" s="94"/>
      <c r="J32" s="93">
        <v>996000</v>
      </c>
      <c r="K32" s="94">
        <v>1420825</v>
      </c>
      <c r="L32" s="93">
        <v>515000</v>
      </c>
      <c r="M32" s="94">
        <v>1068182</v>
      </c>
      <c r="N32" s="93"/>
      <c r="O32" s="94">
        <v>108407</v>
      </c>
      <c r="P32" s="93">
        <f>$H32      +$J32      +$L32      +$N32</f>
        <v>1716000</v>
      </c>
      <c r="Q32" s="94">
        <f>$I32      +$K32      +$M32      +$O32</f>
        <v>2597414</v>
      </c>
      <c r="R32" s="48">
        <f>IF(($L32      =0),0,((($N32      -$L32      )/$L32      )*100))</f>
        <v>-100</v>
      </c>
      <c r="S32" s="49">
        <f>IF(($M32      =0),0,((($O32      -$M32      )/$M32      )*100))</f>
        <v>-89.85126130191297</v>
      </c>
      <c r="T32" s="48">
        <f>IF(($E32      =0),0,(($P32      /$E32      )*100))</f>
        <v>100</v>
      </c>
      <c r="U32" s="50">
        <f>IF(($E32      =0),0,(($Q32      /$E32      )*100))</f>
        <v>151.3644522144522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1716000</v>
      </c>
      <c r="C33" s="95">
        <f>C32</f>
        <v>0</v>
      </c>
      <c r="D33" s="95"/>
      <c r="E33" s="95">
        <f>$B33      +$C33      +$D33</f>
        <v>1716000</v>
      </c>
      <c r="F33" s="96">
        <f t="shared" ref="F33:O33" si="17">F32</f>
        <v>1716000</v>
      </c>
      <c r="G33" s="97">
        <f t="shared" si="17"/>
        <v>1716000</v>
      </c>
      <c r="H33" s="96">
        <f t="shared" si="17"/>
        <v>205000</v>
      </c>
      <c r="I33" s="97">
        <f t="shared" si="17"/>
        <v>0</v>
      </c>
      <c r="J33" s="96">
        <f t="shared" si="17"/>
        <v>996000</v>
      </c>
      <c r="K33" s="97">
        <f t="shared" si="17"/>
        <v>1420825</v>
      </c>
      <c r="L33" s="96">
        <f t="shared" si="17"/>
        <v>515000</v>
      </c>
      <c r="M33" s="97">
        <f t="shared" si="17"/>
        <v>1068182</v>
      </c>
      <c r="N33" s="96">
        <f t="shared" si="17"/>
        <v>0</v>
      </c>
      <c r="O33" s="97">
        <f t="shared" si="17"/>
        <v>108407</v>
      </c>
      <c r="P33" s="96">
        <f>$H33      +$J33      +$L33      +$N33</f>
        <v>1716000</v>
      </c>
      <c r="Q33" s="97">
        <f>$I33      +$K33      +$M33      +$O33</f>
        <v>2597414</v>
      </c>
      <c r="R33" s="52">
        <f>IF(($L33      =0),0,((($N33      -$L33      )/$L33      )*100))</f>
        <v>-100</v>
      </c>
      <c r="S33" s="53">
        <f>IF(($M33      =0),0,((($O33      -$M33      )/$M33      )*100))</f>
        <v>-89.85126130191297</v>
      </c>
      <c r="T33" s="52">
        <f>IF($E33   =0,0,($P33   /$E33   )*100)</f>
        <v>100</v>
      </c>
      <c r="U33" s="54">
        <f>IF($E33   =0,0,($Q33   /$E33   )*100)</f>
        <v>151.3644522144522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16067000</v>
      </c>
      <c r="C35" s="92">
        <v>0</v>
      </c>
      <c r="D35" s="92"/>
      <c r="E35" s="92">
        <f t="shared" ref="E35:E40" si="18">$B35      +$C35      +$D35</f>
        <v>16067000</v>
      </c>
      <c r="F35" s="93">
        <v>16067000</v>
      </c>
      <c r="G35" s="94">
        <v>16067000</v>
      </c>
      <c r="H35" s="93">
        <v>4484000</v>
      </c>
      <c r="I35" s="94"/>
      <c r="J35" s="93">
        <v>4819000</v>
      </c>
      <c r="K35" s="94">
        <v>10507044</v>
      </c>
      <c r="L35" s="93">
        <v>359000</v>
      </c>
      <c r="M35" s="94">
        <v>2460199</v>
      </c>
      <c r="N35" s="93">
        <v>6383000</v>
      </c>
      <c r="O35" s="94">
        <v>9135180</v>
      </c>
      <c r="P35" s="93">
        <f t="shared" ref="P35:P40" si="19">$H35      +$J35      +$L35      +$N35</f>
        <v>16045000</v>
      </c>
      <c r="Q35" s="94">
        <f t="shared" ref="Q35:Q40" si="20">$I35      +$K35      +$M35      +$O35</f>
        <v>22102423</v>
      </c>
      <c r="R35" s="48">
        <f t="shared" ref="R35:R40" si="21">IF(($L35      =0),0,((($N35      -$L35      )/$L35      )*100))</f>
        <v>1677.9944289693592</v>
      </c>
      <c r="S35" s="49">
        <f t="shared" ref="S35:S40" si="22">IF(($M35      =0),0,((($O35      -$M35      )/$M35      )*100))</f>
        <v>271.31874291469916</v>
      </c>
      <c r="T35" s="48">
        <f t="shared" ref="T35:T39" si="23">IF(($E35      =0),0,(($P35      /$E35      )*100))</f>
        <v>99.863073380220328</v>
      </c>
      <c r="U35" s="50">
        <f t="shared" ref="U35:U39" si="24">IF(($E35      =0),0,(($Q35      /$E35      )*100))</f>
        <v>137.56409410593142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15981000</v>
      </c>
      <c r="C36" s="92">
        <v>0</v>
      </c>
      <c r="D36" s="92"/>
      <c r="E36" s="92">
        <f t="shared" si="18"/>
        <v>15981000</v>
      </c>
      <c r="F36" s="93">
        <v>15981000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32048000</v>
      </c>
      <c r="C40" s="95">
        <f>SUM(C35:C39)</f>
        <v>0</v>
      </c>
      <c r="D40" s="95"/>
      <c r="E40" s="95">
        <f t="shared" si="18"/>
        <v>32048000</v>
      </c>
      <c r="F40" s="96">
        <f t="shared" ref="F40:O40" si="25">SUM(F35:F39)</f>
        <v>32048000</v>
      </c>
      <c r="G40" s="97">
        <f t="shared" si="25"/>
        <v>16067000</v>
      </c>
      <c r="H40" s="96">
        <f t="shared" si="25"/>
        <v>4484000</v>
      </c>
      <c r="I40" s="97">
        <f t="shared" si="25"/>
        <v>0</v>
      </c>
      <c r="J40" s="96">
        <f t="shared" si="25"/>
        <v>4819000</v>
      </c>
      <c r="K40" s="97">
        <f t="shared" si="25"/>
        <v>10507044</v>
      </c>
      <c r="L40" s="96">
        <f t="shared" si="25"/>
        <v>359000</v>
      </c>
      <c r="M40" s="97">
        <f t="shared" si="25"/>
        <v>2460199</v>
      </c>
      <c r="N40" s="96">
        <f t="shared" si="25"/>
        <v>6383000</v>
      </c>
      <c r="O40" s="97">
        <f t="shared" si="25"/>
        <v>9135180</v>
      </c>
      <c r="P40" s="96">
        <f t="shared" si="19"/>
        <v>16045000</v>
      </c>
      <c r="Q40" s="97">
        <f t="shared" si="20"/>
        <v>22102423</v>
      </c>
      <c r="R40" s="52">
        <f t="shared" si="21"/>
        <v>1677.9944289693592</v>
      </c>
      <c r="S40" s="53">
        <f t="shared" si="22"/>
        <v>271.31874291469916</v>
      </c>
      <c r="T40" s="52">
        <f>IF((+$E35+$E38) =0,0,(P40   /(+$E35+$E38) )*100)</f>
        <v>99.863073380220328</v>
      </c>
      <c r="U40" s="54">
        <f>IF((+$E35+$E38) =0,0,(Q40   /(+$E35+$E38) )*100)</f>
        <v>137.56409410593142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35914000</v>
      </c>
      <c r="C67" s="104">
        <f>SUM(C9:C14,C17:C23,C26:C29,C32,C35:C39,C42:C52,C55:C58,C61:C65)</f>
        <v>0</v>
      </c>
      <c r="D67" s="104"/>
      <c r="E67" s="104">
        <f t="shared" si="35"/>
        <v>35914000</v>
      </c>
      <c r="F67" s="105">
        <f t="shared" ref="F67:O67" si="43">SUM(F9:F14,F17:F23,F26:F29,F32,F35:F39,F42:F52,F55:F58,F61:F65)</f>
        <v>35914000</v>
      </c>
      <c r="G67" s="106">
        <f t="shared" si="43"/>
        <v>19433000</v>
      </c>
      <c r="H67" s="105">
        <f t="shared" si="43"/>
        <v>5265000</v>
      </c>
      <c r="I67" s="106">
        <f t="shared" si="43"/>
        <v>0</v>
      </c>
      <c r="J67" s="105">
        <f t="shared" si="43"/>
        <v>5987000</v>
      </c>
      <c r="K67" s="106">
        <f t="shared" si="43"/>
        <v>12599503</v>
      </c>
      <c r="L67" s="105">
        <f t="shared" si="43"/>
        <v>1309000</v>
      </c>
      <c r="M67" s="106">
        <f t="shared" si="43"/>
        <v>3947740</v>
      </c>
      <c r="N67" s="105">
        <f t="shared" si="43"/>
        <v>6849000</v>
      </c>
      <c r="O67" s="106">
        <f t="shared" si="43"/>
        <v>10130669</v>
      </c>
      <c r="P67" s="105">
        <f t="shared" si="36"/>
        <v>19410000</v>
      </c>
      <c r="Q67" s="106">
        <f t="shared" si="37"/>
        <v>26677912</v>
      </c>
      <c r="R67" s="61">
        <f t="shared" si="38"/>
        <v>423.22383498854083</v>
      </c>
      <c r="S67" s="62">
        <f t="shared" si="39"/>
        <v>156.61945822166606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99.881644625122206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137.28149024854628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73270000</v>
      </c>
      <c r="C69" s="92">
        <v>0</v>
      </c>
      <c r="D69" s="92"/>
      <c r="E69" s="92">
        <f>$B69      +$C69      +$D69</f>
        <v>73270000</v>
      </c>
      <c r="F69" s="93">
        <v>73270000</v>
      </c>
      <c r="G69" s="94">
        <v>73270000</v>
      </c>
      <c r="H69" s="93">
        <v>17367000</v>
      </c>
      <c r="I69" s="94">
        <v>5025744</v>
      </c>
      <c r="J69" s="93">
        <v>20523000</v>
      </c>
      <c r="K69" s="94">
        <v>36663994</v>
      </c>
      <c r="L69" s="93">
        <v>5507000</v>
      </c>
      <c r="M69" s="94">
        <v>6823492</v>
      </c>
      <c r="N69" s="93">
        <v>29873000</v>
      </c>
      <c r="O69" s="94">
        <v>46433385</v>
      </c>
      <c r="P69" s="93">
        <f>$H69      +$J69      +$L69      +$N69</f>
        <v>73270000</v>
      </c>
      <c r="Q69" s="94">
        <f>$I69      +$K69      +$M69      +$O69</f>
        <v>94946615</v>
      </c>
      <c r="R69" s="48">
        <f>IF(($L69      =0),0,((($N69      -$L69      )/$L69      )*100))</f>
        <v>442.45505719992735</v>
      </c>
      <c r="S69" s="49">
        <f>IF(($M69      =0),0,((($O69      -$M69      )/$M69      )*100))</f>
        <v>580.49299390986312</v>
      </c>
      <c r="T69" s="48">
        <f>IF(($E69      =0),0,(($P69      /$E69      )*100))</f>
        <v>100</v>
      </c>
      <c r="U69" s="50">
        <f>IF(($E69      =0),0,(($Q69      /$E69      )*100))</f>
        <v>129.58457076566125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73270000</v>
      </c>
      <c r="C70" s="101">
        <f>C69</f>
        <v>0</v>
      </c>
      <c r="D70" s="101"/>
      <c r="E70" s="101">
        <f>$B70      +$C70      +$D70</f>
        <v>73270000</v>
      </c>
      <c r="F70" s="102">
        <f t="shared" ref="F70:O70" si="44">F69</f>
        <v>73270000</v>
      </c>
      <c r="G70" s="103">
        <f t="shared" si="44"/>
        <v>73270000</v>
      </c>
      <c r="H70" s="102">
        <f t="shared" si="44"/>
        <v>17367000</v>
      </c>
      <c r="I70" s="103">
        <f t="shared" si="44"/>
        <v>5025744</v>
      </c>
      <c r="J70" s="102">
        <f t="shared" si="44"/>
        <v>20523000</v>
      </c>
      <c r="K70" s="103">
        <f t="shared" si="44"/>
        <v>36663994</v>
      </c>
      <c r="L70" s="102">
        <f t="shared" si="44"/>
        <v>5507000</v>
      </c>
      <c r="M70" s="103">
        <f t="shared" si="44"/>
        <v>6823492</v>
      </c>
      <c r="N70" s="102">
        <f t="shared" si="44"/>
        <v>29873000</v>
      </c>
      <c r="O70" s="103">
        <f t="shared" si="44"/>
        <v>46433385</v>
      </c>
      <c r="P70" s="102">
        <f>$H70      +$J70      +$L70      +$N70</f>
        <v>73270000</v>
      </c>
      <c r="Q70" s="103">
        <f>$I70      +$K70      +$M70      +$O70</f>
        <v>94946615</v>
      </c>
      <c r="R70" s="57">
        <f>IF(($L70      =0),0,((($N70      -$L70      )/$L70      )*100))</f>
        <v>442.45505719992735</v>
      </c>
      <c r="S70" s="58">
        <f>IF(($M70      =0),0,((($O70      -$M70      )/$M70      )*100))</f>
        <v>580.49299390986312</v>
      </c>
      <c r="T70" s="57">
        <f>IF($E70   =0,0,($P70   /$E70   )*100)</f>
        <v>100</v>
      </c>
      <c r="U70" s="59">
        <f>IF($E70   =0,0,($Q70   /$E70 )*100)</f>
        <v>129.58457076566125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73270000</v>
      </c>
      <c r="C71" s="104">
        <f>C69</f>
        <v>0</v>
      </c>
      <c r="D71" s="104"/>
      <c r="E71" s="104">
        <f>$B71      +$C71      +$D71</f>
        <v>73270000</v>
      </c>
      <c r="F71" s="105">
        <f t="shared" ref="F71:O71" si="45">F69</f>
        <v>73270000</v>
      </c>
      <c r="G71" s="106">
        <f t="shared" si="45"/>
        <v>73270000</v>
      </c>
      <c r="H71" s="105">
        <f t="shared" si="45"/>
        <v>17367000</v>
      </c>
      <c r="I71" s="106">
        <f t="shared" si="45"/>
        <v>5025744</v>
      </c>
      <c r="J71" s="105">
        <f t="shared" si="45"/>
        <v>20523000</v>
      </c>
      <c r="K71" s="106">
        <f t="shared" si="45"/>
        <v>36663994</v>
      </c>
      <c r="L71" s="105">
        <f t="shared" si="45"/>
        <v>5507000</v>
      </c>
      <c r="M71" s="106">
        <f t="shared" si="45"/>
        <v>6823492</v>
      </c>
      <c r="N71" s="105">
        <f t="shared" si="45"/>
        <v>29873000</v>
      </c>
      <c r="O71" s="106">
        <f t="shared" si="45"/>
        <v>46433385</v>
      </c>
      <c r="P71" s="105">
        <f>$H71      +$J71      +$L71      +$N71</f>
        <v>73270000</v>
      </c>
      <c r="Q71" s="106">
        <f>$I71      +$K71      +$M71      +$O71</f>
        <v>94946615</v>
      </c>
      <c r="R71" s="61">
        <f>IF(($L71      =0),0,((($N71      -$L71      )/$L71      )*100))</f>
        <v>442.45505719992735</v>
      </c>
      <c r="S71" s="62">
        <f>IF(($M71      =0),0,((($O71      -$M71      )/$M71      )*100))</f>
        <v>580.49299390986312</v>
      </c>
      <c r="T71" s="61">
        <f>IF($E71   =0,0,($P71   /$E71   )*100)</f>
        <v>100</v>
      </c>
      <c r="U71" s="65">
        <f>IF($E71   =0,0,($Q71   /$E71   )*100)</f>
        <v>129.58457076566125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109184000</v>
      </c>
      <c r="C72" s="104">
        <f>SUM(C9:C14,C17:C23,C26:C29,C32,C35:C39,C42:C52,C55:C58,C61:C65,C69)</f>
        <v>0</v>
      </c>
      <c r="D72" s="104"/>
      <c r="E72" s="104">
        <f>$B72      +$C72      +$D72</f>
        <v>109184000</v>
      </c>
      <c r="F72" s="105">
        <f t="shared" ref="F72:O72" si="46">SUM(F9:F14,F17:F23,F26:F29,F32,F35:F39,F42:F52,F55:F58,F61:F65,F69)</f>
        <v>109184000</v>
      </c>
      <c r="G72" s="106">
        <f t="shared" si="46"/>
        <v>92703000</v>
      </c>
      <c r="H72" s="105">
        <f t="shared" si="46"/>
        <v>22632000</v>
      </c>
      <c r="I72" s="106">
        <f t="shared" si="46"/>
        <v>5025744</v>
      </c>
      <c r="J72" s="105">
        <f t="shared" si="46"/>
        <v>26510000</v>
      </c>
      <c r="K72" s="106">
        <f t="shared" si="46"/>
        <v>49263497</v>
      </c>
      <c r="L72" s="105">
        <f t="shared" si="46"/>
        <v>6816000</v>
      </c>
      <c r="M72" s="106">
        <f t="shared" si="46"/>
        <v>10771232</v>
      </c>
      <c r="N72" s="105">
        <f t="shared" si="46"/>
        <v>36722000</v>
      </c>
      <c r="O72" s="106">
        <f t="shared" si="46"/>
        <v>56564054</v>
      </c>
      <c r="P72" s="105">
        <f>$H72      +$J72      +$L72      +$N72</f>
        <v>92680000</v>
      </c>
      <c r="Q72" s="106">
        <f>$I72      +$K72      +$M72      +$O72</f>
        <v>121624527</v>
      </c>
      <c r="R72" s="61">
        <f>IF(($L72      =0),0,((($N72      -$L72      )/$L72      )*100))</f>
        <v>438.76173708920192</v>
      </c>
      <c r="S72" s="62">
        <f>IF(($M72      =0),0,((($O72      -$M72      )/$M72      )*100))</f>
        <v>425.14005825888813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99.975189583940107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131.19804860684121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5e2y0kPc2oqucorNnA1rONHNU2uby5cFES6qinwA3L6DmtEvNjYMV3cQWL5RRsL7urI9kEBDekgxE9BNvAaDg==" saltValue="J8CJMRXMAR+RRnpi5284Y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5" si="0">$B10      +$C10      +$D10</f>
        <v>2300000</v>
      </c>
      <c r="F10" s="93">
        <v>2300000</v>
      </c>
      <c r="G10" s="94">
        <v>2300000</v>
      </c>
      <c r="H10" s="93">
        <v>1806000</v>
      </c>
      <c r="I10" s="94">
        <v>4205824</v>
      </c>
      <c r="J10" s="93">
        <v>303000</v>
      </c>
      <c r="K10" s="94">
        <v>302460</v>
      </c>
      <c r="L10" s="93">
        <v>112000</v>
      </c>
      <c r="M10" s="94">
        <v>111523</v>
      </c>
      <c r="N10" s="93">
        <v>79000</v>
      </c>
      <c r="O10" s="94">
        <v>80191</v>
      </c>
      <c r="P10" s="93">
        <f t="shared" ref="P10:P15" si="1">$H10      +$J10      +$L10      +$N10</f>
        <v>2300000</v>
      </c>
      <c r="Q10" s="94">
        <f t="shared" ref="Q10:Q15" si="2">$I10      +$K10      +$M10      +$O10</f>
        <v>4699998</v>
      </c>
      <c r="R10" s="48">
        <f t="shared" ref="R10:R15" si="3">IF(($L10      =0),0,((($N10      -$L10      )/$L10      )*100))</f>
        <v>-29.464285714285715</v>
      </c>
      <c r="S10" s="49">
        <f t="shared" ref="S10:S15" si="4">IF(($M10      =0),0,((($O10      -$M10      )/$M10      )*100))</f>
        <v>-28.094653120880896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204.34773913043477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2300000</v>
      </c>
      <c r="C15" s="95">
        <f>SUM(C9:C14)</f>
        <v>0</v>
      </c>
      <c r="D15" s="95"/>
      <c r="E15" s="95">
        <f t="shared" si="0"/>
        <v>2300000</v>
      </c>
      <c r="F15" s="96">
        <f t="shared" ref="F15:O15" si="7">SUM(F9:F14)</f>
        <v>2300000</v>
      </c>
      <c r="G15" s="97">
        <f t="shared" si="7"/>
        <v>2300000</v>
      </c>
      <c r="H15" s="96">
        <f t="shared" si="7"/>
        <v>1806000</v>
      </c>
      <c r="I15" s="97">
        <f t="shared" si="7"/>
        <v>4205824</v>
      </c>
      <c r="J15" s="96">
        <f t="shared" si="7"/>
        <v>303000</v>
      </c>
      <c r="K15" s="97">
        <f t="shared" si="7"/>
        <v>302460</v>
      </c>
      <c r="L15" s="96">
        <f t="shared" si="7"/>
        <v>112000</v>
      </c>
      <c r="M15" s="97">
        <f t="shared" si="7"/>
        <v>111523</v>
      </c>
      <c r="N15" s="96">
        <f t="shared" si="7"/>
        <v>79000</v>
      </c>
      <c r="O15" s="97">
        <f t="shared" si="7"/>
        <v>80191</v>
      </c>
      <c r="P15" s="96">
        <f t="shared" si="1"/>
        <v>2300000</v>
      </c>
      <c r="Q15" s="97">
        <f t="shared" si="2"/>
        <v>4699998</v>
      </c>
      <c r="R15" s="52">
        <f t="shared" si="3"/>
        <v>-29.464285714285715</v>
      </c>
      <c r="S15" s="53">
        <f t="shared" si="4"/>
        <v>-28.094653120880896</v>
      </c>
      <c r="T15" s="52">
        <f>IF((SUM($E9:$E13))=0,0,(P15/(SUM($E9:$E13))*100))</f>
        <v>100</v>
      </c>
      <c r="U15" s="54">
        <f>IF((SUM($E9:$E13))=0,0,(Q15/(SUM($E9:$E13))*100))</f>
        <v>204.34773913043477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2321000</v>
      </c>
      <c r="C32" s="92">
        <v>0</v>
      </c>
      <c r="D32" s="92"/>
      <c r="E32" s="92">
        <f>$B32      +$C32      +$D32</f>
        <v>2321000</v>
      </c>
      <c r="F32" s="93">
        <v>2321000</v>
      </c>
      <c r="G32" s="94">
        <v>2321000</v>
      </c>
      <c r="H32" s="93">
        <v>30000</v>
      </c>
      <c r="I32" s="94">
        <v>1855722</v>
      </c>
      <c r="J32" s="93">
        <v>512000</v>
      </c>
      <c r="K32" s="94">
        <v>919061</v>
      </c>
      <c r="L32" s="93">
        <v>240000</v>
      </c>
      <c r="M32" s="94">
        <v>535333</v>
      </c>
      <c r="N32" s="93">
        <v>715000</v>
      </c>
      <c r="O32" s="94">
        <v>823976</v>
      </c>
      <c r="P32" s="93">
        <f>$H32      +$J32      +$L32      +$N32</f>
        <v>1497000</v>
      </c>
      <c r="Q32" s="94">
        <f>$I32      +$K32      +$M32      +$O32</f>
        <v>4134092</v>
      </c>
      <c r="R32" s="48">
        <f>IF(($L32      =0),0,((($N32      -$L32      )/$L32      )*100))</f>
        <v>197.91666666666669</v>
      </c>
      <c r="S32" s="49">
        <f>IF(($M32      =0),0,((($O32      -$M32      )/$M32      )*100))</f>
        <v>53.918402190785919</v>
      </c>
      <c r="T32" s="48">
        <f>IF(($E32      =0),0,(($P32      /$E32      )*100))</f>
        <v>64.498061180525639</v>
      </c>
      <c r="U32" s="50">
        <f>IF(($E32      =0),0,(($Q32      /$E32      )*100))</f>
        <v>178.11684618698837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2321000</v>
      </c>
      <c r="C33" s="95">
        <f>C32</f>
        <v>0</v>
      </c>
      <c r="D33" s="95"/>
      <c r="E33" s="95">
        <f>$B33      +$C33      +$D33</f>
        <v>2321000</v>
      </c>
      <c r="F33" s="96">
        <f t="shared" ref="F33:O33" si="17">F32</f>
        <v>2321000</v>
      </c>
      <c r="G33" s="97">
        <f t="shared" si="17"/>
        <v>2321000</v>
      </c>
      <c r="H33" s="96">
        <f t="shared" si="17"/>
        <v>30000</v>
      </c>
      <c r="I33" s="97">
        <f t="shared" si="17"/>
        <v>1855722</v>
      </c>
      <c r="J33" s="96">
        <f t="shared" si="17"/>
        <v>512000</v>
      </c>
      <c r="K33" s="97">
        <f t="shared" si="17"/>
        <v>919061</v>
      </c>
      <c r="L33" s="96">
        <f t="shared" si="17"/>
        <v>240000</v>
      </c>
      <c r="M33" s="97">
        <f t="shared" si="17"/>
        <v>535333</v>
      </c>
      <c r="N33" s="96">
        <f t="shared" si="17"/>
        <v>715000</v>
      </c>
      <c r="O33" s="97">
        <f t="shared" si="17"/>
        <v>823976</v>
      </c>
      <c r="P33" s="96">
        <f>$H33      +$J33      +$L33      +$N33</f>
        <v>1497000</v>
      </c>
      <c r="Q33" s="97">
        <f>$I33      +$K33      +$M33      +$O33</f>
        <v>4134092</v>
      </c>
      <c r="R33" s="52">
        <f>IF(($L33      =0),0,((($N33      -$L33      )/$L33      )*100))</f>
        <v>197.91666666666669</v>
      </c>
      <c r="S33" s="53">
        <f>IF(($M33      =0),0,((($O33      -$M33      )/$M33      )*100))</f>
        <v>53.918402190785919</v>
      </c>
      <c r="T33" s="52">
        <f>IF($E33   =0,0,($P33   /$E33   )*100)</f>
        <v>64.498061180525639</v>
      </c>
      <c r="U33" s="54">
        <f>IF($E33   =0,0,($Q33   /$E33   )*100)</f>
        <v>178.11684618698837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18521000</v>
      </c>
      <c r="C35" s="92">
        <v>0</v>
      </c>
      <c r="D35" s="92"/>
      <c r="E35" s="92">
        <f t="shared" ref="E35:E40" si="18">$B35      +$C35      +$D35</f>
        <v>18521000</v>
      </c>
      <c r="F35" s="93">
        <v>18521000</v>
      </c>
      <c r="G35" s="94">
        <v>18521000</v>
      </c>
      <c r="H35" s="93"/>
      <c r="I35" s="94"/>
      <c r="J35" s="93">
        <v>8674000</v>
      </c>
      <c r="K35" s="94"/>
      <c r="L35" s="93">
        <v>4070000</v>
      </c>
      <c r="M35" s="94">
        <v>13995684</v>
      </c>
      <c r="N35" s="93">
        <v>4910000</v>
      </c>
      <c r="O35" s="94">
        <v>4525315</v>
      </c>
      <c r="P35" s="93">
        <f t="shared" ref="P35:P40" si="19">$H35      +$J35      +$L35      +$N35</f>
        <v>17654000</v>
      </c>
      <c r="Q35" s="94">
        <f t="shared" ref="Q35:Q40" si="20">$I35      +$K35      +$M35      +$O35</f>
        <v>18520999</v>
      </c>
      <c r="R35" s="48">
        <f t="shared" ref="R35:R40" si="21">IF(($L35      =0),0,((($N35      -$L35      )/$L35      )*100))</f>
        <v>20.638820638820636</v>
      </c>
      <c r="S35" s="49">
        <f t="shared" ref="S35:S40" si="22">IF(($M35      =0),0,((($O35      -$M35      )/$M35      )*100))</f>
        <v>-67.666353427242285</v>
      </c>
      <c r="T35" s="48">
        <f t="shared" ref="T35:T39" si="23">IF(($E35      =0),0,(($P35      /$E35      )*100))</f>
        <v>95.318827277144862</v>
      </c>
      <c r="U35" s="50">
        <f t="shared" ref="U35:U39" si="24">IF(($E35      =0),0,(($Q35      /$E35      )*100))</f>
        <v>99.999994600723511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10505000</v>
      </c>
      <c r="C36" s="92">
        <v>0</v>
      </c>
      <c r="D36" s="92"/>
      <c r="E36" s="92">
        <f t="shared" si="18"/>
        <v>10505000</v>
      </c>
      <c r="F36" s="93">
        <v>10505000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29026000</v>
      </c>
      <c r="C40" s="95">
        <f>SUM(C35:C39)</f>
        <v>0</v>
      </c>
      <c r="D40" s="95"/>
      <c r="E40" s="95">
        <f t="shared" si="18"/>
        <v>29026000</v>
      </c>
      <c r="F40" s="96">
        <f t="shared" ref="F40:O40" si="25">SUM(F35:F39)</f>
        <v>29026000</v>
      </c>
      <c r="G40" s="97">
        <f t="shared" si="25"/>
        <v>18521000</v>
      </c>
      <c r="H40" s="96">
        <f t="shared" si="25"/>
        <v>0</v>
      </c>
      <c r="I40" s="97">
        <f t="shared" si="25"/>
        <v>0</v>
      </c>
      <c r="J40" s="96">
        <f t="shared" si="25"/>
        <v>8674000</v>
      </c>
      <c r="K40" s="97">
        <f t="shared" si="25"/>
        <v>0</v>
      </c>
      <c r="L40" s="96">
        <f t="shared" si="25"/>
        <v>4070000</v>
      </c>
      <c r="M40" s="97">
        <f t="shared" si="25"/>
        <v>13995684</v>
      </c>
      <c r="N40" s="96">
        <f t="shared" si="25"/>
        <v>4910000</v>
      </c>
      <c r="O40" s="97">
        <f t="shared" si="25"/>
        <v>4525315</v>
      </c>
      <c r="P40" s="96">
        <f t="shared" si="19"/>
        <v>17654000</v>
      </c>
      <c r="Q40" s="97">
        <f t="shared" si="20"/>
        <v>18520999</v>
      </c>
      <c r="R40" s="52">
        <f t="shared" si="21"/>
        <v>20.638820638820636</v>
      </c>
      <c r="S40" s="53">
        <f t="shared" si="22"/>
        <v>-67.666353427242285</v>
      </c>
      <c r="T40" s="52">
        <f>IF((+$E35+$E38) =0,0,(P40   /(+$E35+$E38) )*100)</f>
        <v>95.318827277144862</v>
      </c>
      <c r="U40" s="54">
        <f>IF((+$E35+$E38) =0,0,(Q40   /(+$E35+$E38) )*100)</f>
        <v>99.999994600723511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33647000</v>
      </c>
      <c r="C67" s="104">
        <f>SUM(C9:C14,C17:C23,C26:C29,C32,C35:C39,C42:C52,C55:C58,C61:C65)</f>
        <v>0</v>
      </c>
      <c r="D67" s="104"/>
      <c r="E67" s="104">
        <f t="shared" si="35"/>
        <v>33647000</v>
      </c>
      <c r="F67" s="105">
        <f t="shared" ref="F67:O67" si="43">SUM(F9:F14,F17:F23,F26:F29,F32,F35:F39,F42:F52,F55:F58,F61:F65)</f>
        <v>33647000</v>
      </c>
      <c r="G67" s="106">
        <f t="shared" si="43"/>
        <v>23142000</v>
      </c>
      <c r="H67" s="105">
        <f t="shared" si="43"/>
        <v>1836000</v>
      </c>
      <c r="I67" s="106">
        <f t="shared" si="43"/>
        <v>6061546</v>
      </c>
      <c r="J67" s="105">
        <f t="shared" si="43"/>
        <v>9489000</v>
      </c>
      <c r="K67" s="106">
        <f t="shared" si="43"/>
        <v>1221521</v>
      </c>
      <c r="L67" s="105">
        <f t="shared" si="43"/>
        <v>4422000</v>
      </c>
      <c r="M67" s="106">
        <f t="shared" si="43"/>
        <v>14642540</v>
      </c>
      <c r="N67" s="105">
        <f t="shared" si="43"/>
        <v>5704000</v>
      </c>
      <c r="O67" s="106">
        <f t="shared" si="43"/>
        <v>5429482</v>
      </c>
      <c r="P67" s="105">
        <f t="shared" si="36"/>
        <v>21451000</v>
      </c>
      <c r="Q67" s="106">
        <f t="shared" si="37"/>
        <v>27355089</v>
      </c>
      <c r="R67" s="61">
        <f t="shared" si="38"/>
        <v>28.991406603346903</v>
      </c>
      <c r="S67" s="62">
        <f t="shared" si="39"/>
        <v>-62.919807629004254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92.692939244663393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118.20537982888256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46659000</v>
      </c>
      <c r="C69" s="92">
        <v>20000000</v>
      </c>
      <c r="D69" s="92"/>
      <c r="E69" s="92">
        <f>$B69      +$C69      +$D69</f>
        <v>66659000</v>
      </c>
      <c r="F69" s="93">
        <v>66659000</v>
      </c>
      <c r="G69" s="94">
        <v>66659000</v>
      </c>
      <c r="H69" s="93">
        <v>19984000</v>
      </c>
      <c r="I69" s="94">
        <v>64131008</v>
      </c>
      <c r="J69" s="93">
        <v>8537000</v>
      </c>
      <c r="K69" s="94">
        <v>10654341</v>
      </c>
      <c r="L69" s="93">
        <v>12587000</v>
      </c>
      <c r="M69" s="94">
        <v>8215113</v>
      </c>
      <c r="N69" s="93">
        <v>6283000</v>
      </c>
      <c r="O69" s="94">
        <v>7467682</v>
      </c>
      <c r="P69" s="93">
        <f>$H69      +$J69      +$L69      +$N69</f>
        <v>47391000</v>
      </c>
      <c r="Q69" s="94">
        <f>$I69      +$K69      +$M69      +$O69</f>
        <v>90468144</v>
      </c>
      <c r="R69" s="48">
        <f>IF(($L69      =0),0,((($N69      -$L69      )/$L69      )*100))</f>
        <v>-50.083419400969255</v>
      </c>
      <c r="S69" s="49">
        <f>IF(($M69      =0),0,((($O69      -$M69      )/$M69      )*100))</f>
        <v>-9.0982436881878552</v>
      </c>
      <c r="T69" s="48">
        <f>IF(($E69      =0),0,(($P69      /$E69      )*100))</f>
        <v>71.094675887727092</v>
      </c>
      <c r="U69" s="50">
        <f>IF(($E69      =0),0,(($Q69      /$E69      )*100))</f>
        <v>135.71782354970821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46659000</v>
      </c>
      <c r="C70" s="101">
        <f>C69</f>
        <v>20000000</v>
      </c>
      <c r="D70" s="101"/>
      <c r="E70" s="101">
        <f>$B70      +$C70      +$D70</f>
        <v>66659000</v>
      </c>
      <c r="F70" s="102">
        <f t="shared" ref="F70:O70" si="44">F69</f>
        <v>66659000</v>
      </c>
      <c r="G70" s="103">
        <f t="shared" si="44"/>
        <v>66659000</v>
      </c>
      <c r="H70" s="102">
        <f t="shared" si="44"/>
        <v>19984000</v>
      </c>
      <c r="I70" s="103">
        <f t="shared" si="44"/>
        <v>64131008</v>
      </c>
      <c r="J70" s="102">
        <f t="shared" si="44"/>
        <v>8537000</v>
      </c>
      <c r="K70" s="103">
        <f t="shared" si="44"/>
        <v>10654341</v>
      </c>
      <c r="L70" s="102">
        <f t="shared" si="44"/>
        <v>12587000</v>
      </c>
      <c r="M70" s="103">
        <f t="shared" si="44"/>
        <v>8215113</v>
      </c>
      <c r="N70" s="102">
        <f t="shared" si="44"/>
        <v>6283000</v>
      </c>
      <c r="O70" s="103">
        <f t="shared" si="44"/>
        <v>7467682</v>
      </c>
      <c r="P70" s="102">
        <f>$H70      +$J70      +$L70      +$N70</f>
        <v>47391000</v>
      </c>
      <c r="Q70" s="103">
        <f>$I70      +$K70      +$M70      +$O70</f>
        <v>90468144</v>
      </c>
      <c r="R70" s="57">
        <f>IF(($L70      =0),0,((($N70      -$L70      )/$L70      )*100))</f>
        <v>-50.083419400969255</v>
      </c>
      <c r="S70" s="58">
        <f>IF(($M70      =0),0,((($O70      -$M70      )/$M70      )*100))</f>
        <v>-9.0982436881878552</v>
      </c>
      <c r="T70" s="57">
        <f>IF($E70   =0,0,($P70   /$E70   )*100)</f>
        <v>71.094675887727092</v>
      </c>
      <c r="U70" s="59">
        <f>IF($E70   =0,0,($Q70   /$E70 )*100)</f>
        <v>135.71782354970821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46659000</v>
      </c>
      <c r="C71" s="104">
        <f>C69</f>
        <v>20000000</v>
      </c>
      <c r="D71" s="104"/>
      <c r="E71" s="104">
        <f>$B71      +$C71      +$D71</f>
        <v>66659000</v>
      </c>
      <c r="F71" s="105">
        <f t="shared" ref="F71:O71" si="45">F69</f>
        <v>66659000</v>
      </c>
      <c r="G71" s="106">
        <f t="shared" si="45"/>
        <v>66659000</v>
      </c>
      <c r="H71" s="105">
        <f t="shared" si="45"/>
        <v>19984000</v>
      </c>
      <c r="I71" s="106">
        <f t="shared" si="45"/>
        <v>64131008</v>
      </c>
      <c r="J71" s="105">
        <f t="shared" si="45"/>
        <v>8537000</v>
      </c>
      <c r="K71" s="106">
        <f t="shared" si="45"/>
        <v>10654341</v>
      </c>
      <c r="L71" s="105">
        <f t="shared" si="45"/>
        <v>12587000</v>
      </c>
      <c r="M71" s="106">
        <f t="shared" si="45"/>
        <v>8215113</v>
      </c>
      <c r="N71" s="105">
        <f t="shared" si="45"/>
        <v>6283000</v>
      </c>
      <c r="O71" s="106">
        <f t="shared" si="45"/>
        <v>7467682</v>
      </c>
      <c r="P71" s="105">
        <f>$H71      +$J71      +$L71      +$N71</f>
        <v>47391000</v>
      </c>
      <c r="Q71" s="106">
        <f>$I71      +$K71      +$M71      +$O71</f>
        <v>90468144</v>
      </c>
      <c r="R71" s="61">
        <f>IF(($L71      =0),0,((($N71      -$L71      )/$L71      )*100))</f>
        <v>-50.083419400969255</v>
      </c>
      <c r="S71" s="62">
        <f>IF(($M71      =0),0,((($O71      -$M71      )/$M71      )*100))</f>
        <v>-9.0982436881878552</v>
      </c>
      <c r="T71" s="61">
        <f>IF($E71   =0,0,($P71   /$E71   )*100)</f>
        <v>71.094675887727092</v>
      </c>
      <c r="U71" s="65">
        <f>IF($E71   =0,0,($Q71   /$E71   )*100)</f>
        <v>135.71782354970821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80306000</v>
      </c>
      <c r="C72" s="104">
        <f>SUM(C9:C14,C17:C23,C26:C29,C32,C35:C39,C42:C52,C55:C58,C61:C65,C69)</f>
        <v>20000000</v>
      </c>
      <c r="D72" s="104"/>
      <c r="E72" s="104">
        <f>$B72      +$C72      +$D72</f>
        <v>100306000</v>
      </c>
      <c r="F72" s="105">
        <f t="shared" ref="F72:O72" si="46">SUM(F9:F14,F17:F23,F26:F29,F32,F35:F39,F42:F52,F55:F58,F61:F65,F69)</f>
        <v>100306000</v>
      </c>
      <c r="G72" s="106">
        <f t="shared" si="46"/>
        <v>89801000</v>
      </c>
      <c r="H72" s="105">
        <f t="shared" si="46"/>
        <v>21820000</v>
      </c>
      <c r="I72" s="106">
        <f t="shared" si="46"/>
        <v>70192554</v>
      </c>
      <c r="J72" s="105">
        <f t="shared" si="46"/>
        <v>18026000</v>
      </c>
      <c r="K72" s="106">
        <f t="shared" si="46"/>
        <v>11875862</v>
      </c>
      <c r="L72" s="105">
        <f t="shared" si="46"/>
        <v>17009000</v>
      </c>
      <c r="M72" s="106">
        <f t="shared" si="46"/>
        <v>22857653</v>
      </c>
      <c r="N72" s="105">
        <f t="shared" si="46"/>
        <v>11987000</v>
      </c>
      <c r="O72" s="106">
        <f t="shared" si="46"/>
        <v>12897164</v>
      </c>
      <c r="P72" s="105">
        <f>$H72      +$J72      +$L72      +$N72</f>
        <v>68842000</v>
      </c>
      <c r="Q72" s="106">
        <f>$I72      +$K72      +$M72      +$O72</f>
        <v>117823233</v>
      </c>
      <c r="R72" s="61">
        <f>IF(($L72      =0),0,((($N72      -$L72      )/$L72      )*100))</f>
        <v>-29.5255452995473</v>
      </c>
      <c r="S72" s="62">
        <f>IF(($M72      =0),0,((($O72      -$M72      )/$M72      )*100))</f>
        <v>-43.576166809427022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76.660616251489401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131.20481175042593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cwR/nQRnsUquTb0+VefgFWTRK4iFNPaYppmGIhIuZGgu61PMMAdj/lIGbzJIt3Ll/GedJOqB1BafSxkgArcVw==" saltValue="gy1JEgQKPZwpDE55bT4nR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276000</v>
      </c>
      <c r="I10" s="94">
        <v>276091</v>
      </c>
      <c r="J10" s="93">
        <v>182000</v>
      </c>
      <c r="K10" s="94">
        <v>310315</v>
      </c>
      <c r="L10" s="93">
        <v>763000</v>
      </c>
      <c r="M10" s="94">
        <v>347781</v>
      </c>
      <c r="N10" s="93">
        <v>1427000</v>
      </c>
      <c r="O10" s="94">
        <v>1233959</v>
      </c>
      <c r="P10" s="93">
        <f t="shared" ref="P10:P15" si="1">$H10      +$J10      +$L10      +$N10</f>
        <v>2648000</v>
      </c>
      <c r="Q10" s="94">
        <f t="shared" ref="Q10:Q15" si="2">$I10      +$K10      +$M10      +$O10</f>
        <v>2168146</v>
      </c>
      <c r="R10" s="48">
        <f t="shared" ref="R10:R15" si="3">IF(($L10      =0),0,((($N10      -$L10      )/$L10      )*100))</f>
        <v>87.024901703800779</v>
      </c>
      <c r="S10" s="49">
        <f t="shared" ref="S10:S15" si="4">IF(($M10      =0),0,((($O10      -$M10      )/$M10      )*100))</f>
        <v>254.80920464315187</v>
      </c>
      <c r="T10" s="48">
        <f t="shared" ref="T10:T14" si="5">IF(($E10      =0),0,(($P10      /$E10      )*100))</f>
        <v>99.924528301886795</v>
      </c>
      <c r="U10" s="50">
        <f t="shared" ref="U10:U14" si="6">IF(($E10      =0),0,(($Q10      /$E10      )*100))</f>
        <v>81.816830188679248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1199000</v>
      </c>
      <c r="I11" s="94">
        <v>1118747</v>
      </c>
      <c r="J11" s="93">
        <v>1271000</v>
      </c>
      <c r="K11" s="94">
        <v>317752</v>
      </c>
      <c r="L11" s="93">
        <v>1165000</v>
      </c>
      <c r="M11" s="94">
        <v>2137804</v>
      </c>
      <c r="N11" s="93">
        <v>1865000</v>
      </c>
      <c r="O11" s="94">
        <v>1943646</v>
      </c>
      <c r="P11" s="93">
        <f t="shared" si="1"/>
        <v>5500000</v>
      </c>
      <c r="Q11" s="94">
        <f t="shared" si="2"/>
        <v>5517949</v>
      </c>
      <c r="R11" s="48">
        <f t="shared" si="3"/>
        <v>60.085836909871247</v>
      </c>
      <c r="S11" s="49">
        <f t="shared" si="4"/>
        <v>-9.0821235248881571</v>
      </c>
      <c r="T11" s="48">
        <f t="shared" si="5"/>
        <v>100</v>
      </c>
      <c r="U11" s="50">
        <f t="shared" si="6"/>
        <v>100.32634545454546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8150000</v>
      </c>
      <c r="C15" s="95">
        <f>SUM(C9:C14)</f>
        <v>0</v>
      </c>
      <c r="D15" s="95"/>
      <c r="E15" s="95">
        <f t="shared" si="0"/>
        <v>8150000</v>
      </c>
      <c r="F15" s="96">
        <f t="shared" ref="F15:O15" si="7">SUM(F9:F14)</f>
        <v>8150000</v>
      </c>
      <c r="G15" s="97">
        <f t="shared" si="7"/>
        <v>8150000</v>
      </c>
      <c r="H15" s="96">
        <f t="shared" si="7"/>
        <v>1475000</v>
      </c>
      <c r="I15" s="97">
        <f t="shared" si="7"/>
        <v>1394838</v>
      </c>
      <c r="J15" s="96">
        <f t="shared" si="7"/>
        <v>1453000</v>
      </c>
      <c r="K15" s="97">
        <f t="shared" si="7"/>
        <v>628067</v>
      </c>
      <c r="L15" s="96">
        <f t="shared" si="7"/>
        <v>1928000</v>
      </c>
      <c r="M15" s="97">
        <f t="shared" si="7"/>
        <v>2485585</v>
      </c>
      <c r="N15" s="96">
        <f t="shared" si="7"/>
        <v>3292000</v>
      </c>
      <c r="O15" s="97">
        <f t="shared" si="7"/>
        <v>3177605</v>
      </c>
      <c r="P15" s="96">
        <f t="shared" si="1"/>
        <v>8148000</v>
      </c>
      <c r="Q15" s="97">
        <f t="shared" si="2"/>
        <v>7686095</v>
      </c>
      <c r="R15" s="52">
        <f t="shared" si="3"/>
        <v>70.746887966804977</v>
      </c>
      <c r="S15" s="53">
        <f t="shared" si="4"/>
        <v>27.841333126809182</v>
      </c>
      <c r="T15" s="52">
        <f>IF((SUM($E9:$E13))=0,0,(P15/(SUM($E9:$E13))*100))</f>
        <v>99.975460122699388</v>
      </c>
      <c r="U15" s="54">
        <f>IF((SUM($E9:$E13))=0,0,(Q15/(SUM($E9:$E13))*100))</f>
        <v>94.307914110429451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3764000</v>
      </c>
      <c r="C32" s="92">
        <v>0</v>
      </c>
      <c r="D32" s="92"/>
      <c r="E32" s="92">
        <f>$B32      +$C32      +$D32</f>
        <v>3764000</v>
      </c>
      <c r="F32" s="93">
        <v>3764000</v>
      </c>
      <c r="G32" s="94">
        <v>3764000</v>
      </c>
      <c r="H32" s="93"/>
      <c r="I32" s="94"/>
      <c r="J32" s="93">
        <v>2779000</v>
      </c>
      <c r="K32" s="94">
        <v>4693037</v>
      </c>
      <c r="L32" s="93">
        <v>985000</v>
      </c>
      <c r="M32" s="94">
        <v>1918665</v>
      </c>
      <c r="N32" s="93"/>
      <c r="O32" s="94">
        <v>766151</v>
      </c>
      <c r="P32" s="93">
        <f>$H32      +$J32      +$L32      +$N32</f>
        <v>3764000</v>
      </c>
      <c r="Q32" s="94">
        <f>$I32      +$K32      +$M32      +$O32</f>
        <v>7377853</v>
      </c>
      <c r="R32" s="48">
        <f>IF(($L32      =0),0,((($N32      -$L32      )/$L32      )*100))</f>
        <v>-100</v>
      </c>
      <c r="S32" s="49">
        <f>IF(($M32      =0),0,((($O32      -$M32      )/$M32      )*100))</f>
        <v>-60.068537238131725</v>
      </c>
      <c r="T32" s="48">
        <f>IF(($E32      =0),0,(($P32      /$E32      )*100))</f>
        <v>100</v>
      </c>
      <c r="U32" s="50">
        <f>IF(($E32      =0),0,(($Q32      /$E32      )*100))</f>
        <v>196.01097236981934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3764000</v>
      </c>
      <c r="C33" s="95">
        <f>C32</f>
        <v>0</v>
      </c>
      <c r="D33" s="95"/>
      <c r="E33" s="95">
        <f>$B33      +$C33      +$D33</f>
        <v>3764000</v>
      </c>
      <c r="F33" s="96">
        <f t="shared" ref="F33:O33" si="17">F32</f>
        <v>3764000</v>
      </c>
      <c r="G33" s="97">
        <f t="shared" si="17"/>
        <v>3764000</v>
      </c>
      <c r="H33" s="96">
        <f t="shared" si="17"/>
        <v>0</v>
      </c>
      <c r="I33" s="97">
        <f t="shared" si="17"/>
        <v>0</v>
      </c>
      <c r="J33" s="96">
        <f t="shared" si="17"/>
        <v>2779000</v>
      </c>
      <c r="K33" s="97">
        <f t="shared" si="17"/>
        <v>4693037</v>
      </c>
      <c r="L33" s="96">
        <f t="shared" si="17"/>
        <v>985000</v>
      </c>
      <c r="M33" s="97">
        <f t="shared" si="17"/>
        <v>1918665</v>
      </c>
      <c r="N33" s="96">
        <f t="shared" si="17"/>
        <v>0</v>
      </c>
      <c r="O33" s="97">
        <f t="shared" si="17"/>
        <v>766151</v>
      </c>
      <c r="P33" s="96">
        <f>$H33      +$J33      +$L33      +$N33</f>
        <v>3764000</v>
      </c>
      <c r="Q33" s="97">
        <f>$I33      +$K33      +$M33      +$O33</f>
        <v>7377853</v>
      </c>
      <c r="R33" s="52">
        <f>IF(($L33      =0),0,((($N33      -$L33      )/$L33      )*100))</f>
        <v>-100</v>
      </c>
      <c r="S33" s="53">
        <f>IF(($M33      =0),0,((($O33      -$M33      )/$M33      )*100))</f>
        <v>-60.068537238131725</v>
      </c>
      <c r="T33" s="52">
        <f>IF($E33   =0,0,($P33   /$E33   )*100)</f>
        <v>100</v>
      </c>
      <c r="U33" s="54">
        <f>IF($E33   =0,0,($Q33   /$E33   )*100)</f>
        <v>196.01097236981934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62928000</v>
      </c>
      <c r="C36" s="92">
        <v>0</v>
      </c>
      <c r="D36" s="92"/>
      <c r="E36" s="92">
        <f t="shared" si="18"/>
        <v>62928000</v>
      </c>
      <c r="F36" s="93">
        <v>62928000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62928000</v>
      </c>
      <c r="C40" s="95">
        <f>SUM(C35:C39)</f>
        <v>0</v>
      </c>
      <c r="D40" s="95"/>
      <c r="E40" s="95">
        <f t="shared" si="18"/>
        <v>62928000</v>
      </c>
      <c r="F40" s="96">
        <f t="shared" ref="F40:O40" si="25">SUM(F35:F39)</f>
        <v>62928000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74842000</v>
      </c>
      <c r="C67" s="104">
        <f>SUM(C9:C14,C17:C23,C26:C29,C32,C35:C39,C42:C52,C55:C58,C61:C65)</f>
        <v>0</v>
      </c>
      <c r="D67" s="104"/>
      <c r="E67" s="104">
        <f t="shared" si="35"/>
        <v>74842000</v>
      </c>
      <c r="F67" s="105">
        <f t="shared" ref="F67:O67" si="43">SUM(F9:F14,F17:F23,F26:F29,F32,F35:F39,F42:F52,F55:F58,F61:F65)</f>
        <v>74842000</v>
      </c>
      <c r="G67" s="106">
        <f t="shared" si="43"/>
        <v>11914000</v>
      </c>
      <c r="H67" s="105">
        <f t="shared" si="43"/>
        <v>1475000</v>
      </c>
      <c r="I67" s="106">
        <f t="shared" si="43"/>
        <v>1394838</v>
      </c>
      <c r="J67" s="105">
        <f t="shared" si="43"/>
        <v>4232000</v>
      </c>
      <c r="K67" s="106">
        <f t="shared" si="43"/>
        <v>5321104</v>
      </c>
      <c r="L67" s="105">
        <f t="shared" si="43"/>
        <v>2913000</v>
      </c>
      <c r="M67" s="106">
        <f t="shared" si="43"/>
        <v>4404250</v>
      </c>
      <c r="N67" s="105">
        <f t="shared" si="43"/>
        <v>3292000</v>
      </c>
      <c r="O67" s="106">
        <f t="shared" si="43"/>
        <v>3943756</v>
      </c>
      <c r="P67" s="105">
        <f t="shared" si="36"/>
        <v>11912000</v>
      </c>
      <c r="Q67" s="106">
        <f t="shared" si="37"/>
        <v>15063948</v>
      </c>
      <c r="R67" s="61">
        <f t="shared" si="38"/>
        <v>13.010641949879847</v>
      </c>
      <c r="S67" s="62">
        <f t="shared" si="39"/>
        <v>-10.455673497190213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99.983213026691288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126.43904649991606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91267000</v>
      </c>
      <c r="C69" s="92">
        <v>0</v>
      </c>
      <c r="D69" s="92"/>
      <c r="E69" s="92">
        <f>$B69      +$C69      +$D69</f>
        <v>91267000</v>
      </c>
      <c r="F69" s="93">
        <v>91267000</v>
      </c>
      <c r="G69" s="94">
        <v>91267000</v>
      </c>
      <c r="H69" s="93">
        <v>31530000</v>
      </c>
      <c r="I69" s="94">
        <v>36753094</v>
      </c>
      <c r="J69" s="93">
        <v>19410000</v>
      </c>
      <c r="K69" s="94">
        <v>26931315</v>
      </c>
      <c r="L69" s="93">
        <v>17917000</v>
      </c>
      <c r="M69" s="94">
        <v>15512523</v>
      </c>
      <c r="N69" s="93">
        <v>19142000</v>
      </c>
      <c r="O69" s="94">
        <v>16151089</v>
      </c>
      <c r="P69" s="93">
        <f>$H69      +$J69      +$L69      +$N69</f>
        <v>87999000</v>
      </c>
      <c r="Q69" s="94">
        <f>$I69      +$K69      +$M69      +$O69</f>
        <v>95348021</v>
      </c>
      <c r="R69" s="48">
        <f>IF(($L69      =0),0,((($N69      -$L69      )/$L69      )*100))</f>
        <v>6.8370821007981251</v>
      </c>
      <c r="S69" s="49">
        <f>IF(($M69      =0),0,((($O69      -$M69      )/$M69      )*100))</f>
        <v>4.1164548152482991</v>
      </c>
      <c r="T69" s="48">
        <f>IF(($E69      =0),0,(($P69      /$E69      )*100))</f>
        <v>96.419297226818017</v>
      </c>
      <c r="U69" s="50">
        <f>IF(($E69      =0),0,(($Q69      /$E69      )*100))</f>
        <v>104.47151873075701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91267000</v>
      </c>
      <c r="C70" s="101">
        <f>C69</f>
        <v>0</v>
      </c>
      <c r="D70" s="101"/>
      <c r="E70" s="101">
        <f>$B70      +$C70      +$D70</f>
        <v>91267000</v>
      </c>
      <c r="F70" s="102">
        <f t="shared" ref="F70:O70" si="44">F69</f>
        <v>91267000</v>
      </c>
      <c r="G70" s="103">
        <f t="shared" si="44"/>
        <v>91267000</v>
      </c>
      <c r="H70" s="102">
        <f t="shared" si="44"/>
        <v>31530000</v>
      </c>
      <c r="I70" s="103">
        <f t="shared" si="44"/>
        <v>36753094</v>
      </c>
      <c r="J70" s="102">
        <f t="shared" si="44"/>
        <v>19410000</v>
      </c>
      <c r="K70" s="103">
        <f t="shared" si="44"/>
        <v>26931315</v>
      </c>
      <c r="L70" s="102">
        <f t="shared" si="44"/>
        <v>17917000</v>
      </c>
      <c r="M70" s="103">
        <f t="shared" si="44"/>
        <v>15512523</v>
      </c>
      <c r="N70" s="102">
        <f t="shared" si="44"/>
        <v>19142000</v>
      </c>
      <c r="O70" s="103">
        <f t="shared" si="44"/>
        <v>16151089</v>
      </c>
      <c r="P70" s="102">
        <f>$H70      +$J70      +$L70      +$N70</f>
        <v>87999000</v>
      </c>
      <c r="Q70" s="103">
        <f>$I70      +$K70      +$M70      +$O70</f>
        <v>95348021</v>
      </c>
      <c r="R70" s="57">
        <f>IF(($L70      =0),0,((($N70      -$L70      )/$L70      )*100))</f>
        <v>6.8370821007981251</v>
      </c>
      <c r="S70" s="58">
        <f>IF(($M70      =0),0,((($O70      -$M70      )/$M70      )*100))</f>
        <v>4.1164548152482991</v>
      </c>
      <c r="T70" s="57">
        <f>IF($E70   =0,0,($P70   /$E70   )*100)</f>
        <v>96.419297226818017</v>
      </c>
      <c r="U70" s="59">
        <f>IF($E70   =0,0,($Q70   /$E70 )*100)</f>
        <v>104.47151873075701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91267000</v>
      </c>
      <c r="C71" s="104">
        <f>C69</f>
        <v>0</v>
      </c>
      <c r="D71" s="104"/>
      <c r="E71" s="104">
        <f>$B71      +$C71      +$D71</f>
        <v>91267000</v>
      </c>
      <c r="F71" s="105">
        <f t="shared" ref="F71:O71" si="45">F69</f>
        <v>91267000</v>
      </c>
      <c r="G71" s="106">
        <f t="shared" si="45"/>
        <v>91267000</v>
      </c>
      <c r="H71" s="105">
        <f t="shared" si="45"/>
        <v>31530000</v>
      </c>
      <c r="I71" s="106">
        <f t="shared" si="45"/>
        <v>36753094</v>
      </c>
      <c r="J71" s="105">
        <f t="shared" si="45"/>
        <v>19410000</v>
      </c>
      <c r="K71" s="106">
        <f t="shared" si="45"/>
        <v>26931315</v>
      </c>
      <c r="L71" s="105">
        <f t="shared" si="45"/>
        <v>17917000</v>
      </c>
      <c r="M71" s="106">
        <f t="shared" si="45"/>
        <v>15512523</v>
      </c>
      <c r="N71" s="105">
        <f t="shared" si="45"/>
        <v>19142000</v>
      </c>
      <c r="O71" s="106">
        <f t="shared" si="45"/>
        <v>16151089</v>
      </c>
      <c r="P71" s="105">
        <f>$H71      +$J71      +$L71      +$N71</f>
        <v>87999000</v>
      </c>
      <c r="Q71" s="106">
        <f>$I71      +$K71      +$M71      +$O71</f>
        <v>95348021</v>
      </c>
      <c r="R71" s="61">
        <f>IF(($L71      =0),0,((($N71      -$L71      )/$L71      )*100))</f>
        <v>6.8370821007981251</v>
      </c>
      <c r="S71" s="62">
        <f>IF(($M71      =0),0,((($O71      -$M71      )/$M71      )*100))</f>
        <v>4.1164548152482991</v>
      </c>
      <c r="T71" s="61">
        <f>IF($E71   =0,0,($P71   /$E71   )*100)</f>
        <v>96.419297226818017</v>
      </c>
      <c r="U71" s="65">
        <f>IF($E71   =0,0,($Q71   /$E71   )*100)</f>
        <v>104.47151873075701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166109000</v>
      </c>
      <c r="C72" s="104">
        <f>SUM(C9:C14,C17:C23,C26:C29,C32,C35:C39,C42:C52,C55:C58,C61:C65,C69)</f>
        <v>0</v>
      </c>
      <c r="D72" s="104"/>
      <c r="E72" s="104">
        <f>$B72      +$C72      +$D72</f>
        <v>166109000</v>
      </c>
      <c r="F72" s="105">
        <f t="shared" ref="F72:O72" si="46">SUM(F9:F14,F17:F23,F26:F29,F32,F35:F39,F42:F52,F55:F58,F61:F65,F69)</f>
        <v>166109000</v>
      </c>
      <c r="G72" s="106">
        <f t="shared" si="46"/>
        <v>103181000</v>
      </c>
      <c r="H72" s="105">
        <f t="shared" si="46"/>
        <v>33005000</v>
      </c>
      <c r="I72" s="106">
        <f t="shared" si="46"/>
        <v>38147932</v>
      </c>
      <c r="J72" s="105">
        <f t="shared" si="46"/>
        <v>23642000</v>
      </c>
      <c r="K72" s="106">
        <f t="shared" si="46"/>
        <v>32252419</v>
      </c>
      <c r="L72" s="105">
        <f t="shared" si="46"/>
        <v>20830000</v>
      </c>
      <c r="M72" s="106">
        <f t="shared" si="46"/>
        <v>19916773</v>
      </c>
      <c r="N72" s="105">
        <f t="shared" si="46"/>
        <v>22434000</v>
      </c>
      <c r="O72" s="106">
        <f t="shared" si="46"/>
        <v>20094845</v>
      </c>
      <c r="P72" s="105">
        <f>$H72      +$J72      +$L72      +$N72</f>
        <v>99911000</v>
      </c>
      <c r="Q72" s="106">
        <f>$I72      +$K72      +$M72      +$O72</f>
        <v>110411969</v>
      </c>
      <c r="R72" s="61">
        <f>IF(($L72      =0),0,((($N72      -$L72      )/$L72      )*100))</f>
        <v>7.700432069131061</v>
      </c>
      <c r="S72" s="62">
        <f>IF(($M72      =0),0,((($O72      -$M72      )/$M72      )*100))</f>
        <v>0.89408058223086639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96.830811874279178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107.00804314747869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69Qnv1mc4w1/3yatv/m97LROZIGM2aaoIgs+mAX02fIpslY9KR0V602KyMKV1FBJhh+XD3+tDzxh0clY+HDxg==" saltValue="x1/grzqXd6jeEz/Xgr0Kb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102000</v>
      </c>
      <c r="I10" s="94"/>
      <c r="J10" s="93">
        <v>512000</v>
      </c>
      <c r="K10" s="94"/>
      <c r="L10" s="93">
        <v>477000</v>
      </c>
      <c r="M10" s="94">
        <v>835193</v>
      </c>
      <c r="N10" s="93">
        <v>395000</v>
      </c>
      <c r="O10" s="94">
        <v>650496</v>
      </c>
      <c r="P10" s="93">
        <f t="shared" ref="P10:P15" si="1">$H10      +$J10      +$L10      +$N10</f>
        <v>1486000</v>
      </c>
      <c r="Q10" s="94">
        <f t="shared" ref="Q10:Q15" si="2">$I10      +$K10      +$M10      +$O10</f>
        <v>1485689</v>
      </c>
      <c r="R10" s="48">
        <f t="shared" ref="R10:R15" si="3">IF(($L10      =0),0,((($N10      -$L10      )/$L10      )*100))</f>
        <v>-17.190775681341719</v>
      </c>
      <c r="S10" s="49">
        <f t="shared" ref="S10:S15" si="4">IF(($M10      =0),0,((($O10      -$M10      )/$M10      )*100))</f>
        <v>-22.114289750991688</v>
      </c>
      <c r="T10" s="48">
        <f t="shared" ref="T10:T14" si="5">IF(($E10      =0),0,(($P10      /$E10      )*100))</f>
        <v>90.060606060606062</v>
      </c>
      <c r="U10" s="50">
        <f t="shared" ref="U10:U14" si="6">IF(($E10      =0),0,(($Q10      /$E10      )*100))</f>
        <v>90.041757575757572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102000</v>
      </c>
      <c r="I15" s="97">
        <f t="shared" si="7"/>
        <v>0</v>
      </c>
      <c r="J15" s="96">
        <f t="shared" si="7"/>
        <v>512000</v>
      </c>
      <c r="K15" s="97">
        <f t="shared" si="7"/>
        <v>0</v>
      </c>
      <c r="L15" s="96">
        <f t="shared" si="7"/>
        <v>477000</v>
      </c>
      <c r="M15" s="97">
        <f t="shared" si="7"/>
        <v>835193</v>
      </c>
      <c r="N15" s="96">
        <f t="shared" si="7"/>
        <v>395000</v>
      </c>
      <c r="O15" s="97">
        <f t="shared" si="7"/>
        <v>650496</v>
      </c>
      <c r="P15" s="96">
        <f t="shared" si="1"/>
        <v>1486000</v>
      </c>
      <c r="Q15" s="97">
        <f t="shared" si="2"/>
        <v>1485689</v>
      </c>
      <c r="R15" s="52">
        <f t="shared" si="3"/>
        <v>-17.190775681341719</v>
      </c>
      <c r="S15" s="53">
        <f t="shared" si="4"/>
        <v>-22.114289750991688</v>
      </c>
      <c r="T15" s="52">
        <f>IF((SUM($E9:$E13))=0,0,(P15/(SUM($E9:$E13))*100))</f>
        <v>90.060606060606062</v>
      </c>
      <c r="U15" s="54">
        <f>IF((SUM($E9:$E13))=0,0,(Q15/(SUM($E9:$E13))*100))</f>
        <v>90.041757575757572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4887000</v>
      </c>
      <c r="C32" s="92">
        <v>0</v>
      </c>
      <c r="D32" s="92"/>
      <c r="E32" s="92">
        <f>$B32      +$C32      +$D32</f>
        <v>4887000</v>
      </c>
      <c r="F32" s="93">
        <v>4887000</v>
      </c>
      <c r="G32" s="94">
        <v>4887000</v>
      </c>
      <c r="H32" s="93">
        <v>2348000</v>
      </c>
      <c r="I32" s="94"/>
      <c r="J32" s="93">
        <v>1638000</v>
      </c>
      <c r="K32" s="94"/>
      <c r="L32" s="93">
        <v>901000</v>
      </c>
      <c r="M32" s="94">
        <v>4059883</v>
      </c>
      <c r="N32" s="93"/>
      <c r="O32" s="94">
        <v>827108</v>
      </c>
      <c r="P32" s="93">
        <f>$H32      +$J32      +$L32      +$N32</f>
        <v>4887000</v>
      </c>
      <c r="Q32" s="94">
        <f>$I32      +$K32      +$M32      +$O32</f>
        <v>4886991</v>
      </c>
      <c r="R32" s="48">
        <f>IF(($L32      =0),0,((($N32      -$L32      )/$L32      )*100))</f>
        <v>-100</v>
      </c>
      <c r="S32" s="49">
        <f>IF(($M32      =0),0,((($O32      -$M32      )/$M32      )*100))</f>
        <v>-79.627294678196392</v>
      </c>
      <c r="T32" s="48">
        <f>IF(($E32      =0),0,(($P32      /$E32      )*100))</f>
        <v>100</v>
      </c>
      <c r="U32" s="50">
        <f>IF(($E32      =0),0,(($Q32      /$E32      )*100))</f>
        <v>99.99981583793739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4887000</v>
      </c>
      <c r="C33" s="95">
        <f>C32</f>
        <v>0</v>
      </c>
      <c r="D33" s="95"/>
      <c r="E33" s="95">
        <f>$B33      +$C33      +$D33</f>
        <v>4887000</v>
      </c>
      <c r="F33" s="96">
        <f t="shared" ref="F33:O33" si="17">F32</f>
        <v>4887000</v>
      </c>
      <c r="G33" s="97">
        <f t="shared" si="17"/>
        <v>4887000</v>
      </c>
      <c r="H33" s="96">
        <f t="shared" si="17"/>
        <v>2348000</v>
      </c>
      <c r="I33" s="97">
        <f t="shared" si="17"/>
        <v>0</v>
      </c>
      <c r="J33" s="96">
        <f t="shared" si="17"/>
        <v>1638000</v>
      </c>
      <c r="K33" s="97">
        <f t="shared" si="17"/>
        <v>0</v>
      </c>
      <c r="L33" s="96">
        <f t="shared" si="17"/>
        <v>901000</v>
      </c>
      <c r="M33" s="97">
        <f t="shared" si="17"/>
        <v>4059883</v>
      </c>
      <c r="N33" s="96">
        <f t="shared" si="17"/>
        <v>0</v>
      </c>
      <c r="O33" s="97">
        <f t="shared" si="17"/>
        <v>827108</v>
      </c>
      <c r="P33" s="96">
        <f>$H33      +$J33      +$L33      +$N33</f>
        <v>4887000</v>
      </c>
      <c r="Q33" s="97">
        <f>$I33      +$K33      +$M33      +$O33</f>
        <v>4886991</v>
      </c>
      <c r="R33" s="52">
        <f>IF(($L33      =0),0,((($N33      -$L33      )/$L33      )*100))</f>
        <v>-100</v>
      </c>
      <c r="S33" s="53">
        <f>IF(($M33      =0),0,((($O33      -$M33      )/$M33      )*100))</f>
        <v>-79.627294678196392</v>
      </c>
      <c r="T33" s="52">
        <f>IF($E33   =0,0,($P33   /$E33   )*100)</f>
        <v>100</v>
      </c>
      <c r="U33" s="54">
        <f>IF($E33   =0,0,($Q33   /$E33   )*100)</f>
        <v>99.99981583793739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93500000</v>
      </c>
      <c r="C35" s="92">
        <v>4278000</v>
      </c>
      <c r="D35" s="92"/>
      <c r="E35" s="92">
        <f t="shared" ref="E35:E40" si="18">$B35      +$C35      +$D35</f>
        <v>97778000</v>
      </c>
      <c r="F35" s="93">
        <v>97778000</v>
      </c>
      <c r="G35" s="94">
        <v>97778000</v>
      </c>
      <c r="H35" s="93">
        <v>34059000</v>
      </c>
      <c r="I35" s="94"/>
      <c r="J35" s="93">
        <v>33552000</v>
      </c>
      <c r="K35" s="94"/>
      <c r="L35" s="93">
        <v>9986000</v>
      </c>
      <c r="M35" s="94">
        <v>76304802</v>
      </c>
      <c r="N35" s="93">
        <v>20181000</v>
      </c>
      <c r="O35" s="94">
        <v>18665265</v>
      </c>
      <c r="P35" s="93">
        <f t="shared" ref="P35:P40" si="19">$H35      +$J35      +$L35      +$N35</f>
        <v>97778000</v>
      </c>
      <c r="Q35" s="94">
        <f t="shared" ref="Q35:Q40" si="20">$I35      +$K35      +$M35      +$O35</f>
        <v>94970067</v>
      </c>
      <c r="R35" s="48">
        <f t="shared" ref="R35:R40" si="21">IF(($L35      =0),0,((($N35      -$L35      )/$L35      )*100))</f>
        <v>102.092930102143</v>
      </c>
      <c r="S35" s="49">
        <f t="shared" ref="S35:S40" si="22">IF(($M35      =0),0,((($O35      -$M35      )/$M35      )*100))</f>
        <v>-75.538544743225984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97.128256867598026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27149000</v>
      </c>
      <c r="C36" s="92">
        <v>0</v>
      </c>
      <c r="D36" s="92"/>
      <c r="E36" s="92">
        <f t="shared" si="18"/>
        <v>27149000</v>
      </c>
      <c r="F36" s="93">
        <v>27149000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120649000</v>
      </c>
      <c r="C40" s="95">
        <f>SUM(C35:C39)</f>
        <v>4278000</v>
      </c>
      <c r="D40" s="95"/>
      <c r="E40" s="95">
        <f t="shared" si="18"/>
        <v>124927000</v>
      </c>
      <c r="F40" s="96">
        <f t="shared" ref="F40:O40" si="25">SUM(F35:F39)</f>
        <v>124927000</v>
      </c>
      <c r="G40" s="97">
        <f t="shared" si="25"/>
        <v>97778000</v>
      </c>
      <c r="H40" s="96">
        <f t="shared" si="25"/>
        <v>34059000</v>
      </c>
      <c r="I40" s="97">
        <f t="shared" si="25"/>
        <v>0</v>
      </c>
      <c r="J40" s="96">
        <f t="shared" si="25"/>
        <v>33552000</v>
      </c>
      <c r="K40" s="97">
        <f t="shared" si="25"/>
        <v>0</v>
      </c>
      <c r="L40" s="96">
        <f t="shared" si="25"/>
        <v>9986000</v>
      </c>
      <c r="M40" s="97">
        <f t="shared" si="25"/>
        <v>76304802</v>
      </c>
      <c r="N40" s="96">
        <f t="shared" si="25"/>
        <v>20181000</v>
      </c>
      <c r="O40" s="97">
        <f t="shared" si="25"/>
        <v>18665265</v>
      </c>
      <c r="P40" s="96">
        <f t="shared" si="19"/>
        <v>97778000</v>
      </c>
      <c r="Q40" s="97">
        <f t="shared" si="20"/>
        <v>94970067</v>
      </c>
      <c r="R40" s="52">
        <f t="shared" si="21"/>
        <v>102.092930102143</v>
      </c>
      <c r="S40" s="53">
        <f t="shared" si="22"/>
        <v>-75.538544743225984</v>
      </c>
      <c r="T40" s="52">
        <f>IF((+$E35+$E38) =0,0,(P40   /(+$E35+$E38) )*100)</f>
        <v>100</v>
      </c>
      <c r="U40" s="54">
        <f>IF((+$E35+$E38) =0,0,(Q40   /(+$E35+$E38) )*100)</f>
        <v>97.128256867598026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127186000</v>
      </c>
      <c r="C67" s="104">
        <f>SUM(C9:C14,C17:C23,C26:C29,C32,C35:C39,C42:C52,C55:C58,C61:C65)</f>
        <v>4278000</v>
      </c>
      <c r="D67" s="104"/>
      <c r="E67" s="104">
        <f t="shared" si="35"/>
        <v>131464000</v>
      </c>
      <c r="F67" s="105">
        <f t="shared" ref="F67:O67" si="43">SUM(F9:F14,F17:F23,F26:F29,F32,F35:F39,F42:F52,F55:F58,F61:F65)</f>
        <v>131464000</v>
      </c>
      <c r="G67" s="106">
        <f t="shared" si="43"/>
        <v>104315000</v>
      </c>
      <c r="H67" s="105">
        <f t="shared" si="43"/>
        <v>36509000</v>
      </c>
      <c r="I67" s="106">
        <f t="shared" si="43"/>
        <v>0</v>
      </c>
      <c r="J67" s="105">
        <f t="shared" si="43"/>
        <v>35702000</v>
      </c>
      <c r="K67" s="106">
        <f t="shared" si="43"/>
        <v>0</v>
      </c>
      <c r="L67" s="105">
        <f t="shared" si="43"/>
        <v>11364000</v>
      </c>
      <c r="M67" s="106">
        <f t="shared" si="43"/>
        <v>81199878</v>
      </c>
      <c r="N67" s="105">
        <f t="shared" si="43"/>
        <v>20576000</v>
      </c>
      <c r="O67" s="106">
        <f t="shared" si="43"/>
        <v>20142869</v>
      </c>
      <c r="P67" s="105">
        <f t="shared" si="36"/>
        <v>104151000</v>
      </c>
      <c r="Q67" s="106">
        <f t="shared" si="37"/>
        <v>101342747</v>
      </c>
      <c r="R67" s="61">
        <f t="shared" si="38"/>
        <v>81.063005983808523</v>
      </c>
      <c r="S67" s="62">
        <f t="shared" si="39"/>
        <v>-75.193473812854734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99.842783875760915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97.150694530987863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51971000</v>
      </c>
      <c r="C69" s="92">
        <v>25000000</v>
      </c>
      <c r="D69" s="92"/>
      <c r="E69" s="92">
        <f>$B69      +$C69      +$D69</f>
        <v>76971000</v>
      </c>
      <c r="F69" s="93">
        <v>76971000</v>
      </c>
      <c r="G69" s="94">
        <v>76971000</v>
      </c>
      <c r="H69" s="93">
        <v>15250000</v>
      </c>
      <c r="I69" s="94"/>
      <c r="J69" s="93">
        <v>19401000</v>
      </c>
      <c r="K69" s="94"/>
      <c r="L69" s="93">
        <v>7452000</v>
      </c>
      <c r="M69" s="94">
        <v>43608515</v>
      </c>
      <c r="N69" s="93">
        <v>20455000</v>
      </c>
      <c r="O69" s="94">
        <v>21583207</v>
      </c>
      <c r="P69" s="93">
        <f>$H69      +$J69      +$L69      +$N69</f>
        <v>62558000</v>
      </c>
      <c r="Q69" s="94">
        <f>$I69      +$K69      +$M69      +$O69</f>
        <v>65191722</v>
      </c>
      <c r="R69" s="48">
        <f>IF(($L69      =0),0,((($N69      -$L69      )/$L69      )*100))</f>
        <v>174.49006977992485</v>
      </c>
      <c r="S69" s="49">
        <f>IF(($M69      =0),0,((($O69      -$M69      )/$M69      )*100))</f>
        <v>-50.506897563468968</v>
      </c>
      <c r="T69" s="48">
        <f>IF(($E69      =0),0,(($P69      /$E69      )*100))</f>
        <v>81.274765820893577</v>
      </c>
      <c r="U69" s="50">
        <f>IF(($E69      =0),0,(($Q69      /$E69      )*100))</f>
        <v>84.696472697509449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51971000</v>
      </c>
      <c r="C70" s="101">
        <f>C69</f>
        <v>25000000</v>
      </c>
      <c r="D70" s="101"/>
      <c r="E70" s="101">
        <f>$B70      +$C70      +$D70</f>
        <v>76971000</v>
      </c>
      <c r="F70" s="102">
        <f t="shared" ref="F70:O70" si="44">F69</f>
        <v>76971000</v>
      </c>
      <c r="G70" s="103">
        <f t="shared" si="44"/>
        <v>76971000</v>
      </c>
      <c r="H70" s="102">
        <f t="shared" si="44"/>
        <v>15250000</v>
      </c>
      <c r="I70" s="103">
        <f t="shared" si="44"/>
        <v>0</v>
      </c>
      <c r="J70" s="102">
        <f t="shared" si="44"/>
        <v>19401000</v>
      </c>
      <c r="K70" s="103">
        <f t="shared" si="44"/>
        <v>0</v>
      </c>
      <c r="L70" s="102">
        <f t="shared" si="44"/>
        <v>7452000</v>
      </c>
      <c r="M70" s="103">
        <f t="shared" si="44"/>
        <v>43608515</v>
      </c>
      <c r="N70" s="102">
        <f t="shared" si="44"/>
        <v>20455000</v>
      </c>
      <c r="O70" s="103">
        <f t="shared" si="44"/>
        <v>21583207</v>
      </c>
      <c r="P70" s="102">
        <f>$H70      +$J70      +$L70      +$N70</f>
        <v>62558000</v>
      </c>
      <c r="Q70" s="103">
        <f>$I70      +$K70      +$M70      +$O70</f>
        <v>65191722</v>
      </c>
      <c r="R70" s="57">
        <f>IF(($L70      =0),0,((($N70      -$L70      )/$L70      )*100))</f>
        <v>174.49006977992485</v>
      </c>
      <c r="S70" s="58">
        <f>IF(($M70      =0),0,((($O70      -$M70      )/$M70      )*100))</f>
        <v>-50.506897563468968</v>
      </c>
      <c r="T70" s="57">
        <f>IF($E70   =0,0,($P70   /$E70   )*100)</f>
        <v>81.274765820893577</v>
      </c>
      <c r="U70" s="59">
        <f>IF($E70   =0,0,($Q70   /$E70 )*100)</f>
        <v>84.696472697509449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51971000</v>
      </c>
      <c r="C71" s="104">
        <f>C69</f>
        <v>25000000</v>
      </c>
      <c r="D71" s="104"/>
      <c r="E71" s="104">
        <f>$B71      +$C71      +$D71</f>
        <v>76971000</v>
      </c>
      <c r="F71" s="105">
        <f t="shared" ref="F71:O71" si="45">F69</f>
        <v>76971000</v>
      </c>
      <c r="G71" s="106">
        <f t="shared" si="45"/>
        <v>76971000</v>
      </c>
      <c r="H71" s="105">
        <f t="shared" si="45"/>
        <v>15250000</v>
      </c>
      <c r="I71" s="106">
        <f t="shared" si="45"/>
        <v>0</v>
      </c>
      <c r="J71" s="105">
        <f t="shared" si="45"/>
        <v>19401000</v>
      </c>
      <c r="K71" s="106">
        <f t="shared" si="45"/>
        <v>0</v>
      </c>
      <c r="L71" s="105">
        <f t="shared" si="45"/>
        <v>7452000</v>
      </c>
      <c r="M71" s="106">
        <f t="shared" si="45"/>
        <v>43608515</v>
      </c>
      <c r="N71" s="105">
        <f t="shared" si="45"/>
        <v>20455000</v>
      </c>
      <c r="O71" s="106">
        <f t="shared" si="45"/>
        <v>21583207</v>
      </c>
      <c r="P71" s="105">
        <f>$H71      +$J71      +$L71      +$N71</f>
        <v>62558000</v>
      </c>
      <c r="Q71" s="106">
        <f>$I71      +$K71      +$M71      +$O71</f>
        <v>65191722</v>
      </c>
      <c r="R71" s="61">
        <f>IF(($L71      =0),0,((($N71      -$L71      )/$L71      )*100))</f>
        <v>174.49006977992485</v>
      </c>
      <c r="S71" s="62">
        <f>IF(($M71      =0),0,((($O71      -$M71      )/$M71      )*100))</f>
        <v>-50.506897563468968</v>
      </c>
      <c r="T71" s="61">
        <f>IF($E71   =0,0,($P71   /$E71   )*100)</f>
        <v>81.274765820893577</v>
      </c>
      <c r="U71" s="65">
        <f>IF($E71   =0,0,($Q71   /$E71   )*100)</f>
        <v>84.696472697509449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179157000</v>
      </c>
      <c r="C72" s="104">
        <f>SUM(C9:C14,C17:C23,C26:C29,C32,C35:C39,C42:C52,C55:C58,C61:C65,C69)</f>
        <v>29278000</v>
      </c>
      <c r="D72" s="104"/>
      <c r="E72" s="104">
        <f>$B72      +$C72      +$D72</f>
        <v>208435000</v>
      </c>
      <c r="F72" s="105">
        <f t="shared" ref="F72:O72" si="46">SUM(F9:F14,F17:F23,F26:F29,F32,F35:F39,F42:F52,F55:F58,F61:F65,F69)</f>
        <v>208435000</v>
      </c>
      <c r="G72" s="106">
        <f t="shared" si="46"/>
        <v>181286000</v>
      </c>
      <c r="H72" s="105">
        <f t="shared" si="46"/>
        <v>51759000</v>
      </c>
      <c r="I72" s="106">
        <f t="shared" si="46"/>
        <v>0</v>
      </c>
      <c r="J72" s="105">
        <f t="shared" si="46"/>
        <v>55103000</v>
      </c>
      <c r="K72" s="106">
        <f t="shared" si="46"/>
        <v>0</v>
      </c>
      <c r="L72" s="105">
        <f t="shared" si="46"/>
        <v>18816000</v>
      </c>
      <c r="M72" s="106">
        <f t="shared" si="46"/>
        <v>124808393</v>
      </c>
      <c r="N72" s="105">
        <f t="shared" si="46"/>
        <v>41031000</v>
      </c>
      <c r="O72" s="106">
        <f t="shared" si="46"/>
        <v>41726076</v>
      </c>
      <c r="P72" s="105">
        <f>$H72      +$J72      +$L72      +$N72</f>
        <v>166709000</v>
      </c>
      <c r="Q72" s="106">
        <f>$I72      +$K72      +$M72      +$O72</f>
        <v>166534469</v>
      </c>
      <c r="R72" s="61">
        <f>IF(($L72      =0),0,((($N72      -$L72      )/$L72      )*100))</f>
        <v>118.06441326530613</v>
      </c>
      <c r="S72" s="62">
        <f>IF(($M72      =0),0,((($O72      -$M72      )/$M72      )*100))</f>
        <v>-66.567892593569411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91.959114327636996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91.862840484096949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Ey5SYFhKVOUmGNzVkhMs1+h8VQbp0lR9J99prtJ6MCcqWfTJqj/2YP0lqscmPFOAWy1RpL+aDXw8x1U1M7uKQ==" saltValue="rp6Ams0FyXnT6yZcLEqYo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42000</v>
      </c>
      <c r="I10" s="94">
        <v>33333</v>
      </c>
      <c r="J10" s="93">
        <v>173000</v>
      </c>
      <c r="K10" s="94">
        <v>372436</v>
      </c>
      <c r="L10" s="93">
        <v>285000</v>
      </c>
      <c r="M10" s="94">
        <v>438800</v>
      </c>
      <c r="N10" s="93">
        <v>1210000</v>
      </c>
      <c r="O10" s="94">
        <v>874969</v>
      </c>
      <c r="P10" s="93">
        <f t="shared" ref="P10:P15" si="1">$H10      +$J10      +$L10      +$N10</f>
        <v>1710000</v>
      </c>
      <c r="Q10" s="94">
        <f t="shared" ref="Q10:Q15" si="2">$I10      +$K10      +$M10      +$O10</f>
        <v>1719538</v>
      </c>
      <c r="R10" s="48">
        <f t="shared" ref="R10:R15" si="3">IF(($L10      =0),0,((($N10      -$L10      )/$L10      )*100))</f>
        <v>324.56140350877195</v>
      </c>
      <c r="S10" s="49">
        <f t="shared" ref="S10:S15" si="4">IF(($M10      =0),0,((($O10      -$M10      )/$M10      )*100))</f>
        <v>99.400410209662709</v>
      </c>
      <c r="T10" s="48">
        <f t="shared" ref="T10:T14" si="5">IF(($E10      =0),0,(($P10      /$E10      )*100))</f>
        <v>99.418604651162795</v>
      </c>
      <c r="U10" s="50">
        <f t="shared" ref="U10:U14" si="6">IF(($E10      =0),0,(($Q10      /$E10      )*100))</f>
        <v>99.973139534883728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42000</v>
      </c>
      <c r="I15" s="97">
        <f t="shared" si="7"/>
        <v>33333</v>
      </c>
      <c r="J15" s="96">
        <f t="shared" si="7"/>
        <v>173000</v>
      </c>
      <c r="K15" s="97">
        <f t="shared" si="7"/>
        <v>372436</v>
      </c>
      <c r="L15" s="96">
        <f t="shared" si="7"/>
        <v>285000</v>
      </c>
      <c r="M15" s="97">
        <f t="shared" si="7"/>
        <v>438800</v>
      </c>
      <c r="N15" s="96">
        <f t="shared" si="7"/>
        <v>1210000</v>
      </c>
      <c r="O15" s="97">
        <f t="shared" si="7"/>
        <v>874969</v>
      </c>
      <c r="P15" s="96">
        <f t="shared" si="1"/>
        <v>1710000</v>
      </c>
      <c r="Q15" s="97">
        <f t="shared" si="2"/>
        <v>1719538</v>
      </c>
      <c r="R15" s="52">
        <f t="shared" si="3"/>
        <v>324.56140350877195</v>
      </c>
      <c r="S15" s="53">
        <f t="shared" si="4"/>
        <v>99.400410209662709</v>
      </c>
      <c r="T15" s="52">
        <f>IF((SUM($E9:$E13))=0,0,(P15/(SUM($E9:$E13))*100))</f>
        <v>99.418604651162795</v>
      </c>
      <c r="U15" s="54">
        <f>IF((SUM($E9:$E13))=0,0,(Q15/(SUM($E9:$E13))*100))</f>
        <v>99.973139534883728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3413000</v>
      </c>
      <c r="C32" s="92">
        <v>0</v>
      </c>
      <c r="D32" s="92"/>
      <c r="E32" s="92">
        <f>$B32      +$C32      +$D32</f>
        <v>3413000</v>
      </c>
      <c r="F32" s="93">
        <v>3413000</v>
      </c>
      <c r="G32" s="94">
        <v>3413000</v>
      </c>
      <c r="H32" s="93"/>
      <c r="I32" s="94">
        <v>855538</v>
      </c>
      <c r="J32" s="93">
        <v>3233000</v>
      </c>
      <c r="K32" s="94">
        <v>842657</v>
      </c>
      <c r="L32" s="93"/>
      <c r="M32" s="94">
        <v>1714805</v>
      </c>
      <c r="N32" s="93">
        <v>180000</v>
      </c>
      <c r="O32" s="94"/>
      <c r="P32" s="93">
        <f>$H32      +$J32      +$L32      +$N32</f>
        <v>3413000</v>
      </c>
      <c r="Q32" s="94">
        <f>$I32      +$K32      +$M32      +$O32</f>
        <v>3413000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3413000</v>
      </c>
      <c r="C33" s="95">
        <f>C32</f>
        <v>0</v>
      </c>
      <c r="D33" s="95"/>
      <c r="E33" s="95">
        <f>$B33      +$C33      +$D33</f>
        <v>3413000</v>
      </c>
      <c r="F33" s="96">
        <f t="shared" ref="F33:O33" si="17">F32</f>
        <v>3413000</v>
      </c>
      <c r="G33" s="97">
        <f t="shared" si="17"/>
        <v>3413000</v>
      </c>
      <c r="H33" s="96">
        <f t="shared" si="17"/>
        <v>0</v>
      </c>
      <c r="I33" s="97">
        <f t="shared" si="17"/>
        <v>855538</v>
      </c>
      <c r="J33" s="96">
        <f t="shared" si="17"/>
        <v>3233000</v>
      </c>
      <c r="K33" s="97">
        <f t="shared" si="17"/>
        <v>842657</v>
      </c>
      <c r="L33" s="96">
        <f t="shared" si="17"/>
        <v>0</v>
      </c>
      <c r="M33" s="97">
        <f t="shared" si="17"/>
        <v>1714805</v>
      </c>
      <c r="N33" s="96">
        <f t="shared" si="17"/>
        <v>180000</v>
      </c>
      <c r="O33" s="97">
        <f t="shared" si="17"/>
        <v>0</v>
      </c>
      <c r="P33" s="96">
        <f>$H33      +$J33      +$L33      +$N33</f>
        <v>3413000</v>
      </c>
      <c r="Q33" s="97">
        <f>$I33      +$K33      +$M33      +$O33</f>
        <v>3413000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33000000</v>
      </c>
      <c r="H35" s="93">
        <v>1707000</v>
      </c>
      <c r="I35" s="94">
        <v>7675560</v>
      </c>
      <c r="J35" s="93">
        <v>11256000</v>
      </c>
      <c r="K35" s="94">
        <v>12722388</v>
      </c>
      <c r="L35" s="93">
        <v>9671000</v>
      </c>
      <c r="M35" s="94">
        <v>6174889</v>
      </c>
      <c r="N35" s="93">
        <v>10366000</v>
      </c>
      <c r="O35" s="94">
        <v>7095283</v>
      </c>
      <c r="P35" s="93">
        <f t="shared" ref="P35:P40" si="19">$H35      +$J35      +$L35      +$N35</f>
        <v>33000000</v>
      </c>
      <c r="Q35" s="94">
        <f t="shared" ref="Q35:Q40" si="20">$I35      +$K35      +$M35      +$O35</f>
        <v>33668120</v>
      </c>
      <c r="R35" s="48">
        <f t="shared" ref="R35:R40" si="21">IF(($L35      =0),0,((($N35      -$L35      )/$L35      )*100))</f>
        <v>7.1864336676662184</v>
      </c>
      <c r="S35" s="49">
        <f t="shared" ref="S35:S40" si="22">IF(($M35      =0),0,((($O35      -$M35      )/$M35      )*100))</f>
        <v>14.905433927638216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102.02460606060606</v>
      </c>
      <c r="V35" s="93">
        <v>3021000</v>
      </c>
      <c r="W35" s="94">
        <v>0</v>
      </c>
    </row>
    <row r="36" spans="1:23" ht="12.95" customHeight="1" x14ac:dyDescent="0.2">
      <c r="A36" s="47" t="s">
        <v>60</v>
      </c>
      <c r="B36" s="92">
        <v>72781000</v>
      </c>
      <c r="C36" s="92">
        <v>0</v>
      </c>
      <c r="D36" s="92"/>
      <c r="E36" s="92">
        <f t="shared" si="18"/>
        <v>72781000</v>
      </c>
      <c r="F36" s="93">
        <v>72781000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105781000</v>
      </c>
      <c r="C40" s="95">
        <f>SUM(C35:C39)</f>
        <v>0</v>
      </c>
      <c r="D40" s="95"/>
      <c r="E40" s="95">
        <f t="shared" si="18"/>
        <v>105781000</v>
      </c>
      <c r="F40" s="96">
        <f t="shared" ref="F40:O40" si="25">SUM(F35:F39)</f>
        <v>105781000</v>
      </c>
      <c r="G40" s="97">
        <f t="shared" si="25"/>
        <v>33000000</v>
      </c>
      <c r="H40" s="96">
        <f t="shared" si="25"/>
        <v>1707000</v>
      </c>
      <c r="I40" s="97">
        <f t="shared" si="25"/>
        <v>7675560</v>
      </c>
      <c r="J40" s="96">
        <f t="shared" si="25"/>
        <v>11256000</v>
      </c>
      <c r="K40" s="97">
        <f t="shared" si="25"/>
        <v>12722388</v>
      </c>
      <c r="L40" s="96">
        <f t="shared" si="25"/>
        <v>9671000</v>
      </c>
      <c r="M40" s="97">
        <f t="shared" si="25"/>
        <v>6174889</v>
      </c>
      <c r="N40" s="96">
        <f t="shared" si="25"/>
        <v>10366000</v>
      </c>
      <c r="O40" s="97">
        <f t="shared" si="25"/>
        <v>7095283</v>
      </c>
      <c r="P40" s="96">
        <f t="shared" si="19"/>
        <v>33000000</v>
      </c>
      <c r="Q40" s="97">
        <f t="shared" si="20"/>
        <v>33668120</v>
      </c>
      <c r="R40" s="52">
        <f t="shared" si="21"/>
        <v>7.1864336676662184</v>
      </c>
      <c r="S40" s="53">
        <f t="shared" si="22"/>
        <v>14.905433927638216</v>
      </c>
      <c r="T40" s="52">
        <f>IF((+$E35+$E38) =0,0,(P40   /(+$E35+$E38) )*100)</f>
        <v>100</v>
      </c>
      <c r="U40" s="54">
        <f>IF((+$E35+$E38) =0,0,(Q40   /(+$E35+$E38) )*100)</f>
        <v>102.02460606060606</v>
      </c>
      <c r="V40" s="96">
        <f>SUM(V35:V39)</f>
        <v>3021000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110914000</v>
      </c>
      <c r="C67" s="104">
        <f>SUM(C9:C14,C17:C23,C26:C29,C32,C35:C39,C42:C52,C55:C58,C61:C65)</f>
        <v>0</v>
      </c>
      <c r="D67" s="104"/>
      <c r="E67" s="104">
        <f t="shared" si="35"/>
        <v>110914000</v>
      </c>
      <c r="F67" s="105">
        <f t="shared" ref="F67:O67" si="43">SUM(F9:F14,F17:F23,F26:F29,F32,F35:F39,F42:F52,F55:F58,F61:F65)</f>
        <v>110914000</v>
      </c>
      <c r="G67" s="106">
        <f t="shared" si="43"/>
        <v>38133000</v>
      </c>
      <c r="H67" s="105">
        <f t="shared" si="43"/>
        <v>1749000</v>
      </c>
      <c r="I67" s="106">
        <f t="shared" si="43"/>
        <v>8564431</v>
      </c>
      <c r="J67" s="105">
        <f t="shared" si="43"/>
        <v>14662000</v>
      </c>
      <c r="K67" s="106">
        <f t="shared" si="43"/>
        <v>13937481</v>
      </c>
      <c r="L67" s="105">
        <f t="shared" si="43"/>
        <v>9956000</v>
      </c>
      <c r="M67" s="106">
        <f t="shared" si="43"/>
        <v>8328494</v>
      </c>
      <c r="N67" s="105">
        <f t="shared" si="43"/>
        <v>11756000</v>
      </c>
      <c r="O67" s="106">
        <f t="shared" si="43"/>
        <v>7970252</v>
      </c>
      <c r="P67" s="105">
        <f t="shared" si="36"/>
        <v>38123000</v>
      </c>
      <c r="Q67" s="106">
        <f t="shared" si="37"/>
        <v>38800658</v>
      </c>
      <c r="R67" s="61">
        <f t="shared" si="38"/>
        <v>18.079550020088391</v>
      </c>
      <c r="S67" s="62">
        <f t="shared" si="39"/>
        <v>-4.3014019101172432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99.973775994545406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101.75086670338027</v>
      </c>
      <c r="V67" s="105">
        <f>SUM(V9:V14,V17:V23,V26:V29,V32,V35:V39,V42:V52,V55:V58,V61:V65)</f>
        <v>3021000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48951000</v>
      </c>
      <c r="C69" s="92">
        <v>0</v>
      </c>
      <c r="D69" s="92"/>
      <c r="E69" s="92">
        <f>$B69      +$C69      +$D69</f>
        <v>48951000</v>
      </c>
      <c r="F69" s="93">
        <v>48951000</v>
      </c>
      <c r="G69" s="94">
        <v>48951000</v>
      </c>
      <c r="H69" s="93">
        <v>10045000</v>
      </c>
      <c r="I69" s="94">
        <v>10137252</v>
      </c>
      <c r="J69" s="93">
        <v>12486000</v>
      </c>
      <c r="K69" s="94">
        <v>20970430</v>
      </c>
      <c r="L69" s="93">
        <v>6895000</v>
      </c>
      <c r="M69" s="94">
        <v>10005716</v>
      </c>
      <c r="N69" s="93">
        <v>8740000</v>
      </c>
      <c r="O69" s="94">
        <v>6410855</v>
      </c>
      <c r="P69" s="93">
        <f>$H69      +$J69      +$L69      +$N69</f>
        <v>38166000</v>
      </c>
      <c r="Q69" s="94">
        <f>$I69      +$K69      +$M69      +$O69</f>
        <v>47524253</v>
      </c>
      <c r="R69" s="48">
        <f>IF(($L69      =0),0,((($N69      -$L69      )/$L69      )*100))</f>
        <v>26.758520667150108</v>
      </c>
      <c r="S69" s="49">
        <f>IF(($M69      =0),0,((($O69      -$M69      )/$M69      )*100))</f>
        <v>-35.928073513179868</v>
      </c>
      <c r="T69" s="48">
        <f>IF(($E69      =0),0,(($P69      /$E69      )*100))</f>
        <v>77.967763682049394</v>
      </c>
      <c r="U69" s="50">
        <f>IF(($E69      =0),0,(($Q69      /$E69      )*100))</f>
        <v>97.08535678535678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48951000</v>
      </c>
      <c r="C70" s="101">
        <f>C69</f>
        <v>0</v>
      </c>
      <c r="D70" s="101"/>
      <c r="E70" s="101">
        <f>$B70      +$C70      +$D70</f>
        <v>48951000</v>
      </c>
      <c r="F70" s="102">
        <f t="shared" ref="F70:O70" si="44">F69</f>
        <v>48951000</v>
      </c>
      <c r="G70" s="103">
        <f t="shared" si="44"/>
        <v>48951000</v>
      </c>
      <c r="H70" s="102">
        <f t="shared" si="44"/>
        <v>10045000</v>
      </c>
      <c r="I70" s="103">
        <f t="shared" si="44"/>
        <v>10137252</v>
      </c>
      <c r="J70" s="102">
        <f t="shared" si="44"/>
        <v>12486000</v>
      </c>
      <c r="K70" s="103">
        <f t="shared" si="44"/>
        <v>20970430</v>
      </c>
      <c r="L70" s="102">
        <f t="shared" si="44"/>
        <v>6895000</v>
      </c>
      <c r="M70" s="103">
        <f t="shared" si="44"/>
        <v>10005716</v>
      </c>
      <c r="N70" s="102">
        <f t="shared" si="44"/>
        <v>8740000</v>
      </c>
      <c r="O70" s="103">
        <f t="shared" si="44"/>
        <v>6410855</v>
      </c>
      <c r="P70" s="102">
        <f>$H70      +$J70      +$L70      +$N70</f>
        <v>38166000</v>
      </c>
      <c r="Q70" s="103">
        <f>$I70      +$K70      +$M70      +$O70</f>
        <v>47524253</v>
      </c>
      <c r="R70" s="57">
        <f>IF(($L70      =0),0,((($N70      -$L70      )/$L70      )*100))</f>
        <v>26.758520667150108</v>
      </c>
      <c r="S70" s="58">
        <f>IF(($M70      =0),0,((($O70      -$M70      )/$M70      )*100))</f>
        <v>-35.928073513179868</v>
      </c>
      <c r="T70" s="57">
        <f>IF($E70   =0,0,($P70   /$E70   )*100)</f>
        <v>77.967763682049394</v>
      </c>
      <c r="U70" s="59">
        <f>IF($E70   =0,0,($Q70   /$E70 )*100)</f>
        <v>97.08535678535678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48951000</v>
      </c>
      <c r="C71" s="104">
        <f>C69</f>
        <v>0</v>
      </c>
      <c r="D71" s="104"/>
      <c r="E71" s="104">
        <f>$B71      +$C71      +$D71</f>
        <v>48951000</v>
      </c>
      <c r="F71" s="105">
        <f t="shared" ref="F71:O71" si="45">F69</f>
        <v>48951000</v>
      </c>
      <c r="G71" s="106">
        <f t="shared" si="45"/>
        <v>48951000</v>
      </c>
      <c r="H71" s="105">
        <f t="shared" si="45"/>
        <v>10045000</v>
      </c>
      <c r="I71" s="106">
        <f t="shared" si="45"/>
        <v>10137252</v>
      </c>
      <c r="J71" s="105">
        <f t="shared" si="45"/>
        <v>12486000</v>
      </c>
      <c r="K71" s="106">
        <f t="shared" si="45"/>
        <v>20970430</v>
      </c>
      <c r="L71" s="105">
        <f t="shared" si="45"/>
        <v>6895000</v>
      </c>
      <c r="M71" s="106">
        <f t="shared" si="45"/>
        <v>10005716</v>
      </c>
      <c r="N71" s="105">
        <f t="shared" si="45"/>
        <v>8740000</v>
      </c>
      <c r="O71" s="106">
        <f t="shared" si="45"/>
        <v>6410855</v>
      </c>
      <c r="P71" s="105">
        <f>$H71      +$J71      +$L71      +$N71</f>
        <v>38166000</v>
      </c>
      <c r="Q71" s="106">
        <f>$I71      +$K71      +$M71      +$O71</f>
        <v>47524253</v>
      </c>
      <c r="R71" s="61">
        <f>IF(($L71      =0),0,((($N71      -$L71      )/$L71      )*100))</f>
        <v>26.758520667150108</v>
      </c>
      <c r="S71" s="62">
        <f>IF(($M71      =0),0,((($O71      -$M71      )/$M71      )*100))</f>
        <v>-35.928073513179868</v>
      </c>
      <c r="T71" s="61">
        <f>IF($E71   =0,0,($P71   /$E71   )*100)</f>
        <v>77.967763682049394</v>
      </c>
      <c r="U71" s="65">
        <f>IF($E71   =0,0,($Q71   /$E71   )*100)</f>
        <v>97.08535678535678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159865000</v>
      </c>
      <c r="C72" s="104">
        <f>SUM(C9:C14,C17:C23,C26:C29,C32,C35:C39,C42:C52,C55:C58,C61:C65,C69)</f>
        <v>0</v>
      </c>
      <c r="D72" s="104"/>
      <c r="E72" s="104">
        <f>$B72      +$C72      +$D72</f>
        <v>159865000</v>
      </c>
      <c r="F72" s="105">
        <f t="shared" ref="F72:O72" si="46">SUM(F9:F14,F17:F23,F26:F29,F32,F35:F39,F42:F52,F55:F58,F61:F65,F69)</f>
        <v>159865000</v>
      </c>
      <c r="G72" s="106">
        <f t="shared" si="46"/>
        <v>87084000</v>
      </c>
      <c r="H72" s="105">
        <f t="shared" si="46"/>
        <v>11794000</v>
      </c>
      <c r="I72" s="106">
        <f t="shared" si="46"/>
        <v>18701683</v>
      </c>
      <c r="J72" s="105">
        <f t="shared" si="46"/>
        <v>27148000</v>
      </c>
      <c r="K72" s="106">
        <f t="shared" si="46"/>
        <v>34907911</v>
      </c>
      <c r="L72" s="105">
        <f t="shared" si="46"/>
        <v>16851000</v>
      </c>
      <c r="M72" s="106">
        <f t="shared" si="46"/>
        <v>18334210</v>
      </c>
      <c r="N72" s="105">
        <f t="shared" si="46"/>
        <v>20496000</v>
      </c>
      <c r="O72" s="106">
        <f t="shared" si="46"/>
        <v>14381107</v>
      </c>
      <c r="P72" s="105">
        <f>$H72      +$J72      +$L72      +$N72</f>
        <v>76289000</v>
      </c>
      <c r="Q72" s="106">
        <f>$I72      +$K72      +$M72      +$O72</f>
        <v>86324911</v>
      </c>
      <c r="R72" s="61">
        <f>IF(($L72      =0),0,((($N72      -$L72      )/$L72      )*100))</f>
        <v>21.630763752893003</v>
      </c>
      <c r="S72" s="62">
        <f>IF(($M72      =0),0,((($O72      -$M72      )/$M72      )*100))</f>
        <v>-21.561348975494443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87.603922649395983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99.128325524780664</v>
      </c>
      <c r="V72" s="105">
        <f>SUM(V9:V14,V17:V23,V26:V29,V32,V35:V39,V42:V52,V55:V58,V61:V65,V69)</f>
        <v>3021000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mvmHhKv5QxeYNkycpBRKlAfmJ8D6gss46AKHt+rvwma31UuaaYguUWc83AmwlRU1iHFu5KKXe9WXcrNqduo7w==" saltValue="8fBlB5Cl4w9yYIhoEXwP7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>
        <v>274000</v>
      </c>
      <c r="I10" s="94"/>
      <c r="J10" s="93">
        <v>760000</v>
      </c>
      <c r="K10" s="94">
        <v>1020647</v>
      </c>
      <c r="L10" s="93">
        <v>285000</v>
      </c>
      <c r="M10" s="94">
        <v>14403</v>
      </c>
      <c r="N10" s="93">
        <v>658000</v>
      </c>
      <c r="O10" s="94">
        <v>964950</v>
      </c>
      <c r="P10" s="93">
        <f t="shared" ref="P10:P15" si="1">$H10      +$J10      +$L10      +$N10</f>
        <v>1977000</v>
      </c>
      <c r="Q10" s="94">
        <f t="shared" ref="Q10:Q15" si="2">$I10      +$K10      +$M10      +$O10</f>
        <v>2000000</v>
      </c>
      <c r="R10" s="48">
        <f t="shared" ref="R10:R15" si="3">IF(($L10      =0),0,((($N10      -$L10      )/$L10      )*100))</f>
        <v>130.87719298245614</v>
      </c>
      <c r="S10" s="49">
        <f t="shared" ref="S10:S15" si="4">IF(($M10      =0),0,((($O10      -$M10      )/$M10      )*100))</f>
        <v>6599.6459071026866</v>
      </c>
      <c r="T10" s="48">
        <f t="shared" ref="T10:T14" si="5">IF(($E10      =0),0,(($P10      /$E10      )*100))</f>
        <v>98.850000000000009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274000</v>
      </c>
      <c r="I15" s="97">
        <f t="shared" si="7"/>
        <v>0</v>
      </c>
      <c r="J15" s="96">
        <f t="shared" si="7"/>
        <v>760000</v>
      </c>
      <c r="K15" s="97">
        <f t="shared" si="7"/>
        <v>1020647</v>
      </c>
      <c r="L15" s="96">
        <f t="shared" si="7"/>
        <v>285000</v>
      </c>
      <c r="M15" s="97">
        <f t="shared" si="7"/>
        <v>14403</v>
      </c>
      <c r="N15" s="96">
        <f t="shared" si="7"/>
        <v>658000</v>
      </c>
      <c r="O15" s="97">
        <f t="shared" si="7"/>
        <v>964950</v>
      </c>
      <c r="P15" s="96">
        <f t="shared" si="1"/>
        <v>1977000</v>
      </c>
      <c r="Q15" s="97">
        <f t="shared" si="2"/>
        <v>2000000</v>
      </c>
      <c r="R15" s="52">
        <f t="shared" si="3"/>
        <v>130.87719298245614</v>
      </c>
      <c r="S15" s="53">
        <f t="shared" si="4"/>
        <v>6599.6459071026866</v>
      </c>
      <c r="T15" s="52">
        <f>IF((SUM($E9:$E13))=0,0,(P15/(SUM($E9:$E13))*100))</f>
        <v>98.850000000000009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3570000</v>
      </c>
      <c r="C32" s="92">
        <v>0</v>
      </c>
      <c r="D32" s="92"/>
      <c r="E32" s="92">
        <f>$B32      +$C32      +$D32</f>
        <v>3570000</v>
      </c>
      <c r="F32" s="93">
        <v>3570000</v>
      </c>
      <c r="G32" s="94">
        <v>3570000</v>
      </c>
      <c r="H32" s="93"/>
      <c r="I32" s="94"/>
      <c r="J32" s="93">
        <v>1121000</v>
      </c>
      <c r="K32" s="94">
        <v>3019101</v>
      </c>
      <c r="L32" s="93">
        <v>1169000</v>
      </c>
      <c r="M32" s="94">
        <v>-185517</v>
      </c>
      <c r="N32" s="93">
        <v>1280000</v>
      </c>
      <c r="O32" s="94">
        <v>736416</v>
      </c>
      <c r="P32" s="93">
        <f>$H32      +$J32      +$L32      +$N32</f>
        <v>3570000</v>
      </c>
      <c r="Q32" s="94">
        <f>$I32      +$K32      +$M32      +$O32</f>
        <v>3570000</v>
      </c>
      <c r="R32" s="48">
        <f>IF(($L32      =0),0,((($N32      -$L32      )/$L32      )*100))</f>
        <v>9.4952951240376393</v>
      </c>
      <c r="S32" s="49">
        <f>IF(($M32      =0),0,((($O32      -$M32      )/$M32      )*100))</f>
        <v>-496.95337893562311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3570000</v>
      </c>
      <c r="C33" s="95">
        <f>C32</f>
        <v>0</v>
      </c>
      <c r="D33" s="95"/>
      <c r="E33" s="95">
        <f>$B33      +$C33      +$D33</f>
        <v>3570000</v>
      </c>
      <c r="F33" s="96">
        <f t="shared" ref="F33:O33" si="17">F32</f>
        <v>3570000</v>
      </c>
      <c r="G33" s="97">
        <f t="shared" si="17"/>
        <v>3570000</v>
      </c>
      <c r="H33" s="96">
        <f t="shared" si="17"/>
        <v>0</v>
      </c>
      <c r="I33" s="97">
        <f t="shared" si="17"/>
        <v>0</v>
      </c>
      <c r="J33" s="96">
        <f t="shared" si="17"/>
        <v>1121000</v>
      </c>
      <c r="K33" s="97">
        <f t="shared" si="17"/>
        <v>3019101</v>
      </c>
      <c r="L33" s="96">
        <f t="shared" si="17"/>
        <v>1169000</v>
      </c>
      <c r="M33" s="97">
        <f t="shared" si="17"/>
        <v>-185517</v>
      </c>
      <c r="N33" s="96">
        <f t="shared" si="17"/>
        <v>1280000</v>
      </c>
      <c r="O33" s="97">
        <f t="shared" si="17"/>
        <v>736416</v>
      </c>
      <c r="P33" s="96">
        <f>$H33      +$J33      +$L33      +$N33</f>
        <v>3570000</v>
      </c>
      <c r="Q33" s="97">
        <f>$I33      +$K33      +$M33      +$O33</f>
        <v>3570000</v>
      </c>
      <c r="R33" s="52">
        <f>IF(($L33      =0),0,((($N33      -$L33      )/$L33      )*100))</f>
        <v>9.4952951240376393</v>
      </c>
      <c r="S33" s="53">
        <f>IF(($M33      =0),0,((($O33      -$M33      )/$M33      )*100))</f>
        <v>-496.95337893562311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28453000</v>
      </c>
      <c r="C35" s="92">
        <v>0</v>
      </c>
      <c r="D35" s="92"/>
      <c r="E35" s="92">
        <f t="shared" ref="E35:E40" si="18">$B35      +$C35      +$D35</f>
        <v>28453000</v>
      </c>
      <c r="F35" s="93">
        <v>28453000</v>
      </c>
      <c r="G35" s="94">
        <v>28453000</v>
      </c>
      <c r="H35" s="93">
        <v>4906000</v>
      </c>
      <c r="I35" s="94"/>
      <c r="J35" s="93">
        <v>9277000</v>
      </c>
      <c r="K35" s="94">
        <v>23691017</v>
      </c>
      <c r="L35" s="93">
        <v>4517000</v>
      </c>
      <c r="M35" s="94">
        <v>-3042687</v>
      </c>
      <c r="N35" s="93">
        <v>9753000</v>
      </c>
      <c r="O35" s="94">
        <v>7804671</v>
      </c>
      <c r="P35" s="93">
        <f t="shared" ref="P35:P40" si="19">$H35      +$J35      +$L35      +$N35</f>
        <v>28453000</v>
      </c>
      <c r="Q35" s="94">
        <f t="shared" ref="Q35:Q40" si="20">$I35      +$K35      +$M35      +$O35</f>
        <v>28453001</v>
      </c>
      <c r="R35" s="48">
        <f t="shared" ref="R35:R40" si="21">IF(($L35      =0),0,((($N35      -$L35      )/$L35      )*100))</f>
        <v>115.9176444542838</v>
      </c>
      <c r="S35" s="49">
        <f t="shared" ref="S35:S40" si="22">IF(($M35      =0),0,((($O35      -$M35      )/$M35      )*100))</f>
        <v>-356.5058778638749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100.00000351456788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31049000</v>
      </c>
      <c r="C36" s="92">
        <v>0</v>
      </c>
      <c r="D36" s="92"/>
      <c r="E36" s="92">
        <f t="shared" si="18"/>
        <v>31049000</v>
      </c>
      <c r="F36" s="93">
        <v>31049000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59502000</v>
      </c>
      <c r="C40" s="95">
        <f>SUM(C35:C39)</f>
        <v>0</v>
      </c>
      <c r="D40" s="95"/>
      <c r="E40" s="95">
        <f t="shared" si="18"/>
        <v>59502000</v>
      </c>
      <c r="F40" s="96">
        <f t="shared" ref="F40:O40" si="25">SUM(F35:F39)</f>
        <v>59502000</v>
      </c>
      <c r="G40" s="97">
        <f t="shared" si="25"/>
        <v>28453000</v>
      </c>
      <c r="H40" s="96">
        <f t="shared" si="25"/>
        <v>4906000</v>
      </c>
      <c r="I40" s="97">
        <f t="shared" si="25"/>
        <v>0</v>
      </c>
      <c r="J40" s="96">
        <f t="shared" si="25"/>
        <v>9277000</v>
      </c>
      <c r="K40" s="97">
        <f t="shared" si="25"/>
        <v>23691017</v>
      </c>
      <c r="L40" s="96">
        <f t="shared" si="25"/>
        <v>4517000</v>
      </c>
      <c r="M40" s="97">
        <f t="shared" si="25"/>
        <v>-3042687</v>
      </c>
      <c r="N40" s="96">
        <f t="shared" si="25"/>
        <v>9753000</v>
      </c>
      <c r="O40" s="97">
        <f t="shared" si="25"/>
        <v>7804671</v>
      </c>
      <c r="P40" s="96">
        <f t="shared" si="19"/>
        <v>28453000</v>
      </c>
      <c r="Q40" s="97">
        <f t="shared" si="20"/>
        <v>28453001</v>
      </c>
      <c r="R40" s="52">
        <f t="shared" si="21"/>
        <v>115.9176444542838</v>
      </c>
      <c r="S40" s="53">
        <f t="shared" si="22"/>
        <v>-356.5058778638749</v>
      </c>
      <c r="T40" s="52">
        <f>IF((+$E35+$E38) =0,0,(P40   /(+$E35+$E38) )*100)</f>
        <v>100</v>
      </c>
      <c r="U40" s="54">
        <f>IF((+$E35+$E38) =0,0,(Q40   /(+$E35+$E38) )*100)</f>
        <v>100.00000351456788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65072000</v>
      </c>
      <c r="C67" s="104">
        <f>SUM(C9:C14,C17:C23,C26:C29,C32,C35:C39,C42:C52,C55:C58,C61:C65)</f>
        <v>0</v>
      </c>
      <c r="D67" s="104"/>
      <c r="E67" s="104">
        <f t="shared" si="35"/>
        <v>65072000</v>
      </c>
      <c r="F67" s="105">
        <f t="shared" ref="F67:O67" si="43">SUM(F9:F14,F17:F23,F26:F29,F32,F35:F39,F42:F52,F55:F58,F61:F65)</f>
        <v>65072000</v>
      </c>
      <c r="G67" s="106">
        <f t="shared" si="43"/>
        <v>34023000</v>
      </c>
      <c r="H67" s="105">
        <f t="shared" si="43"/>
        <v>5180000</v>
      </c>
      <c r="I67" s="106">
        <f t="shared" si="43"/>
        <v>0</v>
      </c>
      <c r="J67" s="105">
        <f t="shared" si="43"/>
        <v>11158000</v>
      </c>
      <c r="K67" s="106">
        <f t="shared" si="43"/>
        <v>27730765</v>
      </c>
      <c r="L67" s="105">
        <f t="shared" si="43"/>
        <v>5971000</v>
      </c>
      <c r="M67" s="106">
        <f t="shared" si="43"/>
        <v>-3213801</v>
      </c>
      <c r="N67" s="105">
        <f t="shared" si="43"/>
        <v>11691000</v>
      </c>
      <c r="O67" s="106">
        <f t="shared" si="43"/>
        <v>9506037</v>
      </c>
      <c r="P67" s="105">
        <f t="shared" si="36"/>
        <v>34000000</v>
      </c>
      <c r="Q67" s="106">
        <f t="shared" si="37"/>
        <v>34023001</v>
      </c>
      <c r="R67" s="61">
        <f t="shared" si="38"/>
        <v>95.796349020264614</v>
      </c>
      <c r="S67" s="62">
        <f t="shared" si="39"/>
        <v>-395.78797816043993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99.932398671486936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100.00000293918821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51023000</v>
      </c>
      <c r="C69" s="92">
        <v>0</v>
      </c>
      <c r="D69" s="92"/>
      <c r="E69" s="92">
        <f>$B69      +$C69      +$D69</f>
        <v>51023000</v>
      </c>
      <c r="F69" s="93">
        <v>51023000</v>
      </c>
      <c r="G69" s="94">
        <v>51023000</v>
      </c>
      <c r="H69" s="93">
        <v>2340000</v>
      </c>
      <c r="I69" s="94"/>
      <c r="J69" s="93">
        <v>9676000</v>
      </c>
      <c r="K69" s="94">
        <v>14074363</v>
      </c>
      <c r="L69" s="93">
        <v>18719000</v>
      </c>
      <c r="M69" s="94">
        <v>14925013</v>
      </c>
      <c r="N69" s="93">
        <v>4533000</v>
      </c>
      <c r="O69" s="94">
        <v>22023625</v>
      </c>
      <c r="P69" s="93">
        <f>$H69      +$J69      +$L69      +$N69</f>
        <v>35268000</v>
      </c>
      <c r="Q69" s="94">
        <f>$I69      +$K69      +$M69      +$O69</f>
        <v>51023001</v>
      </c>
      <c r="R69" s="48">
        <f>IF(($L69      =0),0,((($N69      -$L69      )/$L69      )*100))</f>
        <v>-75.783962818526632</v>
      </c>
      <c r="S69" s="49">
        <f>IF(($M69      =0),0,((($O69      -$M69      )/$M69      )*100))</f>
        <v>47.561848019830869</v>
      </c>
      <c r="T69" s="48">
        <f>IF(($E69      =0),0,(($P69      /$E69      )*100))</f>
        <v>69.121768614154405</v>
      </c>
      <c r="U69" s="50">
        <f>IF(($E69      =0),0,(($Q69      /$E69      )*100))</f>
        <v>100.00000195990044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51023000</v>
      </c>
      <c r="C70" s="101">
        <f>C69</f>
        <v>0</v>
      </c>
      <c r="D70" s="101"/>
      <c r="E70" s="101">
        <f>$B70      +$C70      +$D70</f>
        <v>51023000</v>
      </c>
      <c r="F70" s="102">
        <f t="shared" ref="F70:O70" si="44">F69</f>
        <v>51023000</v>
      </c>
      <c r="G70" s="103">
        <f t="shared" si="44"/>
        <v>51023000</v>
      </c>
      <c r="H70" s="102">
        <f t="shared" si="44"/>
        <v>2340000</v>
      </c>
      <c r="I70" s="103">
        <f t="shared" si="44"/>
        <v>0</v>
      </c>
      <c r="J70" s="102">
        <f t="shared" si="44"/>
        <v>9676000</v>
      </c>
      <c r="K70" s="103">
        <f t="shared" si="44"/>
        <v>14074363</v>
      </c>
      <c r="L70" s="102">
        <f t="shared" si="44"/>
        <v>18719000</v>
      </c>
      <c r="M70" s="103">
        <f t="shared" si="44"/>
        <v>14925013</v>
      </c>
      <c r="N70" s="102">
        <f t="shared" si="44"/>
        <v>4533000</v>
      </c>
      <c r="O70" s="103">
        <f t="shared" si="44"/>
        <v>22023625</v>
      </c>
      <c r="P70" s="102">
        <f>$H70      +$J70      +$L70      +$N70</f>
        <v>35268000</v>
      </c>
      <c r="Q70" s="103">
        <f>$I70      +$K70      +$M70      +$O70</f>
        <v>51023001</v>
      </c>
      <c r="R70" s="57">
        <f>IF(($L70      =0),0,((($N70      -$L70      )/$L70      )*100))</f>
        <v>-75.783962818526632</v>
      </c>
      <c r="S70" s="58">
        <f>IF(($M70      =0),0,((($O70      -$M70      )/$M70      )*100))</f>
        <v>47.561848019830869</v>
      </c>
      <c r="T70" s="57">
        <f>IF($E70   =0,0,($P70   /$E70   )*100)</f>
        <v>69.121768614154405</v>
      </c>
      <c r="U70" s="59">
        <f>IF($E70   =0,0,($Q70   /$E70 )*100)</f>
        <v>100.00000195990044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51023000</v>
      </c>
      <c r="C71" s="104">
        <f>C69</f>
        <v>0</v>
      </c>
      <c r="D71" s="104"/>
      <c r="E71" s="104">
        <f>$B71      +$C71      +$D71</f>
        <v>51023000</v>
      </c>
      <c r="F71" s="105">
        <f t="shared" ref="F71:O71" si="45">F69</f>
        <v>51023000</v>
      </c>
      <c r="G71" s="106">
        <f t="shared" si="45"/>
        <v>51023000</v>
      </c>
      <c r="H71" s="105">
        <f t="shared" si="45"/>
        <v>2340000</v>
      </c>
      <c r="I71" s="106">
        <f t="shared" si="45"/>
        <v>0</v>
      </c>
      <c r="J71" s="105">
        <f t="shared" si="45"/>
        <v>9676000</v>
      </c>
      <c r="K71" s="106">
        <f t="shared" si="45"/>
        <v>14074363</v>
      </c>
      <c r="L71" s="105">
        <f t="shared" si="45"/>
        <v>18719000</v>
      </c>
      <c r="M71" s="106">
        <f t="shared" si="45"/>
        <v>14925013</v>
      </c>
      <c r="N71" s="105">
        <f t="shared" si="45"/>
        <v>4533000</v>
      </c>
      <c r="O71" s="106">
        <f t="shared" si="45"/>
        <v>22023625</v>
      </c>
      <c r="P71" s="105">
        <f>$H71      +$J71      +$L71      +$N71</f>
        <v>35268000</v>
      </c>
      <c r="Q71" s="106">
        <f>$I71      +$K71      +$M71      +$O71</f>
        <v>51023001</v>
      </c>
      <c r="R71" s="61">
        <f>IF(($L71      =0),0,((($N71      -$L71      )/$L71      )*100))</f>
        <v>-75.783962818526632</v>
      </c>
      <c r="S71" s="62">
        <f>IF(($M71      =0),0,((($O71      -$M71      )/$M71      )*100))</f>
        <v>47.561848019830869</v>
      </c>
      <c r="T71" s="61">
        <f>IF($E71   =0,0,($P71   /$E71   )*100)</f>
        <v>69.121768614154405</v>
      </c>
      <c r="U71" s="65">
        <f>IF($E71   =0,0,($Q71   /$E71   )*100)</f>
        <v>100.00000195990044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116095000</v>
      </c>
      <c r="C72" s="104">
        <f>SUM(C9:C14,C17:C23,C26:C29,C32,C35:C39,C42:C52,C55:C58,C61:C65,C69)</f>
        <v>0</v>
      </c>
      <c r="D72" s="104"/>
      <c r="E72" s="104">
        <f>$B72      +$C72      +$D72</f>
        <v>116095000</v>
      </c>
      <c r="F72" s="105">
        <f t="shared" ref="F72:O72" si="46">SUM(F9:F14,F17:F23,F26:F29,F32,F35:F39,F42:F52,F55:F58,F61:F65,F69)</f>
        <v>116095000</v>
      </c>
      <c r="G72" s="106">
        <f t="shared" si="46"/>
        <v>85046000</v>
      </c>
      <c r="H72" s="105">
        <f t="shared" si="46"/>
        <v>7520000</v>
      </c>
      <c r="I72" s="106">
        <f t="shared" si="46"/>
        <v>0</v>
      </c>
      <c r="J72" s="105">
        <f t="shared" si="46"/>
        <v>20834000</v>
      </c>
      <c r="K72" s="106">
        <f t="shared" si="46"/>
        <v>41805128</v>
      </c>
      <c r="L72" s="105">
        <f t="shared" si="46"/>
        <v>24690000</v>
      </c>
      <c r="M72" s="106">
        <f t="shared" si="46"/>
        <v>11711212</v>
      </c>
      <c r="N72" s="105">
        <f t="shared" si="46"/>
        <v>16224000</v>
      </c>
      <c r="O72" s="106">
        <f t="shared" si="46"/>
        <v>31529662</v>
      </c>
      <c r="P72" s="105">
        <f>$H72      +$J72      +$L72      +$N72</f>
        <v>69268000</v>
      </c>
      <c r="Q72" s="106">
        <f>$I72      +$K72      +$M72      +$O72</f>
        <v>85046002</v>
      </c>
      <c r="R72" s="61">
        <f>IF(($L72      =0),0,((($N72      -$L72      )/$L72      )*100))</f>
        <v>-34.289185905224791</v>
      </c>
      <c r="S72" s="62">
        <f>IF(($M72      =0),0,((($O72      -$M72      )/$M72      )*100))</f>
        <v>169.2262935723476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81.447687134021578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100.0000023516685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2MGa3wUd4i8aebyj6BoBPk+m8s11QZPH2Nb0eTg6AnVkr0J6XAiOLOqD1I3iMRiqfxYQsTsn9R3Pu+MDnnnIw==" saltValue="hrhjccZxIUX4Ru9rUdA9T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529000</v>
      </c>
      <c r="I10" s="94">
        <v>528852</v>
      </c>
      <c r="J10" s="93">
        <v>396000</v>
      </c>
      <c r="K10" s="94">
        <v>395778</v>
      </c>
      <c r="L10" s="93">
        <v>696000</v>
      </c>
      <c r="M10" s="94">
        <v>170000</v>
      </c>
      <c r="N10" s="93">
        <v>1029000</v>
      </c>
      <c r="O10" s="94">
        <v>813933</v>
      </c>
      <c r="P10" s="93">
        <f t="shared" ref="P10:P15" si="1">$H10      +$J10      +$L10      +$N10</f>
        <v>2650000</v>
      </c>
      <c r="Q10" s="94">
        <f t="shared" ref="Q10:Q15" si="2">$I10      +$K10      +$M10      +$O10</f>
        <v>1908563</v>
      </c>
      <c r="R10" s="48">
        <f t="shared" ref="R10:R15" si="3">IF(($L10      =0),0,((($N10      -$L10      )/$L10      )*100))</f>
        <v>47.844827586206897</v>
      </c>
      <c r="S10" s="49">
        <f t="shared" ref="S10:S15" si="4">IF(($M10      =0),0,((($O10      -$M10      )/$M10      )*100))</f>
        <v>378.78411764705879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72.021245283018871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529000</v>
      </c>
      <c r="I15" s="97">
        <f t="shared" si="7"/>
        <v>528852</v>
      </c>
      <c r="J15" s="96">
        <f t="shared" si="7"/>
        <v>396000</v>
      </c>
      <c r="K15" s="97">
        <f t="shared" si="7"/>
        <v>395778</v>
      </c>
      <c r="L15" s="96">
        <f t="shared" si="7"/>
        <v>696000</v>
      </c>
      <c r="M15" s="97">
        <f t="shared" si="7"/>
        <v>170000</v>
      </c>
      <c r="N15" s="96">
        <f t="shared" si="7"/>
        <v>1029000</v>
      </c>
      <c r="O15" s="97">
        <f t="shared" si="7"/>
        <v>813933</v>
      </c>
      <c r="P15" s="96">
        <f t="shared" si="1"/>
        <v>2650000</v>
      </c>
      <c r="Q15" s="97">
        <f t="shared" si="2"/>
        <v>1908563</v>
      </c>
      <c r="R15" s="52">
        <f t="shared" si="3"/>
        <v>47.844827586206897</v>
      </c>
      <c r="S15" s="53">
        <f t="shared" si="4"/>
        <v>378.78411764705879</v>
      </c>
      <c r="T15" s="52">
        <f>IF((SUM($E9:$E13))=0,0,(P15/(SUM($E9:$E13))*100))</f>
        <v>100</v>
      </c>
      <c r="U15" s="54">
        <f>IF((SUM($E9:$E13))=0,0,(Q15/(SUM($E9:$E13))*100))</f>
        <v>72.021245283018871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1987000</v>
      </c>
      <c r="C32" s="92">
        <v>0</v>
      </c>
      <c r="D32" s="92"/>
      <c r="E32" s="92">
        <f>$B32      +$C32      +$D32</f>
        <v>1987000</v>
      </c>
      <c r="F32" s="93">
        <v>1987000</v>
      </c>
      <c r="G32" s="94">
        <v>1987000</v>
      </c>
      <c r="H32" s="93">
        <v>990000</v>
      </c>
      <c r="I32" s="94"/>
      <c r="J32" s="93">
        <v>997000</v>
      </c>
      <c r="K32" s="94"/>
      <c r="L32" s="93"/>
      <c r="M32" s="94"/>
      <c r="N32" s="93"/>
      <c r="O32" s="94"/>
      <c r="P32" s="93">
        <f>$H32      +$J32      +$L32      +$N32</f>
        <v>1987000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1987000</v>
      </c>
      <c r="C33" s="95">
        <f>C32</f>
        <v>0</v>
      </c>
      <c r="D33" s="95"/>
      <c r="E33" s="95">
        <f>$B33      +$C33      +$D33</f>
        <v>1987000</v>
      </c>
      <c r="F33" s="96">
        <f t="shared" ref="F33:O33" si="17">F32</f>
        <v>1987000</v>
      </c>
      <c r="G33" s="97">
        <f t="shared" si="17"/>
        <v>1987000</v>
      </c>
      <c r="H33" s="96">
        <f t="shared" si="17"/>
        <v>990000</v>
      </c>
      <c r="I33" s="97">
        <f t="shared" si="17"/>
        <v>0</v>
      </c>
      <c r="J33" s="96">
        <f t="shared" si="17"/>
        <v>997000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1987000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14617000</v>
      </c>
      <c r="C36" s="92">
        <v>0</v>
      </c>
      <c r="D36" s="92"/>
      <c r="E36" s="92">
        <f t="shared" si="18"/>
        <v>14617000</v>
      </c>
      <c r="F36" s="93">
        <v>14617000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14617000</v>
      </c>
      <c r="C40" s="95">
        <f>SUM(C35:C39)</f>
        <v>0</v>
      </c>
      <c r="D40" s="95"/>
      <c r="E40" s="95">
        <f t="shared" si="18"/>
        <v>14617000</v>
      </c>
      <c r="F40" s="96">
        <f t="shared" ref="F40:O40" si="25">SUM(F35:F39)</f>
        <v>14617000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19254000</v>
      </c>
      <c r="C67" s="104">
        <f>SUM(C9:C14,C17:C23,C26:C29,C32,C35:C39,C42:C52,C55:C58,C61:C65)</f>
        <v>0</v>
      </c>
      <c r="D67" s="104"/>
      <c r="E67" s="104">
        <f t="shared" si="35"/>
        <v>19254000</v>
      </c>
      <c r="F67" s="105">
        <f t="shared" ref="F67:O67" si="43">SUM(F9:F14,F17:F23,F26:F29,F32,F35:F39,F42:F52,F55:F58,F61:F65)</f>
        <v>19254000</v>
      </c>
      <c r="G67" s="106">
        <f t="shared" si="43"/>
        <v>4637000</v>
      </c>
      <c r="H67" s="105">
        <f t="shared" si="43"/>
        <v>1519000</v>
      </c>
      <c r="I67" s="106">
        <f t="shared" si="43"/>
        <v>528852</v>
      </c>
      <c r="J67" s="105">
        <f t="shared" si="43"/>
        <v>1393000</v>
      </c>
      <c r="K67" s="106">
        <f t="shared" si="43"/>
        <v>395778</v>
      </c>
      <c r="L67" s="105">
        <f t="shared" si="43"/>
        <v>696000</v>
      </c>
      <c r="M67" s="106">
        <f t="shared" si="43"/>
        <v>170000</v>
      </c>
      <c r="N67" s="105">
        <f t="shared" si="43"/>
        <v>1029000</v>
      </c>
      <c r="O67" s="106">
        <f t="shared" si="43"/>
        <v>813933</v>
      </c>
      <c r="P67" s="105">
        <f t="shared" si="36"/>
        <v>4637000</v>
      </c>
      <c r="Q67" s="106">
        <f t="shared" si="37"/>
        <v>1908563</v>
      </c>
      <c r="R67" s="61">
        <f t="shared" si="38"/>
        <v>47.844827586206897</v>
      </c>
      <c r="S67" s="62">
        <f t="shared" si="39"/>
        <v>378.78411764705879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41.159434979512618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28524000</v>
      </c>
      <c r="C69" s="92">
        <v>0</v>
      </c>
      <c r="D69" s="92"/>
      <c r="E69" s="92">
        <f>$B69      +$C69      +$D69</f>
        <v>28524000</v>
      </c>
      <c r="F69" s="93">
        <v>28524000</v>
      </c>
      <c r="G69" s="94">
        <v>28524000</v>
      </c>
      <c r="H69" s="93">
        <v>7090000</v>
      </c>
      <c r="I69" s="94"/>
      <c r="J69" s="93">
        <v>6062000</v>
      </c>
      <c r="K69" s="94"/>
      <c r="L69" s="93">
        <v>5324000</v>
      </c>
      <c r="M69" s="94"/>
      <c r="N69" s="93">
        <v>2252000</v>
      </c>
      <c r="O69" s="94"/>
      <c r="P69" s="93">
        <f>$H69      +$J69      +$L69      +$N69</f>
        <v>20728000</v>
      </c>
      <c r="Q69" s="94">
        <f>$I69      +$K69      +$M69      +$O69</f>
        <v>0</v>
      </c>
      <c r="R69" s="48">
        <f>IF(($L69      =0),0,((($N69      -$L69      )/$L69      )*100))</f>
        <v>-57.700976709241168</v>
      </c>
      <c r="S69" s="49">
        <f>IF(($M69      =0),0,((($O69      -$M69      )/$M69      )*100))</f>
        <v>0</v>
      </c>
      <c r="T69" s="48">
        <f>IF(($E69      =0),0,(($P69      /$E69      )*100))</f>
        <v>72.668629925676626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28524000</v>
      </c>
      <c r="C70" s="101">
        <f>C69</f>
        <v>0</v>
      </c>
      <c r="D70" s="101"/>
      <c r="E70" s="101">
        <f>$B70      +$C70      +$D70</f>
        <v>28524000</v>
      </c>
      <c r="F70" s="102">
        <f t="shared" ref="F70:O70" si="44">F69</f>
        <v>28524000</v>
      </c>
      <c r="G70" s="103">
        <f t="shared" si="44"/>
        <v>28524000</v>
      </c>
      <c r="H70" s="102">
        <f t="shared" si="44"/>
        <v>7090000</v>
      </c>
      <c r="I70" s="103">
        <f t="shared" si="44"/>
        <v>0</v>
      </c>
      <c r="J70" s="102">
        <f t="shared" si="44"/>
        <v>6062000</v>
      </c>
      <c r="K70" s="103">
        <f t="shared" si="44"/>
        <v>0</v>
      </c>
      <c r="L70" s="102">
        <f t="shared" si="44"/>
        <v>5324000</v>
      </c>
      <c r="M70" s="103">
        <f t="shared" si="44"/>
        <v>0</v>
      </c>
      <c r="N70" s="102">
        <f t="shared" si="44"/>
        <v>2252000</v>
      </c>
      <c r="O70" s="103">
        <f t="shared" si="44"/>
        <v>0</v>
      </c>
      <c r="P70" s="102">
        <f>$H70      +$J70      +$L70      +$N70</f>
        <v>20728000</v>
      </c>
      <c r="Q70" s="103">
        <f>$I70      +$K70      +$M70      +$O70</f>
        <v>0</v>
      </c>
      <c r="R70" s="57">
        <f>IF(($L70      =0),0,((($N70      -$L70      )/$L70      )*100))</f>
        <v>-57.700976709241168</v>
      </c>
      <c r="S70" s="58">
        <f>IF(($M70      =0),0,((($O70      -$M70      )/$M70      )*100))</f>
        <v>0</v>
      </c>
      <c r="T70" s="57">
        <f>IF($E70   =0,0,($P70   /$E70   )*100)</f>
        <v>72.668629925676626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28524000</v>
      </c>
      <c r="C71" s="104">
        <f>C69</f>
        <v>0</v>
      </c>
      <c r="D71" s="104"/>
      <c r="E71" s="104">
        <f>$B71      +$C71      +$D71</f>
        <v>28524000</v>
      </c>
      <c r="F71" s="105">
        <f t="shared" ref="F71:O71" si="45">F69</f>
        <v>28524000</v>
      </c>
      <c r="G71" s="106">
        <f t="shared" si="45"/>
        <v>28524000</v>
      </c>
      <c r="H71" s="105">
        <f t="shared" si="45"/>
        <v>7090000</v>
      </c>
      <c r="I71" s="106">
        <f t="shared" si="45"/>
        <v>0</v>
      </c>
      <c r="J71" s="105">
        <f t="shared" si="45"/>
        <v>6062000</v>
      </c>
      <c r="K71" s="106">
        <f t="shared" si="45"/>
        <v>0</v>
      </c>
      <c r="L71" s="105">
        <f t="shared" si="45"/>
        <v>5324000</v>
      </c>
      <c r="M71" s="106">
        <f t="shared" si="45"/>
        <v>0</v>
      </c>
      <c r="N71" s="105">
        <f t="shared" si="45"/>
        <v>2252000</v>
      </c>
      <c r="O71" s="106">
        <f t="shared" si="45"/>
        <v>0</v>
      </c>
      <c r="P71" s="105">
        <f>$H71      +$J71      +$L71      +$N71</f>
        <v>20728000</v>
      </c>
      <c r="Q71" s="106">
        <f>$I71      +$K71      +$M71      +$O71</f>
        <v>0</v>
      </c>
      <c r="R71" s="61">
        <f>IF(($L71      =0),0,((($N71      -$L71      )/$L71      )*100))</f>
        <v>-57.700976709241168</v>
      </c>
      <c r="S71" s="62">
        <f>IF(($M71      =0),0,((($O71      -$M71      )/$M71      )*100))</f>
        <v>0</v>
      </c>
      <c r="T71" s="61">
        <f>IF($E71   =0,0,($P71   /$E71   )*100)</f>
        <v>72.668629925676626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47778000</v>
      </c>
      <c r="C72" s="104">
        <f>SUM(C9:C14,C17:C23,C26:C29,C32,C35:C39,C42:C52,C55:C58,C61:C65,C69)</f>
        <v>0</v>
      </c>
      <c r="D72" s="104"/>
      <c r="E72" s="104">
        <f>$B72      +$C72      +$D72</f>
        <v>47778000</v>
      </c>
      <c r="F72" s="105">
        <f t="shared" ref="F72:O72" si="46">SUM(F9:F14,F17:F23,F26:F29,F32,F35:F39,F42:F52,F55:F58,F61:F65,F69)</f>
        <v>47778000</v>
      </c>
      <c r="G72" s="106">
        <f t="shared" si="46"/>
        <v>33161000</v>
      </c>
      <c r="H72" s="105">
        <f t="shared" si="46"/>
        <v>8609000</v>
      </c>
      <c r="I72" s="106">
        <f t="shared" si="46"/>
        <v>528852</v>
      </c>
      <c r="J72" s="105">
        <f t="shared" si="46"/>
        <v>7455000</v>
      </c>
      <c r="K72" s="106">
        <f t="shared" si="46"/>
        <v>395778</v>
      </c>
      <c r="L72" s="105">
        <f t="shared" si="46"/>
        <v>6020000</v>
      </c>
      <c r="M72" s="106">
        <f t="shared" si="46"/>
        <v>170000</v>
      </c>
      <c r="N72" s="105">
        <f t="shared" si="46"/>
        <v>3281000</v>
      </c>
      <c r="O72" s="106">
        <f t="shared" si="46"/>
        <v>813933</v>
      </c>
      <c r="P72" s="105">
        <f>$H72      +$J72      +$L72      +$N72</f>
        <v>25365000</v>
      </c>
      <c r="Q72" s="106">
        <f>$I72      +$K72      +$M72      +$O72</f>
        <v>1908563</v>
      </c>
      <c r="R72" s="61">
        <f>IF(($L72      =0),0,((($N72      -$L72      )/$L72      )*100))</f>
        <v>-45.498338870431894</v>
      </c>
      <c r="S72" s="62">
        <f>IF(($M72      =0),0,((($O72      -$M72      )/$M72      )*100))</f>
        <v>378.78411764705879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76.490455655740178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5.7554446488344739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eVBtwfjSqJ0KhGvE/3CMy6ncuCfS3l4+jPocbHgppvJ5IB3pmu2Yp1gRDs7CmWW+AvPUY5KMM8Uur4trqZVwg==" saltValue="E88XFGLLcZ89jZNuoeRQN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5" si="0">$B10      +$C10      +$D10</f>
        <v>1200000</v>
      </c>
      <c r="F10" s="93">
        <v>1200000</v>
      </c>
      <c r="G10" s="94">
        <v>1200000</v>
      </c>
      <c r="H10" s="93">
        <v>86000</v>
      </c>
      <c r="I10" s="94">
        <v>51282</v>
      </c>
      <c r="J10" s="93">
        <v>98000</v>
      </c>
      <c r="K10" s="94">
        <v>124861</v>
      </c>
      <c r="L10" s="93">
        <v>253000</v>
      </c>
      <c r="M10" s="94">
        <v>187888</v>
      </c>
      <c r="N10" s="93">
        <v>499000</v>
      </c>
      <c r="O10" s="94">
        <v>254377</v>
      </c>
      <c r="P10" s="93">
        <f t="shared" ref="P10:P15" si="1">$H10      +$J10      +$L10      +$N10</f>
        <v>936000</v>
      </c>
      <c r="Q10" s="94">
        <f t="shared" ref="Q10:Q15" si="2">$I10      +$K10      +$M10      +$O10</f>
        <v>618408</v>
      </c>
      <c r="R10" s="48">
        <f t="shared" ref="R10:R15" si="3">IF(($L10      =0),0,((($N10      -$L10      )/$L10      )*100))</f>
        <v>97.233201581027672</v>
      </c>
      <c r="S10" s="49">
        <f t="shared" ref="S10:S15" si="4">IF(($M10      =0),0,((($O10      -$M10      )/$M10      )*100))</f>
        <v>35.387571319083712</v>
      </c>
      <c r="T10" s="48">
        <f t="shared" ref="T10:T14" si="5">IF(($E10      =0),0,(($P10      /$E10      )*100))</f>
        <v>78</v>
      </c>
      <c r="U10" s="50">
        <f t="shared" ref="U10:U14" si="6">IF(($E10      =0),0,(($Q10      /$E10      )*100))</f>
        <v>51.533999999999999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1200000</v>
      </c>
      <c r="C15" s="95">
        <f>SUM(C9:C14)</f>
        <v>0</v>
      </c>
      <c r="D15" s="95"/>
      <c r="E15" s="95">
        <f t="shared" si="0"/>
        <v>1200000</v>
      </c>
      <c r="F15" s="96">
        <f t="shared" ref="F15:O15" si="7">SUM(F9:F14)</f>
        <v>1200000</v>
      </c>
      <c r="G15" s="97">
        <f t="shared" si="7"/>
        <v>1200000</v>
      </c>
      <c r="H15" s="96">
        <f t="shared" si="7"/>
        <v>86000</v>
      </c>
      <c r="I15" s="97">
        <f t="shared" si="7"/>
        <v>51282</v>
      </c>
      <c r="J15" s="96">
        <f t="shared" si="7"/>
        <v>98000</v>
      </c>
      <c r="K15" s="97">
        <f t="shared" si="7"/>
        <v>124861</v>
      </c>
      <c r="L15" s="96">
        <f t="shared" si="7"/>
        <v>253000</v>
      </c>
      <c r="M15" s="97">
        <f t="shared" si="7"/>
        <v>187888</v>
      </c>
      <c r="N15" s="96">
        <f t="shared" si="7"/>
        <v>499000</v>
      </c>
      <c r="O15" s="97">
        <f t="shared" si="7"/>
        <v>254377</v>
      </c>
      <c r="P15" s="96">
        <f t="shared" si="1"/>
        <v>936000</v>
      </c>
      <c r="Q15" s="97">
        <f t="shared" si="2"/>
        <v>618408</v>
      </c>
      <c r="R15" s="52">
        <f t="shared" si="3"/>
        <v>97.233201581027672</v>
      </c>
      <c r="S15" s="53">
        <f t="shared" si="4"/>
        <v>35.387571319083712</v>
      </c>
      <c r="T15" s="52">
        <f>IF((SUM($E9:$E13))=0,0,(P15/(SUM($E9:$E13))*100))</f>
        <v>78</v>
      </c>
      <c r="U15" s="54">
        <f>IF((SUM($E9:$E13))=0,0,(Q15/(SUM($E9:$E13))*100))</f>
        <v>51.533999999999999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13207000</v>
      </c>
      <c r="D20" s="92"/>
      <c r="E20" s="92">
        <f t="shared" si="8"/>
        <v>13207000</v>
      </c>
      <c r="F20" s="93">
        <v>13207000</v>
      </c>
      <c r="G20" s="94">
        <v>13207000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4031000</v>
      </c>
      <c r="C24" s="95">
        <f>SUM(C17:C23)</f>
        <v>13207000</v>
      </c>
      <c r="D24" s="95"/>
      <c r="E24" s="95">
        <f t="shared" si="8"/>
        <v>17238000</v>
      </c>
      <c r="F24" s="96">
        <f t="shared" ref="F24:O24" si="15">SUM(F17:F23)</f>
        <v>17238000</v>
      </c>
      <c r="G24" s="97">
        <f t="shared" si="15"/>
        <v>13207000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3003000</v>
      </c>
      <c r="C29" s="92">
        <v>0</v>
      </c>
      <c r="D29" s="92"/>
      <c r="E29" s="92">
        <f>$B29      +$C29      +$D29</f>
        <v>3003000</v>
      </c>
      <c r="F29" s="93">
        <v>3003000</v>
      </c>
      <c r="G29" s="94">
        <v>3003000</v>
      </c>
      <c r="H29" s="93"/>
      <c r="I29" s="94"/>
      <c r="J29" s="93">
        <v>256000</v>
      </c>
      <c r="K29" s="94">
        <v>478319</v>
      </c>
      <c r="L29" s="93"/>
      <c r="M29" s="94">
        <v>66999</v>
      </c>
      <c r="N29" s="93"/>
      <c r="O29" s="94">
        <v>663357</v>
      </c>
      <c r="P29" s="93">
        <f>$H29      +$J29      +$L29      +$N29</f>
        <v>256000</v>
      </c>
      <c r="Q29" s="94">
        <f>$I29      +$K29      +$M29      +$O29</f>
        <v>1208675</v>
      </c>
      <c r="R29" s="48">
        <f>IF(($L29      =0),0,((($N29      -$L29      )/$L29      )*100))</f>
        <v>0</v>
      </c>
      <c r="S29" s="49">
        <f>IF(($M29      =0),0,((($O29      -$M29      )/$M29      )*100))</f>
        <v>890.09985223660055</v>
      </c>
      <c r="T29" s="48">
        <f>IF(($E29      =0),0,(($P29      /$E29      )*100))</f>
        <v>8.5248085248085239</v>
      </c>
      <c r="U29" s="50">
        <f>IF(($E29      =0),0,(($Q29      /$E29      )*100))</f>
        <v>40.248917748917748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3003000</v>
      </c>
      <c r="C30" s="95">
        <f>SUM(C26:C29)</f>
        <v>0</v>
      </c>
      <c r="D30" s="95"/>
      <c r="E30" s="95">
        <f>$B30      +$C30      +$D30</f>
        <v>3003000</v>
      </c>
      <c r="F30" s="96">
        <f t="shared" ref="F30:O30" si="16">SUM(F26:F29)</f>
        <v>3003000</v>
      </c>
      <c r="G30" s="97">
        <f t="shared" si="16"/>
        <v>3003000</v>
      </c>
      <c r="H30" s="96">
        <f t="shared" si="16"/>
        <v>0</v>
      </c>
      <c r="I30" s="97">
        <f t="shared" si="16"/>
        <v>0</v>
      </c>
      <c r="J30" s="96">
        <f t="shared" si="16"/>
        <v>256000</v>
      </c>
      <c r="K30" s="97">
        <f t="shared" si="16"/>
        <v>478319</v>
      </c>
      <c r="L30" s="96">
        <f t="shared" si="16"/>
        <v>0</v>
      </c>
      <c r="M30" s="97">
        <f t="shared" si="16"/>
        <v>66999</v>
      </c>
      <c r="N30" s="96">
        <f t="shared" si="16"/>
        <v>0</v>
      </c>
      <c r="O30" s="97">
        <f t="shared" si="16"/>
        <v>663357</v>
      </c>
      <c r="P30" s="96">
        <f>$H30      +$J30      +$L30      +$N30</f>
        <v>256000</v>
      </c>
      <c r="Q30" s="97">
        <f>$I30      +$K30      +$M30      +$O30</f>
        <v>1208675</v>
      </c>
      <c r="R30" s="52">
        <f>IF(($L30      =0),0,((($N30      -$L30      )/$L30      )*100))</f>
        <v>0</v>
      </c>
      <c r="S30" s="53">
        <f>IF(($M30      =0),0,((($O30      -$M30      )/$M30      )*100))</f>
        <v>890.09985223660055</v>
      </c>
      <c r="T30" s="52">
        <f>IF($E30   =0,0,($P30   /$E30   )*100)</f>
        <v>8.5248085248085239</v>
      </c>
      <c r="U30" s="54">
        <f>IF($E30   =0,0,($Q30   /$E30   )*100)</f>
        <v>40.248917748917748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3860000</v>
      </c>
      <c r="C32" s="92">
        <v>0</v>
      </c>
      <c r="D32" s="92"/>
      <c r="E32" s="92">
        <f>$B32      +$C32      +$D32</f>
        <v>3860000</v>
      </c>
      <c r="F32" s="93">
        <v>3860000</v>
      </c>
      <c r="G32" s="94">
        <v>3860000</v>
      </c>
      <c r="H32" s="93"/>
      <c r="I32" s="94">
        <v>365662</v>
      </c>
      <c r="J32" s="93">
        <v>1974000</v>
      </c>
      <c r="K32" s="94">
        <v>1608020</v>
      </c>
      <c r="L32" s="93">
        <v>829000</v>
      </c>
      <c r="M32" s="94">
        <v>828968</v>
      </c>
      <c r="N32" s="93"/>
      <c r="O32" s="94">
        <v>916418</v>
      </c>
      <c r="P32" s="93">
        <f>$H32      +$J32      +$L32      +$N32</f>
        <v>2803000</v>
      </c>
      <c r="Q32" s="94">
        <f>$I32      +$K32      +$M32      +$O32</f>
        <v>3719068</v>
      </c>
      <c r="R32" s="48">
        <f>IF(($L32      =0),0,((($N32      -$L32      )/$L32      )*100))</f>
        <v>-100</v>
      </c>
      <c r="S32" s="49">
        <f>IF(($M32      =0),0,((($O32      -$M32      )/$M32      )*100))</f>
        <v>10.549261250132695</v>
      </c>
      <c r="T32" s="48">
        <f>IF(($E32      =0),0,(($P32      /$E32      )*100))</f>
        <v>72.616580310880835</v>
      </c>
      <c r="U32" s="50">
        <f>IF(($E32      =0),0,(($Q32      /$E32      )*100))</f>
        <v>96.348911917098448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3860000</v>
      </c>
      <c r="C33" s="95">
        <f>C32</f>
        <v>0</v>
      </c>
      <c r="D33" s="95"/>
      <c r="E33" s="95">
        <f>$B33      +$C33      +$D33</f>
        <v>3860000</v>
      </c>
      <c r="F33" s="96">
        <f t="shared" ref="F33:O33" si="17">F32</f>
        <v>3860000</v>
      </c>
      <c r="G33" s="97">
        <f t="shared" si="17"/>
        <v>3860000</v>
      </c>
      <c r="H33" s="96">
        <f t="shared" si="17"/>
        <v>0</v>
      </c>
      <c r="I33" s="97">
        <f t="shared" si="17"/>
        <v>365662</v>
      </c>
      <c r="J33" s="96">
        <f t="shared" si="17"/>
        <v>1974000</v>
      </c>
      <c r="K33" s="97">
        <f t="shared" si="17"/>
        <v>1608020</v>
      </c>
      <c r="L33" s="96">
        <f t="shared" si="17"/>
        <v>829000</v>
      </c>
      <c r="M33" s="97">
        <f t="shared" si="17"/>
        <v>828968</v>
      </c>
      <c r="N33" s="96">
        <f t="shared" si="17"/>
        <v>0</v>
      </c>
      <c r="O33" s="97">
        <f t="shared" si="17"/>
        <v>916418</v>
      </c>
      <c r="P33" s="96">
        <f>$H33      +$J33      +$L33      +$N33</f>
        <v>2803000</v>
      </c>
      <c r="Q33" s="97">
        <f>$I33      +$K33      +$M33      +$O33</f>
        <v>3719068</v>
      </c>
      <c r="R33" s="52">
        <f>IF(($L33      =0),0,((($N33      -$L33      )/$L33      )*100))</f>
        <v>-100</v>
      </c>
      <c r="S33" s="53">
        <f>IF(($M33      =0),0,((($O33      -$M33      )/$M33      )*100))</f>
        <v>10.549261250132695</v>
      </c>
      <c r="T33" s="52">
        <f>IF($E33   =0,0,($P33   /$E33   )*100)</f>
        <v>72.616580310880835</v>
      </c>
      <c r="U33" s="54">
        <f>IF($E33   =0,0,($Q33   /$E33   )*100)</f>
        <v>96.348911917098448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155715000</v>
      </c>
      <c r="C44" s="92">
        <v>-30715000</v>
      </c>
      <c r="D44" s="92"/>
      <c r="E44" s="92">
        <f t="shared" si="26"/>
        <v>125000000</v>
      </c>
      <c r="F44" s="93">
        <v>125000000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75000000</v>
      </c>
      <c r="C51" s="92">
        <v>0</v>
      </c>
      <c r="D51" s="92"/>
      <c r="E51" s="92">
        <f t="shared" si="26"/>
        <v>75000000</v>
      </c>
      <c r="F51" s="93">
        <v>75000000</v>
      </c>
      <c r="G51" s="94">
        <v>75000000</v>
      </c>
      <c r="H51" s="93">
        <v>1137000</v>
      </c>
      <c r="I51" s="94">
        <v>681710</v>
      </c>
      <c r="J51" s="93">
        <v>9351000</v>
      </c>
      <c r="K51" s="94">
        <v>13113788</v>
      </c>
      <c r="L51" s="93">
        <v>409000</v>
      </c>
      <c r="M51" s="94">
        <v>59019</v>
      </c>
      <c r="N51" s="93">
        <v>9250000</v>
      </c>
      <c r="O51" s="94">
        <v>14335804</v>
      </c>
      <c r="P51" s="93">
        <f t="shared" si="27"/>
        <v>20147000</v>
      </c>
      <c r="Q51" s="94">
        <f t="shared" si="28"/>
        <v>28190321</v>
      </c>
      <c r="R51" s="48">
        <f t="shared" si="29"/>
        <v>2161.6136919315404</v>
      </c>
      <c r="S51" s="49">
        <f t="shared" si="30"/>
        <v>24190.150629458309</v>
      </c>
      <c r="T51" s="48">
        <f t="shared" si="31"/>
        <v>26.862666666666669</v>
      </c>
      <c r="U51" s="50">
        <f t="shared" si="32"/>
        <v>37.587094666666665</v>
      </c>
      <c r="V51" s="93">
        <v>6487000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230715000</v>
      </c>
      <c r="C53" s="95">
        <f>SUM(C42:C52)</f>
        <v>-30715000</v>
      </c>
      <c r="D53" s="95"/>
      <c r="E53" s="95">
        <f t="shared" si="26"/>
        <v>200000000</v>
      </c>
      <c r="F53" s="96">
        <f t="shared" ref="F53:O53" si="33">SUM(F42:F52)</f>
        <v>200000000</v>
      </c>
      <c r="G53" s="97">
        <f t="shared" si="33"/>
        <v>75000000</v>
      </c>
      <c r="H53" s="96">
        <f t="shared" si="33"/>
        <v>1137000</v>
      </c>
      <c r="I53" s="97">
        <f t="shared" si="33"/>
        <v>681710</v>
      </c>
      <c r="J53" s="96">
        <f t="shared" si="33"/>
        <v>9351000</v>
      </c>
      <c r="K53" s="97">
        <f t="shared" si="33"/>
        <v>13113788</v>
      </c>
      <c r="L53" s="96">
        <f t="shared" si="33"/>
        <v>409000</v>
      </c>
      <c r="M53" s="97">
        <f t="shared" si="33"/>
        <v>59019</v>
      </c>
      <c r="N53" s="96">
        <f t="shared" si="33"/>
        <v>9250000</v>
      </c>
      <c r="O53" s="97">
        <f t="shared" si="33"/>
        <v>14335804</v>
      </c>
      <c r="P53" s="96">
        <f t="shared" si="27"/>
        <v>20147000</v>
      </c>
      <c r="Q53" s="97">
        <f t="shared" si="28"/>
        <v>28190321</v>
      </c>
      <c r="R53" s="52">
        <f t="shared" si="29"/>
        <v>2161.6136919315404</v>
      </c>
      <c r="S53" s="53">
        <f t="shared" si="30"/>
        <v>24190.150629458309</v>
      </c>
      <c r="T53" s="52">
        <f>IF((+$E43+$E45+$E47+$E48+$E51) =0,0,(P53   /(+$E43+$E45+$E47+$E48+$E51) )*100)</f>
        <v>26.862666666666669</v>
      </c>
      <c r="U53" s="54">
        <f>IF((+$E43+$E45+$E47+$E48+$E51) =0,0,(Q53   /(+$E43+$E45+$E47+$E48+$E51) )*100)</f>
        <v>37.587094666666665</v>
      </c>
      <c r="V53" s="96">
        <f>SUM(V42:V52)</f>
        <v>6487000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242809000</v>
      </c>
      <c r="C67" s="104">
        <f>SUM(C9:C14,C17:C23,C26:C29,C32,C35:C39,C42:C52,C55:C58,C61:C65)</f>
        <v>-17508000</v>
      </c>
      <c r="D67" s="104"/>
      <c r="E67" s="104">
        <f t="shared" si="35"/>
        <v>225301000</v>
      </c>
      <c r="F67" s="105">
        <f t="shared" ref="F67:O67" si="43">SUM(F9:F14,F17:F23,F26:F29,F32,F35:F39,F42:F52,F55:F58,F61:F65)</f>
        <v>225301000</v>
      </c>
      <c r="G67" s="106">
        <f t="shared" si="43"/>
        <v>96270000</v>
      </c>
      <c r="H67" s="105">
        <f t="shared" si="43"/>
        <v>1223000</v>
      </c>
      <c r="I67" s="106">
        <f t="shared" si="43"/>
        <v>1098654</v>
      </c>
      <c r="J67" s="105">
        <f t="shared" si="43"/>
        <v>11679000</v>
      </c>
      <c r="K67" s="106">
        <f t="shared" si="43"/>
        <v>15324988</v>
      </c>
      <c r="L67" s="105">
        <f t="shared" si="43"/>
        <v>1491000</v>
      </c>
      <c r="M67" s="106">
        <f t="shared" si="43"/>
        <v>1142874</v>
      </c>
      <c r="N67" s="105">
        <f t="shared" si="43"/>
        <v>9749000</v>
      </c>
      <c r="O67" s="106">
        <f t="shared" si="43"/>
        <v>16169956</v>
      </c>
      <c r="P67" s="105">
        <f t="shared" si="36"/>
        <v>24142000</v>
      </c>
      <c r="Q67" s="106">
        <f t="shared" si="37"/>
        <v>33736472</v>
      </c>
      <c r="R67" s="61">
        <f t="shared" si="38"/>
        <v>553.85647216633129</v>
      </c>
      <c r="S67" s="62">
        <f t="shared" si="39"/>
        <v>1314.8502809583558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25.077386517087358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35.043598213358266</v>
      </c>
      <c r="V67" s="105">
        <f>SUM(V9:V14,V17:V23,V26:V29,V32,V35:V39,V42:V52,V55:V58,V61:V65)</f>
        <v>6487000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454461000</v>
      </c>
      <c r="C69" s="92">
        <v>0</v>
      </c>
      <c r="D69" s="92"/>
      <c r="E69" s="92">
        <f>$B69      +$C69      +$D69</f>
        <v>454461000</v>
      </c>
      <c r="F69" s="93">
        <v>454461000</v>
      </c>
      <c r="G69" s="94">
        <v>454461000</v>
      </c>
      <c r="H69" s="93">
        <v>106668000</v>
      </c>
      <c r="I69" s="94">
        <v>28729463</v>
      </c>
      <c r="J69" s="93">
        <v>102924000</v>
      </c>
      <c r="K69" s="94">
        <v>199959238</v>
      </c>
      <c r="L69" s="93">
        <v>76966000</v>
      </c>
      <c r="M69" s="94">
        <v>160635</v>
      </c>
      <c r="N69" s="93">
        <v>82016000</v>
      </c>
      <c r="O69" s="94">
        <v>574692129</v>
      </c>
      <c r="P69" s="93">
        <f>$H69      +$J69      +$L69      +$N69</f>
        <v>368574000</v>
      </c>
      <c r="Q69" s="94">
        <f>$I69      +$K69      +$M69      +$O69</f>
        <v>803541465</v>
      </c>
      <c r="R69" s="48">
        <f>IF(($L69      =0),0,((($N69      -$L69      )/$L69      )*100))</f>
        <v>6.5613387729646853</v>
      </c>
      <c r="S69" s="49">
        <f>IF(($M69      =0),0,((($O69      -$M69      )/$M69      )*100))</f>
        <v>357662.70987020264</v>
      </c>
      <c r="T69" s="48">
        <f>IF(($E69      =0),0,(($P69      /$E69      )*100))</f>
        <v>81.101348630575558</v>
      </c>
      <c r="U69" s="50">
        <f>IF(($E69      =0),0,(($Q69      /$E69      )*100))</f>
        <v>176.81197396476264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454461000</v>
      </c>
      <c r="C70" s="101">
        <f>C69</f>
        <v>0</v>
      </c>
      <c r="D70" s="101"/>
      <c r="E70" s="101">
        <f>$B70      +$C70      +$D70</f>
        <v>454461000</v>
      </c>
      <c r="F70" s="102">
        <f t="shared" ref="F70:O70" si="44">F69</f>
        <v>454461000</v>
      </c>
      <c r="G70" s="103">
        <f t="shared" si="44"/>
        <v>454461000</v>
      </c>
      <c r="H70" s="102">
        <f t="shared" si="44"/>
        <v>106668000</v>
      </c>
      <c r="I70" s="103">
        <f t="shared" si="44"/>
        <v>28729463</v>
      </c>
      <c r="J70" s="102">
        <f t="shared" si="44"/>
        <v>102924000</v>
      </c>
      <c r="K70" s="103">
        <f t="shared" si="44"/>
        <v>199959238</v>
      </c>
      <c r="L70" s="102">
        <f t="shared" si="44"/>
        <v>76966000</v>
      </c>
      <c r="M70" s="103">
        <f t="shared" si="44"/>
        <v>160635</v>
      </c>
      <c r="N70" s="102">
        <f t="shared" si="44"/>
        <v>82016000</v>
      </c>
      <c r="O70" s="103">
        <f t="shared" si="44"/>
        <v>574692129</v>
      </c>
      <c r="P70" s="102">
        <f>$H70      +$J70      +$L70      +$N70</f>
        <v>368574000</v>
      </c>
      <c r="Q70" s="103">
        <f>$I70      +$K70      +$M70      +$O70</f>
        <v>803541465</v>
      </c>
      <c r="R70" s="57">
        <f>IF(($L70      =0),0,((($N70      -$L70      )/$L70      )*100))</f>
        <v>6.5613387729646853</v>
      </c>
      <c r="S70" s="58">
        <f>IF(($M70      =0),0,((($O70      -$M70      )/$M70      )*100))</f>
        <v>357662.70987020264</v>
      </c>
      <c r="T70" s="57">
        <f>IF($E70   =0,0,($P70   /$E70   )*100)</f>
        <v>81.101348630575558</v>
      </c>
      <c r="U70" s="59">
        <f>IF($E70   =0,0,($Q70   /$E70 )*100)</f>
        <v>176.81197396476264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454461000</v>
      </c>
      <c r="C71" s="104">
        <f>C69</f>
        <v>0</v>
      </c>
      <c r="D71" s="104"/>
      <c r="E71" s="104">
        <f>$B71      +$C71      +$D71</f>
        <v>454461000</v>
      </c>
      <c r="F71" s="105">
        <f t="shared" ref="F71:O71" si="45">F69</f>
        <v>454461000</v>
      </c>
      <c r="G71" s="106">
        <f t="shared" si="45"/>
        <v>454461000</v>
      </c>
      <c r="H71" s="105">
        <f t="shared" si="45"/>
        <v>106668000</v>
      </c>
      <c r="I71" s="106">
        <f t="shared" si="45"/>
        <v>28729463</v>
      </c>
      <c r="J71" s="105">
        <f t="shared" si="45"/>
        <v>102924000</v>
      </c>
      <c r="K71" s="106">
        <f t="shared" si="45"/>
        <v>199959238</v>
      </c>
      <c r="L71" s="105">
        <f t="shared" si="45"/>
        <v>76966000</v>
      </c>
      <c r="M71" s="106">
        <f t="shared" si="45"/>
        <v>160635</v>
      </c>
      <c r="N71" s="105">
        <f t="shared" si="45"/>
        <v>82016000</v>
      </c>
      <c r="O71" s="106">
        <f t="shared" si="45"/>
        <v>574692129</v>
      </c>
      <c r="P71" s="105">
        <f>$H71      +$J71      +$L71      +$N71</f>
        <v>368574000</v>
      </c>
      <c r="Q71" s="106">
        <f>$I71      +$K71      +$M71      +$O71</f>
        <v>803541465</v>
      </c>
      <c r="R71" s="61">
        <f>IF(($L71      =0),0,((($N71      -$L71      )/$L71      )*100))</f>
        <v>6.5613387729646853</v>
      </c>
      <c r="S71" s="62">
        <f>IF(($M71      =0),0,((($O71      -$M71      )/$M71      )*100))</f>
        <v>357662.70987020264</v>
      </c>
      <c r="T71" s="61">
        <f>IF($E71   =0,0,($P71   /$E71   )*100)</f>
        <v>81.101348630575558</v>
      </c>
      <c r="U71" s="65">
        <f>IF($E71   =0,0,($Q71   /$E71   )*100)</f>
        <v>176.81197396476264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697270000</v>
      </c>
      <c r="C72" s="104">
        <f>SUM(C9:C14,C17:C23,C26:C29,C32,C35:C39,C42:C52,C55:C58,C61:C65,C69)</f>
        <v>-17508000</v>
      </c>
      <c r="D72" s="104"/>
      <c r="E72" s="104">
        <f>$B72      +$C72      +$D72</f>
        <v>679762000</v>
      </c>
      <c r="F72" s="105">
        <f t="shared" ref="F72:O72" si="46">SUM(F9:F14,F17:F23,F26:F29,F32,F35:F39,F42:F52,F55:F58,F61:F65,F69)</f>
        <v>679762000</v>
      </c>
      <c r="G72" s="106">
        <f t="shared" si="46"/>
        <v>550731000</v>
      </c>
      <c r="H72" s="105">
        <f t="shared" si="46"/>
        <v>107891000</v>
      </c>
      <c r="I72" s="106">
        <f t="shared" si="46"/>
        <v>29828117</v>
      </c>
      <c r="J72" s="105">
        <f t="shared" si="46"/>
        <v>114603000</v>
      </c>
      <c r="K72" s="106">
        <f t="shared" si="46"/>
        <v>215284226</v>
      </c>
      <c r="L72" s="105">
        <f t="shared" si="46"/>
        <v>78457000</v>
      </c>
      <c r="M72" s="106">
        <f t="shared" si="46"/>
        <v>1303509</v>
      </c>
      <c r="N72" s="105">
        <f t="shared" si="46"/>
        <v>91765000</v>
      </c>
      <c r="O72" s="106">
        <f t="shared" si="46"/>
        <v>590862085</v>
      </c>
      <c r="P72" s="105">
        <f>$H72      +$J72      +$L72      +$N72</f>
        <v>392716000</v>
      </c>
      <c r="Q72" s="106">
        <f>$I72      +$K72      +$M72      +$O72</f>
        <v>837277937</v>
      </c>
      <c r="R72" s="61">
        <f>IF(($L72      =0),0,((($N72      -$L72      )/$L72      )*100))</f>
        <v>16.962157614999299</v>
      </c>
      <c r="S72" s="62">
        <f>IF(($M72      =0),0,((($O72      -$M72      )/$M72      )*100))</f>
        <v>45228.577324744205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71.308134098135028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152.03029010533274</v>
      </c>
      <c r="V72" s="105">
        <f>SUM(V9:V14,V17:V23,V26:V29,V32,V35:V39,V42:V52,V55:V58,V61:V65,V69)</f>
        <v>6487000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en4Ngmw6hEua8Ok2Vxc+8OWnqLzALgEvwThdAbDb8/rgR3oZrvctwzK4ASzDVvKkyWH7SgpAOYe5dBIyf8vyw==" saltValue="HILGudJeegRWuyIG+4hJK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149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11267000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>
        <v>489000</v>
      </c>
      <c r="K10" s="94"/>
      <c r="L10" s="93">
        <v>120000</v>
      </c>
      <c r="M10" s="94"/>
      <c r="N10" s="93">
        <v>227000</v>
      </c>
      <c r="O10" s="94"/>
      <c r="P10" s="93">
        <f t="shared" ref="P10:P15" si="1">$H10      +$J10      +$L10      +$N10</f>
        <v>999000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89.166666666666671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2230000</v>
      </c>
      <c r="I11" s="94"/>
      <c r="J11" s="93">
        <v>2245000</v>
      </c>
      <c r="K11" s="94"/>
      <c r="L11" s="93">
        <v>1960000</v>
      </c>
      <c r="M11" s="94"/>
      <c r="N11" s="93">
        <v>4065000</v>
      </c>
      <c r="O11" s="94"/>
      <c r="P11" s="93">
        <f t="shared" si="1"/>
        <v>10500000</v>
      </c>
      <c r="Q11" s="94">
        <f t="shared" si="2"/>
        <v>0</v>
      </c>
      <c r="R11" s="48">
        <f t="shared" si="3"/>
        <v>107.39795918367348</v>
      </c>
      <c r="S11" s="49">
        <f t="shared" si="4"/>
        <v>0</v>
      </c>
      <c r="T11" s="48">
        <f t="shared" si="5"/>
        <v>100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15581000</v>
      </c>
      <c r="D13" s="92"/>
      <c r="E13" s="92">
        <f t="shared" si="0"/>
        <v>39281000</v>
      </c>
      <c r="F13" s="93">
        <v>39281000</v>
      </c>
      <c r="G13" s="94">
        <v>39281000</v>
      </c>
      <c r="H13" s="93"/>
      <c r="I13" s="94"/>
      <c r="J13" s="93">
        <v>4778000</v>
      </c>
      <c r="K13" s="94"/>
      <c r="L13" s="93">
        <v>4873000</v>
      </c>
      <c r="M13" s="94"/>
      <c r="N13" s="93">
        <v>4460000</v>
      </c>
      <c r="O13" s="94"/>
      <c r="P13" s="93">
        <f t="shared" si="1"/>
        <v>14111000</v>
      </c>
      <c r="Q13" s="94">
        <f t="shared" si="2"/>
        <v>0</v>
      </c>
      <c r="R13" s="48">
        <f t="shared" si="3"/>
        <v>-8.4752719064231492</v>
      </c>
      <c r="S13" s="49">
        <f t="shared" si="4"/>
        <v>0</v>
      </c>
      <c r="T13" s="48">
        <f t="shared" si="5"/>
        <v>35.923219877294365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48467000</v>
      </c>
      <c r="C15" s="95">
        <f>SUM(C9:C14)</f>
        <v>15581000</v>
      </c>
      <c r="D15" s="95"/>
      <c r="E15" s="95">
        <f t="shared" si="0"/>
        <v>64048000</v>
      </c>
      <c r="F15" s="96">
        <f t="shared" ref="F15:O15" si="7">SUM(F9:F14)</f>
        <v>64048000</v>
      </c>
      <c r="G15" s="97">
        <f t="shared" si="7"/>
        <v>62048000</v>
      </c>
      <c r="H15" s="96">
        <f t="shared" si="7"/>
        <v>2393000</v>
      </c>
      <c r="I15" s="97">
        <f t="shared" si="7"/>
        <v>0</v>
      </c>
      <c r="J15" s="96">
        <f t="shared" si="7"/>
        <v>7512000</v>
      </c>
      <c r="K15" s="97">
        <f t="shared" si="7"/>
        <v>0</v>
      </c>
      <c r="L15" s="96">
        <f t="shared" si="7"/>
        <v>6953000</v>
      </c>
      <c r="M15" s="97">
        <f t="shared" si="7"/>
        <v>0</v>
      </c>
      <c r="N15" s="96">
        <f t="shared" si="7"/>
        <v>8752000</v>
      </c>
      <c r="O15" s="97">
        <f t="shared" si="7"/>
        <v>0</v>
      </c>
      <c r="P15" s="96">
        <f t="shared" si="1"/>
        <v>25610000</v>
      </c>
      <c r="Q15" s="97">
        <f t="shared" si="2"/>
        <v>0</v>
      </c>
      <c r="R15" s="52">
        <f t="shared" si="3"/>
        <v>25.87372357255861</v>
      </c>
      <c r="S15" s="53">
        <f t="shared" si="4"/>
        <v>0</v>
      </c>
      <c r="T15" s="52">
        <f>IF((SUM($E9:$E13))=0,0,(P15/(SUM($E9:$E13))*100))</f>
        <v>41.274497163486338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57829000</v>
      </c>
      <c r="D20" s="92"/>
      <c r="E20" s="92">
        <f t="shared" si="8"/>
        <v>57829000</v>
      </c>
      <c r="F20" s="93">
        <v>57829000</v>
      </c>
      <c r="G20" s="94">
        <v>57829000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57829000</v>
      </c>
      <c r="D24" s="95"/>
      <c r="E24" s="95">
        <f t="shared" si="8"/>
        <v>57829000</v>
      </c>
      <c r="F24" s="96">
        <f t="shared" ref="F24:O24" si="15">SUM(F17:F23)</f>
        <v>57829000</v>
      </c>
      <c r="G24" s="97">
        <f t="shared" si="15"/>
        <v>57829000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>
        <v>22092000</v>
      </c>
      <c r="O28" s="94"/>
      <c r="P28" s="93">
        <f>$H28      +$J28      +$L28      +$N28</f>
        <v>84578000</v>
      </c>
      <c r="Q28" s="94">
        <f>$I28      +$K28      +$M28      +$O28</f>
        <v>0</v>
      </c>
      <c r="R28" s="48">
        <f>IF(($L28      =0),0,((($N28      -$L28      )/$L28      )*100))</f>
        <v>46.771193196917352</v>
      </c>
      <c r="S28" s="49">
        <f>IF(($M28      =0),0,((($O28      -$M28      )/$M28      )*100))</f>
        <v>0</v>
      </c>
      <c r="T28" s="48">
        <f>IF(($E28      =0),0,(($P28      /$E28      )*100))</f>
        <v>38.710769977161114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285087000</v>
      </c>
      <c r="C30" s="95">
        <f>SUM(C26:C29)</f>
        <v>-66600000</v>
      </c>
      <c r="D30" s="95"/>
      <c r="E30" s="95">
        <f>$B30      +$C30      +$D30</f>
        <v>218487000</v>
      </c>
      <c r="F30" s="96">
        <f t="shared" ref="F30:O30" si="16">SUM(F26:F29)</f>
        <v>218487000</v>
      </c>
      <c r="G30" s="97">
        <f t="shared" si="16"/>
        <v>218487000</v>
      </c>
      <c r="H30" s="96">
        <f t="shared" si="16"/>
        <v>18245000</v>
      </c>
      <c r="I30" s="97">
        <f t="shared" si="16"/>
        <v>0</v>
      </c>
      <c r="J30" s="96">
        <f t="shared" si="16"/>
        <v>29189000</v>
      </c>
      <c r="K30" s="97">
        <f t="shared" si="16"/>
        <v>0</v>
      </c>
      <c r="L30" s="96">
        <f t="shared" si="16"/>
        <v>15052000</v>
      </c>
      <c r="M30" s="97">
        <f t="shared" si="16"/>
        <v>0</v>
      </c>
      <c r="N30" s="96">
        <f t="shared" si="16"/>
        <v>22092000</v>
      </c>
      <c r="O30" s="97">
        <f t="shared" si="16"/>
        <v>0</v>
      </c>
      <c r="P30" s="96">
        <f>$H30      +$J30      +$L30      +$N30</f>
        <v>84578000</v>
      </c>
      <c r="Q30" s="97">
        <f>$I30      +$K30      +$M30      +$O30</f>
        <v>0</v>
      </c>
      <c r="R30" s="52">
        <f>IF(($L30      =0),0,((($N30      -$L30      )/$L30      )*100))</f>
        <v>46.771193196917352</v>
      </c>
      <c r="S30" s="53">
        <f>IF(($M30      =0),0,((($O30      -$M30      )/$M30      )*100))</f>
        <v>0</v>
      </c>
      <c r="T30" s="52">
        <f>IF($E30   =0,0,($P30   /$E30   )*100)</f>
        <v>38.710769977161114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7116000</v>
      </c>
      <c r="H32" s="93">
        <v>97000</v>
      </c>
      <c r="I32" s="94"/>
      <c r="J32" s="93">
        <v>1542000</v>
      </c>
      <c r="K32" s="94"/>
      <c r="L32" s="93">
        <v>1957000</v>
      </c>
      <c r="M32" s="94"/>
      <c r="N32" s="93">
        <v>2931000</v>
      </c>
      <c r="O32" s="94"/>
      <c r="P32" s="93">
        <f>$H32      +$J32      +$L32      +$N32</f>
        <v>6527000</v>
      </c>
      <c r="Q32" s="94">
        <f>$I32      +$K32      +$M32      +$O32</f>
        <v>0</v>
      </c>
      <c r="R32" s="48">
        <f>IF(($L32      =0),0,((($N32      -$L32      )/$L32      )*100))</f>
        <v>49.770056208482373</v>
      </c>
      <c r="S32" s="49">
        <f>IF(($M32      =0),0,((($O32      -$M32      )/$M32      )*100))</f>
        <v>0</v>
      </c>
      <c r="T32" s="48">
        <f>IF(($E32      =0),0,(($P32      /$E32      )*100))</f>
        <v>91.722878021360316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7116000</v>
      </c>
      <c r="H33" s="96">
        <f t="shared" si="17"/>
        <v>97000</v>
      </c>
      <c r="I33" s="97">
        <f t="shared" si="17"/>
        <v>0</v>
      </c>
      <c r="J33" s="96">
        <f t="shared" si="17"/>
        <v>1542000</v>
      </c>
      <c r="K33" s="97">
        <f t="shared" si="17"/>
        <v>0</v>
      </c>
      <c r="L33" s="96">
        <f t="shared" si="17"/>
        <v>1957000</v>
      </c>
      <c r="M33" s="97">
        <f t="shared" si="17"/>
        <v>0</v>
      </c>
      <c r="N33" s="96">
        <f t="shared" si="17"/>
        <v>2931000</v>
      </c>
      <c r="O33" s="97">
        <f t="shared" si="17"/>
        <v>0</v>
      </c>
      <c r="P33" s="96">
        <f>$H33      +$J33      +$L33      +$N33</f>
        <v>6527000</v>
      </c>
      <c r="Q33" s="97">
        <f>$I33      +$K33      +$M33      +$O33</f>
        <v>0</v>
      </c>
      <c r="R33" s="52">
        <f>IF(($L33      =0),0,((($N33      -$L33      )/$L33      )*100))</f>
        <v>49.770056208482373</v>
      </c>
      <c r="S33" s="53">
        <f>IF(($M33      =0),0,((($O33      -$M33      )/$M33      )*100))</f>
        <v>0</v>
      </c>
      <c r="T33" s="52">
        <f>IF($E33   =0,0,($P33   /$E33   )*100)</f>
        <v>91.722878021360316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65000000</v>
      </c>
      <c r="D44" s="92"/>
      <c r="E44" s="92">
        <f t="shared" si="26"/>
        <v>65000000</v>
      </c>
      <c r="F44" s="93">
        <v>65000000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65000000</v>
      </c>
      <c r="D53" s="95"/>
      <c r="E53" s="95">
        <f t="shared" si="26"/>
        <v>65000000</v>
      </c>
      <c r="F53" s="96">
        <f t="shared" ref="F53:O53" si="33">SUM(F42:F52)</f>
        <v>65000000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-33000000</v>
      </c>
      <c r="D65" s="92"/>
      <c r="E65" s="92">
        <f t="shared" si="35"/>
        <v>283045000</v>
      </c>
      <c r="F65" s="93">
        <v>283045000</v>
      </c>
      <c r="G65" s="94">
        <v>283045000</v>
      </c>
      <c r="H65" s="93">
        <v>2813000</v>
      </c>
      <c r="I65" s="94"/>
      <c r="J65" s="93">
        <v>20121000</v>
      </c>
      <c r="K65" s="94"/>
      <c r="L65" s="93">
        <v>16357000</v>
      </c>
      <c r="M65" s="94"/>
      <c r="N65" s="93">
        <v>62658000</v>
      </c>
      <c r="O65" s="94"/>
      <c r="P65" s="93">
        <f t="shared" si="36"/>
        <v>101949000</v>
      </c>
      <c r="Q65" s="94">
        <f t="shared" si="37"/>
        <v>0</v>
      </c>
      <c r="R65" s="48">
        <f t="shared" si="38"/>
        <v>283.06535428257018</v>
      </c>
      <c r="S65" s="49">
        <f t="shared" si="39"/>
        <v>0</v>
      </c>
      <c r="T65" s="48">
        <f t="shared" si="40"/>
        <v>36.018654277588368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316045000</v>
      </c>
      <c r="C66" s="95">
        <f>SUM(C61:C65)</f>
        <v>-33000000</v>
      </c>
      <c r="D66" s="95"/>
      <c r="E66" s="95">
        <f t="shared" si="35"/>
        <v>283045000</v>
      </c>
      <c r="F66" s="96">
        <f t="shared" ref="F66:O66" si="42">SUM(F61:F65)</f>
        <v>283045000</v>
      </c>
      <c r="G66" s="97">
        <f t="shared" si="42"/>
        <v>283045000</v>
      </c>
      <c r="H66" s="96">
        <f t="shared" si="42"/>
        <v>2813000</v>
      </c>
      <c r="I66" s="97">
        <f t="shared" si="42"/>
        <v>0</v>
      </c>
      <c r="J66" s="96">
        <f t="shared" si="42"/>
        <v>20121000</v>
      </c>
      <c r="K66" s="97">
        <f t="shared" si="42"/>
        <v>0</v>
      </c>
      <c r="L66" s="96">
        <f t="shared" si="42"/>
        <v>16357000</v>
      </c>
      <c r="M66" s="97">
        <f t="shared" si="42"/>
        <v>0</v>
      </c>
      <c r="N66" s="96">
        <f t="shared" si="42"/>
        <v>62658000</v>
      </c>
      <c r="O66" s="97">
        <f t="shared" si="42"/>
        <v>0</v>
      </c>
      <c r="P66" s="96">
        <f t="shared" si="36"/>
        <v>101949000</v>
      </c>
      <c r="Q66" s="97">
        <f t="shared" si="37"/>
        <v>0</v>
      </c>
      <c r="R66" s="52">
        <f t="shared" si="38"/>
        <v>283.06535428257018</v>
      </c>
      <c r="S66" s="53">
        <f t="shared" si="39"/>
        <v>0</v>
      </c>
      <c r="T66" s="52">
        <f>IF((+$E61+$E63+$E64++$E65) =0,0,(P66   /(+$E61+$E63+$E64+$E65) )*100)</f>
        <v>36.018654277588368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656715000</v>
      </c>
      <c r="C67" s="104">
        <f>SUM(C9:C14,C17:C23,C26:C29,C32,C35:C39,C42:C52,C55:C58,C61:C65)</f>
        <v>38810000</v>
      </c>
      <c r="D67" s="104"/>
      <c r="E67" s="104">
        <f t="shared" si="35"/>
        <v>695525000</v>
      </c>
      <c r="F67" s="105">
        <f t="shared" ref="F67:O67" si="43">SUM(F9:F14,F17:F23,F26:F29,F32,F35:F39,F42:F52,F55:F58,F61:F65)</f>
        <v>695525000</v>
      </c>
      <c r="G67" s="106">
        <f t="shared" si="43"/>
        <v>628525000</v>
      </c>
      <c r="H67" s="105">
        <f t="shared" si="43"/>
        <v>23548000</v>
      </c>
      <c r="I67" s="106">
        <f t="shared" si="43"/>
        <v>0</v>
      </c>
      <c r="J67" s="105">
        <f t="shared" si="43"/>
        <v>58364000</v>
      </c>
      <c r="K67" s="106">
        <f t="shared" si="43"/>
        <v>0</v>
      </c>
      <c r="L67" s="105">
        <f t="shared" si="43"/>
        <v>40319000</v>
      </c>
      <c r="M67" s="106">
        <f t="shared" si="43"/>
        <v>0</v>
      </c>
      <c r="N67" s="105">
        <f t="shared" si="43"/>
        <v>96433000</v>
      </c>
      <c r="O67" s="106">
        <f t="shared" si="43"/>
        <v>0</v>
      </c>
      <c r="P67" s="105">
        <f t="shared" si="36"/>
        <v>218664000</v>
      </c>
      <c r="Q67" s="106">
        <f t="shared" si="37"/>
        <v>0</v>
      </c>
      <c r="R67" s="61">
        <f t="shared" si="38"/>
        <v>139.17507874699274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34.7900242631558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656715000</v>
      </c>
      <c r="C72" s="104">
        <f>SUM(C9:C14,C17:C23,C26:C29,C32,C35:C39,C42:C52,C55:C58,C61:C65,C69)</f>
        <v>38810000</v>
      </c>
      <c r="D72" s="104"/>
      <c r="E72" s="104">
        <f>$B72      +$C72      +$D72</f>
        <v>695525000</v>
      </c>
      <c r="F72" s="105">
        <f t="shared" ref="F72:O72" si="46">SUM(F9:F14,F17:F23,F26:F29,F32,F35:F39,F42:F52,F55:F58,F61:F65,F69)</f>
        <v>695525000</v>
      </c>
      <c r="G72" s="106">
        <f t="shared" si="46"/>
        <v>628525000</v>
      </c>
      <c r="H72" s="105">
        <f t="shared" si="46"/>
        <v>23548000</v>
      </c>
      <c r="I72" s="106">
        <f t="shared" si="46"/>
        <v>0</v>
      </c>
      <c r="J72" s="105">
        <f t="shared" si="46"/>
        <v>58364000</v>
      </c>
      <c r="K72" s="106">
        <f t="shared" si="46"/>
        <v>0</v>
      </c>
      <c r="L72" s="105">
        <f t="shared" si="46"/>
        <v>40319000</v>
      </c>
      <c r="M72" s="106">
        <f t="shared" si="46"/>
        <v>0</v>
      </c>
      <c r="N72" s="105">
        <f t="shared" si="46"/>
        <v>96433000</v>
      </c>
      <c r="O72" s="106">
        <f t="shared" si="46"/>
        <v>0</v>
      </c>
      <c r="P72" s="105">
        <f>$H72      +$J72      +$L72      +$N72</f>
        <v>218664000</v>
      </c>
      <c r="Q72" s="106">
        <f>$I72      +$K72      +$M72      +$O72</f>
        <v>0</v>
      </c>
      <c r="R72" s="61">
        <f>IF(($L72      =0),0,((($N72      -$L72      )/$L72      )*100))</f>
        <v>139.17507874699274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34.7900242631558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vhzDFHqF+8pE8s9WHJtGovv5UjkgrXZWOfjPGAHMJd0SqytnMMOx7MU/ZwTfzjpaNjmGBz42Jqg4M572j32HA==" saltValue="nDeDtd4bgkzeIQwRzDKqX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313000</v>
      </c>
      <c r="I10" s="94">
        <v>313124</v>
      </c>
      <c r="J10" s="93">
        <v>309000</v>
      </c>
      <c r="K10" s="94">
        <v>308910</v>
      </c>
      <c r="L10" s="93">
        <v>307000</v>
      </c>
      <c r="M10" s="94">
        <v>307148</v>
      </c>
      <c r="N10" s="93">
        <v>71000</v>
      </c>
      <c r="O10" s="94">
        <v>70819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1000001</v>
      </c>
      <c r="R10" s="48">
        <f t="shared" ref="R10:R15" si="3">IF(($L10      =0),0,((($N10      -$L10      )/$L10      )*100))</f>
        <v>-76.872964169381106</v>
      </c>
      <c r="S10" s="49">
        <f t="shared" ref="S10:S15" si="4">IF(($M10      =0),0,((($O10      -$M10      )/$M10      )*100))</f>
        <v>-76.943037232864938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313000</v>
      </c>
      <c r="I15" s="97">
        <f t="shared" si="7"/>
        <v>313124</v>
      </c>
      <c r="J15" s="96">
        <f t="shared" si="7"/>
        <v>309000</v>
      </c>
      <c r="K15" s="97">
        <f t="shared" si="7"/>
        <v>308910</v>
      </c>
      <c r="L15" s="96">
        <f t="shared" si="7"/>
        <v>307000</v>
      </c>
      <c r="M15" s="97">
        <f t="shared" si="7"/>
        <v>307148</v>
      </c>
      <c r="N15" s="96">
        <f t="shared" si="7"/>
        <v>71000</v>
      </c>
      <c r="O15" s="97">
        <f t="shared" si="7"/>
        <v>70819</v>
      </c>
      <c r="P15" s="96">
        <f t="shared" si="1"/>
        <v>1000000</v>
      </c>
      <c r="Q15" s="97">
        <f t="shared" si="2"/>
        <v>1000001</v>
      </c>
      <c r="R15" s="52">
        <f t="shared" si="3"/>
        <v>-76.872964169381106</v>
      </c>
      <c r="S15" s="53">
        <f t="shared" si="4"/>
        <v>-76.943037232864938</v>
      </c>
      <c r="T15" s="52">
        <f>IF((SUM($E9:$E13))=0,0,(P15/(SUM($E9:$E13))*100))</f>
        <v>100</v>
      </c>
      <c r="U15" s="54">
        <f>IF((SUM($E9:$E13))=0,0,(Q15/(SUM($E9:$E13))*100))</f>
        <v>100.00009999999999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5000000</v>
      </c>
      <c r="D20" s="92"/>
      <c r="E20" s="92">
        <f t="shared" si="8"/>
        <v>5000000</v>
      </c>
      <c r="F20" s="93">
        <v>5000000</v>
      </c>
      <c r="G20" s="94">
        <v>5000000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4031000</v>
      </c>
      <c r="C24" s="95">
        <f>SUM(C17:C23)</f>
        <v>5000000</v>
      </c>
      <c r="D24" s="95"/>
      <c r="E24" s="95">
        <f t="shared" si="8"/>
        <v>9031000</v>
      </c>
      <c r="F24" s="96">
        <f t="shared" ref="F24:O24" si="15">SUM(F17:F23)</f>
        <v>9031000</v>
      </c>
      <c r="G24" s="97">
        <f t="shared" si="15"/>
        <v>5000000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3300000</v>
      </c>
      <c r="C29" s="92">
        <v>0</v>
      </c>
      <c r="D29" s="92"/>
      <c r="E29" s="92">
        <f>$B29      +$C29      +$D29</f>
        <v>3300000</v>
      </c>
      <c r="F29" s="93">
        <v>3300000</v>
      </c>
      <c r="G29" s="94">
        <v>3300000</v>
      </c>
      <c r="H29" s="93"/>
      <c r="I29" s="94"/>
      <c r="J29" s="93">
        <v>812000</v>
      </c>
      <c r="K29" s="94">
        <v>812261</v>
      </c>
      <c r="L29" s="93">
        <v>542000</v>
      </c>
      <c r="M29" s="94">
        <v>542129</v>
      </c>
      <c r="N29" s="93">
        <v>1945000</v>
      </c>
      <c r="O29" s="94">
        <v>1945346</v>
      </c>
      <c r="P29" s="93">
        <f>$H29      +$J29      +$L29      +$N29</f>
        <v>3299000</v>
      </c>
      <c r="Q29" s="94">
        <f>$I29      +$K29      +$M29      +$O29</f>
        <v>3299736</v>
      </c>
      <c r="R29" s="48">
        <f>IF(($L29      =0),0,((($N29      -$L29      )/$L29      )*100))</f>
        <v>258.85608856088561</v>
      </c>
      <c r="S29" s="49">
        <f>IF(($M29      =0),0,((($O29      -$M29      )/$M29      )*100))</f>
        <v>258.83452093505423</v>
      </c>
      <c r="T29" s="48">
        <f>IF(($E29      =0),0,(($P29      /$E29      )*100))</f>
        <v>99.969696969696969</v>
      </c>
      <c r="U29" s="50">
        <f>IF(($E29      =0),0,(($Q29      /$E29      )*100))</f>
        <v>99.992000000000004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3300000</v>
      </c>
      <c r="C30" s="95">
        <f>SUM(C26:C29)</f>
        <v>0</v>
      </c>
      <c r="D30" s="95"/>
      <c r="E30" s="95">
        <f>$B30      +$C30      +$D30</f>
        <v>3300000</v>
      </c>
      <c r="F30" s="96">
        <f t="shared" ref="F30:O30" si="16">SUM(F26:F29)</f>
        <v>3300000</v>
      </c>
      <c r="G30" s="97">
        <f t="shared" si="16"/>
        <v>3300000</v>
      </c>
      <c r="H30" s="96">
        <f t="shared" si="16"/>
        <v>0</v>
      </c>
      <c r="I30" s="97">
        <f t="shared" si="16"/>
        <v>0</v>
      </c>
      <c r="J30" s="96">
        <f t="shared" si="16"/>
        <v>812000</v>
      </c>
      <c r="K30" s="97">
        <f t="shared" si="16"/>
        <v>812261</v>
      </c>
      <c r="L30" s="96">
        <f t="shared" si="16"/>
        <v>542000</v>
      </c>
      <c r="M30" s="97">
        <f t="shared" si="16"/>
        <v>542129</v>
      </c>
      <c r="N30" s="96">
        <f t="shared" si="16"/>
        <v>1945000</v>
      </c>
      <c r="O30" s="97">
        <f t="shared" si="16"/>
        <v>1945346</v>
      </c>
      <c r="P30" s="96">
        <f>$H30      +$J30      +$L30      +$N30</f>
        <v>3299000</v>
      </c>
      <c r="Q30" s="97">
        <f>$I30      +$K30      +$M30      +$O30</f>
        <v>3299736</v>
      </c>
      <c r="R30" s="52">
        <f>IF(($L30      =0),0,((($N30      -$L30      )/$L30      )*100))</f>
        <v>258.85608856088561</v>
      </c>
      <c r="S30" s="53">
        <f>IF(($M30      =0),0,((($O30      -$M30      )/$M30      )*100))</f>
        <v>258.83452093505423</v>
      </c>
      <c r="T30" s="52">
        <f>IF($E30   =0,0,($P30   /$E30   )*100)</f>
        <v>99.969696969696969</v>
      </c>
      <c r="U30" s="54">
        <f>IF($E30   =0,0,($Q30   /$E30   )*100)</f>
        <v>99.992000000000004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3838000</v>
      </c>
      <c r="C32" s="92">
        <v>0</v>
      </c>
      <c r="D32" s="92"/>
      <c r="E32" s="92">
        <f>$B32      +$C32      +$D32</f>
        <v>3838000</v>
      </c>
      <c r="F32" s="93">
        <v>3838000</v>
      </c>
      <c r="G32" s="94">
        <v>3838000</v>
      </c>
      <c r="H32" s="93"/>
      <c r="I32" s="94">
        <v>1051304</v>
      </c>
      <c r="J32" s="93">
        <v>2771000</v>
      </c>
      <c r="K32" s="94">
        <v>1096174</v>
      </c>
      <c r="L32" s="93">
        <v>1067000</v>
      </c>
      <c r="M32" s="94">
        <v>1772856</v>
      </c>
      <c r="N32" s="93"/>
      <c r="O32" s="94">
        <v>-82334</v>
      </c>
      <c r="P32" s="93">
        <f>$H32      +$J32      +$L32      +$N32</f>
        <v>3838000</v>
      </c>
      <c r="Q32" s="94">
        <f>$I32      +$K32      +$M32      +$O32</f>
        <v>3838000</v>
      </c>
      <c r="R32" s="48">
        <f>IF(($L32      =0),0,((($N32      -$L32      )/$L32      )*100))</f>
        <v>-100</v>
      </c>
      <c r="S32" s="49">
        <f>IF(($M32      =0),0,((($O32      -$M32      )/$M32      )*100))</f>
        <v>-104.64414481492011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3838000</v>
      </c>
      <c r="C33" s="95">
        <f>C32</f>
        <v>0</v>
      </c>
      <c r="D33" s="95"/>
      <c r="E33" s="95">
        <f>$B33      +$C33      +$D33</f>
        <v>3838000</v>
      </c>
      <c r="F33" s="96">
        <f t="shared" ref="F33:O33" si="17">F32</f>
        <v>3838000</v>
      </c>
      <c r="G33" s="97">
        <f t="shared" si="17"/>
        <v>3838000</v>
      </c>
      <c r="H33" s="96">
        <f t="shared" si="17"/>
        <v>0</v>
      </c>
      <c r="I33" s="97">
        <f t="shared" si="17"/>
        <v>1051304</v>
      </c>
      <c r="J33" s="96">
        <f t="shared" si="17"/>
        <v>2771000</v>
      </c>
      <c r="K33" s="97">
        <f t="shared" si="17"/>
        <v>1096174</v>
      </c>
      <c r="L33" s="96">
        <f t="shared" si="17"/>
        <v>1067000</v>
      </c>
      <c r="M33" s="97">
        <f t="shared" si="17"/>
        <v>1772856</v>
      </c>
      <c r="N33" s="96">
        <f t="shared" si="17"/>
        <v>0</v>
      </c>
      <c r="O33" s="97">
        <f t="shared" si="17"/>
        <v>-82334</v>
      </c>
      <c r="P33" s="96">
        <f>$H33      +$J33      +$L33      +$N33</f>
        <v>3838000</v>
      </c>
      <c r="Q33" s="97">
        <f>$I33      +$K33      +$M33      +$O33</f>
        <v>3838000</v>
      </c>
      <c r="R33" s="52">
        <f>IF(($L33      =0),0,((($N33      -$L33      )/$L33      )*100))</f>
        <v>-100</v>
      </c>
      <c r="S33" s="53">
        <f>IF(($M33      =0),0,((($O33      -$M33      )/$M33      )*100))</f>
        <v>-104.64414481492011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241811000</v>
      </c>
      <c r="C43" s="92">
        <v>-21543000</v>
      </c>
      <c r="D43" s="92"/>
      <c r="E43" s="92">
        <f t="shared" si="26"/>
        <v>220268000</v>
      </c>
      <c r="F43" s="93">
        <v>220268000</v>
      </c>
      <c r="G43" s="94">
        <v>220268000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>
        <v>27575000</v>
      </c>
      <c r="M43" s="94">
        <v>14193230</v>
      </c>
      <c r="N43" s="93">
        <v>94398000</v>
      </c>
      <c r="O43" s="94">
        <v>133416711</v>
      </c>
      <c r="P43" s="93">
        <f t="shared" si="27"/>
        <v>190202000</v>
      </c>
      <c r="Q43" s="94">
        <f t="shared" si="28"/>
        <v>238846445</v>
      </c>
      <c r="R43" s="48">
        <f t="shared" si="29"/>
        <v>242.33182230281051</v>
      </c>
      <c r="S43" s="49">
        <f t="shared" si="30"/>
        <v>840.00245891879433</v>
      </c>
      <c r="T43" s="48">
        <f t="shared" si="31"/>
        <v>86.350264223582187</v>
      </c>
      <c r="U43" s="50">
        <f t="shared" si="32"/>
        <v>108.43447300561135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83000000</v>
      </c>
      <c r="C51" s="92">
        <v>20000000</v>
      </c>
      <c r="D51" s="92"/>
      <c r="E51" s="92">
        <f t="shared" si="26"/>
        <v>103000000</v>
      </c>
      <c r="F51" s="93">
        <v>103000000</v>
      </c>
      <c r="G51" s="94">
        <v>103000000</v>
      </c>
      <c r="H51" s="93">
        <v>17566000</v>
      </c>
      <c r="I51" s="94">
        <v>18776681</v>
      </c>
      <c r="J51" s="93">
        <v>26292000</v>
      </c>
      <c r="K51" s="94">
        <v>25094607</v>
      </c>
      <c r="L51" s="93">
        <v>9179000</v>
      </c>
      <c r="M51" s="94">
        <v>9793290</v>
      </c>
      <c r="N51" s="93">
        <v>17799000</v>
      </c>
      <c r="O51" s="94">
        <v>20231972</v>
      </c>
      <c r="P51" s="93">
        <f t="shared" si="27"/>
        <v>70836000</v>
      </c>
      <c r="Q51" s="94">
        <f t="shared" si="28"/>
        <v>73896550</v>
      </c>
      <c r="R51" s="48">
        <f t="shared" si="29"/>
        <v>93.910011983876245</v>
      </c>
      <c r="S51" s="49">
        <f t="shared" si="30"/>
        <v>106.5901448849161</v>
      </c>
      <c r="T51" s="48">
        <f t="shared" si="31"/>
        <v>68.772815533980577</v>
      </c>
      <c r="U51" s="50">
        <f t="shared" si="32"/>
        <v>71.744223300970873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324811000</v>
      </c>
      <c r="C53" s="95">
        <f>SUM(C42:C52)</f>
        <v>-1543000</v>
      </c>
      <c r="D53" s="95"/>
      <c r="E53" s="95">
        <f t="shared" si="26"/>
        <v>323268000</v>
      </c>
      <c r="F53" s="96">
        <f t="shared" ref="F53:O53" si="33">SUM(F42:F52)</f>
        <v>323268000</v>
      </c>
      <c r="G53" s="97">
        <f t="shared" si="33"/>
        <v>323268000</v>
      </c>
      <c r="H53" s="96">
        <f t="shared" si="33"/>
        <v>34090000</v>
      </c>
      <c r="I53" s="97">
        <f t="shared" si="33"/>
        <v>37074805</v>
      </c>
      <c r="J53" s="96">
        <f t="shared" si="33"/>
        <v>77997000</v>
      </c>
      <c r="K53" s="97">
        <f t="shared" si="33"/>
        <v>98032987</v>
      </c>
      <c r="L53" s="96">
        <f t="shared" si="33"/>
        <v>36754000</v>
      </c>
      <c r="M53" s="97">
        <f t="shared" si="33"/>
        <v>23986520</v>
      </c>
      <c r="N53" s="96">
        <f t="shared" si="33"/>
        <v>112197000</v>
      </c>
      <c r="O53" s="97">
        <f t="shared" si="33"/>
        <v>153648683</v>
      </c>
      <c r="P53" s="96">
        <f t="shared" si="27"/>
        <v>261038000</v>
      </c>
      <c r="Q53" s="97">
        <f t="shared" si="28"/>
        <v>312742995</v>
      </c>
      <c r="R53" s="52">
        <f t="shared" si="29"/>
        <v>205.26473309027588</v>
      </c>
      <c r="S53" s="53">
        <f t="shared" si="30"/>
        <v>540.5626285096796</v>
      </c>
      <c r="T53" s="52">
        <f>IF((+$E43+$E45+$E47+$E48+$E51) =0,0,(P53   /(+$E43+$E45+$E47+$E48+$E51) )*100)</f>
        <v>80.749718499820574</v>
      </c>
      <c r="U53" s="54">
        <f>IF((+$E43+$E45+$E47+$E48+$E51) =0,0,(Q53   /(+$E43+$E45+$E47+$E48+$E51) )*100)</f>
        <v>96.74418593860203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336980000</v>
      </c>
      <c r="C67" s="104">
        <f>SUM(C9:C14,C17:C23,C26:C29,C32,C35:C39,C42:C52,C55:C58,C61:C65)</f>
        <v>3457000</v>
      </c>
      <c r="D67" s="104"/>
      <c r="E67" s="104">
        <f t="shared" si="35"/>
        <v>340437000</v>
      </c>
      <c r="F67" s="105">
        <f t="shared" ref="F67:O67" si="43">SUM(F9:F14,F17:F23,F26:F29,F32,F35:F39,F42:F52,F55:F58,F61:F65)</f>
        <v>340437000</v>
      </c>
      <c r="G67" s="106">
        <f t="shared" si="43"/>
        <v>336406000</v>
      </c>
      <c r="H67" s="105">
        <f t="shared" si="43"/>
        <v>34403000</v>
      </c>
      <c r="I67" s="106">
        <f t="shared" si="43"/>
        <v>38439233</v>
      </c>
      <c r="J67" s="105">
        <f t="shared" si="43"/>
        <v>81889000</v>
      </c>
      <c r="K67" s="106">
        <f t="shared" si="43"/>
        <v>100250332</v>
      </c>
      <c r="L67" s="105">
        <f t="shared" si="43"/>
        <v>38670000</v>
      </c>
      <c r="M67" s="106">
        <f t="shared" si="43"/>
        <v>26608653</v>
      </c>
      <c r="N67" s="105">
        <f t="shared" si="43"/>
        <v>114213000</v>
      </c>
      <c r="O67" s="106">
        <f t="shared" si="43"/>
        <v>155582514</v>
      </c>
      <c r="P67" s="105">
        <f t="shared" si="36"/>
        <v>269175000</v>
      </c>
      <c r="Q67" s="106">
        <f t="shared" si="37"/>
        <v>320880732</v>
      </c>
      <c r="R67" s="61">
        <f t="shared" si="38"/>
        <v>195.35298681148177</v>
      </c>
      <c r="S67" s="62">
        <f t="shared" si="39"/>
        <v>484.70646372065511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80.014922444902879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95.384961029232528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304343000</v>
      </c>
      <c r="C69" s="92">
        <v>0</v>
      </c>
      <c r="D69" s="92"/>
      <c r="E69" s="92">
        <f>$B69      +$C69      +$D69</f>
        <v>304343000</v>
      </c>
      <c r="F69" s="93">
        <v>304343000</v>
      </c>
      <c r="G69" s="94">
        <v>304343000</v>
      </c>
      <c r="H69" s="93">
        <v>84040000</v>
      </c>
      <c r="I69" s="94">
        <v>93834077</v>
      </c>
      <c r="J69" s="93">
        <v>59379000</v>
      </c>
      <c r="K69" s="94">
        <v>63416649</v>
      </c>
      <c r="L69" s="93">
        <v>26974000</v>
      </c>
      <c r="M69" s="94">
        <v>39023087</v>
      </c>
      <c r="N69" s="93">
        <v>133950000</v>
      </c>
      <c r="O69" s="94">
        <v>118325357</v>
      </c>
      <c r="P69" s="93">
        <f>$H69      +$J69      +$L69      +$N69</f>
        <v>304343000</v>
      </c>
      <c r="Q69" s="94">
        <f>$I69      +$K69      +$M69      +$O69</f>
        <v>314599170</v>
      </c>
      <c r="R69" s="48">
        <f>IF(($L69      =0),0,((($N69      -$L69      )/$L69      )*100))</f>
        <v>396.589308222733</v>
      </c>
      <c r="S69" s="49">
        <f>IF(($M69      =0),0,((($O69      -$M69      )/$M69      )*100))</f>
        <v>203.21885349562424</v>
      </c>
      <c r="T69" s="48">
        <f>IF(($E69      =0),0,(($P69      /$E69      )*100))</f>
        <v>100</v>
      </c>
      <c r="U69" s="50">
        <f>IF(($E69      =0),0,(($Q69      /$E69      )*100))</f>
        <v>103.3699378661576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304343000</v>
      </c>
      <c r="C70" s="101">
        <f>C69</f>
        <v>0</v>
      </c>
      <c r="D70" s="101"/>
      <c r="E70" s="101">
        <f>$B70      +$C70      +$D70</f>
        <v>304343000</v>
      </c>
      <c r="F70" s="102">
        <f t="shared" ref="F70:O70" si="44">F69</f>
        <v>304343000</v>
      </c>
      <c r="G70" s="103">
        <f t="shared" si="44"/>
        <v>304343000</v>
      </c>
      <c r="H70" s="102">
        <f t="shared" si="44"/>
        <v>84040000</v>
      </c>
      <c r="I70" s="103">
        <f t="shared" si="44"/>
        <v>93834077</v>
      </c>
      <c r="J70" s="102">
        <f t="shared" si="44"/>
        <v>59379000</v>
      </c>
      <c r="K70" s="103">
        <f t="shared" si="44"/>
        <v>63416649</v>
      </c>
      <c r="L70" s="102">
        <f t="shared" si="44"/>
        <v>26974000</v>
      </c>
      <c r="M70" s="103">
        <f t="shared" si="44"/>
        <v>39023087</v>
      </c>
      <c r="N70" s="102">
        <f t="shared" si="44"/>
        <v>133950000</v>
      </c>
      <c r="O70" s="103">
        <f t="shared" si="44"/>
        <v>118325357</v>
      </c>
      <c r="P70" s="102">
        <f>$H70      +$J70      +$L70      +$N70</f>
        <v>304343000</v>
      </c>
      <c r="Q70" s="103">
        <f>$I70      +$K70      +$M70      +$O70</f>
        <v>314599170</v>
      </c>
      <c r="R70" s="57">
        <f>IF(($L70      =0),0,((($N70      -$L70      )/$L70      )*100))</f>
        <v>396.589308222733</v>
      </c>
      <c r="S70" s="58">
        <f>IF(($M70      =0),0,((($O70      -$M70      )/$M70      )*100))</f>
        <v>203.21885349562424</v>
      </c>
      <c r="T70" s="57">
        <f>IF($E70   =0,0,($P70   /$E70   )*100)</f>
        <v>100</v>
      </c>
      <c r="U70" s="59">
        <f>IF($E70   =0,0,($Q70   /$E70 )*100)</f>
        <v>103.3699378661576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304343000</v>
      </c>
      <c r="C71" s="104">
        <f>C69</f>
        <v>0</v>
      </c>
      <c r="D71" s="104"/>
      <c r="E71" s="104">
        <f>$B71      +$C71      +$D71</f>
        <v>304343000</v>
      </c>
      <c r="F71" s="105">
        <f t="shared" ref="F71:O71" si="45">F69</f>
        <v>304343000</v>
      </c>
      <c r="G71" s="106">
        <f t="shared" si="45"/>
        <v>304343000</v>
      </c>
      <c r="H71" s="105">
        <f t="shared" si="45"/>
        <v>84040000</v>
      </c>
      <c r="I71" s="106">
        <f t="shared" si="45"/>
        <v>93834077</v>
      </c>
      <c r="J71" s="105">
        <f t="shared" si="45"/>
        <v>59379000</v>
      </c>
      <c r="K71" s="106">
        <f t="shared" si="45"/>
        <v>63416649</v>
      </c>
      <c r="L71" s="105">
        <f t="shared" si="45"/>
        <v>26974000</v>
      </c>
      <c r="M71" s="106">
        <f t="shared" si="45"/>
        <v>39023087</v>
      </c>
      <c r="N71" s="105">
        <f t="shared" si="45"/>
        <v>133950000</v>
      </c>
      <c r="O71" s="106">
        <f t="shared" si="45"/>
        <v>118325357</v>
      </c>
      <c r="P71" s="105">
        <f>$H71      +$J71      +$L71      +$N71</f>
        <v>304343000</v>
      </c>
      <c r="Q71" s="106">
        <f>$I71      +$K71      +$M71      +$O71</f>
        <v>314599170</v>
      </c>
      <c r="R71" s="61">
        <f>IF(($L71      =0),0,((($N71      -$L71      )/$L71      )*100))</f>
        <v>396.589308222733</v>
      </c>
      <c r="S71" s="62">
        <f>IF(($M71      =0),0,((($O71      -$M71      )/$M71      )*100))</f>
        <v>203.21885349562424</v>
      </c>
      <c r="T71" s="61">
        <f>IF($E71   =0,0,($P71   /$E71   )*100)</f>
        <v>100</v>
      </c>
      <c r="U71" s="65">
        <f>IF($E71   =0,0,($Q71   /$E71   )*100)</f>
        <v>103.3699378661576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641323000</v>
      </c>
      <c r="C72" s="104">
        <f>SUM(C9:C14,C17:C23,C26:C29,C32,C35:C39,C42:C52,C55:C58,C61:C65,C69)</f>
        <v>3457000</v>
      </c>
      <c r="D72" s="104"/>
      <c r="E72" s="104">
        <f>$B72      +$C72      +$D72</f>
        <v>644780000</v>
      </c>
      <c r="F72" s="105">
        <f t="shared" ref="F72:O72" si="46">SUM(F9:F14,F17:F23,F26:F29,F32,F35:F39,F42:F52,F55:F58,F61:F65,F69)</f>
        <v>644780000</v>
      </c>
      <c r="G72" s="106">
        <f t="shared" si="46"/>
        <v>640749000</v>
      </c>
      <c r="H72" s="105">
        <f t="shared" si="46"/>
        <v>118443000</v>
      </c>
      <c r="I72" s="106">
        <f t="shared" si="46"/>
        <v>132273310</v>
      </c>
      <c r="J72" s="105">
        <f t="shared" si="46"/>
        <v>141268000</v>
      </c>
      <c r="K72" s="106">
        <f t="shared" si="46"/>
        <v>163666981</v>
      </c>
      <c r="L72" s="105">
        <f t="shared" si="46"/>
        <v>65644000</v>
      </c>
      <c r="M72" s="106">
        <f t="shared" si="46"/>
        <v>65631740</v>
      </c>
      <c r="N72" s="105">
        <f t="shared" si="46"/>
        <v>248163000</v>
      </c>
      <c r="O72" s="106">
        <f t="shared" si="46"/>
        <v>273907871</v>
      </c>
      <c r="P72" s="105">
        <f>$H72      +$J72      +$L72      +$N72</f>
        <v>573518000</v>
      </c>
      <c r="Q72" s="106">
        <f>$I72      +$K72      +$M72      +$O72</f>
        <v>635479902</v>
      </c>
      <c r="R72" s="61">
        <f>IF(($L72      =0),0,((($N72      -$L72      )/$L72      )*100))</f>
        <v>278.04369020778745</v>
      </c>
      <c r="S72" s="62">
        <f>IF(($M72      =0),0,((($O72      -$M72      )/$M72      )*100))</f>
        <v>317.34055961338214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89.507435829006369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99.177665825463635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6+QG34sfWdMCndvriNfKS8A8Chj35r/G4zSanynX9TqnLL4TNsn8Lao7SrbAWu/ehCDrZExpD3ILSizZQpOvg==" saltValue="f1N9iDItTxrJGV0piLUKI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1500000</v>
      </c>
      <c r="C10" s="92">
        <v>0</v>
      </c>
      <c r="D10" s="92"/>
      <c r="E10" s="92">
        <f t="shared" ref="E10:E15" si="0">$B10      +$C10      +$D10</f>
        <v>1500000</v>
      </c>
      <c r="F10" s="93">
        <v>1500000</v>
      </c>
      <c r="G10" s="94">
        <v>1500000</v>
      </c>
      <c r="H10" s="93">
        <v>418000</v>
      </c>
      <c r="I10" s="94">
        <v>693441</v>
      </c>
      <c r="J10" s="93">
        <v>90000</v>
      </c>
      <c r="K10" s="94">
        <v>158913</v>
      </c>
      <c r="L10" s="93">
        <v>697000</v>
      </c>
      <c r="M10" s="94">
        <v>419182</v>
      </c>
      <c r="N10" s="93">
        <v>295000</v>
      </c>
      <c r="O10" s="94">
        <v>254379</v>
      </c>
      <c r="P10" s="93">
        <f t="shared" ref="P10:P15" si="1">$H10      +$J10      +$L10      +$N10</f>
        <v>1500000</v>
      </c>
      <c r="Q10" s="94">
        <f t="shared" ref="Q10:Q15" si="2">$I10      +$K10      +$M10      +$O10</f>
        <v>1525915</v>
      </c>
      <c r="R10" s="48">
        <f t="shared" ref="R10:R15" si="3">IF(($L10      =0),0,((($N10      -$L10      )/$L10      )*100))</f>
        <v>-57.67575322812052</v>
      </c>
      <c r="S10" s="49">
        <f t="shared" ref="S10:S15" si="4">IF(($M10      =0),0,((($O10      -$M10      )/$M10      )*100))</f>
        <v>-39.315380908531381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101.72766666666666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1500000</v>
      </c>
      <c r="C15" s="95">
        <f>SUM(C9:C14)</f>
        <v>0</v>
      </c>
      <c r="D15" s="95"/>
      <c r="E15" s="95">
        <f t="shared" si="0"/>
        <v>1500000</v>
      </c>
      <c r="F15" s="96">
        <f t="shared" ref="F15:O15" si="7">SUM(F9:F14)</f>
        <v>1500000</v>
      </c>
      <c r="G15" s="97">
        <f t="shared" si="7"/>
        <v>1500000</v>
      </c>
      <c r="H15" s="96">
        <f t="shared" si="7"/>
        <v>418000</v>
      </c>
      <c r="I15" s="97">
        <f t="shared" si="7"/>
        <v>693441</v>
      </c>
      <c r="J15" s="96">
        <f t="shared" si="7"/>
        <v>90000</v>
      </c>
      <c r="K15" s="97">
        <f t="shared" si="7"/>
        <v>158913</v>
      </c>
      <c r="L15" s="96">
        <f t="shared" si="7"/>
        <v>697000</v>
      </c>
      <c r="M15" s="97">
        <f t="shared" si="7"/>
        <v>419182</v>
      </c>
      <c r="N15" s="96">
        <f t="shared" si="7"/>
        <v>295000</v>
      </c>
      <c r="O15" s="97">
        <f t="shared" si="7"/>
        <v>254379</v>
      </c>
      <c r="P15" s="96">
        <f t="shared" si="1"/>
        <v>1500000</v>
      </c>
      <c r="Q15" s="97">
        <f t="shared" si="2"/>
        <v>1525915</v>
      </c>
      <c r="R15" s="52">
        <f t="shared" si="3"/>
        <v>-57.67575322812052</v>
      </c>
      <c r="S15" s="53">
        <f t="shared" si="4"/>
        <v>-39.315380908531381</v>
      </c>
      <c r="T15" s="52">
        <f>IF((SUM($E9:$E13))=0,0,(P15/(SUM($E9:$E13))*100))</f>
        <v>100</v>
      </c>
      <c r="U15" s="54">
        <f>IF((SUM($E9:$E13))=0,0,(Q15/(SUM($E9:$E13))*100))</f>
        <v>101.72766666666666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3031000</v>
      </c>
      <c r="C24" s="95">
        <f>SUM(C17:C23)</f>
        <v>0</v>
      </c>
      <c r="D24" s="95"/>
      <c r="E24" s="95">
        <f t="shared" si="8"/>
        <v>3031000</v>
      </c>
      <c r="F24" s="96">
        <f t="shared" ref="F24:O24" si="15">SUM(F17:F23)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2233000</v>
      </c>
      <c r="C29" s="92">
        <v>0</v>
      </c>
      <c r="D29" s="92"/>
      <c r="E29" s="92">
        <f>$B29      +$C29      +$D29</f>
        <v>2233000</v>
      </c>
      <c r="F29" s="93">
        <v>2233000</v>
      </c>
      <c r="G29" s="94">
        <v>2233000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2233000</v>
      </c>
      <c r="C30" s="95">
        <f>SUM(C26:C29)</f>
        <v>0</v>
      </c>
      <c r="D30" s="95"/>
      <c r="E30" s="95">
        <f>$B30      +$C30      +$D30</f>
        <v>2233000</v>
      </c>
      <c r="F30" s="96">
        <f t="shared" ref="F30:O30" si="16">SUM(F26:F29)</f>
        <v>2233000</v>
      </c>
      <c r="G30" s="97">
        <f t="shared" si="16"/>
        <v>2233000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1559000</v>
      </c>
      <c r="C32" s="92">
        <v>0</v>
      </c>
      <c r="D32" s="92"/>
      <c r="E32" s="92">
        <f>$B32      +$C32      +$D32</f>
        <v>1559000</v>
      </c>
      <c r="F32" s="93">
        <v>1559000</v>
      </c>
      <c r="G32" s="94">
        <v>1559000</v>
      </c>
      <c r="H32" s="93">
        <v>170000</v>
      </c>
      <c r="I32" s="94"/>
      <c r="J32" s="93">
        <v>155000</v>
      </c>
      <c r="K32" s="94"/>
      <c r="L32" s="93">
        <v>544000</v>
      </c>
      <c r="M32" s="94">
        <v>434279</v>
      </c>
      <c r="N32" s="93">
        <v>690000</v>
      </c>
      <c r="O32" s="94">
        <v>752875</v>
      </c>
      <c r="P32" s="93">
        <f>$H32      +$J32      +$L32      +$N32</f>
        <v>1559000</v>
      </c>
      <c r="Q32" s="94">
        <f>$I32      +$K32      +$M32      +$O32</f>
        <v>1187154</v>
      </c>
      <c r="R32" s="48">
        <f>IF(($L32      =0),0,((($N32      -$L32      )/$L32      )*100))</f>
        <v>26.838235294117645</v>
      </c>
      <c r="S32" s="49">
        <f>IF(($M32      =0),0,((($O32      -$M32      )/$M32      )*100))</f>
        <v>73.362055268617638</v>
      </c>
      <c r="T32" s="48">
        <f>IF(($E32      =0),0,(($P32      /$E32      )*100))</f>
        <v>100</v>
      </c>
      <c r="U32" s="50">
        <f>IF(($E32      =0),0,(($Q32      /$E32      )*100))</f>
        <v>76.148428479794745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1559000</v>
      </c>
      <c r="C33" s="95">
        <f>C32</f>
        <v>0</v>
      </c>
      <c r="D33" s="95"/>
      <c r="E33" s="95">
        <f>$B33      +$C33      +$D33</f>
        <v>1559000</v>
      </c>
      <c r="F33" s="96">
        <f t="shared" ref="F33:O33" si="17">F32</f>
        <v>1559000</v>
      </c>
      <c r="G33" s="97">
        <f t="shared" si="17"/>
        <v>1559000</v>
      </c>
      <c r="H33" s="96">
        <f t="shared" si="17"/>
        <v>170000</v>
      </c>
      <c r="I33" s="97">
        <f t="shared" si="17"/>
        <v>0</v>
      </c>
      <c r="J33" s="96">
        <f t="shared" si="17"/>
        <v>155000</v>
      </c>
      <c r="K33" s="97">
        <f t="shared" si="17"/>
        <v>0</v>
      </c>
      <c r="L33" s="96">
        <f t="shared" si="17"/>
        <v>544000</v>
      </c>
      <c r="M33" s="97">
        <f t="shared" si="17"/>
        <v>434279</v>
      </c>
      <c r="N33" s="96">
        <f t="shared" si="17"/>
        <v>690000</v>
      </c>
      <c r="O33" s="97">
        <f t="shared" si="17"/>
        <v>752875</v>
      </c>
      <c r="P33" s="96">
        <f>$H33      +$J33      +$L33      +$N33</f>
        <v>1559000</v>
      </c>
      <c r="Q33" s="97">
        <f>$I33      +$K33      +$M33      +$O33</f>
        <v>1187154</v>
      </c>
      <c r="R33" s="52">
        <f>IF(($L33      =0),0,((($N33      -$L33      )/$L33      )*100))</f>
        <v>26.838235294117645</v>
      </c>
      <c r="S33" s="53">
        <f>IF(($M33      =0),0,((($O33      -$M33      )/$M33      )*100))</f>
        <v>73.362055268617638</v>
      </c>
      <c r="T33" s="52">
        <f>IF($E33   =0,0,($P33   /$E33   )*100)</f>
        <v>100</v>
      </c>
      <c r="U33" s="54">
        <f>IF($E33   =0,0,($Q33   /$E33   )*100)</f>
        <v>76.148428479794745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73000000</v>
      </c>
      <c r="C51" s="92">
        <v>0</v>
      </c>
      <c r="D51" s="92"/>
      <c r="E51" s="92">
        <f t="shared" si="26"/>
        <v>73000000</v>
      </c>
      <c r="F51" s="93">
        <v>73000000</v>
      </c>
      <c r="G51" s="94">
        <v>73000000</v>
      </c>
      <c r="H51" s="93">
        <v>2000000</v>
      </c>
      <c r="I51" s="94">
        <v>6832459</v>
      </c>
      <c r="J51" s="93">
        <v>17031000</v>
      </c>
      <c r="K51" s="94">
        <v>9196925</v>
      </c>
      <c r="L51" s="93">
        <v>5702000</v>
      </c>
      <c r="M51" s="94">
        <v>11177702</v>
      </c>
      <c r="N51" s="93">
        <v>45294000</v>
      </c>
      <c r="O51" s="94">
        <v>43060623</v>
      </c>
      <c r="P51" s="93">
        <f t="shared" si="27"/>
        <v>70027000</v>
      </c>
      <c r="Q51" s="94">
        <f t="shared" si="28"/>
        <v>70267709</v>
      </c>
      <c r="R51" s="48">
        <f t="shared" si="29"/>
        <v>694.35285864608909</v>
      </c>
      <c r="S51" s="49">
        <f t="shared" si="30"/>
        <v>285.23681343446083</v>
      </c>
      <c r="T51" s="48">
        <f t="shared" si="31"/>
        <v>95.927397260273978</v>
      </c>
      <c r="U51" s="50">
        <f t="shared" si="32"/>
        <v>96.257135616438362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73000000</v>
      </c>
      <c r="C53" s="95">
        <f>SUM(C42:C52)</f>
        <v>0</v>
      </c>
      <c r="D53" s="95"/>
      <c r="E53" s="95">
        <f t="shared" si="26"/>
        <v>73000000</v>
      </c>
      <c r="F53" s="96">
        <f t="shared" ref="F53:O53" si="33">SUM(F42:F52)</f>
        <v>73000000</v>
      </c>
      <c r="G53" s="97">
        <f t="shared" si="33"/>
        <v>73000000</v>
      </c>
      <c r="H53" s="96">
        <f t="shared" si="33"/>
        <v>2000000</v>
      </c>
      <c r="I53" s="97">
        <f t="shared" si="33"/>
        <v>6832459</v>
      </c>
      <c r="J53" s="96">
        <f t="shared" si="33"/>
        <v>17031000</v>
      </c>
      <c r="K53" s="97">
        <f t="shared" si="33"/>
        <v>9196925</v>
      </c>
      <c r="L53" s="96">
        <f t="shared" si="33"/>
        <v>5702000</v>
      </c>
      <c r="M53" s="97">
        <f t="shared" si="33"/>
        <v>11177702</v>
      </c>
      <c r="N53" s="96">
        <f t="shared" si="33"/>
        <v>45294000</v>
      </c>
      <c r="O53" s="97">
        <f t="shared" si="33"/>
        <v>43060623</v>
      </c>
      <c r="P53" s="96">
        <f t="shared" si="27"/>
        <v>70027000</v>
      </c>
      <c r="Q53" s="97">
        <f t="shared" si="28"/>
        <v>70267709</v>
      </c>
      <c r="R53" s="52">
        <f t="shared" si="29"/>
        <v>694.35285864608909</v>
      </c>
      <c r="S53" s="53">
        <f t="shared" si="30"/>
        <v>285.23681343446083</v>
      </c>
      <c r="T53" s="52">
        <f>IF((+$E43+$E45+$E47+$E48+$E51) =0,0,(P53   /(+$E43+$E45+$E47+$E48+$E51) )*100)</f>
        <v>95.927397260273978</v>
      </c>
      <c r="U53" s="54">
        <f>IF((+$E43+$E45+$E47+$E48+$E51) =0,0,(Q53   /(+$E43+$E45+$E47+$E48+$E51) )*100)</f>
        <v>96.257135616438362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81323000</v>
      </c>
      <c r="C67" s="104">
        <f>SUM(C9:C14,C17:C23,C26:C29,C32,C35:C39,C42:C52,C55:C58,C61:C65)</f>
        <v>0</v>
      </c>
      <c r="D67" s="104"/>
      <c r="E67" s="104">
        <f t="shared" si="35"/>
        <v>81323000</v>
      </c>
      <c r="F67" s="105">
        <f t="shared" ref="F67:O67" si="43">SUM(F9:F14,F17:F23,F26:F29,F32,F35:F39,F42:F52,F55:F58,F61:F65)</f>
        <v>81323000</v>
      </c>
      <c r="G67" s="106">
        <f t="shared" si="43"/>
        <v>78292000</v>
      </c>
      <c r="H67" s="105">
        <f t="shared" si="43"/>
        <v>2588000</v>
      </c>
      <c r="I67" s="106">
        <f t="shared" si="43"/>
        <v>7525900</v>
      </c>
      <c r="J67" s="105">
        <f t="shared" si="43"/>
        <v>17276000</v>
      </c>
      <c r="K67" s="106">
        <f t="shared" si="43"/>
        <v>9355838</v>
      </c>
      <c r="L67" s="105">
        <f t="shared" si="43"/>
        <v>6943000</v>
      </c>
      <c r="M67" s="106">
        <f t="shared" si="43"/>
        <v>12031163</v>
      </c>
      <c r="N67" s="105">
        <f t="shared" si="43"/>
        <v>46279000</v>
      </c>
      <c r="O67" s="106">
        <f t="shared" si="43"/>
        <v>44067877</v>
      </c>
      <c r="P67" s="105">
        <f t="shared" si="36"/>
        <v>73086000</v>
      </c>
      <c r="Q67" s="106">
        <f t="shared" si="37"/>
        <v>72980778</v>
      </c>
      <c r="R67" s="61">
        <f t="shared" si="38"/>
        <v>566.55624369868929</v>
      </c>
      <c r="S67" s="62">
        <f t="shared" si="39"/>
        <v>266.28110682234126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93.35053389873805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93.216137025494305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166188000</v>
      </c>
      <c r="C69" s="92">
        <v>0</v>
      </c>
      <c r="D69" s="92"/>
      <c r="E69" s="92">
        <f>$B69      +$C69      +$D69</f>
        <v>166188000</v>
      </c>
      <c r="F69" s="93">
        <v>166188000</v>
      </c>
      <c r="G69" s="94">
        <v>166188000</v>
      </c>
      <c r="H69" s="93">
        <v>44025000</v>
      </c>
      <c r="I69" s="94">
        <v>53885092</v>
      </c>
      <c r="J69" s="93">
        <v>38841000</v>
      </c>
      <c r="K69" s="94">
        <v>41546944</v>
      </c>
      <c r="L69" s="93">
        <v>7262000</v>
      </c>
      <c r="M69" s="94">
        <v>22762489</v>
      </c>
      <c r="N69" s="93">
        <v>76060000</v>
      </c>
      <c r="O69" s="94">
        <v>49945120</v>
      </c>
      <c r="P69" s="93">
        <f>$H69      +$J69      +$L69      +$N69</f>
        <v>166188000</v>
      </c>
      <c r="Q69" s="94">
        <f>$I69      +$K69      +$M69      +$O69</f>
        <v>168139645</v>
      </c>
      <c r="R69" s="48">
        <f>IF(($L69      =0),0,((($N69      -$L69      )/$L69      )*100))</f>
        <v>947.36987055907457</v>
      </c>
      <c r="S69" s="49">
        <f>IF(($M69      =0),0,((($O69      -$M69      )/$M69      )*100))</f>
        <v>119.41853546859484</v>
      </c>
      <c r="T69" s="48">
        <f>IF(($E69      =0),0,(($P69      /$E69      )*100))</f>
        <v>100</v>
      </c>
      <c r="U69" s="50">
        <f>IF(($E69      =0),0,(($Q69      /$E69      )*100))</f>
        <v>101.17435976123426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166188000</v>
      </c>
      <c r="C70" s="101">
        <f>C69</f>
        <v>0</v>
      </c>
      <c r="D70" s="101"/>
      <c r="E70" s="101">
        <f>$B70      +$C70      +$D70</f>
        <v>166188000</v>
      </c>
      <c r="F70" s="102">
        <f t="shared" ref="F70:O70" si="44">F69</f>
        <v>166188000</v>
      </c>
      <c r="G70" s="103">
        <f t="shared" si="44"/>
        <v>166188000</v>
      </c>
      <c r="H70" s="102">
        <f t="shared" si="44"/>
        <v>44025000</v>
      </c>
      <c r="I70" s="103">
        <f t="shared" si="44"/>
        <v>53885092</v>
      </c>
      <c r="J70" s="102">
        <f t="shared" si="44"/>
        <v>38841000</v>
      </c>
      <c r="K70" s="103">
        <f t="shared" si="44"/>
        <v>41546944</v>
      </c>
      <c r="L70" s="102">
        <f t="shared" si="44"/>
        <v>7262000</v>
      </c>
      <c r="M70" s="103">
        <f t="shared" si="44"/>
        <v>22762489</v>
      </c>
      <c r="N70" s="102">
        <f t="shared" si="44"/>
        <v>76060000</v>
      </c>
      <c r="O70" s="103">
        <f t="shared" si="44"/>
        <v>49945120</v>
      </c>
      <c r="P70" s="102">
        <f>$H70      +$J70      +$L70      +$N70</f>
        <v>166188000</v>
      </c>
      <c r="Q70" s="103">
        <f>$I70      +$K70      +$M70      +$O70</f>
        <v>168139645</v>
      </c>
      <c r="R70" s="57">
        <f>IF(($L70      =0),0,((($N70      -$L70      )/$L70      )*100))</f>
        <v>947.36987055907457</v>
      </c>
      <c r="S70" s="58">
        <f>IF(($M70      =0),0,((($O70      -$M70      )/$M70      )*100))</f>
        <v>119.41853546859484</v>
      </c>
      <c r="T70" s="57">
        <f>IF($E70   =0,0,($P70   /$E70   )*100)</f>
        <v>100</v>
      </c>
      <c r="U70" s="59">
        <f>IF($E70   =0,0,($Q70   /$E70 )*100)</f>
        <v>101.17435976123426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166188000</v>
      </c>
      <c r="C71" s="104">
        <f>C69</f>
        <v>0</v>
      </c>
      <c r="D71" s="104"/>
      <c r="E71" s="104">
        <f>$B71      +$C71      +$D71</f>
        <v>166188000</v>
      </c>
      <c r="F71" s="105">
        <f t="shared" ref="F71:O71" si="45">F69</f>
        <v>166188000</v>
      </c>
      <c r="G71" s="106">
        <f t="shared" si="45"/>
        <v>166188000</v>
      </c>
      <c r="H71" s="105">
        <f t="shared" si="45"/>
        <v>44025000</v>
      </c>
      <c r="I71" s="106">
        <f t="shared" si="45"/>
        <v>53885092</v>
      </c>
      <c r="J71" s="105">
        <f t="shared" si="45"/>
        <v>38841000</v>
      </c>
      <c r="K71" s="106">
        <f t="shared" si="45"/>
        <v>41546944</v>
      </c>
      <c r="L71" s="105">
        <f t="shared" si="45"/>
        <v>7262000</v>
      </c>
      <c r="M71" s="106">
        <f t="shared" si="45"/>
        <v>22762489</v>
      </c>
      <c r="N71" s="105">
        <f t="shared" si="45"/>
        <v>76060000</v>
      </c>
      <c r="O71" s="106">
        <f t="shared" si="45"/>
        <v>49945120</v>
      </c>
      <c r="P71" s="105">
        <f>$H71      +$J71      +$L71      +$N71</f>
        <v>166188000</v>
      </c>
      <c r="Q71" s="106">
        <f>$I71      +$K71      +$M71      +$O71</f>
        <v>168139645</v>
      </c>
      <c r="R71" s="61">
        <f>IF(($L71      =0),0,((($N71      -$L71      )/$L71      )*100))</f>
        <v>947.36987055907457</v>
      </c>
      <c r="S71" s="62">
        <f>IF(($M71      =0),0,((($O71      -$M71      )/$M71      )*100))</f>
        <v>119.41853546859484</v>
      </c>
      <c r="T71" s="61">
        <f>IF($E71   =0,0,($P71   /$E71   )*100)</f>
        <v>100</v>
      </c>
      <c r="U71" s="65">
        <f>IF($E71   =0,0,($Q71   /$E71   )*100)</f>
        <v>101.17435976123426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247511000</v>
      </c>
      <c r="C72" s="104">
        <f>SUM(C9:C14,C17:C23,C26:C29,C32,C35:C39,C42:C52,C55:C58,C61:C65,C69)</f>
        <v>0</v>
      </c>
      <c r="D72" s="104"/>
      <c r="E72" s="104">
        <f>$B72      +$C72      +$D72</f>
        <v>247511000</v>
      </c>
      <c r="F72" s="105">
        <f t="shared" ref="F72:O72" si="46">SUM(F9:F14,F17:F23,F26:F29,F32,F35:F39,F42:F52,F55:F58,F61:F65,F69)</f>
        <v>247511000</v>
      </c>
      <c r="G72" s="106">
        <f t="shared" si="46"/>
        <v>244480000</v>
      </c>
      <c r="H72" s="105">
        <f t="shared" si="46"/>
        <v>46613000</v>
      </c>
      <c r="I72" s="106">
        <f t="shared" si="46"/>
        <v>61410992</v>
      </c>
      <c r="J72" s="105">
        <f t="shared" si="46"/>
        <v>56117000</v>
      </c>
      <c r="K72" s="106">
        <f t="shared" si="46"/>
        <v>50902782</v>
      </c>
      <c r="L72" s="105">
        <f t="shared" si="46"/>
        <v>14205000</v>
      </c>
      <c r="M72" s="106">
        <f t="shared" si="46"/>
        <v>34793652</v>
      </c>
      <c r="N72" s="105">
        <f t="shared" si="46"/>
        <v>122339000</v>
      </c>
      <c r="O72" s="106">
        <f t="shared" si="46"/>
        <v>94012997</v>
      </c>
      <c r="P72" s="105">
        <f>$H72      +$J72      +$L72      +$N72</f>
        <v>239274000</v>
      </c>
      <c r="Q72" s="106">
        <f>$I72      +$K72      +$M72      +$O72</f>
        <v>241120423</v>
      </c>
      <c r="R72" s="61">
        <f>IF(($L72      =0),0,((($N72      -$L72      )/$L72      )*100))</f>
        <v>761.23900035198869</v>
      </c>
      <c r="S72" s="62">
        <f>IF(($M72      =0),0,((($O72      -$M72      )/$M72      )*100))</f>
        <v>170.20157872476278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97.870582460732976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98.625827470549737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C5X4djFPhFvS8aCujFgHyLZXY7qlBOaW8up0v3aIJS9T4rqF3E2EEQZ1TcMifJxEjTEnML8A6NVaHCzhka2/Q==" saltValue="cnRsMQpPW+5xCKGEB9moM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/>
      <c r="I10" s="94"/>
      <c r="J10" s="93"/>
      <c r="K10" s="94"/>
      <c r="L10" s="93">
        <v>1506000</v>
      </c>
      <c r="M10" s="94"/>
      <c r="N10" s="93">
        <v>494000</v>
      </c>
      <c r="O10" s="94"/>
      <c r="P10" s="93">
        <f t="shared" ref="P10:P15" si="1">$H10      +$J10      +$L10      +$N10</f>
        <v>2000000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-67.197875166002646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1506000</v>
      </c>
      <c r="M15" s="97">
        <f t="shared" si="7"/>
        <v>0</v>
      </c>
      <c r="N15" s="96">
        <f t="shared" si="7"/>
        <v>494000</v>
      </c>
      <c r="O15" s="97">
        <f t="shared" si="7"/>
        <v>0</v>
      </c>
      <c r="P15" s="96">
        <f t="shared" si="1"/>
        <v>2000000</v>
      </c>
      <c r="Q15" s="97">
        <f t="shared" si="2"/>
        <v>0</v>
      </c>
      <c r="R15" s="52">
        <f t="shared" si="3"/>
        <v>-67.197875166002646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4031000</v>
      </c>
      <c r="C24" s="95">
        <f>SUM(C17:C23)</f>
        <v>0</v>
      </c>
      <c r="D24" s="95"/>
      <c r="E24" s="95">
        <f t="shared" si="8"/>
        <v>4031000</v>
      </c>
      <c r="F24" s="96">
        <f t="shared" ref="F24:O24" si="15">SUM(F17:F23)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3002000</v>
      </c>
      <c r="C29" s="92">
        <v>0</v>
      </c>
      <c r="D29" s="92"/>
      <c r="E29" s="92">
        <f>$B29      +$C29      +$D29</f>
        <v>3002000</v>
      </c>
      <c r="F29" s="93">
        <v>3002000</v>
      </c>
      <c r="G29" s="94">
        <v>3002000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3002000</v>
      </c>
      <c r="C30" s="95">
        <f>SUM(C26:C29)</f>
        <v>0</v>
      </c>
      <c r="D30" s="95"/>
      <c r="E30" s="95">
        <f>$B30      +$C30      +$D30</f>
        <v>3002000</v>
      </c>
      <c r="F30" s="96">
        <f t="shared" ref="F30:O30" si="16">SUM(F26:F29)</f>
        <v>3002000</v>
      </c>
      <c r="G30" s="97">
        <f t="shared" si="16"/>
        <v>3002000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9245000</v>
      </c>
      <c r="C32" s="92">
        <v>0</v>
      </c>
      <c r="D32" s="92"/>
      <c r="E32" s="92">
        <f>$B32      +$C32      +$D32</f>
        <v>9245000</v>
      </c>
      <c r="F32" s="93">
        <v>9245000</v>
      </c>
      <c r="G32" s="94">
        <v>9245000</v>
      </c>
      <c r="H32" s="93">
        <v>3676000</v>
      </c>
      <c r="I32" s="94"/>
      <c r="J32" s="93">
        <v>2436000</v>
      </c>
      <c r="K32" s="94"/>
      <c r="L32" s="93"/>
      <c r="M32" s="94"/>
      <c r="N32" s="93"/>
      <c r="O32" s="94"/>
      <c r="P32" s="93">
        <f>$H32      +$J32      +$L32      +$N32</f>
        <v>6112000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66.111411573823688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9245000</v>
      </c>
      <c r="C33" s="95">
        <f>C32</f>
        <v>0</v>
      </c>
      <c r="D33" s="95"/>
      <c r="E33" s="95">
        <f>$B33      +$C33      +$D33</f>
        <v>9245000</v>
      </c>
      <c r="F33" s="96">
        <f t="shared" ref="F33:O33" si="17">F32</f>
        <v>9245000</v>
      </c>
      <c r="G33" s="97">
        <f t="shared" si="17"/>
        <v>9245000</v>
      </c>
      <c r="H33" s="96">
        <f t="shared" si="17"/>
        <v>3676000</v>
      </c>
      <c r="I33" s="97">
        <f t="shared" si="17"/>
        <v>0</v>
      </c>
      <c r="J33" s="96">
        <f t="shared" si="17"/>
        <v>2436000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6112000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66.111411573823688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239518000</v>
      </c>
      <c r="C43" s="92">
        <v>-118184000</v>
      </c>
      <c r="D43" s="92"/>
      <c r="E43" s="92">
        <f t="shared" si="26"/>
        <v>121334000</v>
      </c>
      <c r="F43" s="93">
        <v>121334000</v>
      </c>
      <c r="G43" s="94">
        <v>121334000</v>
      </c>
      <c r="H43" s="93"/>
      <c r="I43" s="94"/>
      <c r="J43" s="93"/>
      <c r="K43" s="94"/>
      <c r="L43" s="93">
        <v>63522000</v>
      </c>
      <c r="M43" s="94"/>
      <c r="N43" s="93">
        <v>9282000</v>
      </c>
      <c r="O43" s="94"/>
      <c r="P43" s="93">
        <f t="shared" si="27"/>
        <v>72804000</v>
      </c>
      <c r="Q43" s="94">
        <f t="shared" si="28"/>
        <v>0</v>
      </c>
      <c r="R43" s="48">
        <f t="shared" si="29"/>
        <v>-85.387739680740523</v>
      </c>
      <c r="S43" s="49">
        <f t="shared" si="30"/>
        <v>0</v>
      </c>
      <c r="T43" s="48">
        <f t="shared" si="31"/>
        <v>60.002967016664741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96000000</v>
      </c>
      <c r="C51" s="92">
        <v>0</v>
      </c>
      <c r="D51" s="92"/>
      <c r="E51" s="92">
        <f t="shared" si="26"/>
        <v>96000000</v>
      </c>
      <c r="F51" s="93">
        <v>96000000</v>
      </c>
      <c r="G51" s="94">
        <v>96000000</v>
      </c>
      <c r="H51" s="93"/>
      <c r="I51" s="94"/>
      <c r="J51" s="93"/>
      <c r="K51" s="94"/>
      <c r="L51" s="93">
        <v>15701000</v>
      </c>
      <c r="M51" s="94"/>
      <c r="N51" s="93">
        <v>24155000</v>
      </c>
      <c r="O51" s="94"/>
      <c r="P51" s="93">
        <f t="shared" si="27"/>
        <v>39856000</v>
      </c>
      <c r="Q51" s="94">
        <f t="shared" si="28"/>
        <v>0</v>
      </c>
      <c r="R51" s="48">
        <f t="shared" si="29"/>
        <v>53.843704222660982</v>
      </c>
      <c r="S51" s="49">
        <f t="shared" si="30"/>
        <v>0</v>
      </c>
      <c r="T51" s="48">
        <f t="shared" si="31"/>
        <v>41.516666666666666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335518000</v>
      </c>
      <c r="C53" s="95">
        <f>SUM(C42:C52)</f>
        <v>-118184000</v>
      </c>
      <c r="D53" s="95"/>
      <c r="E53" s="95">
        <f t="shared" si="26"/>
        <v>217334000</v>
      </c>
      <c r="F53" s="96">
        <f t="shared" ref="F53:O53" si="33">SUM(F42:F52)</f>
        <v>217334000</v>
      </c>
      <c r="G53" s="97">
        <f t="shared" si="33"/>
        <v>217334000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79223000</v>
      </c>
      <c r="M53" s="97">
        <f t="shared" si="33"/>
        <v>0</v>
      </c>
      <c r="N53" s="96">
        <f t="shared" si="33"/>
        <v>33437000</v>
      </c>
      <c r="O53" s="97">
        <f t="shared" si="33"/>
        <v>0</v>
      </c>
      <c r="P53" s="96">
        <f t="shared" si="27"/>
        <v>112660000</v>
      </c>
      <c r="Q53" s="97">
        <f t="shared" si="28"/>
        <v>0</v>
      </c>
      <c r="R53" s="52">
        <f t="shared" si="29"/>
        <v>-57.793822501041369</v>
      </c>
      <c r="S53" s="53">
        <f t="shared" si="30"/>
        <v>0</v>
      </c>
      <c r="T53" s="52">
        <f>IF((+$E43+$E45+$E47+$E48+$E51) =0,0,(P53   /(+$E43+$E45+$E47+$E48+$E51) )*100)</f>
        <v>51.837264302870231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353796000</v>
      </c>
      <c r="C67" s="104">
        <f>SUM(C9:C14,C17:C23,C26:C29,C32,C35:C39,C42:C52,C55:C58,C61:C65)</f>
        <v>-118184000</v>
      </c>
      <c r="D67" s="104"/>
      <c r="E67" s="104">
        <f t="shared" si="35"/>
        <v>235612000</v>
      </c>
      <c r="F67" s="105">
        <f t="shared" ref="F67:O67" si="43">SUM(F9:F14,F17:F23,F26:F29,F32,F35:F39,F42:F52,F55:F58,F61:F65)</f>
        <v>235612000</v>
      </c>
      <c r="G67" s="106">
        <f t="shared" si="43"/>
        <v>231581000</v>
      </c>
      <c r="H67" s="105">
        <f t="shared" si="43"/>
        <v>3676000</v>
      </c>
      <c r="I67" s="106">
        <f t="shared" si="43"/>
        <v>0</v>
      </c>
      <c r="J67" s="105">
        <f t="shared" si="43"/>
        <v>2436000</v>
      </c>
      <c r="K67" s="106">
        <f t="shared" si="43"/>
        <v>0</v>
      </c>
      <c r="L67" s="105">
        <f t="shared" si="43"/>
        <v>80729000</v>
      </c>
      <c r="M67" s="106">
        <f t="shared" si="43"/>
        <v>0</v>
      </c>
      <c r="N67" s="105">
        <f t="shared" si="43"/>
        <v>33931000</v>
      </c>
      <c r="O67" s="106">
        <f t="shared" si="43"/>
        <v>0</v>
      </c>
      <c r="P67" s="105">
        <f t="shared" si="36"/>
        <v>120772000</v>
      </c>
      <c r="Q67" s="106">
        <f t="shared" si="37"/>
        <v>0</v>
      </c>
      <c r="R67" s="61">
        <f t="shared" si="38"/>
        <v>-57.969255162333233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52.151083206307945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671957000</v>
      </c>
      <c r="C69" s="92">
        <v>-142519000</v>
      </c>
      <c r="D69" s="92"/>
      <c r="E69" s="92">
        <f>$B69      +$C69      +$D69</f>
        <v>529438000</v>
      </c>
      <c r="F69" s="93">
        <v>529438000</v>
      </c>
      <c r="G69" s="94">
        <v>529438000</v>
      </c>
      <c r="H69" s="93"/>
      <c r="I69" s="94"/>
      <c r="J69" s="93"/>
      <c r="K69" s="94"/>
      <c r="L69" s="93">
        <v>111761000</v>
      </c>
      <c r="M69" s="94"/>
      <c r="N69" s="93">
        <v>165189000</v>
      </c>
      <c r="O69" s="94"/>
      <c r="P69" s="93">
        <f>$H69      +$J69      +$L69      +$N69</f>
        <v>276950000</v>
      </c>
      <c r="Q69" s="94">
        <f>$I69      +$K69      +$M69      +$O69</f>
        <v>0</v>
      </c>
      <c r="R69" s="48">
        <f>IF(($L69      =0),0,((($N69      -$L69      )/$L69      )*100))</f>
        <v>47.805585132559656</v>
      </c>
      <c r="S69" s="49">
        <f>IF(($M69      =0),0,((($O69      -$M69      )/$M69      )*100))</f>
        <v>0</v>
      </c>
      <c r="T69" s="48">
        <f>IF(($E69      =0),0,(($P69      /$E69      )*100))</f>
        <v>52.310185517473244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671957000</v>
      </c>
      <c r="C70" s="101">
        <f>C69</f>
        <v>-142519000</v>
      </c>
      <c r="D70" s="101"/>
      <c r="E70" s="101">
        <f>$B70      +$C70      +$D70</f>
        <v>529438000</v>
      </c>
      <c r="F70" s="102">
        <f t="shared" ref="F70:O70" si="44">F69</f>
        <v>529438000</v>
      </c>
      <c r="G70" s="103">
        <f t="shared" si="44"/>
        <v>529438000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111761000</v>
      </c>
      <c r="M70" s="103">
        <f t="shared" si="44"/>
        <v>0</v>
      </c>
      <c r="N70" s="102">
        <f t="shared" si="44"/>
        <v>165189000</v>
      </c>
      <c r="O70" s="103">
        <f t="shared" si="44"/>
        <v>0</v>
      </c>
      <c r="P70" s="102">
        <f>$H70      +$J70      +$L70      +$N70</f>
        <v>276950000</v>
      </c>
      <c r="Q70" s="103">
        <f>$I70      +$K70      +$M70      +$O70</f>
        <v>0</v>
      </c>
      <c r="R70" s="57">
        <f>IF(($L70      =0),0,((($N70      -$L70      )/$L70      )*100))</f>
        <v>47.805585132559656</v>
      </c>
      <c r="S70" s="58">
        <f>IF(($M70      =0),0,((($O70      -$M70      )/$M70      )*100))</f>
        <v>0</v>
      </c>
      <c r="T70" s="57">
        <f>IF($E70   =0,0,($P70   /$E70   )*100)</f>
        <v>52.310185517473244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671957000</v>
      </c>
      <c r="C71" s="104">
        <f>C69</f>
        <v>-142519000</v>
      </c>
      <c r="D71" s="104"/>
      <c r="E71" s="104">
        <f>$B71      +$C71      +$D71</f>
        <v>529438000</v>
      </c>
      <c r="F71" s="105">
        <f t="shared" ref="F71:O71" si="45">F69</f>
        <v>529438000</v>
      </c>
      <c r="G71" s="106">
        <f t="shared" si="45"/>
        <v>529438000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111761000</v>
      </c>
      <c r="M71" s="106">
        <f t="shared" si="45"/>
        <v>0</v>
      </c>
      <c r="N71" s="105">
        <f t="shared" si="45"/>
        <v>165189000</v>
      </c>
      <c r="O71" s="106">
        <f t="shared" si="45"/>
        <v>0</v>
      </c>
      <c r="P71" s="105">
        <f>$H71      +$J71      +$L71      +$N71</f>
        <v>276950000</v>
      </c>
      <c r="Q71" s="106">
        <f>$I71      +$K71      +$M71      +$O71</f>
        <v>0</v>
      </c>
      <c r="R71" s="61">
        <f>IF(($L71      =0),0,((($N71      -$L71      )/$L71      )*100))</f>
        <v>47.805585132559656</v>
      </c>
      <c r="S71" s="62">
        <f>IF(($M71      =0),0,((($O71      -$M71      )/$M71      )*100))</f>
        <v>0</v>
      </c>
      <c r="T71" s="61">
        <f>IF($E71   =0,0,($P71   /$E71   )*100)</f>
        <v>52.310185517473244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1025753000</v>
      </c>
      <c r="C72" s="104">
        <f>SUM(C9:C14,C17:C23,C26:C29,C32,C35:C39,C42:C52,C55:C58,C61:C65,C69)</f>
        <v>-260703000</v>
      </c>
      <c r="D72" s="104"/>
      <c r="E72" s="104">
        <f>$B72      +$C72      +$D72</f>
        <v>765050000</v>
      </c>
      <c r="F72" s="105">
        <f t="shared" ref="F72:O72" si="46">SUM(F9:F14,F17:F23,F26:F29,F32,F35:F39,F42:F52,F55:F58,F61:F65,F69)</f>
        <v>765050000</v>
      </c>
      <c r="G72" s="106">
        <f t="shared" si="46"/>
        <v>761019000</v>
      </c>
      <c r="H72" s="105">
        <f t="shared" si="46"/>
        <v>3676000</v>
      </c>
      <c r="I72" s="106">
        <f t="shared" si="46"/>
        <v>0</v>
      </c>
      <c r="J72" s="105">
        <f t="shared" si="46"/>
        <v>2436000</v>
      </c>
      <c r="K72" s="106">
        <f t="shared" si="46"/>
        <v>0</v>
      </c>
      <c r="L72" s="105">
        <f t="shared" si="46"/>
        <v>192490000</v>
      </c>
      <c r="M72" s="106">
        <f t="shared" si="46"/>
        <v>0</v>
      </c>
      <c r="N72" s="105">
        <f t="shared" si="46"/>
        <v>199120000</v>
      </c>
      <c r="O72" s="106">
        <f t="shared" si="46"/>
        <v>0</v>
      </c>
      <c r="P72" s="105">
        <f>$H72      +$J72      +$L72      +$N72</f>
        <v>397722000</v>
      </c>
      <c r="Q72" s="106">
        <f>$I72      +$K72      +$M72      +$O72</f>
        <v>0</v>
      </c>
      <c r="R72" s="61">
        <f>IF(($L72      =0),0,((($N72      -$L72      )/$L72      )*100))</f>
        <v>3.4443347706374352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52.261770074071734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3NJgtaj/FAWsp4UBzZeR0VkGBp4qZW+38jHx+z9xZO1+SRv/A5aVoPz51vl9xjUM5r4vk/TcJ6pinC5an6b/w==" saltValue="wyorjyHRnKLF1fVNYzjlu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5" si="0">$B10      +$C10      +$D10</f>
        <v>1950000</v>
      </c>
      <c r="F10" s="93">
        <v>1950000</v>
      </c>
      <c r="G10" s="94">
        <v>1950000</v>
      </c>
      <c r="H10" s="93">
        <v>96000</v>
      </c>
      <c r="I10" s="94">
        <v>50869</v>
      </c>
      <c r="J10" s="93">
        <v>413000</v>
      </c>
      <c r="K10" s="94">
        <v>366952</v>
      </c>
      <c r="L10" s="93">
        <v>787000</v>
      </c>
      <c r="M10" s="94"/>
      <c r="N10" s="93">
        <v>654000</v>
      </c>
      <c r="O10" s="94"/>
      <c r="P10" s="93">
        <f t="shared" ref="P10:P15" si="1">$H10      +$J10      +$L10      +$N10</f>
        <v>1950000</v>
      </c>
      <c r="Q10" s="94">
        <f t="shared" ref="Q10:Q15" si="2">$I10      +$K10      +$M10      +$O10</f>
        <v>417821</v>
      </c>
      <c r="R10" s="48">
        <f t="shared" ref="R10:R15" si="3">IF(($L10      =0),0,((($N10      -$L10      )/$L10      )*100))</f>
        <v>-16.899618805590851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21.42671794871795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1014000</v>
      </c>
      <c r="I11" s="94">
        <v>356566</v>
      </c>
      <c r="J11" s="93">
        <v>1538000</v>
      </c>
      <c r="K11" s="94">
        <v>1538152</v>
      </c>
      <c r="L11" s="93">
        <v>1275000</v>
      </c>
      <c r="M11" s="94"/>
      <c r="N11" s="93">
        <v>1673000</v>
      </c>
      <c r="O11" s="94"/>
      <c r="P11" s="93">
        <f t="shared" si="1"/>
        <v>5500000</v>
      </c>
      <c r="Q11" s="94">
        <f t="shared" si="2"/>
        <v>1894718</v>
      </c>
      <c r="R11" s="48">
        <f t="shared" si="3"/>
        <v>31.215686274509803</v>
      </c>
      <c r="S11" s="49">
        <f t="shared" si="4"/>
        <v>0</v>
      </c>
      <c r="T11" s="48">
        <f t="shared" si="5"/>
        <v>100</v>
      </c>
      <c r="U11" s="50">
        <f t="shared" si="6"/>
        <v>34.449418181818181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7450000</v>
      </c>
      <c r="C15" s="95">
        <f>SUM(C9:C14)</f>
        <v>0</v>
      </c>
      <c r="D15" s="95"/>
      <c r="E15" s="95">
        <f t="shared" si="0"/>
        <v>7450000</v>
      </c>
      <c r="F15" s="96">
        <f t="shared" ref="F15:O15" si="7">SUM(F9:F14)</f>
        <v>7450000</v>
      </c>
      <c r="G15" s="97">
        <f t="shared" si="7"/>
        <v>7450000</v>
      </c>
      <c r="H15" s="96">
        <f t="shared" si="7"/>
        <v>1110000</v>
      </c>
      <c r="I15" s="97">
        <f t="shared" si="7"/>
        <v>407435</v>
      </c>
      <c r="J15" s="96">
        <f t="shared" si="7"/>
        <v>1951000</v>
      </c>
      <c r="K15" s="97">
        <f t="shared" si="7"/>
        <v>1905104</v>
      </c>
      <c r="L15" s="96">
        <f t="shared" si="7"/>
        <v>2062000</v>
      </c>
      <c r="M15" s="97">
        <f t="shared" si="7"/>
        <v>0</v>
      </c>
      <c r="N15" s="96">
        <f t="shared" si="7"/>
        <v>2327000</v>
      </c>
      <c r="O15" s="97">
        <f t="shared" si="7"/>
        <v>0</v>
      </c>
      <c r="P15" s="96">
        <f t="shared" si="1"/>
        <v>7450000</v>
      </c>
      <c r="Q15" s="97">
        <f t="shared" si="2"/>
        <v>2312539</v>
      </c>
      <c r="R15" s="52">
        <f t="shared" si="3"/>
        <v>12.851600387972843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31.040791946308726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3031000</v>
      </c>
      <c r="C24" s="95">
        <f>SUM(C17:C23)</f>
        <v>0</v>
      </c>
      <c r="D24" s="95"/>
      <c r="E24" s="95">
        <f t="shared" si="8"/>
        <v>3031000</v>
      </c>
      <c r="F24" s="96">
        <f t="shared" ref="F24:O24" si="15">SUM(F17:F23)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2340000</v>
      </c>
      <c r="C29" s="92">
        <v>0</v>
      </c>
      <c r="D29" s="92"/>
      <c r="E29" s="92">
        <f>$B29      +$C29      +$D29</f>
        <v>2340000</v>
      </c>
      <c r="F29" s="93">
        <v>2340000</v>
      </c>
      <c r="G29" s="94">
        <v>2340000</v>
      </c>
      <c r="H29" s="93"/>
      <c r="I29" s="94"/>
      <c r="J29" s="93">
        <v>1105000</v>
      </c>
      <c r="K29" s="94">
        <v>241810</v>
      </c>
      <c r="L29" s="93">
        <v>547000</v>
      </c>
      <c r="M29" s="94"/>
      <c r="N29" s="93">
        <v>688000</v>
      </c>
      <c r="O29" s="94"/>
      <c r="P29" s="93">
        <f>$H29      +$J29      +$L29      +$N29</f>
        <v>2340000</v>
      </c>
      <c r="Q29" s="94">
        <f>$I29      +$K29      +$M29      +$O29</f>
        <v>241810</v>
      </c>
      <c r="R29" s="48">
        <f>IF(($L29      =0),0,((($N29      -$L29      )/$L29      )*100))</f>
        <v>25.776965265082268</v>
      </c>
      <c r="S29" s="49">
        <f>IF(($M29      =0),0,((($O29      -$M29      )/$M29      )*100))</f>
        <v>0</v>
      </c>
      <c r="T29" s="48">
        <f>IF(($E29      =0),0,(($P29      /$E29      )*100))</f>
        <v>100</v>
      </c>
      <c r="U29" s="50">
        <f>IF(($E29      =0),0,(($Q29      /$E29      )*100))</f>
        <v>10.333760683760683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2340000</v>
      </c>
      <c r="C30" s="95">
        <f>SUM(C26:C29)</f>
        <v>0</v>
      </c>
      <c r="D30" s="95"/>
      <c r="E30" s="95">
        <f>$B30      +$C30      +$D30</f>
        <v>2340000</v>
      </c>
      <c r="F30" s="96">
        <f t="shared" ref="F30:O30" si="16">SUM(F26:F29)</f>
        <v>2340000</v>
      </c>
      <c r="G30" s="97">
        <f t="shared" si="16"/>
        <v>2340000</v>
      </c>
      <c r="H30" s="96">
        <f t="shared" si="16"/>
        <v>0</v>
      </c>
      <c r="I30" s="97">
        <f t="shared" si="16"/>
        <v>0</v>
      </c>
      <c r="J30" s="96">
        <f t="shared" si="16"/>
        <v>1105000</v>
      </c>
      <c r="K30" s="97">
        <f t="shared" si="16"/>
        <v>241810</v>
      </c>
      <c r="L30" s="96">
        <f t="shared" si="16"/>
        <v>547000</v>
      </c>
      <c r="M30" s="97">
        <f t="shared" si="16"/>
        <v>0</v>
      </c>
      <c r="N30" s="96">
        <f t="shared" si="16"/>
        <v>688000</v>
      </c>
      <c r="O30" s="97">
        <f t="shared" si="16"/>
        <v>0</v>
      </c>
      <c r="P30" s="96">
        <f>$H30      +$J30      +$L30      +$N30</f>
        <v>2340000</v>
      </c>
      <c r="Q30" s="97">
        <f>$I30      +$K30      +$M30      +$O30</f>
        <v>241810</v>
      </c>
      <c r="R30" s="52">
        <f>IF(($L30      =0),0,((($N30      -$L30      )/$L30      )*100))</f>
        <v>25.776965265082268</v>
      </c>
      <c r="S30" s="53">
        <f>IF(($M30      =0),0,((($O30      -$M30      )/$M30      )*100))</f>
        <v>0</v>
      </c>
      <c r="T30" s="52">
        <f>IF($E30   =0,0,($P30   /$E30   )*100)</f>
        <v>100</v>
      </c>
      <c r="U30" s="54">
        <f>IF($E30   =0,0,($Q30   /$E30   )*100)</f>
        <v>10.333760683760683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9740000</v>
      </c>
      <c r="C32" s="92">
        <v>0</v>
      </c>
      <c r="D32" s="92"/>
      <c r="E32" s="92">
        <f>$B32      +$C32      +$D32</f>
        <v>9740000</v>
      </c>
      <c r="F32" s="93">
        <v>9740000</v>
      </c>
      <c r="G32" s="94">
        <v>9740000</v>
      </c>
      <c r="H32" s="93">
        <v>2322000</v>
      </c>
      <c r="I32" s="94">
        <v>1334321</v>
      </c>
      <c r="J32" s="93">
        <v>5029000</v>
      </c>
      <c r="K32" s="94">
        <v>6347896</v>
      </c>
      <c r="L32" s="93">
        <v>124000</v>
      </c>
      <c r="M32" s="94"/>
      <c r="N32" s="93">
        <v>1302000</v>
      </c>
      <c r="O32" s="94"/>
      <c r="P32" s="93">
        <f>$H32      +$J32      +$L32      +$N32</f>
        <v>8777000</v>
      </c>
      <c r="Q32" s="94">
        <f>$I32      +$K32      +$M32      +$O32</f>
        <v>7682217</v>
      </c>
      <c r="R32" s="48">
        <f>IF(($L32      =0),0,((($N32      -$L32      )/$L32      )*100))</f>
        <v>950</v>
      </c>
      <c r="S32" s="49">
        <f>IF(($M32      =0),0,((($O32      -$M32      )/$M32      )*100))</f>
        <v>0</v>
      </c>
      <c r="T32" s="48">
        <f>IF(($E32      =0),0,(($P32      /$E32      )*100))</f>
        <v>90.112936344969199</v>
      </c>
      <c r="U32" s="50">
        <f>IF(($E32      =0),0,(($Q32      /$E32      )*100))</f>
        <v>78.872864476386042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9740000</v>
      </c>
      <c r="C33" s="95">
        <f>C32</f>
        <v>0</v>
      </c>
      <c r="D33" s="95"/>
      <c r="E33" s="95">
        <f>$B33      +$C33      +$D33</f>
        <v>9740000</v>
      </c>
      <c r="F33" s="96">
        <f t="shared" ref="F33:O33" si="17">F32</f>
        <v>9740000</v>
      </c>
      <c r="G33" s="97">
        <f t="shared" si="17"/>
        <v>9740000</v>
      </c>
      <c r="H33" s="96">
        <f t="shared" si="17"/>
        <v>2322000</v>
      </c>
      <c r="I33" s="97">
        <f t="shared" si="17"/>
        <v>1334321</v>
      </c>
      <c r="J33" s="96">
        <f t="shared" si="17"/>
        <v>5029000</v>
      </c>
      <c r="K33" s="97">
        <f t="shared" si="17"/>
        <v>6347896</v>
      </c>
      <c r="L33" s="96">
        <f t="shared" si="17"/>
        <v>124000</v>
      </c>
      <c r="M33" s="97">
        <f t="shared" si="17"/>
        <v>0</v>
      </c>
      <c r="N33" s="96">
        <f t="shared" si="17"/>
        <v>1302000</v>
      </c>
      <c r="O33" s="97">
        <f t="shared" si="17"/>
        <v>0</v>
      </c>
      <c r="P33" s="96">
        <f>$H33      +$J33      +$L33      +$N33</f>
        <v>8777000</v>
      </c>
      <c r="Q33" s="97">
        <f>$I33      +$K33      +$M33      +$O33</f>
        <v>7682217</v>
      </c>
      <c r="R33" s="52">
        <f>IF(($L33      =0),0,((($N33      -$L33      )/$L33      )*100))</f>
        <v>950</v>
      </c>
      <c r="S33" s="53">
        <f>IF(($M33      =0),0,((($O33      -$M33      )/$M33      )*100))</f>
        <v>0</v>
      </c>
      <c r="T33" s="52">
        <f>IF($E33   =0,0,($P33   /$E33   )*100)</f>
        <v>90.112936344969199</v>
      </c>
      <c r="U33" s="54">
        <f>IF($E33   =0,0,($Q33   /$E33   )*100)</f>
        <v>78.872864476386042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1500000</v>
      </c>
      <c r="K38" s="94">
        <v>1313400</v>
      </c>
      <c r="L38" s="93">
        <v>708000</v>
      </c>
      <c r="M38" s="94"/>
      <c r="N38" s="93">
        <v>1599000</v>
      </c>
      <c r="O38" s="94"/>
      <c r="P38" s="93">
        <f t="shared" si="19"/>
        <v>3807000</v>
      </c>
      <c r="Q38" s="94">
        <f t="shared" si="20"/>
        <v>1313400</v>
      </c>
      <c r="R38" s="48">
        <f t="shared" si="21"/>
        <v>125.84745762711864</v>
      </c>
      <c r="S38" s="49">
        <f t="shared" si="22"/>
        <v>0</v>
      </c>
      <c r="T38" s="48">
        <f t="shared" si="23"/>
        <v>95.174999999999997</v>
      </c>
      <c r="U38" s="50">
        <f t="shared" si="24"/>
        <v>32.835000000000001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1500000</v>
      </c>
      <c r="K40" s="97">
        <f t="shared" si="25"/>
        <v>1313400</v>
      </c>
      <c r="L40" s="96">
        <f t="shared" si="25"/>
        <v>708000</v>
      </c>
      <c r="M40" s="97">
        <f t="shared" si="25"/>
        <v>0</v>
      </c>
      <c r="N40" s="96">
        <f t="shared" si="25"/>
        <v>1599000</v>
      </c>
      <c r="O40" s="97">
        <f t="shared" si="25"/>
        <v>0</v>
      </c>
      <c r="P40" s="96">
        <f t="shared" si="19"/>
        <v>3807000</v>
      </c>
      <c r="Q40" s="97">
        <f t="shared" si="20"/>
        <v>1313400</v>
      </c>
      <c r="R40" s="52">
        <f t="shared" si="21"/>
        <v>125.84745762711864</v>
      </c>
      <c r="S40" s="53">
        <f t="shared" si="22"/>
        <v>0</v>
      </c>
      <c r="T40" s="52">
        <f>IF((+$E35+$E38) =0,0,(P40   /(+$E35+$E38) )*100)</f>
        <v>95.174999999999997</v>
      </c>
      <c r="U40" s="54">
        <f>IF((+$E35+$E38) =0,0,(Q40   /(+$E35+$E38) )*100)</f>
        <v>32.835000000000001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31000000</v>
      </c>
      <c r="C44" s="92">
        <v>19715000</v>
      </c>
      <c r="D44" s="92"/>
      <c r="E44" s="92">
        <f t="shared" si="26"/>
        <v>50715000</v>
      </c>
      <c r="F44" s="93">
        <v>50715000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110000000</v>
      </c>
      <c r="C51" s="92">
        <v>35000000</v>
      </c>
      <c r="D51" s="92"/>
      <c r="E51" s="92">
        <f t="shared" si="26"/>
        <v>145000000</v>
      </c>
      <c r="F51" s="93">
        <v>145000000</v>
      </c>
      <c r="G51" s="94">
        <v>145000000</v>
      </c>
      <c r="H51" s="93">
        <v>16500000</v>
      </c>
      <c r="I51" s="94"/>
      <c r="J51" s="93">
        <v>40824000</v>
      </c>
      <c r="K51" s="94">
        <v>49996504</v>
      </c>
      <c r="L51" s="93">
        <v>21826000</v>
      </c>
      <c r="M51" s="94"/>
      <c r="N51" s="93">
        <v>24193000</v>
      </c>
      <c r="O51" s="94"/>
      <c r="P51" s="93">
        <f t="shared" si="27"/>
        <v>103343000</v>
      </c>
      <c r="Q51" s="94">
        <f t="shared" si="28"/>
        <v>49996504</v>
      </c>
      <c r="R51" s="48">
        <f t="shared" si="29"/>
        <v>10.844863923760654</v>
      </c>
      <c r="S51" s="49">
        <f t="shared" si="30"/>
        <v>0</v>
      </c>
      <c r="T51" s="48">
        <f t="shared" si="31"/>
        <v>71.271034482758623</v>
      </c>
      <c r="U51" s="50">
        <f t="shared" si="32"/>
        <v>34.480347586206896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141000000</v>
      </c>
      <c r="C53" s="95">
        <f>SUM(C42:C52)</f>
        <v>54715000</v>
      </c>
      <c r="D53" s="95"/>
      <c r="E53" s="95">
        <f t="shared" si="26"/>
        <v>195715000</v>
      </c>
      <c r="F53" s="96">
        <f t="shared" ref="F53:O53" si="33">SUM(F42:F52)</f>
        <v>195715000</v>
      </c>
      <c r="G53" s="97">
        <f t="shared" si="33"/>
        <v>145000000</v>
      </c>
      <c r="H53" s="96">
        <f t="shared" si="33"/>
        <v>16500000</v>
      </c>
      <c r="I53" s="97">
        <f t="shared" si="33"/>
        <v>0</v>
      </c>
      <c r="J53" s="96">
        <f t="shared" si="33"/>
        <v>40824000</v>
      </c>
      <c r="K53" s="97">
        <f t="shared" si="33"/>
        <v>49996504</v>
      </c>
      <c r="L53" s="96">
        <f t="shared" si="33"/>
        <v>21826000</v>
      </c>
      <c r="M53" s="97">
        <f t="shared" si="33"/>
        <v>0</v>
      </c>
      <c r="N53" s="96">
        <f t="shared" si="33"/>
        <v>24193000</v>
      </c>
      <c r="O53" s="97">
        <f t="shared" si="33"/>
        <v>0</v>
      </c>
      <c r="P53" s="96">
        <f t="shared" si="27"/>
        <v>103343000</v>
      </c>
      <c r="Q53" s="97">
        <f t="shared" si="28"/>
        <v>49996504</v>
      </c>
      <c r="R53" s="52">
        <f t="shared" si="29"/>
        <v>10.844863923760654</v>
      </c>
      <c r="S53" s="53">
        <f t="shared" si="30"/>
        <v>0</v>
      </c>
      <c r="T53" s="52">
        <f>IF((+$E43+$E45+$E47+$E48+$E51) =0,0,(P53   /(+$E43+$E45+$E47+$E48+$E51) )*100)</f>
        <v>71.271034482758623</v>
      </c>
      <c r="U53" s="54">
        <f>IF((+$E43+$E45+$E47+$E48+$E51) =0,0,(Q53   /(+$E43+$E45+$E47+$E48+$E51) )*100)</f>
        <v>34.480347586206896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167561000</v>
      </c>
      <c r="C67" s="104">
        <f>SUM(C9:C14,C17:C23,C26:C29,C32,C35:C39,C42:C52,C55:C58,C61:C65)</f>
        <v>54715000</v>
      </c>
      <c r="D67" s="104"/>
      <c r="E67" s="104">
        <f t="shared" si="35"/>
        <v>222276000</v>
      </c>
      <c r="F67" s="105">
        <f t="shared" ref="F67:O67" si="43">SUM(F9:F14,F17:F23,F26:F29,F32,F35:F39,F42:F52,F55:F58,F61:F65)</f>
        <v>222276000</v>
      </c>
      <c r="G67" s="106">
        <f t="shared" si="43"/>
        <v>168530000</v>
      </c>
      <c r="H67" s="105">
        <f t="shared" si="43"/>
        <v>19932000</v>
      </c>
      <c r="I67" s="106">
        <f t="shared" si="43"/>
        <v>1741756</v>
      </c>
      <c r="J67" s="105">
        <f t="shared" si="43"/>
        <v>50409000</v>
      </c>
      <c r="K67" s="106">
        <f t="shared" si="43"/>
        <v>59804714</v>
      </c>
      <c r="L67" s="105">
        <f t="shared" si="43"/>
        <v>25267000</v>
      </c>
      <c r="M67" s="106">
        <f t="shared" si="43"/>
        <v>0</v>
      </c>
      <c r="N67" s="105">
        <f t="shared" si="43"/>
        <v>30109000</v>
      </c>
      <c r="O67" s="106">
        <f t="shared" si="43"/>
        <v>0</v>
      </c>
      <c r="P67" s="105">
        <f t="shared" si="36"/>
        <v>125717000</v>
      </c>
      <c r="Q67" s="106">
        <f t="shared" si="37"/>
        <v>61546470</v>
      </c>
      <c r="R67" s="61">
        <f t="shared" si="38"/>
        <v>19.16333557604781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74.596214323859257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36.519592950809944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398778000</v>
      </c>
      <c r="C69" s="92">
        <v>0</v>
      </c>
      <c r="D69" s="92"/>
      <c r="E69" s="92">
        <f>$B69      +$C69      +$D69</f>
        <v>398778000</v>
      </c>
      <c r="F69" s="93">
        <v>398778000</v>
      </c>
      <c r="G69" s="94">
        <v>398778000</v>
      </c>
      <c r="H69" s="93">
        <v>54755000</v>
      </c>
      <c r="I69" s="94">
        <v>14326940</v>
      </c>
      <c r="J69" s="93">
        <v>121581000</v>
      </c>
      <c r="K69" s="94">
        <v>132110944</v>
      </c>
      <c r="L69" s="93">
        <v>82000000</v>
      </c>
      <c r="M69" s="94"/>
      <c r="N69" s="93">
        <v>89173000</v>
      </c>
      <c r="O69" s="94"/>
      <c r="P69" s="93">
        <f>$H69      +$J69      +$L69      +$N69</f>
        <v>347509000</v>
      </c>
      <c r="Q69" s="94">
        <f>$I69      +$K69      +$M69      +$O69</f>
        <v>146437884</v>
      </c>
      <c r="R69" s="48">
        <f>IF(($L69      =0),0,((($N69      -$L69      )/$L69      )*100))</f>
        <v>8.7475609756097548</v>
      </c>
      <c r="S69" s="49">
        <f>IF(($M69      =0),0,((($O69      -$M69      )/$M69      )*100))</f>
        <v>0</v>
      </c>
      <c r="T69" s="48">
        <f>IF(($E69      =0),0,(($P69      /$E69      )*100))</f>
        <v>87.143473310965007</v>
      </c>
      <c r="U69" s="50">
        <f>IF(($E69      =0),0,(($Q69      /$E69      )*100))</f>
        <v>36.721655658035296</v>
      </c>
      <c r="V69" s="93">
        <v>88733000</v>
      </c>
      <c r="W69" s="94">
        <v>0</v>
      </c>
    </row>
    <row r="70" spans="1:23" ht="12.95" customHeight="1" x14ac:dyDescent="0.2">
      <c r="A70" s="56" t="s">
        <v>41</v>
      </c>
      <c r="B70" s="101">
        <f>B69</f>
        <v>398778000</v>
      </c>
      <c r="C70" s="101">
        <f>C69</f>
        <v>0</v>
      </c>
      <c r="D70" s="101"/>
      <c r="E70" s="101">
        <f>$B70      +$C70      +$D70</f>
        <v>398778000</v>
      </c>
      <c r="F70" s="102">
        <f t="shared" ref="F70:O70" si="44">F69</f>
        <v>398778000</v>
      </c>
      <c r="G70" s="103">
        <f t="shared" si="44"/>
        <v>398778000</v>
      </c>
      <c r="H70" s="102">
        <f t="shared" si="44"/>
        <v>54755000</v>
      </c>
      <c r="I70" s="103">
        <f t="shared" si="44"/>
        <v>14326940</v>
      </c>
      <c r="J70" s="102">
        <f t="shared" si="44"/>
        <v>121581000</v>
      </c>
      <c r="K70" s="103">
        <f t="shared" si="44"/>
        <v>132110944</v>
      </c>
      <c r="L70" s="102">
        <f t="shared" si="44"/>
        <v>82000000</v>
      </c>
      <c r="M70" s="103">
        <f t="shared" si="44"/>
        <v>0</v>
      </c>
      <c r="N70" s="102">
        <f t="shared" si="44"/>
        <v>89173000</v>
      </c>
      <c r="O70" s="103">
        <f t="shared" si="44"/>
        <v>0</v>
      </c>
      <c r="P70" s="102">
        <f>$H70      +$J70      +$L70      +$N70</f>
        <v>347509000</v>
      </c>
      <c r="Q70" s="103">
        <f>$I70      +$K70      +$M70      +$O70</f>
        <v>146437884</v>
      </c>
      <c r="R70" s="57">
        <f>IF(($L70      =0),0,((($N70      -$L70      )/$L70      )*100))</f>
        <v>8.7475609756097548</v>
      </c>
      <c r="S70" s="58">
        <f>IF(($M70      =0),0,((($O70      -$M70      )/$M70      )*100))</f>
        <v>0</v>
      </c>
      <c r="T70" s="57">
        <f>IF($E70   =0,0,($P70   /$E70   )*100)</f>
        <v>87.143473310965007</v>
      </c>
      <c r="U70" s="59">
        <f>IF($E70   =0,0,($Q70   /$E70 )*100)</f>
        <v>36.721655658035296</v>
      </c>
      <c r="V70" s="102">
        <f>V69</f>
        <v>88733000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398778000</v>
      </c>
      <c r="C71" s="104">
        <f>C69</f>
        <v>0</v>
      </c>
      <c r="D71" s="104"/>
      <c r="E71" s="104">
        <f>$B71      +$C71      +$D71</f>
        <v>398778000</v>
      </c>
      <c r="F71" s="105">
        <f t="shared" ref="F71:O71" si="45">F69</f>
        <v>398778000</v>
      </c>
      <c r="G71" s="106">
        <f t="shared" si="45"/>
        <v>398778000</v>
      </c>
      <c r="H71" s="105">
        <f t="shared" si="45"/>
        <v>54755000</v>
      </c>
      <c r="I71" s="106">
        <f t="shared" si="45"/>
        <v>14326940</v>
      </c>
      <c r="J71" s="105">
        <f t="shared" si="45"/>
        <v>121581000</v>
      </c>
      <c r="K71" s="106">
        <f t="shared" si="45"/>
        <v>132110944</v>
      </c>
      <c r="L71" s="105">
        <f t="shared" si="45"/>
        <v>82000000</v>
      </c>
      <c r="M71" s="106">
        <f t="shared" si="45"/>
        <v>0</v>
      </c>
      <c r="N71" s="105">
        <f t="shared" si="45"/>
        <v>89173000</v>
      </c>
      <c r="O71" s="106">
        <f t="shared" si="45"/>
        <v>0</v>
      </c>
      <c r="P71" s="105">
        <f>$H71      +$J71      +$L71      +$N71</f>
        <v>347509000</v>
      </c>
      <c r="Q71" s="106">
        <f>$I71      +$K71      +$M71      +$O71</f>
        <v>146437884</v>
      </c>
      <c r="R71" s="61">
        <f>IF(($L71      =0),0,((($N71      -$L71      )/$L71      )*100))</f>
        <v>8.7475609756097548</v>
      </c>
      <c r="S71" s="62">
        <f>IF(($M71      =0),0,((($O71      -$M71      )/$M71      )*100))</f>
        <v>0</v>
      </c>
      <c r="T71" s="61">
        <f>IF($E71   =0,0,($P71   /$E71   )*100)</f>
        <v>87.143473310965007</v>
      </c>
      <c r="U71" s="65">
        <f>IF($E71   =0,0,($Q71   /$E71   )*100)</f>
        <v>36.721655658035296</v>
      </c>
      <c r="V71" s="105">
        <f>V69</f>
        <v>88733000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566339000</v>
      </c>
      <c r="C72" s="104">
        <f>SUM(C9:C14,C17:C23,C26:C29,C32,C35:C39,C42:C52,C55:C58,C61:C65,C69)</f>
        <v>54715000</v>
      </c>
      <c r="D72" s="104"/>
      <c r="E72" s="104">
        <f>$B72      +$C72      +$D72</f>
        <v>621054000</v>
      </c>
      <c r="F72" s="105">
        <f t="shared" ref="F72:O72" si="46">SUM(F9:F14,F17:F23,F26:F29,F32,F35:F39,F42:F52,F55:F58,F61:F65,F69)</f>
        <v>621054000</v>
      </c>
      <c r="G72" s="106">
        <f t="shared" si="46"/>
        <v>567308000</v>
      </c>
      <c r="H72" s="105">
        <f t="shared" si="46"/>
        <v>74687000</v>
      </c>
      <c r="I72" s="106">
        <f t="shared" si="46"/>
        <v>16068696</v>
      </c>
      <c r="J72" s="105">
        <f t="shared" si="46"/>
        <v>171990000</v>
      </c>
      <c r="K72" s="106">
        <f t="shared" si="46"/>
        <v>191915658</v>
      </c>
      <c r="L72" s="105">
        <f t="shared" si="46"/>
        <v>107267000</v>
      </c>
      <c r="M72" s="106">
        <f t="shared" si="46"/>
        <v>0</v>
      </c>
      <c r="N72" s="105">
        <f t="shared" si="46"/>
        <v>119282000</v>
      </c>
      <c r="O72" s="106">
        <f t="shared" si="46"/>
        <v>0</v>
      </c>
      <c r="P72" s="105">
        <f>$H72      +$J72      +$L72      +$N72</f>
        <v>473226000</v>
      </c>
      <c r="Q72" s="106">
        <f>$I72      +$K72      +$M72      +$O72</f>
        <v>207984354</v>
      </c>
      <c r="R72" s="61">
        <f>IF(($L72      =0),0,((($N72      -$L72      )/$L72      )*100))</f>
        <v>11.201021749466285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83.416063231965708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36.661628956404634</v>
      </c>
      <c r="V72" s="105">
        <f>SUM(V9:V14,V17:V23,V26:V29,V32,V35:V39,V42:V52,V55:V58,V61:V65,V69)</f>
        <v>88733000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9yn1Bq/QJRbiyBXKF9fnJI0ZIi4S0j1t9VUIJwG3iU8WYz9+tVd0RuqwzqNIvPrkASiphdw0DUf2FKCZZFw+5w==" saltValue="OCFoiEjpiw8aScGGP1d7J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336000</v>
      </c>
      <c r="I10" s="94">
        <v>122400</v>
      </c>
      <c r="J10" s="93">
        <v>2128000</v>
      </c>
      <c r="K10" s="94">
        <v>-122400</v>
      </c>
      <c r="L10" s="93">
        <v>636000</v>
      </c>
      <c r="M10" s="94"/>
      <c r="N10" s="93"/>
      <c r="O10" s="94"/>
      <c r="P10" s="93">
        <f t="shared" ref="P10:P15" si="1">$H10      +$J10      +$L10      +$N10</f>
        <v>3100000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336000</v>
      </c>
      <c r="I15" s="97">
        <f t="shared" si="7"/>
        <v>122400</v>
      </c>
      <c r="J15" s="96">
        <f t="shared" si="7"/>
        <v>2128000</v>
      </c>
      <c r="K15" s="97">
        <f t="shared" si="7"/>
        <v>-122400</v>
      </c>
      <c r="L15" s="96">
        <f t="shared" si="7"/>
        <v>636000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3100000</v>
      </c>
      <c r="Q15" s="97">
        <f t="shared" si="2"/>
        <v>0</v>
      </c>
      <c r="R15" s="52">
        <f t="shared" si="3"/>
        <v>-100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6057000</v>
      </c>
      <c r="D20" s="92"/>
      <c r="E20" s="92">
        <f t="shared" si="8"/>
        <v>6057000</v>
      </c>
      <c r="F20" s="93">
        <v>6057000</v>
      </c>
      <c r="G20" s="94">
        <v>6057000</v>
      </c>
      <c r="H20" s="93"/>
      <c r="I20" s="94"/>
      <c r="J20" s="93"/>
      <c r="K20" s="94"/>
      <c r="L20" s="93"/>
      <c r="M20" s="94"/>
      <c r="N20" s="93">
        <v>6056000</v>
      </c>
      <c r="O20" s="94"/>
      <c r="P20" s="93">
        <f t="shared" si="9"/>
        <v>6056000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99.98349017665511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6057000</v>
      </c>
      <c r="D24" s="95"/>
      <c r="E24" s="95">
        <f t="shared" si="8"/>
        <v>6057000</v>
      </c>
      <c r="F24" s="96">
        <f t="shared" ref="F24:O24" si="15">SUM(F17:F23)</f>
        <v>6057000</v>
      </c>
      <c r="G24" s="97">
        <f t="shared" si="15"/>
        <v>6057000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6056000</v>
      </c>
      <c r="O24" s="97">
        <f t="shared" si="15"/>
        <v>0</v>
      </c>
      <c r="P24" s="96">
        <f t="shared" si="9"/>
        <v>6056000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99.98349017665511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1552000</v>
      </c>
      <c r="C32" s="92">
        <v>0</v>
      </c>
      <c r="D32" s="92"/>
      <c r="E32" s="92">
        <f>$B32      +$C32      +$D32</f>
        <v>1552000</v>
      </c>
      <c r="F32" s="93">
        <v>1552000</v>
      </c>
      <c r="G32" s="94">
        <v>1552000</v>
      </c>
      <c r="H32" s="93">
        <v>396000</v>
      </c>
      <c r="I32" s="94"/>
      <c r="J32" s="93"/>
      <c r="K32" s="94"/>
      <c r="L32" s="93"/>
      <c r="M32" s="94"/>
      <c r="N32" s="93">
        <v>266000</v>
      </c>
      <c r="O32" s="94"/>
      <c r="P32" s="93">
        <f>$H32      +$J32      +$L32      +$N32</f>
        <v>662000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42.654639175257728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1552000</v>
      </c>
      <c r="C33" s="95">
        <f>C32</f>
        <v>0</v>
      </c>
      <c r="D33" s="95"/>
      <c r="E33" s="95">
        <f>$B33      +$C33      +$D33</f>
        <v>1552000</v>
      </c>
      <c r="F33" s="96">
        <f t="shared" ref="F33:O33" si="17">F32</f>
        <v>1552000</v>
      </c>
      <c r="G33" s="97">
        <f t="shared" si="17"/>
        <v>1552000</v>
      </c>
      <c r="H33" s="96">
        <f t="shared" si="17"/>
        <v>396000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266000</v>
      </c>
      <c r="O33" s="97">
        <f t="shared" si="17"/>
        <v>0</v>
      </c>
      <c r="P33" s="96">
        <f>$H33      +$J33      +$L33      +$N33</f>
        <v>662000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42.654639175257728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2248000</v>
      </c>
      <c r="C36" s="92">
        <v>0</v>
      </c>
      <c r="D36" s="92"/>
      <c r="E36" s="92">
        <f t="shared" si="18"/>
        <v>2248000</v>
      </c>
      <c r="F36" s="93">
        <v>2248000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2248000</v>
      </c>
      <c r="C40" s="95">
        <f>SUM(C35:C39)</f>
        <v>0</v>
      </c>
      <c r="D40" s="95"/>
      <c r="E40" s="95">
        <f t="shared" si="18"/>
        <v>2248000</v>
      </c>
      <c r="F40" s="96">
        <f t="shared" ref="F40:O40" si="25">SUM(F35:F39)</f>
        <v>2248000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41000000</v>
      </c>
      <c r="C44" s="92">
        <v>-19000000</v>
      </c>
      <c r="D44" s="92"/>
      <c r="E44" s="92">
        <f t="shared" si="26"/>
        <v>22000000</v>
      </c>
      <c r="F44" s="93">
        <v>22000000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12000000</v>
      </c>
      <c r="H51" s="93">
        <v>1638000</v>
      </c>
      <c r="I51" s="94">
        <v>1088109</v>
      </c>
      <c r="J51" s="93">
        <v>3893000</v>
      </c>
      <c r="K51" s="94"/>
      <c r="L51" s="93"/>
      <c r="M51" s="94"/>
      <c r="N51" s="93">
        <v>6469000</v>
      </c>
      <c r="O51" s="94"/>
      <c r="P51" s="93">
        <f t="shared" si="27"/>
        <v>12000000</v>
      </c>
      <c r="Q51" s="94">
        <f t="shared" si="28"/>
        <v>1088109</v>
      </c>
      <c r="R51" s="48">
        <f t="shared" si="29"/>
        <v>0</v>
      </c>
      <c r="S51" s="49">
        <f t="shared" si="30"/>
        <v>0</v>
      </c>
      <c r="T51" s="48">
        <f t="shared" si="31"/>
        <v>100</v>
      </c>
      <c r="U51" s="50">
        <f t="shared" si="32"/>
        <v>9.0675749999999997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53000000</v>
      </c>
      <c r="C53" s="95">
        <f>SUM(C42:C52)</f>
        <v>-19000000</v>
      </c>
      <c r="D53" s="95"/>
      <c r="E53" s="95">
        <f t="shared" si="26"/>
        <v>34000000</v>
      </c>
      <c r="F53" s="96">
        <f t="shared" ref="F53:O53" si="33">SUM(F42:F52)</f>
        <v>34000000</v>
      </c>
      <c r="G53" s="97">
        <f t="shared" si="33"/>
        <v>12000000</v>
      </c>
      <c r="H53" s="96">
        <f t="shared" si="33"/>
        <v>1638000</v>
      </c>
      <c r="I53" s="97">
        <f t="shared" si="33"/>
        <v>1088109</v>
      </c>
      <c r="J53" s="96">
        <f t="shared" si="33"/>
        <v>3893000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6469000</v>
      </c>
      <c r="O53" s="97">
        <f t="shared" si="33"/>
        <v>0</v>
      </c>
      <c r="P53" s="96">
        <f t="shared" si="27"/>
        <v>12000000</v>
      </c>
      <c r="Q53" s="97">
        <f t="shared" si="28"/>
        <v>1088109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9.0675749999999997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59900000</v>
      </c>
      <c r="C67" s="104">
        <f>SUM(C9:C14,C17:C23,C26:C29,C32,C35:C39,C42:C52,C55:C58,C61:C65)</f>
        <v>-12943000</v>
      </c>
      <c r="D67" s="104"/>
      <c r="E67" s="104">
        <f t="shared" si="35"/>
        <v>46957000</v>
      </c>
      <c r="F67" s="105">
        <f t="shared" ref="F67:O67" si="43">SUM(F9:F14,F17:F23,F26:F29,F32,F35:F39,F42:F52,F55:F58,F61:F65)</f>
        <v>46957000</v>
      </c>
      <c r="G67" s="106">
        <f t="shared" si="43"/>
        <v>22709000</v>
      </c>
      <c r="H67" s="105">
        <f t="shared" si="43"/>
        <v>2370000</v>
      </c>
      <c r="I67" s="106">
        <f t="shared" si="43"/>
        <v>1210509</v>
      </c>
      <c r="J67" s="105">
        <f t="shared" si="43"/>
        <v>6021000</v>
      </c>
      <c r="K67" s="106">
        <f t="shared" si="43"/>
        <v>-122400</v>
      </c>
      <c r="L67" s="105">
        <f t="shared" si="43"/>
        <v>636000</v>
      </c>
      <c r="M67" s="106">
        <f t="shared" si="43"/>
        <v>0</v>
      </c>
      <c r="N67" s="105">
        <f t="shared" si="43"/>
        <v>12791000</v>
      </c>
      <c r="O67" s="106">
        <f t="shared" si="43"/>
        <v>0</v>
      </c>
      <c r="P67" s="105">
        <f t="shared" si="36"/>
        <v>21818000</v>
      </c>
      <c r="Q67" s="106">
        <f t="shared" si="37"/>
        <v>1088109</v>
      </c>
      <c r="R67" s="61">
        <f t="shared" si="38"/>
        <v>1911.1635220125788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96.076445462151568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4.7915319917213441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28564000</v>
      </c>
      <c r="C69" s="92">
        <v>0</v>
      </c>
      <c r="D69" s="92"/>
      <c r="E69" s="92">
        <f>$B69      +$C69      +$D69</f>
        <v>28564000</v>
      </c>
      <c r="F69" s="93">
        <v>28564000</v>
      </c>
      <c r="G69" s="94">
        <v>28564000</v>
      </c>
      <c r="H69" s="93">
        <v>5357000</v>
      </c>
      <c r="I69" s="94"/>
      <c r="J69" s="93">
        <v>9370000</v>
      </c>
      <c r="K69" s="94"/>
      <c r="L69" s="93">
        <v>6853000</v>
      </c>
      <c r="M69" s="94"/>
      <c r="N69" s="93">
        <v>6984000</v>
      </c>
      <c r="O69" s="94"/>
      <c r="P69" s="93">
        <f>$H69      +$J69      +$L69      +$N69</f>
        <v>28564000</v>
      </c>
      <c r="Q69" s="94">
        <f>$I69      +$K69      +$M69      +$O69</f>
        <v>0</v>
      </c>
      <c r="R69" s="48">
        <f>IF(($L69      =0),0,((($N69      -$L69      )/$L69      )*100))</f>
        <v>1.9115715744929227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28564000</v>
      </c>
      <c r="C70" s="101">
        <f>C69</f>
        <v>0</v>
      </c>
      <c r="D70" s="101"/>
      <c r="E70" s="101">
        <f>$B70      +$C70      +$D70</f>
        <v>28564000</v>
      </c>
      <c r="F70" s="102">
        <f t="shared" ref="F70:O70" si="44">F69</f>
        <v>28564000</v>
      </c>
      <c r="G70" s="103">
        <f t="shared" si="44"/>
        <v>28564000</v>
      </c>
      <c r="H70" s="102">
        <f t="shared" si="44"/>
        <v>5357000</v>
      </c>
      <c r="I70" s="103">
        <f t="shared" si="44"/>
        <v>0</v>
      </c>
      <c r="J70" s="102">
        <f t="shared" si="44"/>
        <v>9370000</v>
      </c>
      <c r="K70" s="103">
        <f t="shared" si="44"/>
        <v>0</v>
      </c>
      <c r="L70" s="102">
        <f t="shared" si="44"/>
        <v>6853000</v>
      </c>
      <c r="M70" s="103">
        <f t="shared" si="44"/>
        <v>0</v>
      </c>
      <c r="N70" s="102">
        <f t="shared" si="44"/>
        <v>6984000</v>
      </c>
      <c r="O70" s="103">
        <f t="shared" si="44"/>
        <v>0</v>
      </c>
      <c r="P70" s="102">
        <f>$H70      +$J70      +$L70      +$N70</f>
        <v>28564000</v>
      </c>
      <c r="Q70" s="103">
        <f>$I70      +$K70      +$M70      +$O70</f>
        <v>0</v>
      </c>
      <c r="R70" s="57">
        <f>IF(($L70      =0),0,((($N70      -$L70      )/$L70      )*100))</f>
        <v>1.9115715744929227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28564000</v>
      </c>
      <c r="C71" s="104">
        <f>C69</f>
        <v>0</v>
      </c>
      <c r="D71" s="104"/>
      <c r="E71" s="104">
        <f>$B71      +$C71      +$D71</f>
        <v>28564000</v>
      </c>
      <c r="F71" s="105">
        <f t="shared" ref="F71:O71" si="45">F69</f>
        <v>28564000</v>
      </c>
      <c r="G71" s="106">
        <f t="shared" si="45"/>
        <v>28564000</v>
      </c>
      <c r="H71" s="105">
        <f t="shared" si="45"/>
        <v>5357000</v>
      </c>
      <c r="I71" s="106">
        <f t="shared" si="45"/>
        <v>0</v>
      </c>
      <c r="J71" s="105">
        <f t="shared" si="45"/>
        <v>9370000</v>
      </c>
      <c r="K71" s="106">
        <f t="shared" si="45"/>
        <v>0</v>
      </c>
      <c r="L71" s="105">
        <f t="shared" si="45"/>
        <v>6853000</v>
      </c>
      <c r="M71" s="106">
        <f t="shared" si="45"/>
        <v>0</v>
      </c>
      <c r="N71" s="105">
        <f t="shared" si="45"/>
        <v>6984000</v>
      </c>
      <c r="O71" s="106">
        <f t="shared" si="45"/>
        <v>0</v>
      </c>
      <c r="P71" s="105">
        <f>$H71      +$J71      +$L71      +$N71</f>
        <v>28564000</v>
      </c>
      <c r="Q71" s="106">
        <f>$I71      +$K71      +$M71      +$O71</f>
        <v>0</v>
      </c>
      <c r="R71" s="61">
        <f>IF(($L71      =0),0,((($N71      -$L71      )/$L71      )*100))</f>
        <v>1.9115715744929227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88464000</v>
      </c>
      <c r="C72" s="104">
        <f>SUM(C9:C14,C17:C23,C26:C29,C32,C35:C39,C42:C52,C55:C58,C61:C65,C69)</f>
        <v>-12943000</v>
      </c>
      <c r="D72" s="104"/>
      <c r="E72" s="104">
        <f>$B72      +$C72      +$D72</f>
        <v>75521000</v>
      </c>
      <c r="F72" s="105">
        <f t="shared" ref="F72:O72" si="46">SUM(F9:F14,F17:F23,F26:F29,F32,F35:F39,F42:F52,F55:F58,F61:F65,F69)</f>
        <v>75521000</v>
      </c>
      <c r="G72" s="106">
        <f t="shared" si="46"/>
        <v>51273000</v>
      </c>
      <c r="H72" s="105">
        <f t="shared" si="46"/>
        <v>7727000</v>
      </c>
      <c r="I72" s="106">
        <f t="shared" si="46"/>
        <v>1210509</v>
      </c>
      <c r="J72" s="105">
        <f t="shared" si="46"/>
        <v>15391000</v>
      </c>
      <c r="K72" s="106">
        <f t="shared" si="46"/>
        <v>-122400</v>
      </c>
      <c r="L72" s="105">
        <f t="shared" si="46"/>
        <v>7489000</v>
      </c>
      <c r="M72" s="106">
        <f t="shared" si="46"/>
        <v>0</v>
      </c>
      <c r="N72" s="105">
        <f t="shared" si="46"/>
        <v>19775000</v>
      </c>
      <c r="O72" s="106">
        <f t="shared" si="46"/>
        <v>0</v>
      </c>
      <c r="P72" s="105">
        <f>$H72      +$J72      +$L72      +$N72</f>
        <v>50382000</v>
      </c>
      <c r="Q72" s="106">
        <f>$I72      +$K72      +$M72      +$O72</f>
        <v>1088109</v>
      </c>
      <c r="R72" s="61">
        <f>IF(($L72      =0),0,((($N72      -$L72      )/$L72      )*100))</f>
        <v>164.05394578715448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98.262243285939959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2.1221871160259784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AFYfXm7a7wbKwSm0ASoF4vdDBwMStuInLqvXTS0cUFB9E2mg+GNy+1dDnhSZhcC9un7/Qo0jl0pRGhKj+rE3Q==" saltValue="Zg6rWMgPcz4dX1Wmh4kbm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D3D982-A5B1-4F28-B0F9-2337DFA2540C}"/>
</file>

<file path=customXml/itemProps2.xml><?xml version="1.0" encoding="utf-8"?>
<ds:datastoreItem xmlns:ds="http://schemas.openxmlformats.org/officeDocument/2006/customXml" ds:itemID="{F82008DE-63EB-4E9D-9D27-67D3B0269B5D}"/>
</file>

<file path=customXml/itemProps3.xml><?xml version="1.0" encoding="utf-8"?>
<ds:datastoreItem xmlns:ds="http://schemas.openxmlformats.org/officeDocument/2006/customXml" ds:itemID="{333896EC-6416-4713-B1FF-474BEAE21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40</vt:i4>
      </vt:variant>
    </vt:vector>
  </HeadingPairs>
  <TitlesOfParts>
    <vt:vector size="80" baseType="lpstr">
      <vt:lpstr>Summary</vt:lpstr>
      <vt:lpstr>BUF</vt:lpstr>
      <vt:lpstr>DC10</vt:lpstr>
      <vt:lpstr>DC12</vt:lpstr>
      <vt:lpstr>DC13</vt:lpstr>
      <vt:lpstr>DC14</vt:lpstr>
      <vt:lpstr>DC15</vt:lpstr>
      <vt:lpstr>DC44</vt:lpstr>
      <vt:lpstr>EC101</vt:lpstr>
      <vt:lpstr>EC102</vt:lpstr>
      <vt:lpstr>EC104</vt:lpstr>
      <vt:lpstr>EC105</vt:lpstr>
      <vt:lpstr>EC106</vt:lpstr>
      <vt:lpstr>EC108</vt:lpstr>
      <vt:lpstr>EC109</vt:lpstr>
      <vt:lpstr>EC121</vt:lpstr>
      <vt:lpstr>EC122</vt:lpstr>
      <vt:lpstr>EC123</vt:lpstr>
      <vt:lpstr>EC124</vt:lpstr>
      <vt:lpstr>EC126</vt:lpstr>
      <vt:lpstr>EC129</vt:lpstr>
      <vt:lpstr>EC131</vt:lpstr>
      <vt:lpstr>EC135</vt:lpstr>
      <vt:lpstr>EC136</vt:lpstr>
      <vt:lpstr>EC137</vt:lpstr>
      <vt:lpstr>EC138</vt:lpstr>
      <vt:lpstr>EC139</vt:lpstr>
      <vt:lpstr>EC141</vt:lpstr>
      <vt:lpstr>EC142</vt:lpstr>
      <vt:lpstr>EC145</vt:lpstr>
      <vt:lpstr>EC153</vt:lpstr>
      <vt:lpstr>EC154</vt:lpstr>
      <vt:lpstr>EC155</vt:lpstr>
      <vt:lpstr>EC156</vt:lpstr>
      <vt:lpstr>EC157</vt:lpstr>
      <vt:lpstr>EC441</vt:lpstr>
      <vt:lpstr>EC442</vt:lpstr>
      <vt:lpstr>EC443</vt:lpstr>
      <vt:lpstr>EC444</vt:lpstr>
      <vt:lpstr>NMA</vt:lpstr>
      <vt:lpstr>BUF!Print_Area</vt:lpstr>
      <vt:lpstr>'DC10'!Print_Area</vt:lpstr>
      <vt:lpstr>'DC12'!Print_Area</vt:lpstr>
      <vt:lpstr>'DC13'!Print_Area</vt:lpstr>
      <vt:lpstr>'DC14'!Print_Area</vt:lpstr>
      <vt:lpstr>'DC15'!Print_Area</vt:lpstr>
      <vt:lpstr>'DC44'!Print_Area</vt:lpstr>
      <vt:lpstr>'EC101'!Print_Area</vt:lpstr>
      <vt:lpstr>'EC102'!Print_Area</vt:lpstr>
      <vt:lpstr>'EC104'!Print_Area</vt:lpstr>
      <vt:lpstr>'EC105'!Print_Area</vt:lpstr>
      <vt:lpstr>'EC106'!Print_Area</vt:lpstr>
      <vt:lpstr>'EC108'!Print_Area</vt:lpstr>
      <vt:lpstr>'EC109'!Print_Area</vt:lpstr>
      <vt:lpstr>'EC121'!Print_Area</vt:lpstr>
      <vt:lpstr>'EC122'!Print_Area</vt:lpstr>
      <vt:lpstr>'EC123'!Print_Area</vt:lpstr>
      <vt:lpstr>'EC124'!Print_Area</vt:lpstr>
      <vt:lpstr>'EC126'!Print_Area</vt:lpstr>
      <vt:lpstr>'EC129'!Print_Area</vt:lpstr>
      <vt:lpstr>'EC131'!Print_Area</vt:lpstr>
      <vt:lpstr>'EC135'!Print_Area</vt:lpstr>
      <vt:lpstr>'EC136'!Print_Area</vt:lpstr>
      <vt:lpstr>'EC137'!Print_Area</vt:lpstr>
      <vt:lpstr>'EC138'!Print_Area</vt:lpstr>
      <vt:lpstr>'EC139'!Print_Area</vt:lpstr>
      <vt:lpstr>'EC141'!Print_Area</vt:lpstr>
      <vt:lpstr>'EC142'!Print_Area</vt:lpstr>
      <vt:lpstr>'EC145'!Print_Area</vt:lpstr>
      <vt:lpstr>'EC153'!Print_Area</vt:lpstr>
      <vt:lpstr>'EC154'!Print_Area</vt:lpstr>
      <vt:lpstr>'EC155'!Print_Area</vt:lpstr>
      <vt:lpstr>'EC156'!Print_Area</vt:lpstr>
      <vt:lpstr>'EC157'!Print_Area</vt:lpstr>
      <vt:lpstr>'EC441'!Print_Area</vt:lpstr>
      <vt:lpstr>'EC442'!Print_Area</vt:lpstr>
      <vt:lpstr>'EC443'!Print_Area</vt:lpstr>
      <vt:lpstr>'EC444'!Print_Area</vt:lpstr>
      <vt:lpstr>NMA!Print_Area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2022-08-26T12:17:54Z</cp:lastPrinted>
  <dcterms:created xsi:type="dcterms:W3CDTF">2022-08-10T10:47:49Z</dcterms:created>
  <dcterms:modified xsi:type="dcterms:W3CDTF">2022-08-26T12:18:02Z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