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1-22\01. National Publications\Section 71\04. Q4\04. Final\"/>
    </mc:Choice>
  </mc:AlternateContent>
  <xr:revisionPtr revIDLastSave="0" documentId="13_ncr:1_{944F3FD1-DC49-4BA9-A5D0-409E31CF8217}" xr6:coauthVersionLast="47" xr6:coauthVersionMax="47" xr10:uidLastSave="{00000000-0000-0000-0000-000000000000}"/>
  <workbookProtection workbookAlgorithmName="SHA-512" workbookHashValue="aOhMwvotP7tcI1S8BSKEp6X9Oj0Suyvs900sD7aC8RkI1Jl13MDCZs0C5A8L0j0c+QwqqcQ9lT6xn2uJ9jHY4w==" workbookSaltValue="MsvWmhs9vuhmkruSXTv+8w==" workbookSpinCount="100000" lockStructure="1"/>
  <bookViews>
    <workbookView xWindow="-120" yWindow="-120" windowWidth="29040" windowHeight="15990" xr2:uid="{00000000-000D-0000-FFFF-FFFF00000000}"/>
  </bookViews>
  <sheets>
    <sheet name="Summary" sheetId="1" r:id="rId1"/>
    <sheet name="DC21" sheetId="2" r:id="rId2"/>
    <sheet name="DC22" sheetId="3" r:id="rId3"/>
    <sheet name="DC23" sheetId="4" r:id="rId4"/>
    <sheet name="DC24" sheetId="5" r:id="rId5"/>
    <sheet name="DC25" sheetId="6" r:id="rId6"/>
    <sheet name="DC26" sheetId="7" r:id="rId7"/>
    <sheet name="DC27" sheetId="8" r:id="rId8"/>
    <sheet name="DC28" sheetId="9" r:id="rId9"/>
    <sheet name="DC29" sheetId="10" r:id="rId10"/>
    <sheet name="DC43" sheetId="11" r:id="rId11"/>
    <sheet name="ETH" sheetId="12" r:id="rId12"/>
    <sheet name="KZN212" sheetId="13" r:id="rId13"/>
    <sheet name="KZN213" sheetId="14" r:id="rId14"/>
    <sheet name="KZN214" sheetId="15" r:id="rId15"/>
    <sheet name="KZN216" sheetId="16" r:id="rId16"/>
    <sheet name="KZN221" sheetId="17" r:id="rId17"/>
    <sheet name="KZN222" sheetId="18" r:id="rId18"/>
    <sheet name="KZN223" sheetId="19" r:id="rId19"/>
    <sheet name="KZN224" sheetId="20" r:id="rId20"/>
    <sheet name="KZN225" sheetId="21" r:id="rId21"/>
    <sheet name="KZN226" sheetId="22" r:id="rId22"/>
    <sheet name="KZN227" sheetId="23" r:id="rId23"/>
    <sheet name="KZN235" sheetId="24" r:id="rId24"/>
    <sheet name="KZN237" sheetId="25" r:id="rId25"/>
    <sheet name="KZN238" sheetId="26" r:id="rId26"/>
    <sheet name="KZN241" sheetId="27" r:id="rId27"/>
    <sheet name="KZN242" sheetId="28" r:id="rId28"/>
    <sheet name="KZN244" sheetId="29" r:id="rId29"/>
    <sheet name="KZN245" sheetId="30" r:id="rId30"/>
    <sheet name="KZN252" sheetId="31" r:id="rId31"/>
    <sheet name="KZN253" sheetId="32" r:id="rId32"/>
    <sheet name="KZN254" sheetId="33" r:id="rId33"/>
    <sheet name="KZN261" sheetId="34" r:id="rId34"/>
    <sheet name="KZN262" sheetId="35" r:id="rId35"/>
    <sheet name="KZN263" sheetId="36" r:id="rId36"/>
    <sheet name="KZN265" sheetId="37" r:id="rId37"/>
    <sheet name="KZN266" sheetId="38" r:id="rId38"/>
    <sheet name="KZN271" sheetId="39" r:id="rId39"/>
    <sheet name="KZN272" sheetId="40" r:id="rId40"/>
    <sheet name="KZN275" sheetId="41" r:id="rId41"/>
    <sheet name="KZN276" sheetId="42" r:id="rId42"/>
    <sheet name="KZN281" sheetId="43" r:id="rId43"/>
    <sheet name="KZN282" sheetId="44" r:id="rId44"/>
    <sheet name="KZN284" sheetId="45" r:id="rId45"/>
    <sheet name="KZN285" sheetId="46" r:id="rId46"/>
    <sheet name="KZN286" sheetId="47" r:id="rId47"/>
    <sheet name="KZN291" sheetId="48" r:id="rId48"/>
    <sheet name="KZN292" sheetId="49" r:id="rId49"/>
    <sheet name="KZN293" sheetId="50" r:id="rId50"/>
    <sheet name="KZN294" sheetId="51" r:id="rId51"/>
    <sheet name="KZN433" sheetId="52" r:id="rId52"/>
    <sheet name="KZN434" sheetId="53" r:id="rId53"/>
    <sheet name="KZN435" sheetId="54" r:id="rId54"/>
    <sheet name="KZN436" sheetId="55" r:id="rId55"/>
  </sheets>
  <definedNames>
    <definedName name="_xlnm.Print_Area" localSheetId="1">'DC21'!$A$1:$X$127</definedName>
    <definedName name="_xlnm.Print_Area" localSheetId="2">'DC22'!$A$1:$X$127</definedName>
    <definedName name="_xlnm.Print_Area" localSheetId="3">'DC23'!$A$1:$X$127</definedName>
    <definedName name="_xlnm.Print_Area" localSheetId="4">'DC24'!$A$1:$X$127</definedName>
    <definedName name="_xlnm.Print_Area" localSheetId="5">'DC25'!$A$1:$X$127</definedName>
    <definedName name="_xlnm.Print_Area" localSheetId="6">'DC26'!$A$1:$X$127</definedName>
    <definedName name="_xlnm.Print_Area" localSheetId="7">'DC27'!$A$1:$X$127</definedName>
    <definedName name="_xlnm.Print_Area" localSheetId="8">'DC28'!$A$1:$X$127</definedName>
    <definedName name="_xlnm.Print_Area" localSheetId="9">'DC29'!$A$1:$X$127</definedName>
    <definedName name="_xlnm.Print_Area" localSheetId="10">'DC43'!$A$1:$X$127</definedName>
    <definedName name="_xlnm.Print_Area" localSheetId="11">ETH!$A$1:$X$127</definedName>
    <definedName name="_xlnm.Print_Area" localSheetId="12">'KZN212'!$A$1:$X$127</definedName>
    <definedName name="_xlnm.Print_Area" localSheetId="13">'KZN213'!$A$1:$X$127</definedName>
    <definedName name="_xlnm.Print_Area" localSheetId="14">'KZN214'!$A$1:$X$127</definedName>
    <definedName name="_xlnm.Print_Area" localSheetId="15">'KZN216'!$A$1:$X$127</definedName>
    <definedName name="_xlnm.Print_Area" localSheetId="16">'KZN221'!$A$1:$X$127</definedName>
    <definedName name="_xlnm.Print_Area" localSheetId="17">'KZN222'!$A$1:$X$127</definedName>
    <definedName name="_xlnm.Print_Area" localSheetId="18">'KZN223'!$A$1:$X$127</definedName>
    <definedName name="_xlnm.Print_Area" localSheetId="19">'KZN224'!$A$1:$X$127</definedName>
    <definedName name="_xlnm.Print_Area" localSheetId="20">'KZN225'!$A$1:$X$127</definedName>
    <definedName name="_xlnm.Print_Area" localSheetId="21">'KZN226'!$A$1:$X$127</definedName>
    <definedName name="_xlnm.Print_Area" localSheetId="22">'KZN227'!$A$1:$X$127</definedName>
    <definedName name="_xlnm.Print_Area" localSheetId="23">'KZN235'!$A$1:$X$127</definedName>
    <definedName name="_xlnm.Print_Area" localSheetId="24">'KZN237'!$A$1:$X$127</definedName>
    <definedName name="_xlnm.Print_Area" localSheetId="25">'KZN238'!$A$1:$X$127</definedName>
    <definedName name="_xlnm.Print_Area" localSheetId="26">'KZN241'!$A$1:$X$127</definedName>
    <definedName name="_xlnm.Print_Area" localSheetId="27">'KZN242'!$A$1:$X$127</definedName>
    <definedName name="_xlnm.Print_Area" localSheetId="28">'KZN244'!$A$1:$X$127</definedName>
    <definedName name="_xlnm.Print_Area" localSheetId="29">'KZN245'!$A$1:$X$127</definedName>
    <definedName name="_xlnm.Print_Area" localSheetId="30">'KZN252'!$A$1:$X$127</definedName>
    <definedName name="_xlnm.Print_Area" localSheetId="31">'KZN253'!$A$1:$X$127</definedName>
    <definedName name="_xlnm.Print_Area" localSheetId="32">'KZN254'!$A$1:$X$127</definedName>
    <definedName name="_xlnm.Print_Area" localSheetId="33">'KZN261'!$A$1:$X$127</definedName>
    <definedName name="_xlnm.Print_Area" localSheetId="34">'KZN262'!$A$1:$X$127</definedName>
    <definedName name="_xlnm.Print_Area" localSheetId="35">'KZN263'!$A$1:$X$127</definedName>
    <definedName name="_xlnm.Print_Area" localSheetId="36">'KZN265'!$A$1:$X$127</definedName>
    <definedName name="_xlnm.Print_Area" localSheetId="37">'KZN266'!$A$1:$X$127</definedName>
    <definedName name="_xlnm.Print_Area" localSheetId="38">'KZN271'!$A$1:$X$127</definedName>
    <definedName name="_xlnm.Print_Area" localSheetId="39">'KZN272'!$A$1:$X$127</definedName>
    <definedName name="_xlnm.Print_Area" localSheetId="40">'KZN275'!$A$1:$X$127</definedName>
    <definedName name="_xlnm.Print_Area" localSheetId="41">'KZN276'!$A$1:$X$127</definedName>
    <definedName name="_xlnm.Print_Area" localSheetId="42">'KZN281'!$A$1:$X$127</definedName>
    <definedName name="_xlnm.Print_Area" localSheetId="43">'KZN282'!$A$1:$X$127</definedName>
    <definedName name="_xlnm.Print_Area" localSheetId="44">'KZN284'!$A$1:$X$127</definedName>
    <definedName name="_xlnm.Print_Area" localSheetId="45">'KZN285'!$A$1:$X$127</definedName>
    <definedName name="_xlnm.Print_Area" localSheetId="46">'KZN286'!$A$1:$X$127</definedName>
    <definedName name="_xlnm.Print_Area" localSheetId="47">'KZN291'!$A$1:$X$127</definedName>
    <definedName name="_xlnm.Print_Area" localSheetId="48">'KZN292'!$A$1:$X$127</definedName>
    <definedName name="_xlnm.Print_Area" localSheetId="49">'KZN293'!$A$1:$X$127</definedName>
    <definedName name="_xlnm.Print_Area" localSheetId="50">'KZN294'!$A$1:$X$127</definedName>
    <definedName name="_xlnm.Print_Area" localSheetId="51">'KZN433'!$A$1:$X$127</definedName>
    <definedName name="_xlnm.Print_Area" localSheetId="52">'KZN434'!$A$1:$X$127</definedName>
    <definedName name="_xlnm.Print_Area" localSheetId="53">'KZN435'!$A$1:$X$127</definedName>
    <definedName name="_xlnm.Print_Area" localSheetId="54">'KZN436'!$A$1:$X$127</definedName>
    <definedName name="_xlnm.Print_Area" localSheetId="0">Summary!$A$1:$X$127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W113" i="2" l="1"/>
  <c r="V113" i="2"/>
  <c r="Q113" i="2"/>
  <c r="P113" i="2"/>
  <c r="O113" i="2"/>
  <c r="N113" i="2"/>
  <c r="M113" i="2"/>
  <c r="S113" i="2" s="1"/>
  <c r="L113" i="2"/>
  <c r="R113" i="2" s="1"/>
  <c r="K113" i="2"/>
  <c r="J113" i="2"/>
  <c r="I113" i="2"/>
  <c r="H113" i="2"/>
  <c r="G113" i="2"/>
  <c r="F113" i="2"/>
  <c r="E113" i="2"/>
  <c r="D113" i="2"/>
  <c r="C113" i="2"/>
  <c r="B113" i="2"/>
  <c r="Q112" i="2"/>
  <c r="P112" i="2"/>
  <c r="O112" i="2"/>
  <c r="N112" i="2"/>
  <c r="U111" i="2"/>
  <c r="T111" i="2"/>
  <c r="S111" i="2"/>
  <c r="R111" i="2"/>
  <c r="S110" i="2"/>
  <c r="R110" i="2"/>
  <c r="E110" i="2"/>
  <c r="U110" i="2" s="1"/>
  <c r="S109" i="2"/>
  <c r="R109" i="2"/>
  <c r="E109" i="2"/>
  <c r="U109" i="2" s="1"/>
  <c r="S108" i="2"/>
  <c r="R108" i="2"/>
  <c r="E108" i="2"/>
  <c r="U108" i="2" s="1"/>
  <c r="S107" i="2"/>
  <c r="R107" i="2"/>
  <c r="E107" i="2"/>
  <c r="T107" i="2" s="1"/>
  <c r="S106" i="2"/>
  <c r="R106" i="2"/>
  <c r="E106" i="2"/>
  <c r="U106" i="2" s="1"/>
  <c r="S105" i="2"/>
  <c r="R105" i="2"/>
  <c r="E105" i="2"/>
  <c r="U105" i="2" s="1"/>
  <c r="T104" i="2"/>
  <c r="S104" i="2"/>
  <c r="R104" i="2"/>
  <c r="E104" i="2"/>
  <c r="U104" i="2" s="1"/>
  <c r="S103" i="2"/>
  <c r="R103" i="2"/>
  <c r="E103" i="2"/>
  <c r="T103" i="2" s="1"/>
  <c r="S102" i="2"/>
  <c r="R102" i="2"/>
  <c r="E102" i="2"/>
  <c r="U102" i="2" s="1"/>
  <c r="S101" i="2"/>
  <c r="R101" i="2"/>
  <c r="E101" i="2"/>
  <c r="U101" i="2" s="1"/>
  <c r="S100" i="2"/>
  <c r="R100" i="2"/>
  <c r="E100" i="2"/>
  <c r="U100" i="2" s="1"/>
  <c r="S99" i="2"/>
  <c r="R99" i="2"/>
  <c r="E99" i="2"/>
  <c r="T99" i="2" s="1"/>
  <c r="S98" i="2"/>
  <c r="R98" i="2"/>
  <c r="E98" i="2"/>
  <c r="U98" i="2" s="1"/>
  <c r="S97" i="2"/>
  <c r="R97" i="2"/>
  <c r="E97" i="2"/>
  <c r="U97" i="2" s="1"/>
  <c r="S96" i="2"/>
  <c r="R96" i="2"/>
  <c r="E96" i="2"/>
  <c r="U96" i="2" s="1"/>
  <c r="W95" i="2"/>
  <c r="W112" i="2" s="1"/>
  <c r="V95" i="2"/>
  <c r="V112" i="2" s="1"/>
  <c r="M95" i="2"/>
  <c r="M112" i="2" s="1"/>
  <c r="S112" i="2" s="1"/>
  <c r="L95" i="2"/>
  <c r="L112" i="2" s="1"/>
  <c r="R112" i="2" s="1"/>
  <c r="K95" i="2"/>
  <c r="K112" i="2" s="1"/>
  <c r="J95" i="2"/>
  <c r="J112" i="2" s="1"/>
  <c r="I95" i="2"/>
  <c r="I112" i="2" s="1"/>
  <c r="H95" i="2"/>
  <c r="H112" i="2" s="1"/>
  <c r="G95" i="2"/>
  <c r="G112" i="2" s="1"/>
  <c r="F95" i="2"/>
  <c r="F112" i="2" s="1"/>
  <c r="D95" i="2"/>
  <c r="D112" i="2" s="1"/>
  <c r="C95" i="2"/>
  <c r="C112" i="2" s="1"/>
  <c r="B95" i="2"/>
  <c r="B112" i="2" s="1"/>
  <c r="W113" i="3"/>
  <c r="V113" i="3"/>
  <c r="Q113" i="3"/>
  <c r="P113" i="3"/>
  <c r="O113" i="3"/>
  <c r="N113" i="3"/>
  <c r="M113" i="3"/>
  <c r="S113" i="3" s="1"/>
  <c r="L113" i="3"/>
  <c r="R113" i="3" s="1"/>
  <c r="K113" i="3"/>
  <c r="J113" i="3"/>
  <c r="I113" i="3"/>
  <c r="H113" i="3"/>
  <c r="G113" i="3"/>
  <c r="F113" i="3"/>
  <c r="E113" i="3"/>
  <c r="T113" i="3" s="1"/>
  <c r="D113" i="3"/>
  <c r="C113" i="3"/>
  <c r="B113" i="3"/>
  <c r="Q112" i="3"/>
  <c r="P112" i="3"/>
  <c r="O112" i="3"/>
  <c r="N112" i="3"/>
  <c r="U111" i="3"/>
  <c r="T111" i="3"/>
  <c r="S111" i="3"/>
  <c r="R111" i="3"/>
  <c r="S110" i="3"/>
  <c r="R110" i="3"/>
  <c r="E110" i="3"/>
  <c r="U110" i="3" s="1"/>
  <c r="S109" i="3"/>
  <c r="R109" i="3"/>
  <c r="E109" i="3"/>
  <c r="U109" i="3" s="1"/>
  <c r="S108" i="3"/>
  <c r="R108" i="3"/>
  <c r="E108" i="3"/>
  <c r="T108" i="3" s="1"/>
  <c r="S107" i="3"/>
  <c r="R107" i="3"/>
  <c r="E107" i="3"/>
  <c r="U107" i="3" s="1"/>
  <c r="S106" i="3"/>
  <c r="R106" i="3"/>
  <c r="E106" i="3"/>
  <c r="U106" i="3" s="1"/>
  <c r="S105" i="3"/>
  <c r="R105" i="3"/>
  <c r="E105" i="3"/>
  <c r="U105" i="3" s="1"/>
  <c r="S104" i="3"/>
  <c r="R104" i="3"/>
  <c r="E104" i="3"/>
  <c r="T104" i="3" s="1"/>
  <c r="S103" i="3"/>
  <c r="R103" i="3"/>
  <c r="E103" i="3"/>
  <c r="U103" i="3" s="1"/>
  <c r="S102" i="3"/>
  <c r="R102" i="3"/>
  <c r="E102" i="3"/>
  <c r="U102" i="3" s="1"/>
  <c r="S101" i="3"/>
  <c r="R101" i="3"/>
  <c r="E101" i="3"/>
  <c r="S100" i="3"/>
  <c r="R100" i="3"/>
  <c r="E100" i="3"/>
  <c r="T100" i="3" s="1"/>
  <c r="S99" i="3"/>
  <c r="R99" i="3"/>
  <c r="E99" i="3"/>
  <c r="U99" i="3" s="1"/>
  <c r="S98" i="3"/>
  <c r="R98" i="3"/>
  <c r="E98" i="3"/>
  <c r="U98" i="3" s="1"/>
  <c r="S97" i="3"/>
  <c r="R97" i="3"/>
  <c r="E97" i="3"/>
  <c r="U97" i="3" s="1"/>
  <c r="S96" i="3"/>
  <c r="R96" i="3"/>
  <c r="E96" i="3"/>
  <c r="U96" i="3" s="1"/>
  <c r="W95" i="3"/>
  <c r="W112" i="3" s="1"/>
  <c r="V95" i="3"/>
  <c r="V112" i="3" s="1"/>
  <c r="M95" i="3"/>
  <c r="M112" i="3" s="1"/>
  <c r="S112" i="3" s="1"/>
  <c r="L95" i="3"/>
  <c r="K95" i="3"/>
  <c r="K112" i="3" s="1"/>
  <c r="J95" i="3"/>
  <c r="J112" i="3" s="1"/>
  <c r="I95" i="3"/>
  <c r="I112" i="3" s="1"/>
  <c r="H95" i="3"/>
  <c r="H112" i="3" s="1"/>
  <c r="G95" i="3"/>
  <c r="G112" i="3" s="1"/>
  <c r="F95" i="3"/>
  <c r="F112" i="3" s="1"/>
  <c r="D95" i="3"/>
  <c r="D112" i="3" s="1"/>
  <c r="C95" i="3"/>
  <c r="C112" i="3" s="1"/>
  <c r="B95" i="3"/>
  <c r="B112" i="3" s="1"/>
  <c r="W113" i="4"/>
  <c r="V113" i="4"/>
  <c r="Q113" i="4"/>
  <c r="P113" i="4"/>
  <c r="O113" i="4"/>
  <c r="N113" i="4"/>
  <c r="M113" i="4"/>
  <c r="S113" i="4" s="1"/>
  <c r="L113" i="4"/>
  <c r="R113" i="4" s="1"/>
  <c r="K113" i="4"/>
  <c r="J113" i="4"/>
  <c r="I113" i="4"/>
  <c r="H113" i="4"/>
  <c r="G113" i="4"/>
  <c r="F113" i="4"/>
  <c r="E113" i="4"/>
  <c r="U113" i="4" s="1"/>
  <c r="D113" i="4"/>
  <c r="C113" i="4"/>
  <c r="B113" i="4"/>
  <c r="Q112" i="4"/>
  <c r="P112" i="4"/>
  <c r="O112" i="4"/>
  <c r="N112" i="4"/>
  <c r="U111" i="4"/>
  <c r="T111" i="4"/>
  <c r="S111" i="4"/>
  <c r="R111" i="4"/>
  <c r="T110" i="4"/>
  <c r="S110" i="4"/>
  <c r="R110" i="4"/>
  <c r="E110" i="4"/>
  <c r="U110" i="4" s="1"/>
  <c r="U109" i="4"/>
  <c r="S109" i="4"/>
  <c r="R109" i="4"/>
  <c r="E109" i="4"/>
  <c r="T109" i="4" s="1"/>
  <c r="T108" i="4"/>
  <c r="S108" i="4"/>
  <c r="R108" i="4"/>
  <c r="E108" i="4"/>
  <c r="U108" i="4" s="1"/>
  <c r="U107" i="4"/>
  <c r="S107" i="4"/>
  <c r="R107" i="4"/>
  <c r="E107" i="4"/>
  <c r="T107" i="4" s="1"/>
  <c r="T106" i="4"/>
  <c r="S106" i="4"/>
  <c r="R106" i="4"/>
  <c r="E106" i="4"/>
  <c r="U106" i="4" s="1"/>
  <c r="U105" i="4"/>
  <c r="S105" i="4"/>
  <c r="R105" i="4"/>
  <c r="E105" i="4"/>
  <c r="T105" i="4" s="1"/>
  <c r="T104" i="4"/>
  <c r="S104" i="4"/>
  <c r="R104" i="4"/>
  <c r="E104" i="4"/>
  <c r="U104" i="4" s="1"/>
  <c r="U103" i="4"/>
  <c r="S103" i="4"/>
  <c r="R103" i="4"/>
  <c r="E103" i="4"/>
  <c r="T103" i="4" s="1"/>
  <c r="T102" i="4"/>
  <c r="S102" i="4"/>
  <c r="R102" i="4"/>
  <c r="E102" i="4"/>
  <c r="U102" i="4" s="1"/>
  <c r="S101" i="4"/>
  <c r="R101" i="4"/>
  <c r="E101" i="4"/>
  <c r="T101" i="4" s="1"/>
  <c r="T100" i="4"/>
  <c r="S100" i="4"/>
  <c r="R100" i="4"/>
  <c r="E100" i="4"/>
  <c r="U100" i="4" s="1"/>
  <c r="S99" i="4"/>
  <c r="R99" i="4"/>
  <c r="E99" i="4"/>
  <c r="T99" i="4" s="1"/>
  <c r="T98" i="4"/>
  <c r="S98" i="4"/>
  <c r="R98" i="4"/>
  <c r="E98" i="4"/>
  <c r="U98" i="4" s="1"/>
  <c r="S97" i="4"/>
  <c r="R97" i="4"/>
  <c r="E97" i="4"/>
  <c r="T97" i="4" s="1"/>
  <c r="T96" i="4"/>
  <c r="S96" i="4"/>
  <c r="R96" i="4"/>
  <c r="E96" i="4"/>
  <c r="U96" i="4" s="1"/>
  <c r="W95" i="4"/>
  <c r="W112" i="4" s="1"/>
  <c r="V95" i="4"/>
  <c r="V112" i="4" s="1"/>
  <c r="M95" i="4"/>
  <c r="M112" i="4" s="1"/>
  <c r="S112" i="4" s="1"/>
  <c r="L95" i="4"/>
  <c r="R95" i="4" s="1"/>
  <c r="K95" i="4"/>
  <c r="K112" i="4" s="1"/>
  <c r="J95" i="4"/>
  <c r="J112" i="4" s="1"/>
  <c r="I95" i="4"/>
  <c r="I112" i="4" s="1"/>
  <c r="H95" i="4"/>
  <c r="H112" i="4" s="1"/>
  <c r="G95" i="4"/>
  <c r="G112" i="4" s="1"/>
  <c r="F95" i="4"/>
  <c r="F112" i="4" s="1"/>
  <c r="D95" i="4"/>
  <c r="D112" i="4" s="1"/>
  <c r="C95" i="4"/>
  <c r="C112" i="4" s="1"/>
  <c r="B95" i="4"/>
  <c r="B112" i="4" s="1"/>
  <c r="W113" i="5"/>
  <c r="V113" i="5"/>
  <c r="Q113" i="5"/>
  <c r="P113" i="5"/>
  <c r="O113" i="5"/>
  <c r="N113" i="5"/>
  <c r="M113" i="5"/>
  <c r="S113" i="5" s="1"/>
  <c r="L113" i="5"/>
  <c r="R113" i="5" s="1"/>
  <c r="K113" i="5"/>
  <c r="J113" i="5"/>
  <c r="I113" i="5"/>
  <c r="H113" i="5"/>
  <c r="G113" i="5"/>
  <c r="F113" i="5"/>
  <c r="E113" i="5"/>
  <c r="T113" i="5" s="1"/>
  <c r="D113" i="5"/>
  <c r="C113" i="5"/>
  <c r="B113" i="5"/>
  <c r="Q112" i="5"/>
  <c r="P112" i="5"/>
  <c r="O112" i="5"/>
  <c r="N112" i="5"/>
  <c r="U111" i="5"/>
  <c r="T111" i="5"/>
  <c r="S111" i="5"/>
  <c r="R111" i="5"/>
  <c r="S110" i="5"/>
  <c r="R110" i="5"/>
  <c r="E110" i="5"/>
  <c r="U110" i="5" s="1"/>
  <c r="S109" i="5"/>
  <c r="R109" i="5"/>
  <c r="E109" i="5"/>
  <c r="U109" i="5" s="1"/>
  <c r="S108" i="5"/>
  <c r="R108" i="5"/>
  <c r="E108" i="5"/>
  <c r="T108" i="5" s="1"/>
  <c r="S107" i="5"/>
  <c r="R107" i="5"/>
  <c r="E107" i="5"/>
  <c r="U107" i="5" s="1"/>
  <c r="S106" i="5"/>
  <c r="R106" i="5"/>
  <c r="E106" i="5"/>
  <c r="U106" i="5" s="1"/>
  <c r="S105" i="5"/>
  <c r="R105" i="5"/>
  <c r="E105" i="5"/>
  <c r="U105" i="5" s="1"/>
  <c r="S104" i="5"/>
  <c r="R104" i="5"/>
  <c r="E104" i="5"/>
  <c r="T104" i="5" s="1"/>
  <c r="S103" i="5"/>
  <c r="R103" i="5"/>
  <c r="E103" i="5"/>
  <c r="U103" i="5" s="1"/>
  <c r="S102" i="5"/>
  <c r="R102" i="5"/>
  <c r="E102" i="5"/>
  <c r="U102" i="5" s="1"/>
  <c r="S101" i="5"/>
  <c r="R101" i="5"/>
  <c r="E101" i="5"/>
  <c r="U101" i="5" s="1"/>
  <c r="S100" i="5"/>
  <c r="R100" i="5"/>
  <c r="E100" i="5"/>
  <c r="T100" i="5" s="1"/>
  <c r="S99" i="5"/>
  <c r="R99" i="5"/>
  <c r="E99" i="5"/>
  <c r="U99" i="5" s="1"/>
  <c r="S98" i="5"/>
  <c r="R98" i="5"/>
  <c r="E98" i="5"/>
  <c r="U98" i="5" s="1"/>
  <c r="T97" i="5"/>
  <c r="S97" i="5"/>
  <c r="R97" i="5"/>
  <c r="E97" i="5"/>
  <c r="U97" i="5" s="1"/>
  <c r="S96" i="5"/>
  <c r="R96" i="5"/>
  <c r="E96" i="5"/>
  <c r="T96" i="5" s="1"/>
  <c r="W95" i="5"/>
  <c r="W112" i="5" s="1"/>
  <c r="V95" i="5"/>
  <c r="V112" i="5" s="1"/>
  <c r="M95" i="5"/>
  <c r="S95" i="5" s="1"/>
  <c r="L95" i="5"/>
  <c r="L112" i="5" s="1"/>
  <c r="R112" i="5" s="1"/>
  <c r="K95" i="5"/>
  <c r="K112" i="5" s="1"/>
  <c r="J95" i="5"/>
  <c r="J112" i="5" s="1"/>
  <c r="I95" i="5"/>
  <c r="I112" i="5" s="1"/>
  <c r="H95" i="5"/>
  <c r="H112" i="5" s="1"/>
  <c r="G95" i="5"/>
  <c r="G112" i="5" s="1"/>
  <c r="F95" i="5"/>
  <c r="F112" i="5" s="1"/>
  <c r="D95" i="5"/>
  <c r="D112" i="5" s="1"/>
  <c r="C95" i="5"/>
  <c r="C112" i="5" s="1"/>
  <c r="B95" i="5"/>
  <c r="B112" i="5" s="1"/>
  <c r="W113" i="6"/>
  <c r="V113" i="6"/>
  <c r="Q113" i="6"/>
  <c r="P113" i="6"/>
  <c r="O113" i="6"/>
  <c r="N113" i="6"/>
  <c r="M113" i="6"/>
  <c r="S113" i="6" s="1"/>
  <c r="L113" i="6"/>
  <c r="R113" i="6" s="1"/>
  <c r="K113" i="6"/>
  <c r="J113" i="6"/>
  <c r="I113" i="6"/>
  <c r="H113" i="6"/>
  <c r="G113" i="6"/>
  <c r="F113" i="6"/>
  <c r="E113" i="6"/>
  <c r="U113" i="6" s="1"/>
  <c r="D113" i="6"/>
  <c r="C113" i="6"/>
  <c r="B113" i="6"/>
  <c r="Q112" i="6"/>
  <c r="P112" i="6"/>
  <c r="O112" i="6"/>
  <c r="N112" i="6"/>
  <c r="U111" i="6"/>
  <c r="T111" i="6"/>
  <c r="S111" i="6"/>
  <c r="R111" i="6"/>
  <c r="S110" i="6"/>
  <c r="R110" i="6"/>
  <c r="E110" i="6"/>
  <c r="U110" i="6" s="1"/>
  <c r="S109" i="6"/>
  <c r="R109" i="6"/>
  <c r="E109" i="6"/>
  <c r="T109" i="6" s="1"/>
  <c r="S108" i="6"/>
  <c r="R108" i="6"/>
  <c r="E108" i="6"/>
  <c r="U108" i="6" s="1"/>
  <c r="S107" i="6"/>
  <c r="R107" i="6"/>
  <c r="E107" i="6"/>
  <c r="U107" i="6" s="1"/>
  <c r="T106" i="6"/>
  <c r="S106" i="6"/>
  <c r="R106" i="6"/>
  <c r="E106" i="6"/>
  <c r="U106" i="6" s="1"/>
  <c r="S105" i="6"/>
  <c r="R105" i="6"/>
  <c r="E105" i="6"/>
  <c r="T105" i="6" s="1"/>
  <c r="T104" i="6"/>
  <c r="S104" i="6"/>
  <c r="R104" i="6"/>
  <c r="E104" i="6"/>
  <c r="U104" i="6" s="1"/>
  <c r="S103" i="6"/>
  <c r="R103" i="6"/>
  <c r="E103" i="6"/>
  <c r="U103" i="6" s="1"/>
  <c r="S102" i="6"/>
  <c r="R102" i="6"/>
  <c r="E102" i="6"/>
  <c r="U102" i="6" s="1"/>
  <c r="S101" i="6"/>
  <c r="R101" i="6"/>
  <c r="E101" i="6"/>
  <c r="T101" i="6" s="1"/>
  <c r="S100" i="6"/>
  <c r="R100" i="6"/>
  <c r="E100" i="6"/>
  <c r="U100" i="6" s="1"/>
  <c r="S99" i="6"/>
  <c r="R99" i="6"/>
  <c r="E99" i="6"/>
  <c r="U99" i="6" s="1"/>
  <c r="S98" i="6"/>
  <c r="R98" i="6"/>
  <c r="E98" i="6"/>
  <c r="U98" i="6" s="1"/>
  <c r="S97" i="6"/>
  <c r="R97" i="6"/>
  <c r="E97" i="6"/>
  <c r="T97" i="6" s="1"/>
  <c r="S96" i="6"/>
  <c r="R96" i="6"/>
  <c r="E96" i="6"/>
  <c r="U96" i="6" s="1"/>
  <c r="W95" i="6"/>
  <c r="W112" i="6" s="1"/>
  <c r="V95" i="6"/>
  <c r="V112" i="6" s="1"/>
  <c r="R95" i="6"/>
  <c r="M95" i="6"/>
  <c r="L95" i="6"/>
  <c r="L112" i="6" s="1"/>
  <c r="R112" i="6" s="1"/>
  <c r="K95" i="6"/>
  <c r="K112" i="6" s="1"/>
  <c r="J95" i="6"/>
  <c r="J112" i="6" s="1"/>
  <c r="I95" i="6"/>
  <c r="I112" i="6" s="1"/>
  <c r="H95" i="6"/>
  <c r="H112" i="6" s="1"/>
  <c r="G95" i="6"/>
  <c r="G112" i="6" s="1"/>
  <c r="F95" i="6"/>
  <c r="F112" i="6" s="1"/>
  <c r="D95" i="6"/>
  <c r="D112" i="6" s="1"/>
  <c r="C95" i="6"/>
  <c r="C112" i="6" s="1"/>
  <c r="B95" i="6"/>
  <c r="B112" i="6" s="1"/>
  <c r="W113" i="7"/>
  <c r="V113" i="7"/>
  <c r="Q113" i="7"/>
  <c r="P113" i="7"/>
  <c r="O113" i="7"/>
  <c r="N113" i="7"/>
  <c r="M113" i="7"/>
  <c r="S113" i="7" s="1"/>
  <c r="L113" i="7"/>
  <c r="R113" i="7" s="1"/>
  <c r="K113" i="7"/>
  <c r="J113" i="7"/>
  <c r="I113" i="7"/>
  <c r="H113" i="7"/>
  <c r="G113" i="7"/>
  <c r="F113" i="7"/>
  <c r="E113" i="7"/>
  <c r="U113" i="7" s="1"/>
  <c r="D113" i="7"/>
  <c r="C113" i="7"/>
  <c r="B113" i="7"/>
  <c r="Q112" i="7"/>
  <c r="P112" i="7"/>
  <c r="O112" i="7"/>
  <c r="N112" i="7"/>
  <c r="U111" i="7"/>
  <c r="T111" i="7"/>
  <c r="S111" i="7"/>
  <c r="R111" i="7"/>
  <c r="S110" i="7"/>
  <c r="R110" i="7"/>
  <c r="E110" i="7"/>
  <c r="T110" i="7" s="1"/>
  <c r="S109" i="7"/>
  <c r="R109" i="7"/>
  <c r="E109" i="7"/>
  <c r="U109" i="7" s="1"/>
  <c r="S108" i="7"/>
  <c r="R108" i="7"/>
  <c r="E108" i="7"/>
  <c r="U108" i="7" s="1"/>
  <c r="S107" i="7"/>
  <c r="R107" i="7"/>
  <c r="E107" i="7"/>
  <c r="U107" i="7" s="1"/>
  <c r="S106" i="7"/>
  <c r="R106" i="7"/>
  <c r="E106" i="7"/>
  <c r="T106" i="7" s="1"/>
  <c r="S105" i="7"/>
  <c r="R105" i="7"/>
  <c r="E105" i="7"/>
  <c r="U105" i="7" s="1"/>
  <c r="S104" i="7"/>
  <c r="R104" i="7"/>
  <c r="E104" i="7"/>
  <c r="U104" i="7" s="1"/>
  <c r="T103" i="7"/>
  <c r="S103" i="7"/>
  <c r="R103" i="7"/>
  <c r="E103" i="7"/>
  <c r="U103" i="7" s="1"/>
  <c r="S102" i="7"/>
  <c r="R102" i="7"/>
  <c r="E102" i="7"/>
  <c r="T102" i="7" s="1"/>
  <c r="T101" i="7"/>
  <c r="S101" i="7"/>
  <c r="R101" i="7"/>
  <c r="E101" i="7"/>
  <c r="U101" i="7" s="1"/>
  <c r="S100" i="7"/>
  <c r="R100" i="7"/>
  <c r="E100" i="7"/>
  <c r="U100" i="7" s="1"/>
  <c r="S99" i="7"/>
  <c r="R99" i="7"/>
  <c r="E99" i="7"/>
  <c r="U99" i="7" s="1"/>
  <c r="S98" i="7"/>
  <c r="R98" i="7"/>
  <c r="E98" i="7"/>
  <c r="T98" i="7" s="1"/>
  <c r="S97" i="7"/>
  <c r="R97" i="7"/>
  <c r="E97" i="7"/>
  <c r="U97" i="7" s="1"/>
  <c r="S96" i="7"/>
  <c r="R96" i="7"/>
  <c r="E96" i="7"/>
  <c r="W95" i="7"/>
  <c r="W112" i="7" s="1"/>
  <c r="V95" i="7"/>
  <c r="V112" i="7" s="1"/>
  <c r="R95" i="7"/>
  <c r="M95" i="7"/>
  <c r="M112" i="7" s="1"/>
  <c r="S112" i="7" s="1"/>
  <c r="L95" i="7"/>
  <c r="L112" i="7" s="1"/>
  <c r="R112" i="7" s="1"/>
  <c r="K95" i="7"/>
  <c r="K112" i="7" s="1"/>
  <c r="J95" i="7"/>
  <c r="J112" i="7" s="1"/>
  <c r="I95" i="7"/>
  <c r="I112" i="7" s="1"/>
  <c r="H95" i="7"/>
  <c r="H112" i="7" s="1"/>
  <c r="G95" i="7"/>
  <c r="G112" i="7" s="1"/>
  <c r="F95" i="7"/>
  <c r="F112" i="7" s="1"/>
  <c r="D95" i="7"/>
  <c r="D112" i="7" s="1"/>
  <c r="C95" i="7"/>
  <c r="C112" i="7" s="1"/>
  <c r="B95" i="7"/>
  <c r="B112" i="7" s="1"/>
  <c r="W113" i="8"/>
  <c r="V113" i="8"/>
  <c r="Q113" i="8"/>
  <c r="P113" i="8"/>
  <c r="O113" i="8"/>
  <c r="N113" i="8"/>
  <c r="M113" i="8"/>
  <c r="S113" i="8" s="1"/>
  <c r="L113" i="8"/>
  <c r="R113" i="8" s="1"/>
  <c r="K113" i="8"/>
  <c r="J113" i="8"/>
  <c r="I113" i="8"/>
  <c r="H113" i="8"/>
  <c r="G113" i="8"/>
  <c r="F113" i="8"/>
  <c r="E113" i="8"/>
  <c r="U113" i="8" s="1"/>
  <c r="D113" i="8"/>
  <c r="C113" i="8"/>
  <c r="B113" i="8"/>
  <c r="Q112" i="8"/>
  <c r="P112" i="8"/>
  <c r="O112" i="8"/>
  <c r="N112" i="8"/>
  <c r="U111" i="8"/>
  <c r="T111" i="8"/>
  <c r="S111" i="8"/>
  <c r="R111" i="8"/>
  <c r="S110" i="8"/>
  <c r="R110" i="8"/>
  <c r="E110" i="8"/>
  <c r="U110" i="8" s="1"/>
  <c r="S109" i="8"/>
  <c r="R109" i="8"/>
  <c r="E109" i="8"/>
  <c r="U109" i="8" s="1"/>
  <c r="S108" i="8"/>
  <c r="R108" i="8"/>
  <c r="E108" i="8"/>
  <c r="U108" i="8" s="1"/>
  <c r="S107" i="8"/>
  <c r="R107" i="8"/>
  <c r="E107" i="8"/>
  <c r="U107" i="8" s="1"/>
  <c r="S106" i="8"/>
  <c r="R106" i="8"/>
  <c r="E106" i="8"/>
  <c r="U106" i="8" s="1"/>
  <c r="S105" i="8"/>
  <c r="R105" i="8"/>
  <c r="E105" i="8"/>
  <c r="U105" i="8" s="1"/>
  <c r="S104" i="8"/>
  <c r="R104" i="8"/>
  <c r="E104" i="8"/>
  <c r="U104" i="8" s="1"/>
  <c r="S103" i="8"/>
  <c r="R103" i="8"/>
  <c r="E103" i="8"/>
  <c r="U103" i="8" s="1"/>
  <c r="S102" i="8"/>
  <c r="R102" i="8"/>
  <c r="E102" i="8"/>
  <c r="U102" i="8" s="1"/>
  <c r="S101" i="8"/>
  <c r="R101" i="8"/>
  <c r="E101" i="8"/>
  <c r="U101" i="8" s="1"/>
  <c r="S100" i="8"/>
  <c r="R100" i="8"/>
  <c r="E100" i="8"/>
  <c r="U100" i="8" s="1"/>
  <c r="S99" i="8"/>
  <c r="R99" i="8"/>
  <c r="E99" i="8"/>
  <c r="U99" i="8" s="1"/>
  <c r="S98" i="8"/>
  <c r="R98" i="8"/>
  <c r="E98" i="8"/>
  <c r="U98" i="8" s="1"/>
  <c r="S97" i="8"/>
  <c r="R97" i="8"/>
  <c r="E97" i="8"/>
  <c r="U97" i="8" s="1"/>
  <c r="T96" i="8"/>
  <c r="S96" i="8"/>
  <c r="R96" i="8"/>
  <c r="E96" i="8"/>
  <c r="U96" i="8" s="1"/>
  <c r="W95" i="8"/>
  <c r="W112" i="8" s="1"/>
  <c r="V95" i="8"/>
  <c r="V112" i="8" s="1"/>
  <c r="M95" i="8"/>
  <c r="M112" i="8" s="1"/>
  <c r="S112" i="8" s="1"/>
  <c r="L95" i="8"/>
  <c r="R95" i="8" s="1"/>
  <c r="K95" i="8"/>
  <c r="K112" i="8" s="1"/>
  <c r="J95" i="8"/>
  <c r="J112" i="8" s="1"/>
  <c r="I95" i="8"/>
  <c r="I112" i="8" s="1"/>
  <c r="H95" i="8"/>
  <c r="H112" i="8" s="1"/>
  <c r="G95" i="8"/>
  <c r="G112" i="8" s="1"/>
  <c r="F95" i="8"/>
  <c r="F112" i="8" s="1"/>
  <c r="D95" i="8"/>
  <c r="D112" i="8" s="1"/>
  <c r="C95" i="8"/>
  <c r="C112" i="8" s="1"/>
  <c r="B95" i="8"/>
  <c r="B112" i="8" s="1"/>
  <c r="W113" i="9"/>
  <c r="V113" i="9"/>
  <c r="Q113" i="9"/>
  <c r="P113" i="9"/>
  <c r="O113" i="9"/>
  <c r="N113" i="9"/>
  <c r="M113" i="9"/>
  <c r="S113" i="9" s="1"/>
  <c r="L113" i="9"/>
  <c r="R113" i="9" s="1"/>
  <c r="K113" i="9"/>
  <c r="J113" i="9"/>
  <c r="I113" i="9"/>
  <c r="H113" i="9"/>
  <c r="G113" i="9"/>
  <c r="F113" i="9"/>
  <c r="E113" i="9"/>
  <c r="U113" i="9" s="1"/>
  <c r="D113" i="9"/>
  <c r="C113" i="9"/>
  <c r="B113" i="9"/>
  <c r="Q112" i="9"/>
  <c r="P112" i="9"/>
  <c r="O112" i="9"/>
  <c r="N112" i="9"/>
  <c r="U111" i="9"/>
  <c r="T111" i="9"/>
  <c r="S111" i="9"/>
  <c r="R111" i="9"/>
  <c r="S110" i="9"/>
  <c r="R110" i="9"/>
  <c r="E110" i="9"/>
  <c r="U110" i="9" s="1"/>
  <c r="S109" i="9"/>
  <c r="R109" i="9"/>
  <c r="E109" i="9"/>
  <c r="U109" i="9" s="1"/>
  <c r="S108" i="9"/>
  <c r="R108" i="9"/>
  <c r="E108" i="9"/>
  <c r="U108" i="9" s="1"/>
  <c r="S107" i="9"/>
  <c r="R107" i="9"/>
  <c r="E107" i="9"/>
  <c r="U107" i="9" s="1"/>
  <c r="S106" i="9"/>
  <c r="R106" i="9"/>
  <c r="E106" i="9"/>
  <c r="U106" i="9" s="1"/>
  <c r="S105" i="9"/>
  <c r="R105" i="9"/>
  <c r="E105" i="9"/>
  <c r="U105" i="9" s="1"/>
  <c r="S104" i="9"/>
  <c r="R104" i="9"/>
  <c r="E104" i="9"/>
  <c r="U104" i="9" s="1"/>
  <c r="S103" i="9"/>
  <c r="R103" i="9"/>
  <c r="E103" i="9"/>
  <c r="U103" i="9" s="1"/>
  <c r="S102" i="9"/>
  <c r="R102" i="9"/>
  <c r="E102" i="9"/>
  <c r="U102" i="9" s="1"/>
  <c r="S101" i="9"/>
  <c r="R101" i="9"/>
  <c r="E101" i="9"/>
  <c r="U101" i="9" s="1"/>
  <c r="S100" i="9"/>
  <c r="R100" i="9"/>
  <c r="E100" i="9"/>
  <c r="U100" i="9" s="1"/>
  <c r="S99" i="9"/>
  <c r="R99" i="9"/>
  <c r="E99" i="9"/>
  <c r="U99" i="9" s="1"/>
  <c r="S98" i="9"/>
  <c r="R98" i="9"/>
  <c r="E98" i="9"/>
  <c r="U98" i="9" s="1"/>
  <c r="S97" i="9"/>
  <c r="R97" i="9"/>
  <c r="E97" i="9"/>
  <c r="U97" i="9" s="1"/>
  <c r="S96" i="9"/>
  <c r="R96" i="9"/>
  <c r="E96" i="9"/>
  <c r="U96" i="9" s="1"/>
  <c r="W95" i="9"/>
  <c r="W112" i="9" s="1"/>
  <c r="V95" i="9"/>
  <c r="V112" i="9" s="1"/>
  <c r="M95" i="9"/>
  <c r="S95" i="9" s="1"/>
  <c r="L95" i="9"/>
  <c r="R95" i="9" s="1"/>
  <c r="K95" i="9"/>
  <c r="K112" i="9" s="1"/>
  <c r="J95" i="9"/>
  <c r="J112" i="9" s="1"/>
  <c r="I95" i="9"/>
  <c r="I112" i="9" s="1"/>
  <c r="H95" i="9"/>
  <c r="H112" i="9" s="1"/>
  <c r="G95" i="9"/>
  <c r="G112" i="9" s="1"/>
  <c r="F95" i="9"/>
  <c r="F112" i="9" s="1"/>
  <c r="D95" i="9"/>
  <c r="D112" i="9" s="1"/>
  <c r="C95" i="9"/>
  <c r="C112" i="9" s="1"/>
  <c r="B95" i="9"/>
  <c r="B112" i="9" s="1"/>
  <c r="W113" i="10"/>
  <c r="V113" i="10"/>
  <c r="Q113" i="10"/>
  <c r="P113" i="10"/>
  <c r="O113" i="10"/>
  <c r="N113" i="10"/>
  <c r="M113" i="10"/>
  <c r="S113" i="10" s="1"/>
  <c r="L113" i="10"/>
  <c r="R113" i="10" s="1"/>
  <c r="K113" i="10"/>
  <c r="J113" i="10"/>
  <c r="I113" i="10"/>
  <c r="H113" i="10"/>
  <c r="G113" i="10"/>
  <c r="F113" i="10"/>
  <c r="E113" i="10"/>
  <c r="U113" i="10" s="1"/>
  <c r="D113" i="10"/>
  <c r="C113" i="10"/>
  <c r="B113" i="10"/>
  <c r="Q112" i="10"/>
  <c r="P112" i="10"/>
  <c r="O112" i="10"/>
  <c r="N112" i="10"/>
  <c r="U111" i="10"/>
  <c r="T111" i="10"/>
  <c r="S111" i="10"/>
  <c r="R111" i="10"/>
  <c r="S110" i="10"/>
  <c r="R110" i="10"/>
  <c r="E110" i="10"/>
  <c r="U110" i="10" s="1"/>
  <c r="S109" i="10"/>
  <c r="R109" i="10"/>
  <c r="E109" i="10"/>
  <c r="U109" i="10" s="1"/>
  <c r="S108" i="10"/>
  <c r="R108" i="10"/>
  <c r="E108" i="10"/>
  <c r="U108" i="10" s="1"/>
  <c r="S107" i="10"/>
  <c r="R107" i="10"/>
  <c r="E107" i="10"/>
  <c r="U107" i="10" s="1"/>
  <c r="T106" i="10"/>
  <c r="S106" i="10"/>
  <c r="R106" i="10"/>
  <c r="E106" i="10"/>
  <c r="U106" i="10" s="1"/>
  <c r="S105" i="10"/>
  <c r="R105" i="10"/>
  <c r="E105" i="10"/>
  <c r="U105" i="10" s="1"/>
  <c r="S104" i="10"/>
  <c r="R104" i="10"/>
  <c r="E104" i="10"/>
  <c r="U104" i="10" s="1"/>
  <c r="S103" i="10"/>
  <c r="R103" i="10"/>
  <c r="E103" i="10"/>
  <c r="U103" i="10" s="1"/>
  <c r="S102" i="10"/>
  <c r="R102" i="10"/>
  <c r="E102" i="10"/>
  <c r="U102" i="10" s="1"/>
  <c r="S101" i="10"/>
  <c r="R101" i="10"/>
  <c r="E101" i="10"/>
  <c r="U101" i="10" s="1"/>
  <c r="S100" i="10"/>
  <c r="R100" i="10"/>
  <c r="E100" i="10"/>
  <c r="U100" i="10" s="1"/>
  <c r="S99" i="10"/>
  <c r="R99" i="10"/>
  <c r="E99" i="10"/>
  <c r="U99" i="10" s="1"/>
  <c r="S98" i="10"/>
  <c r="R98" i="10"/>
  <c r="E98" i="10"/>
  <c r="U98" i="10" s="1"/>
  <c r="S97" i="10"/>
  <c r="R97" i="10"/>
  <c r="E97" i="10"/>
  <c r="U97" i="10" s="1"/>
  <c r="S96" i="10"/>
  <c r="R96" i="10"/>
  <c r="E96" i="10"/>
  <c r="U96" i="10" s="1"/>
  <c r="W95" i="10"/>
  <c r="W112" i="10" s="1"/>
  <c r="V95" i="10"/>
  <c r="V112" i="10" s="1"/>
  <c r="M95" i="10"/>
  <c r="S95" i="10" s="1"/>
  <c r="L95" i="10"/>
  <c r="R95" i="10" s="1"/>
  <c r="K95" i="10"/>
  <c r="K112" i="10" s="1"/>
  <c r="J95" i="10"/>
  <c r="J112" i="10" s="1"/>
  <c r="I95" i="10"/>
  <c r="I112" i="10" s="1"/>
  <c r="H95" i="10"/>
  <c r="H112" i="10" s="1"/>
  <c r="G95" i="10"/>
  <c r="G112" i="10" s="1"/>
  <c r="F95" i="10"/>
  <c r="F112" i="10" s="1"/>
  <c r="D95" i="10"/>
  <c r="D112" i="10" s="1"/>
  <c r="C95" i="10"/>
  <c r="C112" i="10" s="1"/>
  <c r="B95" i="10"/>
  <c r="B112" i="10" s="1"/>
  <c r="W113" i="11"/>
  <c r="V113" i="11"/>
  <c r="Q113" i="11"/>
  <c r="P113" i="11"/>
  <c r="O113" i="11"/>
  <c r="N113" i="11"/>
  <c r="M113" i="11"/>
  <c r="S113" i="11" s="1"/>
  <c r="L113" i="11"/>
  <c r="R113" i="11" s="1"/>
  <c r="K113" i="11"/>
  <c r="J113" i="11"/>
  <c r="I113" i="11"/>
  <c r="H113" i="11"/>
  <c r="G113" i="11"/>
  <c r="F113" i="11"/>
  <c r="E113" i="11"/>
  <c r="U113" i="11" s="1"/>
  <c r="D113" i="11"/>
  <c r="C113" i="11"/>
  <c r="B113" i="11"/>
  <c r="Q112" i="11"/>
  <c r="P112" i="11"/>
  <c r="O112" i="11"/>
  <c r="N112" i="11"/>
  <c r="U111" i="11"/>
  <c r="T111" i="11"/>
  <c r="S111" i="11"/>
  <c r="R111" i="11"/>
  <c r="S110" i="11"/>
  <c r="R110" i="11"/>
  <c r="E110" i="11"/>
  <c r="T110" i="11" s="1"/>
  <c r="T109" i="11"/>
  <c r="S109" i="11"/>
  <c r="R109" i="11"/>
  <c r="E109" i="11"/>
  <c r="U109" i="11" s="1"/>
  <c r="S108" i="11"/>
  <c r="R108" i="11"/>
  <c r="E108" i="11"/>
  <c r="U108" i="11" s="1"/>
  <c r="S107" i="11"/>
  <c r="R107" i="11"/>
  <c r="E107" i="11"/>
  <c r="U107" i="11" s="1"/>
  <c r="S106" i="11"/>
  <c r="R106" i="11"/>
  <c r="E106" i="11"/>
  <c r="T106" i="11" s="1"/>
  <c r="S105" i="11"/>
  <c r="R105" i="11"/>
  <c r="E105" i="11"/>
  <c r="U105" i="11" s="1"/>
  <c r="S104" i="11"/>
  <c r="R104" i="11"/>
  <c r="E104" i="11"/>
  <c r="T104" i="11" s="1"/>
  <c r="S103" i="11"/>
  <c r="R103" i="11"/>
  <c r="E103" i="11"/>
  <c r="U103" i="11" s="1"/>
  <c r="S102" i="11"/>
  <c r="R102" i="11"/>
  <c r="E102" i="11"/>
  <c r="T102" i="11" s="1"/>
  <c r="S101" i="11"/>
  <c r="R101" i="11"/>
  <c r="E101" i="11"/>
  <c r="U101" i="11" s="1"/>
  <c r="S100" i="11"/>
  <c r="R100" i="11"/>
  <c r="E100" i="11"/>
  <c r="T100" i="11" s="1"/>
  <c r="S99" i="11"/>
  <c r="R99" i="11"/>
  <c r="E99" i="11"/>
  <c r="U99" i="11" s="1"/>
  <c r="S98" i="11"/>
  <c r="R98" i="11"/>
  <c r="E98" i="11"/>
  <c r="T98" i="11" s="1"/>
  <c r="S97" i="11"/>
  <c r="R97" i="11"/>
  <c r="E97" i="11"/>
  <c r="U97" i="11" s="1"/>
  <c r="S96" i="11"/>
  <c r="R96" i="11"/>
  <c r="E96" i="11"/>
  <c r="T96" i="11" s="1"/>
  <c r="W95" i="11"/>
  <c r="W112" i="11" s="1"/>
  <c r="V95" i="11"/>
  <c r="V112" i="11" s="1"/>
  <c r="M95" i="11"/>
  <c r="S95" i="11" s="1"/>
  <c r="L95" i="11"/>
  <c r="L112" i="11" s="1"/>
  <c r="R112" i="11" s="1"/>
  <c r="K95" i="11"/>
  <c r="K112" i="11" s="1"/>
  <c r="J95" i="11"/>
  <c r="J112" i="11" s="1"/>
  <c r="I95" i="11"/>
  <c r="I112" i="11" s="1"/>
  <c r="H95" i="11"/>
  <c r="H112" i="11" s="1"/>
  <c r="G95" i="11"/>
  <c r="G112" i="11" s="1"/>
  <c r="F95" i="11"/>
  <c r="F112" i="11" s="1"/>
  <c r="D95" i="11"/>
  <c r="D112" i="11" s="1"/>
  <c r="C95" i="11"/>
  <c r="C112" i="11" s="1"/>
  <c r="B95" i="11"/>
  <c r="B112" i="11" s="1"/>
  <c r="W113" i="12"/>
  <c r="V113" i="12"/>
  <c r="Q113" i="12"/>
  <c r="P113" i="12"/>
  <c r="O113" i="12"/>
  <c r="N113" i="12"/>
  <c r="M113" i="12"/>
  <c r="S113" i="12" s="1"/>
  <c r="L113" i="12"/>
  <c r="R113" i="12" s="1"/>
  <c r="K113" i="12"/>
  <c r="J113" i="12"/>
  <c r="I113" i="12"/>
  <c r="H113" i="12"/>
  <c r="G113" i="12"/>
  <c r="F113" i="12"/>
  <c r="E113" i="12"/>
  <c r="U113" i="12" s="1"/>
  <c r="D113" i="12"/>
  <c r="C113" i="12"/>
  <c r="B113" i="12"/>
  <c r="Q112" i="12"/>
  <c r="P112" i="12"/>
  <c r="O112" i="12"/>
  <c r="N112" i="12"/>
  <c r="U111" i="12"/>
  <c r="T111" i="12"/>
  <c r="S111" i="12"/>
  <c r="R111" i="12"/>
  <c r="S110" i="12"/>
  <c r="R110" i="12"/>
  <c r="E110" i="12"/>
  <c r="U110" i="12" s="1"/>
  <c r="S109" i="12"/>
  <c r="R109" i="12"/>
  <c r="E109" i="12"/>
  <c r="T109" i="12" s="1"/>
  <c r="S108" i="12"/>
  <c r="R108" i="12"/>
  <c r="E108" i="12"/>
  <c r="U108" i="12" s="1"/>
  <c r="S107" i="12"/>
  <c r="R107" i="12"/>
  <c r="E107" i="12"/>
  <c r="U107" i="12" s="1"/>
  <c r="S106" i="12"/>
  <c r="R106" i="12"/>
  <c r="E106" i="12"/>
  <c r="T106" i="12" s="1"/>
  <c r="S105" i="12"/>
  <c r="R105" i="12"/>
  <c r="E105" i="12"/>
  <c r="T105" i="12" s="1"/>
  <c r="S104" i="12"/>
  <c r="R104" i="12"/>
  <c r="E104" i="12"/>
  <c r="U104" i="12" s="1"/>
  <c r="S103" i="12"/>
  <c r="R103" i="12"/>
  <c r="E103" i="12"/>
  <c r="U103" i="12" s="1"/>
  <c r="S102" i="12"/>
  <c r="R102" i="12"/>
  <c r="E102" i="12"/>
  <c r="U102" i="12" s="1"/>
  <c r="S101" i="12"/>
  <c r="R101" i="12"/>
  <c r="E101" i="12"/>
  <c r="T101" i="12" s="1"/>
  <c r="S100" i="12"/>
  <c r="R100" i="12"/>
  <c r="E100" i="12"/>
  <c r="U100" i="12" s="1"/>
  <c r="S99" i="12"/>
  <c r="R99" i="12"/>
  <c r="E99" i="12"/>
  <c r="T99" i="12" s="1"/>
  <c r="S98" i="12"/>
  <c r="R98" i="12"/>
  <c r="E98" i="12"/>
  <c r="U98" i="12" s="1"/>
  <c r="S97" i="12"/>
  <c r="R97" i="12"/>
  <c r="E97" i="12"/>
  <c r="U97" i="12" s="1"/>
  <c r="S96" i="12"/>
  <c r="R96" i="12"/>
  <c r="E96" i="12"/>
  <c r="W95" i="12"/>
  <c r="W112" i="12" s="1"/>
  <c r="V95" i="12"/>
  <c r="V112" i="12" s="1"/>
  <c r="M95" i="12"/>
  <c r="M112" i="12" s="1"/>
  <c r="S112" i="12" s="1"/>
  <c r="L95" i="12"/>
  <c r="R95" i="12" s="1"/>
  <c r="K95" i="12"/>
  <c r="K112" i="12" s="1"/>
  <c r="J95" i="12"/>
  <c r="J112" i="12" s="1"/>
  <c r="I95" i="12"/>
  <c r="I112" i="12" s="1"/>
  <c r="H95" i="12"/>
  <c r="H112" i="12" s="1"/>
  <c r="G95" i="12"/>
  <c r="G112" i="12" s="1"/>
  <c r="F95" i="12"/>
  <c r="F112" i="12" s="1"/>
  <c r="D95" i="12"/>
  <c r="D112" i="12" s="1"/>
  <c r="C95" i="12"/>
  <c r="C112" i="12" s="1"/>
  <c r="B95" i="12"/>
  <c r="B112" i="12" s="1"/>
  <c r="W113" i="13"/>
  <c r="V113" i="13"/>
  <c r="Q113" i="13"/>
  <c r="P113" i="13"/>
  <c r="O113" i="13"/>
  <c r="N113" i="13"/>
  <c r="M113" i="13"/>
  <c r="S113" i="13" s="1"/>
  <c r="L113" i="13"/>
  <c r="R113" i="13" s="1"/>
  <c r="K113" i="13"/>
  <c r="J113" i="13"/>
  <c r="I113" i="13"/>
  <c r="H113" i="13"/>
  <c r="G113" i="13"/>
  <c r="F113" i="13"/>
  <c r="E113" i="13"/>
  <c r="T113" i="13" s="1"/>
  <c r="D113" i="13"/>
  <c r="C113" i="13"/>
  <c r="B113" i="13"/>
  <c r="Q112" i="13"/>
  <c r="P112" i="13"/>
  <c r="O112" i="13"/>
  <c r="N112" i="13"/>
  <c r="U111" i="13"/>
  <c r="T111" i="13"/>
  <c r="S111" i="13"/>
  <c r="R111" i="13"/>
  <c r="S110" i="13"/>
  <c r="R110" i="13"/>
  <c r="E110" i="13"/>
  <c r="U110" i="13" s="1"/>
  <c r="S109" i="13"/>
  <c r="R109" i="13"/>
  <c r="E109" i="13"/>
  <c r="U109" i="13" s="1"/>
  <c r="S108" i="13"/>
  <c r="R108" i="13"/>
  <c r="E108" i="13"/>
  <c r="T108" i="13" s="1"/>
  <c r="S107" i="13"/>
  <c r="R107" i="13"/>
  <c r="E107" i="13"/>
  <c r="U107" i="13" s="1"/>
  <c r="S106" i="13"/>
  <c r="R106" i="13"/>
  <c r="E106" i="13"/>
  <c r="U106" i="13" s="1"/>
  <c r="S105" i="13"/>
  <c r="R105" i="13"/>
  <c r="E105" i="13"/>
  <c r="U105" i="13" s="1"/>
  <c r="S104" i="13"/>
  <c r="R104" i="13"/>
  <c r="E104" i="13"/>
  <c r="T104" i="13" s="1"/>
  <c r="S103" i="13"/>
  <c r="R103" i="13"/>
  <c r="E103" i="13"/>
  <c r="U103" i="13" s="1"/>
  <c r="S102" i="13"/>
  <c r="R102" i="13"/>
  <c r="E102" i="13"/>
  <c r="U102" i="13" s="1"/>
  <c r="S101" i="13"/>
  <c r="R101" i="13"/>
  <c r="E101" i="13"/>
  <c r="U101" i="13" s="1"/>
  <c r="S100" i="13"/>
  <c r="R100" i="13"/>
  <c r="E100" i="13"/>
  <c r="T100" i="13" s="1"/>
  <c r="S99" i="13"/>
  <c r="R99" i="13"/>
  <c r="E99" i="13"/>
  <c r="U99" i="13" s="1"/>
  <c r="S98" i="13"/>
  <c r="R98" i="13"/>
  <c r="E98" i="13"/>
  <c r="U98" i="13" s="1"/>
  <c r="S97" i="13"/>
  <c r="R97" i="13"/>
  <c r="E97" i="13"/>
  <c r="U97" i="13" s="1"/>
  <c r="S96" i="13"/>
  <c r="R96" i="13"/>
  <c r="E96" i="13"/>
  <c r="T96" i="13" s="1"/>
  <c r="W95" i="13"/>
  <c r="W112" i="13" s="1"/>
  <c r="V95" i="13"/>
  <c r="V112" i="13" s="1"/>
  <c r="M95" i="13"/>
  <c r="S95" i="13" s="1"/>
  <c r="L95" i="13"/>
  <c r="R95" i="13" s="1"/>
  <c r="K95" i="13"/>
  <c r="K112" i="13" s="1"/>
  <c r="J95" i="13"/>
  <c r="J112" i="13" s="1"/>
  <c r="I95" i="13"/>
  <c r="I112" i="13" s="1"/>
  <c r="H95" i="13"/>
  <c r="H112" i="13" s="1"/>
  <c r="G95" i="13"/>
  <c r="G112" i="13" s="1"/>
  <c r="F95" i="13"/>
  <c r="F112" i="13" s="1"/>
  <c r="D95" i="13"/>
  <c r="D112" i="13" s="1"/>
  <c r="C95" i="13"/>
  <c r="C112" i="13" s="1"/>
  <c r="B95" i="13"/>
  <c r="B112" i="13" s="1"/>
  <c r="W113" i="14"/>
  <c r="V113" i="14"/>
  <c r="Q113" i="14"/>
  <c r="P113" i="14"/>
  <c r="O113" i="14"/>
  <c r="N113" i="14"/>
  <c r="M113" i="14"/>
  <c r="S113" i="14" s="1"/>
  <c r="L113" i="14"/>
  <c r="R113" i="14" s="1"/>
  <c r="K113" i="14"/>
  <c r="J113" i="14"/>
  <c r="I113" i="14"/>
  <c r="H113" i="14"/>
  <c r="G113" i="14"/>
  <c r="F113" i="14"/>
  <c r="E113" i="14"/>
  <c r="U113" i="14" s="1"/>
  <c r="D113" i="14"/>
  <c r="C113" i="14"/>
  <c r="B113" i="14"/>
  <c r="Q112" i="14"/>
  <c r="P112" i="14"/>
  <c r="O112" i="14"/>
  <c r="N112" i="14"/>
  <c r="U111" i="14"/>
  <c r="T111" i="14"/>
  <c r="S111" i="14"/>
  <c r="R111" i="14"/>
  <c r="S110" i="14"/>
  <c r="R110" i="14"/>
  <c r="E110" i="14"/>
  <c r="U110" i="14" s="1"/>
  <c r="S109" i="14"/>
  <c r="R109" i="14"/>
  <c r="E109" i="14"/>
  <c r="U109" i="14" s="1"/>
  <c r="S108" i="14"/>
  <c r="R108" i="14"/>
  <c r="E108" i="14"/>
  <c r="U108" i="14" s="1"/>
  <c r="S107" i="14"/>
  <c r="R107" i="14"/>
  <c r="E107" i="14"/>
  <c r="U107" i="14" s="1"/>
  <c r="S106" i="14"/>
  <c r="R106" i="14"/>
  <c r="E106" i="14"/>
  <c r="U106" i="14" s="1"/>
  <c r="S105" i="14"/>
  <c r="R105" i="14"/>
  <c r="E105" i="14"/>
  <c r="U105" i="14" s="1"/>
  <c r="S104" i="14"/>
  <c r="R104" i="14"/>
  <c r="E104" i="14"/>
  <c r="U104" i="14" s="1"/>
  <c r="S103" i="14"/>
  <c r="R103" i="14"/>
  <c r="E103" i="14"/>
  <c r="U103" i="14" s="1"/>
  <c r="S102" i="14"/>
  <c r="R102" i="14"/>
  <c r="E102" i="14"/>
  <c r="U102" i="14" s="1"/>
  <c r="T101" i="14"/>
  <c r="S101" i="14"/>
  <c r="R101" i="14"/>
  <c r="E101" i="14"/>
  <c r="U101" i="14" s="1"/>
  <c r="S100" i="14"/>
  <c r="R100" i="14"/>
  <c r="E100" i="14"/>
  <c r="U100" i="14" s="1"/>
  <c r="S99" i="14"/>
  <c r="R99" i="14"/>
  <c r="E99" i="14"/>
  <c r="U99" i="14" s="1"/>
  <c r="S98" i="14"/>
  <c r="R98" i="14"/>
  <c r="E98" i="14"/>
  <c r="U98" i="14" s="1"/>
  <c r="S97" i="14"/>
  <c r="R97" i="14"/>
  <c r="E97" i="14"/>
  <c r="U97" i="14" s="1"/>
  <c r="S96" i="14"/>
  <c r="R96" i="14"/>
  <c r="E96" i="14"/>
  <c r="U96" i="14" s="1"/>
  <c r="W95" i="14"/>
  <c r="W112" i="14" s="1"/>
  <c r="V95" i="14"/>
  <c r="V112" i="14" s="1"/>
  <c r="M95" i="14"/>
  <c r="M112" i="14" s="1"/>
  <c r="S112" i="14" s="1"/>
  <c r="L95" i="14"/>
  <c r="L112" i="14" s="1"/>
  <c r="R112" i="14" s="1"/>
  <c r="K95" i="14"/>
  <c r="K112" i="14" s="1"/>
  <c r="J95" i="14"/>
  <c r="J112" i="14" s="1"/>
  <c r="I95" i="14"/>
  <c r="I112" i="14" s="1"/>
  <c r="H95" i="14"/>
  <c r="H112" i="14" s="1"/>
  <c r="G95" i="14"/>
  <c r="G112" i="14" s="1"/>
  <c r="F95" i="14"/>
  <c r="F112" i="14" s="1"/>
  <c r="D95" i="14"/>
  <c r="D112" i="14" s="1"/>
  <c r="C95" i="14"/>
  <c r="C112" i="14" s="1"/>
  <c r="B95" i="14"/>
  <c r="B112" i="14" s="1"/>
  <c r="W113" i="15"/>
  <c r="V113" i="15"/>
  <c r="Q113" i="15"/>
  <c r="P113" i="15"/>
  <c r="O113" i="15"/>
  <c r="N113" i="15"/>
  <c r="M113" i="15"/>
  <c r="S113" i="15" s="1"/>
  <c r="L113" i="15"/>
  <c r="R113" i="15" s="1"/>
  <c r="K113" i="15"/>
  <c r="J113" i="15"/>
  <c r="I113" i="15"/>
  <c r="H113" i="15"/>
  <c r="G113" i="15"/>
  <c r="F113" i="15"/>
  <c r="E113" i="15"/>
  <c r="U113" i="15" s="1"/>
  <c r="D113" i="15"/>
  <c r="C113" i="15"/>
  <c r="B113" i="15"/>
  <c r="Q112" i="15"/>
  <c r="P112" i="15"/>
  <c r="O112" i="15"/>
  <c r="N112" i="15"/>
  <c r="U111" i="15"/>
  <c r="T111" i="15"/>
  <c r="S111" i="15"/>
  <c r="R111" i="15"/>
  <c r="T110" i="15"/>
  <c r="S110" i="15"/>
  <c r="R110" i="15"/>
  <c r="E110" i="15"/>
  <c r="U110" i="15" s="1"/>
  <c r="S109" i="15"/>
  <c r="R109" i="15"/>
  <c r="E109" i="15"/>
  <c r="U109" i="15" s="1"/>
  <c r="S108" i="15"/>
  <c r="R108" i="15"/>
  <c r="E108" i="15"/>
  <c r="U108" i="15" s="1"/>
  <c r="S107" i="15"/>
  <c r="R107" i="15"/>
  <c r="E107" i="15"/>
  <c r="U107" i="15" s="1"/>
  <c r="S106" i="15"/>
  <c r="R106" i="15"/>
  <c r="E106" i="15"/>
  <c r="U106" i="15" s="1"/>
  <c r="S105" i="15"/>
  <c r="R105" i="15"/>
  <c r="E105" i="15"/>
  <c r="U105" i="15" s="1"/>
  <c r="S104" i="15"/>
  <c r="R104" i="15"/>
  <c r="E104" i="15"/>
  <c r="U104" i="15" s="1"/>
  <c r="S103" i="15"/>
  <c r="R103" i="15"/>
  <c r="E103" i="15"/>
  <c r="U103" i="15" s="1"/>
  <c r="S102" i="15"/>
  <c r="R102" i="15"/>
  <c r="E102" i="15"/>
  <c r="U102" i="15" s="1"/>
  <c r="S101" i="15"/>
  <c r="R101" i="15"/>
  <c r="E101" i="15"/>
  <c r="U101" i="15" s="1"/>
  <c r="S100" i="15"/>
  <c r="R100" i="15"/>
  <c r="E100" i="15"/>
  <c r="U100" i="15" s="1"/>
  <c r="S99" i="15"/>
  <c r="R99" i="15"/>
  <c r="E99" i="15"/>
  <c r="S98" i="15"/>
  <c r="R98" i="15"/>
  <c r="E98" i="15"/>
  <c r="U98" i="15" s="1"/>
  <c r="S97" i="15"/>
  <c r="R97" i="15"/>
  <c r="E97" i="15"/>
  <c r="U97" i="15" s="1"/>
  <c r="S96" i="15"/>
  <c r="R96" i="15"/>
  <c r="E96" i="15"/>
  <c r="U96" i="15" s="1"/>
  <c r="W95" i="15"/>
  <c r="W112" i="15" s="1"/>
  <c r="V95" i="15"/>
  <c r="V112" i="15" s="1"/>
  <c r="M95" i="15"/>
  <c r="M112" i="15" s="1"/>
  <c r="S112" i="15" s="1"/>
  <c r="L95" i="15"/>
  <c r="L112" i="15" s="1"/>
  <c r="R112" i="15" s="1"/>
  <c r="K95" i="15"/>
  <c r="K112" i="15" s="1"/>
  <c r="J95" i="15"/>
  <c r="J112" i="15" s="1"/>
  <c r="I95" i="15"/>
  <c r="I112" i="15" s="1"/>
  <c r="H95" i="15"/>
  <c r="H112" i="15" s="1"/>
  <c r="G95" i="15"/>
  <c r="G112" i="15" s="1"/>
  <c r="F95" i="15"/>
  <c r="F112" i="15" s="1"/>
  <c r="D95" i="15"/>
  <c r="D112" i="15" s="1"/>
  <c r="C95" i="15"/>
  <c r="C112" i="15" s="1"/>
  <c r="B95" i="15"/>
  <c r="B112" i="15" s="1"/>
  <c r="W113" i="16"/>
  <c r="V113" i="16"/>
  <c r="R113" i="16"/>
  <c r="Q113" i="16"/>
  <c r="P113" i="16"/>
  <c r="O113" i="16"/>
  <c r="N113" i="16"/>
  <c r="M113" i="16"/>
  <c r="S113" i="16" s="1"/>
  <c r="L113" i="16"/>
  <c r="K113" i="16"/>
  <c r="J113" i="16"/>
  <c r="I113" i="16"/>
  <c r="H113" i="16"/>
  <c r="G113" i="16"/>
  <c r="F113" i="16"/>
  <c r="E113" i="16"/>
  <c r="U113" i="16" s="1"/>
  <c r="D113" i="16"/>
  <c r="C113" i="16"/>
  <c r="B113" i="16"/>
  <c r="Q112" i="16"/>
  <c r="P112" i="16"/>
  <c r="O112" i="16"/>
  <c r="N112" i="16"/>
  <c r="U111" i="16"/>
  <c r="T111" i="16"/>
  <c r="S111" i="16"/>
  <c r="R111" i="16"/>
  <c r="S110" i="16"/>
  <c r="R110" i="16"/>
  <c r="E110" i="16"/>
  <c r="U110" i="16" s="1"/>
  <c r="S109" i="16"/>
  <c r="R109" i="16"/>
  <c r="E109" i="16"/>
  <c r="U109" i="16" s="1"/>
  <c r="S108" i="16"/>
  <c r="R108" i="16"/>
  <c r="E108" i="16"/>
  <c r="U108" i="16" s="1"/>
  <c r="S107" i="16"/>
  <c r="R107" i="16"/>
  <c r="E107" i="16"/>
  <c r="U107" i="16" s="1"/>
  <c r="S106" i="16"/>
  <c r="R106" i="16"/>
  <c r="E106" i="16"/>
  <c r="U106" i="16" s="1"/>
  <c r="S105" i="16"/>
  <c r="R105" i="16"/>
  <c r="E105" i="16"/>
  <c r="U105" i="16" s="1"/>
  <c r="S104" i="16"/>
  <c r="R104" i="16"/>
  <c r="E104" i="16"/>
  <c r="U104" i="16" s="1"/>
  <c r="S103" i="16"/>
  <c r="R103" i="16"/>
  <c r="E103" i="16"/>
  <c r="U103" i="16" s="1"/>
  <c r="S102" i="16"/>
  <c r="R102" i="16"/>
  <c r="E102" i="16"/>
  <c r="U102" i="16" s="1"/>
  <c r="S101" i="16"/>
  <c r="R101" i="16"/>
  <c r="E101" i="16"/>
  <c r="S100" i="16"/>
  <c r="R100" i="16"/>
  <c r="E100" i="16"/>
  <c r="U100" i="16" s="1"/>
  <c r="S99" i="16"/>
  <c r="R99" i="16"/>
  <c r="E99" i="16"/>
  <c r="U99" i="16" s="1"/>
  <c r="S98" i="16"/>
  <c r="R98" i="16"/>
  <c r="E98" i="16"/>
  <c r="U98" i="16" s="1"/>
  <c r="S97" i="16"/>
  <c r="R97" i="16"/>
  <c r="E97" i="16"/>
  <c r="U97" i="16" s="1"/>
  <c r="S96" i="16"/>
  <c r="R96" i="16"/>
  <c r="E96" i="16"/>
  <c r="W95" i="16"/>
  <c r="W112" i="16" s="1"/>
  <c r="V95" i="16"/>
  <c r="V112" i="16" s="1"/>
  <c r="M95" i="16"/>
  <c r="M112" i="16" s="1"/>
  <c r="S112" i="16" s="1"/>
  <c r="L95" i="16"/>
  <c r="R95" i="16" s="1"/>
  <c r="K95" i="16"/>
  <c r="K112" i="16" s="1"/>
  <c r="J95" i="16"/>
  <c r="J112" i="16" s="1"/>
  <c r="I95" i="16"/>
  <c r="I112" i="16" s="1"/>
  <c r="H95" i="16"/>
  <c r="H112" i="16" s="1"/>
  <c r="G95" i="16"/>
  <c r="G112" i="16" s="1"/>
  <c r="F95" i="16"/>
  <c r="F112" i="16" s="1"/>
  <c r="D95" i="16"/>
  <c r="D112" i="16" s="1"/>
  <c r="C95" i="16"/>
  <c r="C112" i="16" s="1"/>
  <c r="B95" i="16"/>
  <c r="B112" i="16" s="1"/>
  <c r="W113" i="17"/>
  <c r="V113" i="17"/>
  <c r="S113" i="17"/>
  <c r="Q113" i="17"/>
  <c r="P113" i="17"/>
  <c r="O113" i="17"/>
  <c r="N113" i="17"/>
  <c r="M113" i="17"/>
  <c r="L113" i="17"/>
  <c r="R113" i="17" s="1"/>
  <c r="K113" i="17"/>
  <c r="J113" i="17"/>
  <c r="I113" i="17"/>
  <c r="H113" i="17"/>
  <c r="G113" i="17"/>
  <c r="F113" i="17"/>
  <c r="E113" i="17"/>
  <c r="U113" i="17" s="1"/>
  <c r="D113" i="17"/>
  <c r="C113" i="17"/>
  <c r="B113" i="17"/>
  <c r="Q112" i="17"/>
  <c r="P112" i="17"/>
  <c r="O112" i="17"/>
  <c r="N112" i="17"/>
  <c r="U111" i="17"/>
  <c r="T111" i="17"/>
  <c r="S111" i="17"/>
  <c r="R111" i="17"/>
  <c r="S110" i="17"/>
  <c r="R110" i="17"/>
  <c r="E110" i="17"/>
  <c r="U110" i="17" s="1"/>
  <c r="S109" i="17"/>
  <c r="R109" i="17"/>
  <c r="E109" i="17"/>
  <c r="T109" i="17" s="1"/>
  <c r="S108" i="17"/>
  <c r="R108" i="17"/>
  <c r="E108" i="17"/>
  <c r="U108" i="17" s="1"/>
  <c r="S107" i="17"/>
  <c r="R107" i="17"/>
  <c r="E107" i="17"/>
  <c r="U107" i="17" s="1"/>
  <c r="S106" i="17"/>
  <c r="R106" i="17"/>
  <c r="E106" i="17"/>
  <c r="U106" i="17" s="1"/>
  <c r="S105" i="17"/>
  <c r="R105" i="17"/>
  <c r="E105" i="17"/>
  <c r="T105" i="17" s="1"/>
  <c r="S104" i="17"/>
  <c r="R104" i="17"/>
  <c r="E104" i="17"/>
  <c r="U104" i="17" s="1"/>
  <c r="S103" i="17"/>
  <c r="R103" i="17"/>
  <c r="E103" i="17"/>
  <c r="U103" i="17" s="1"/>
  <c r="S102" i="17"/>
  <c r="R102" i="17"/>
  <c r="E102" i="17"/>
  <c r="U102" i="17" s="1"/>
  <c r="S101" i="17"/>
  <c r="R101" i="17"/>
  <c r="E101" i="17"/>
  <c r="S100" i="17"/>
  <c r="R100" i="17"/>
  <c r="E100" i="17"/>
  <c r="U100" i="17" s="1"/>
  <c r="S99" i="17"/>
  <c r="R99" i="17"/>
  <c r="E99" i="17"/>
  <c r="U99" i="17" s="1"/>
  <c r="S98" i="17"/>
  <c r="R98" i="17"/>
  <c r="E98" i="17"/>
  <c r="U98" i="17" s="1"/>
  <c r="S97" i="17"/>
  <c r="R97" i="17"/>
  <c r="E97" i="17"/>
  <c r="T97" i="17" s="1"/>
  <c r="S96" i="17"/>
  <c r="R96" i="17"/>
  <c r="E96" i="17"/>
  <c r="U96" i="17" s="1"/>
  <c r="W95" i="17"/>
  <c r="W112" i="17" s="1"/>
  <c r="V95" i="17"/>
  <c r="V112" i="17" s="1"/>
  <c r="M95" i="17"/>
  <c r="L95" i="17"/>
  <c r="L112" i="17" s="1"/>
  <c r="R112" i="17" s="1"/>
  <c r="K95" i="17"/>
  <c r="K112" i="17" s="1"/>
  <c r="J95" i="17"/>
  <c r="J112" i="17" s="1"/>
  <c r="I95" i="17"/>
  <c r="I112" i="17" s="1"/>
  <c r="H95" i="17"/>
  <c r="H112" i="17" s="1"/>
  <c r="G95" i="17"/>
  <c r="G112" i="17" s="1"/>
  <c r="F95" i="17"/>
  <c r="F112" i="17" s="1"/>
  <c r="D95" i="17"/>
  <c r="D112" i="17" s="1"/>
  <c r="C95" i="17"/>
  <c r="C112" i="17" s="1"/>
  <c r="B95" i="17"/>
  <c r="B112" i="17" s="1"/>
  <c r="W113" i="18"/>
  <c r="V113" i="18"/>
  <c r="Q113" i="18"/>
  <c r="P113" i="18"/>
  <c r="O113" i="18"/>
  <c r="N113" i="18"/>
  <c r="M113" i="18"/>
  <c r="S113" i="18" s="1"/>
  <c r="L113" i="18"/>
  <c r="R113" i="18" s="1"/>
  <c r="K113" i="18"/>
  <c r="J113" i="18"/>
  <c r="I113" i="18"/>
  <c r="H113" i="18"/>
  <c r="G113" i="18"/>
  <c r="F113" i="18"/>
  <c r="E113" i="18"/>
  <c r="U113" i="18" s="1"/>
  <c r="D113" i="18"/>
  <c r="C113" i="18"/>
  <c r="B113" i="18"/>
  <c r="Q112" i="18"/>
  <c r="P112" i="18"/>
  <c r="O112" i="18"/>
  <c r="N112" i="18"/>
  <c r="U111" i="18"/>
  <c r="T111" i="18"/>
  <c r="S111" i="18"/>
  <c r="R111" i="18"/>
  <c r="U110" i="18"/>
  <c r="S110" i="18"/>
  <c r="R110" i="18"/>
  <c r="E110" i="18"/>
  <c r="T110" i="18" s="1"/>
  <c r="T109" i="18"/>
  <c r="S109" i="18"/>
  <c r="R109" i="18"/>
  <c r="E109" i="18"/>
  <c r="U109" i="18" s="1"/>
  <c r="S108" i="18"/>
  <c r="R108" i="18"/>
  <c r="E108" i="18"/>
  <c r="U108" i="18" s="1"/>
  <c r="S107" i="18"/>
  <c r="R107" i="18"/>
  <c r="E107" i="18"/>
  <c r="U107" i="18" s="1"/>
  <c r="S106" i="18"/>
  <c r="R106" i="18"/>
  <c r="E106" i="18"/>
  <c r="T106" i="18" s="1"/>
  <c r="S105" i="18"/>
  <c r="R105" i="18"/>
  <c r="E105" i="18"/>
  <c r="U105" i="18" s="1"/>
  <c r="S104" i="18"/>
  <c r="R104" i="18"/>
  <c r="E104" i="18"/>
  <c r="U104" i="18" s="1"/>
  <c r="S103" i="18"/>
  <c r="R103" i="18"/>
  <c r="E103" i="18"/>
  <c r="U103" i="18" s="1"/>
  <c r="S102" i="18"/>
  <c r="R102" i="18"/>
  <c r="E102" i="18"/>
  <c r="T102" i="18" s="1"/>
  <c r="S101" i="18"/>
  <c r="R101" i="18"/>
  <c r="E101" i="18"/>
  <c r="U101" i="18" s="1"/>
  <c r="S100" i="18"/>
  <c r="R100" i="18"/>
  <c r="E100" i="18"/>
  <c r="S99" i="18"/>
  <c r="R99" i="18"/>
  <c r="E99" i="18"/>
  <c r="U99" i="18" s="1"/>
  <c r="U98" i="18"/>
  <c r="S98" i="18"/>
  <c r="R98" i="18"/>
  <c r="E98" i="18"/>
  <c r="T98" i="18" s="1"/>
  <c r="S97" i="18"/>
  <c r="R97" i="18"/>
  <c r="E97" i="18"/>
  <c r="U97" i="18" s="1"/>
  <c r="S96" i="18"/>
  <c r="R96" i="18"/>
  <c r="E96" i="18"/>
  <c r="U96" i="18" s="1"/>
  <c r="W95" i="18"/>
  <c r="W112" i="18" s="1"/>
  <c r="V95" i="18"/>
  <c r="V112" i="18" s="1"/>
  <c r="M95" i="18"/>
  <c r="M112" i="18" s="1"/>
  <c r="S112" i="18" s="1"/>
  <c r="L95" i="18"/>
  <c r="L112" i="18" s="1"/>
  <c r="R112" i="18" s="1"/>
  <c r="K95" i="18"/>
  <c r="K112" i="18" s="1"/>
  <c r="J95" i="18"/>
  <c r="J112" i="18" s="1"/>
  <c r="I95" i="18"/>
  <c r="I112" i="18" s="1"/>
  <c r="H95" i="18"/>
  <c r="H112" i="18" s="1"/>
  <c r="G95" i="18"/>
  <c r="G112" i="18" s="1"/>
  <c r="F95" i="18"/>
  <c r="F112" i="18" s="1"/>
  <c r="D95" i="18"/>
  <c r="D112" i="18" s="1"/>
  <c r="C95" i="18"/>
  <c r="C112" i="18" s="1"/>
  <c r="B95" i="18"/>
  <c r="B112" i="18" s="1"/>
  <c r="W113" i="19"/>
  <c r="V113" i="19"/>
  <c r="Q113" i="19"/>
  <c r="P113" i="19"/>
  <c r="O113" i="19"/>
  <c r="N113" i="19"/>
  <c r="M113" i="19"/>
  <c r="S113" i="19" s="1"/>
  <c r="L113" i="19"/>
  <c r="R113" i="19" s="1"/>
  <c r="K113" i="19"/>
  <c r="J113" i="19"/>
  <c r="I113" i="19"/>
  <c r="H113" i="19"/>
  <c r="G113" i="19"/>
  <c r="F113" i="19"/>
  <c r="E113" i="19"/>
  <c r="U113" i="19" s="1"/>
  <c r="D113" i="19"/>
  <c r="C113" i="19"/>
  <c r="B113" i="19"/>
  <c r="Q112" i="19"/>
  <c r="P112" i="19"/>
  <c r="O112" i="19"/>
  <c r="N112" i="19"/>
  <c r="U111" i="19"/>
  <c r="T111" i="19"/>
  <c r="S111" i="19"/>
  <c r="R111" i="19"/>
  <c r="S110" i="19"/>
  <c r="R110" i="19"/>
  <c r="E110" i="19"/>
  <c r="U110" i="19" s="1"/>
  <c r="S109" i="19"/>
  <c r="R109" i="19"/>
  <c r="E109" i="19"/>
  <c r="U109" i="19" s="1"/>
  <c r="S108" i="19"/>
  <c r="R108" i="19"/>
  <c r="E108" i="19"/>
  <c r="U108" i="19" s="1"/>
  <c r="S107" i="19"/>
  <c r="R107" i="19"/>
  <c r="E107" i="19"/>
  <c r="U107" i="19" s="1"/>
  <c r="S106" i="19"/>
  <c r="R106" i="19"/>
  <c r="E106" i="19"/>
  <c r="U106" i="19" s="1"/>
  <c r="S105" i="19"/>
  <c r="R105" i="19"/>
  <c r="E105" i="19"/>
  <c r="U105" i="19" s="1"/>
  <c r="S104" i="19"/>
  <c r="R104" i="19"/>
  <c r="E104" i="19"/>
  <c r="U104" i="19" s="1"/>
  <c r="S103" i="19"/>
  <c r="R103" i="19"/>
  <c r="E103" i="19"/>
  <c r="U103" i="19" s="1"/>
  <c r="S102" i="19"/>
  <c r="R102" i="19"/>
  <c r="E102" i="19"/>
  <c r="U102" i="19" s="1"/>
  <c r="S101" i="19"/>
  <c r="R101" i="19"/>
  <c r="E101" i="19"/>
  <c r="U101" i="19" s="1"/>
  <c r="S100" i="19"/>
  <c r="R100" i="19"/>
  <c r="E100" i="19"/>
  <c r="U100" i="19" s="1"/>
  <c r="S99" i="19"/>
  <c r="R99" i="19"/>
  <c r="E99" i="19"/>
  <c r="U99" i="19" s="1"/>
  <c r="S98" i="19"/>
  <c r="R98" i="19"/>
  <c r="E98" i="19"/>
  <c r="U98" i="19" s="1"/>
  <c r="S97" i="19"/>
  <c r="R97" i="19"/>
  <c r="E97" i="19"/>
  <c r="U97" i="19" s="1"/>
  <c r="S96" i="19"/>
  <c r="R96" i="19"/>
  <c r="E96" i="19"/>
  <c r="W95" i="19"/>
  <c r="W112" i="19" s="1"/>
  <c r="V95" i="19"/>
  <c r="V112" i="19" s="1"/>
  <c r="M95" i="19"/>
  <c r="S95" i="19" s="1"/>
  <c r="L95" i="19"/>
  <c r="K95" i="19"/>
  <c r="K112" i="19" s="1"/>
  <c r="J95" i="19"/>
  <c r="J112" i="19" s="1"/>
  <c r="I95" i="19"/>
  <c r="I112" i="19" s="1"/>
  <c r="H95" i="19"/>
  <c r="H112" i="19" s="1"/>
  <c r="G95" i="19"/>
  <c r="G112" i="19" s="1"/>
  <c r="F95" i="19"/>
  <c r="F112" i="19" s="1"/>
  <c r="D95" i="19"/>
  <c r="D112" i="19" s="1"/>
  <c r="C95" i="19"/>
  <c r="C112" i="19" s="1"/>
  <c r="B95" i="19"/>
  <c r="B112" i="19" s="1"/>
  <c r="W113" i="20"/>
  <c r="V113" i="20"/>
  <c r="T113" i="20"/>
  <c r="Q113" i="20"/>
  <c r="P113" i="20"/>
  <c r="O113" i="20"/>
  <c r="N113" i="20"/>
  <c r="M113" i="20"/>
  <c r="S113" i="20" s="1"/>
  <c r="L113" i="20"/>
  <c r="R113" i="20" s="1"/>
  <c r="K113" i="20"/>
  <c r="J113" i="20"/>
  <c r="I113" i="20"/>
  <c r="H113" i="20"/>
  <c r="G113" i="20"/>
  <c r="F113" i="20"/>
  <c r="E113" i="20"/>
  <c r="U113" i="20" s="1"/>
  <c r="D113" i="20"/>
  <c r="C113" i="20"/>
  <c r="B113" i="20"/>
  <c r="Q112" i="20"/>
  <c r="P112" i="20"/>
  <c r="O112" i="20"/>
  <c r="N112" i="20"/>
  <c r="U111" i="20"/>
  <c r="T111" i="20"/>
  <c r="S111" i="20"/>
  <c r="R111" i="20"/>
  <c r="S110" i="20"/>
  <c r="R110" i="20"/>
  <c r="E110" i="20"/>
  <c r="U110" i="20" s="1"/>
  <c r="S109" i="20"/>
  <c r="R109" i="20"/>
  <c r="E109" i="20"/>
  <c r="U109" i="20" s="1"/>
  <c r="S108" i="20"/>
  <c r="R108" i="20"/>
  <c r="E108" i="20"/>
  <c r="U108" i="20" s="1"/>
  <c r="S107" i="20"/>
  <c r="R107" i="20"/>
  <c r="E107" i="20"/>
  <c r="U107" i="20" s="1"/>
  <c r="S106" i="20"/>
  <c r="R106" i="20"/>
  <c r="E106" i="20"/>
  <c r="U106" i="20" s="1"/>
  <c r="S105" i="20"/>
  <c r="R105" i="20"/>
  <c r="E105" i="20"/>
  <c r="U105" i="20" s="1"/>
  <c r="S104" i="20"/>
  <c r="R104" i="20"/>
  <c r="E104" i="20"/>
  <c r="U104" i="20" s="1"/>
  <c r="S103" i="20"/>
  <c r="R103" i="20"/>
  <c r="E103" i="20"/>
  <c r="U103" i="20" s="1"/>
  <c r="S102" i="20"/>
  <c r="R102" i="20"/>
  <c r="E102" i="20"/>
  <c r="U102" i="20" s="1"/>
  <c r="T101" i="20"/>
  <c r="S101" i="20"/>
  <c r="R101" i="20"/>
  <c r="E101" i="20"/>
  <c r="U101" i="20" s="1"/>
  <c r="T100" i="20"/>
  <c r="S100" i="20"/>
  <c r="R100" i="20"/>
  <c r="E100" i="20"/>
  <c r="U100" i="20" s="1"/>
  <c r="S99" i="20"/>
  <c r="R99" i="20"/>
  <c r="E99" i="20"/>
  <c r="U99" i="20" s="1"/>
  <c r="S98" i="20"/>
  <c r="R98" i="20"/>
  <c r="E98" i="20"/>
  <c r="U98" i="20" s="1"/>
  <c r="S97" i="20"/>
  <c r="R97" i="20"/>
  <c r="E97" i="20"/>
  <c r="U97" i="20" s="1"/>
  <c r="S96" i="20"/>
  <c r="R96" i="20"/>
  <c r="E96" i="20"/>
  <c r="U96" i="20" s="1"/>
  <c r="W95" i="20"/>
  <c r="W112" i="20" s="1"/>
  <c r="V95" i="20"/>
  <c r="V112" i="20" s="1"/>
  <c r="M95" i="20"/>
  <c r="M112" i="20" s="1"/>
  <c r="S112" i="20" s="1"/>
  <c r="L95" i="20"/>
  <c r="L112" i="20" s="1"/>
  <c r="R112" i="20" s="1"/>
  <c r="K95" i="20"/>
  <c r="K112" i="20" s="1"/>
  <c r="J95" i="20"/>
  <c r="J112" i="20" s="1"/>
  <c r="I95" i="20"/>
  <c r="I112" i="20" s="1"/>
  <c r="H95" i="20"/>
  <c r="H112" i="20" s="1"/>
  <c r="G95" i="20"/>
  <c r="G112" i="20" s="1"/>
  <c r="F95" i="20"/>
  <c r="F112" i="20" s="1"/>
  <c r="D95" i="20"/>
  <c r="D112" i="20" s="1"/>
  <c r="C95" i="20"/>
  <c r="C112" i="20" s="1"/>
  <c r="B95" i="20"/>
  <c r="B112" i="20" s="1"/>
  <c r="W113" i="21"/>
  <c r="V113" i="21"/>
  <c r="Q113" i="21"/>
  <c r="P113" i="21"/>
  <c r="O113" i="21"/>
  <c r="N113" i="21"/>
  <c r="M113" i="21"/>
  <c r="S113" i="21" s="1"/>
  <c r="L113" i="21"/>
  <c r="R113" i="21" s="1"/>
  <c r="K113" i="21"/>
  <c r="J113" i="21"/>
  <c r="I113" i="21"/>
  <c r="H113" i="21"/>
  <c r="G113" i="21"/>
  <c r="F113" i="21"/>
  <c r="E113" i="21"/>
  <c r="U113" i="21" s="1"/>
  <c r="D113" i="21"/>
  <c r="C113" i="21"/>
  <c r="B113" i="21"/>
  <c r="Q112" i="21"/>
  <c r="P112" i="21"/>
  <c r="O112" i="21"/>
  <c r="N112" i="21"/>
  <c r="U111" i="21"/>
  <c r="T111" i="21"/>
  <c r="S111" i="21"/>
  <c r="R111" i="21"/>
  <c r="T110" i="21"/>
  <c r="S110" i="21"/>
  <c r="R110" i="21"/>
  <c r="E110" i="21"/>
  <c r="U110" i="21" s="1"/>
  <c r="S109" i="21"/>
  <c r="R109" i="21"/>
  <c r="E109" i="21"/>
  <c r="U109" i="21" s="1"/>
  <c r="S108" i="21"/>
  <c r="R108" i="21"/>
  <c r="E108" i="21"/>
  <c r="U108" i="21" s="1"/>
  <c r="S107" i="21"/>
  <c r="R107" i="21"/>
  <c r="E107" i="21"/>
  <c r="U107" i="21" s="1"/>
  <c r="S106" i="21"/>
  <c r="R106" i="21"/>
  <c r="E106" i="21"/>
  <c r="U106" i="21" s="1"/>
  <c r="S105" i="21"/>
  <c r="R105" i="21"/>
  <c r="E105" i="21"/>
  <c r="U105" i="21" s="1"/>
  <c r="S104" i="21"/>
  <c r="R104" i="21"/>
  <c r="E104" i="21"/>
  <c r="U104" i="21" s="1"/>
  <c r="S103" i="21"/>
  <c r="R103" i="21"/>
  <c r="E103" i="21"/>
  <c r="U103" i="21" s="1"/>
  <c r="S102" i="21"/>
  <c r="R102" i="21"/>
  <c r="E102" i="21"/>
  <c r="S101" i="21"/>
  <c r="R101" i="21"/>
  <c r="E101" i="21"/>
  <c r="S100" i="21"/>
  <c r="R100" i="21"/>
  <c r="E100" i="21"/>
  <c r="S99" i="21"/>
  <c r="R99" i="21"/>
  <c r="E99" i="21"/>
  <c r="U99" i="21" s="1"/>
  <c r="S98" i="21"/>
  <c r="R98" i="21"/>
  <c r="E98" i="21"/>
  <c r="U98" i="21" s="1"/>
  <c r="S97" i="21"/>
  <c r="R97" i="21"/>
  <c r="E97" i="21"/>
  <c r="U97" i="21" s="1"/>
  <c r="S96" i="21"/>
  <c r="R96" i="21"/>
  <c r="E96" i="21"/>
  <c r="T96" i="21" s="1"/>
  <c r="W95" i="21"/>
  <c r="W112" i="21" s="1"/>
  <c r="V95" i="21"/>
  <c r="V112" i="21" s="1"/>
  <c r="M95" i="21"/>
  <c r="M112" i="21" s="1"/>
  <c r="S112" i="21" s="1"/>
  <c r="L95" i="21"/>
  <c r="L112" i="21" s="1"/>
  <c r="R112" i="21" s="1"/>
  <c r="K95" i="21"/>
  <c r="K112" i="21" s="1"/>
  <c r="J95" i="21"/>
  <c r="J112" i="21" s="1"/>
  <c r="I95" i="21"/>
  <c r="I112" i="21" s="1"/>
  <c r="H95" i="21"/>
  <c r="H112" i="21" s="1"/>
  <c r="G95" i="21"/>
  <c r="G112" i="21" s="1"/>
  <c r="F95" i="21"/>
  <c r="F112" i="21" s="1"/>
  <c r="D95" i="21"/>
  <c r="D112" i="21" s="1"/>
  <c r="C95" i="21"/>
  <c r="C112" i="21" s="1"/>
  <c r="B95" i="21"/>
  <c r="B112" i="21" s="1"/>
  <c r="W113" i="22"/>
  <c r="V113" i="22"/>
  <c r="R113" i="22"/>
  <c r="Q113" i="22"/>
  <c r="P113" i="22"/>
  <c r="O113" i="22"/>
  <c r="N113" i="22"/>
  <c r="M113" i="22"/>
  <c r="S113" i="22" s="1"/>
  <c r="L113" i="22"/>
  <c r="K113" i="22"/>
  <c r="J113" i="22"/>
  <c r="I113" i="22"/>
  <c r="H113" i="22"/>
  <c r="G113" i="22"/>
  <c r="F113" i="22"/>
  <c r="E113" i="22"/>
  <c r="U113" i="22" s="1"/>
  <c r="D113" i="22"/>
  <c r="C113" i="22"/>
  <c r="B113" i="22"/>
  <c r="Q112" i="22"/>
  <c r="P112" i="22"/>
  <c r="O112" i="22"/>
  <c r="N112" i="22"/>
  <c r="U111" i="22"/>
  <c r="T111" i="22"/>
  <c r="S111" i="22"/>
  <c r="R111" i="22"/>
  <c r="S110" i="22"/>
  <c r="R110" i="22"/>
  <c r="E110" i="22"/>
  <c r="S109" i="22"/>
  <c r="R109" i="22"/>
  <c r="E109" i="22"/>
  <c r="S108" i="22"/>
  <c r="R108" i="22"/>
  <c r="E108" i="22"/>
  <c r="U108" i="22" s="1"/>
  <c r="S107" i="22"/>
  <c r="R107" i="22"/>
  <c r="E107" i="22"/>
  <c r="U107" i="22" s="1"/>
  <c r="S106" i="22"/>
  <c r="R106" i="22"/>
  <c r="E106" i="22"/>
  <c r="U106" i="22" s="1"/>
  <c r="S105" i="22"/>
  <c r="R105" i="22"/>
  <c r="E105" i="22"/>
  <c r="U105" i="22" s="1"/>
  <c r="S104" i="22"/>
  <c r="R104" i="22"/>
  <c r="E104" i="22"/>
  <c r="U104" i="22" s="1"/>
  <c r="S103" i="22"/>
  <c r="R103" i="22"/>
  <c r="E103" i="22"/>
  <c r="U103" i="22" s="1"/>
  <c r="S102" i="22"/>
  <c r="R102" i="22"/>
  <c r="E102" i="22"/>
  <c r="U102" i="22" s="1"/>
  <c r="S101" i="22"/>
  <c r="R101" i="22"/>
  <c r="E101" i="22"/>
  <c r="U101" i="22" s="1"/>
  <c r="S100" i="22"/>
  <c r="R100" i="22"/>
  <c r="E100" i="22"/>
  <c r="U100" i="22" s="1"/>
  <c r="S99" i="22"/>
  <c r="R99" i="22"/>
  <c r="E99" i="22"/>
  <c r="U99" i="22" s="1"/>
  <c r="S98" i="22"/>
  <c r="R98" i="22"/>
  <c r="E98" i="22"/>
  <c r="U98" i="22" s="1"/>
  <c r="S97" i="22"/>
  <c r="R97" i="22"/>
  <c r="E97" i="22"/>
  <c r="U97" i="22" s="1"/>
  <c r="S96" i="22"/>
  <c r="R96" i="22"/>
  <c r="E96" i="22"/>
  <c r="W95" i="22"/>
  <c r="W112" i="22" s="1"/>
  <c r="V95" i="22"/>
  <c r="V112" i="22" s="1"/>
  <c r="M95" i="22"/>
  <c r="M112" i="22" s="1"/>
  <c r="S112" i="22" s="1"/>
  <c r="L95" i="22"/>
  <c r="R95" i="22" s="1"/>
  <c r="K95" i="22"/>
  <c r="K112" i="22" s="1"/>
  <c r="J95" i="22"/>
  <c r="J112" i="22" s="1"/>
  <c r="I95" i="22"/>
  <c r="I112" i="22" s="1"/>
  <c r="H95" i="22"/>
  <c r="H112" i="22" s="1"/>
  <c r="G95" i="22"/>
  <c r="G112" i="22" s="1"/>
  <c r="F95" i="22"/>
  <c r="F112" i="22" s="1"/>
  <c r="D95" i="22"/>
  <c r="D112" i="22" s="1"/>
  <c r="C95" i="22"/>
  <c r="C112" i="22" s="1"/>
  <c r="B95" i="22"/>
  <c r="B112" i="22" s="1"/>
  <c r="W113" i="23"/>
  <c r="V113" i="23"/>
  <c r="Q113" i="23"/>
  <c r="P113" i="23"/>
  <c r="O113" i="23"/>
  <c r="N113" i="23"/>
  <c r="M113" i="23"/>
  <c r="S113" i="23" s="1"/>
  <c r="L113" i="23"/>
  <c r="R113" i="23" s="1"/>
  <c r="K113" i="23"/>
  <c r="J113" i="23"/>
  <c r="I113" i="23"/>
  <c r="H113" i="23"/>
  <c r="G113" i="23"/>
  <c r="F113" i="23"/>
  <c r="E113" i="23"/>
  <c r="D113" i="23"/>
  <c r="C113" i="23"/>
  <c r="B113" i="23"/>
  <c r="Q112" i="23"/>
  <c r="P112" i="23"/>
  <c r="O112" i="23"/>
  <c r="N112" i="23"/>
  <c r="L112" i="23"/>
  <c r="R112" i="23" s="1"/>
  <c r="U111" i="23"/>
  <c r="T111" i="23"/>
  <c r="S111" i="23"/>
  <c r="R111" i="23"/>
  <c r="S110" i="23"/>
  <c r="R110" i="23"/>
  <c r="E110" i="23"/>
  <c r="U110" i="23" s="1"/>
  <c r="S109" i="23"/>
  <c r="R109" i="23"/>
  <c r="E109" i="23"/>
  <c r="U109" i="23" s="1"/>
  <c r="S108" i="23"/>
  <c r="R108" i="23"/>
  <c r="E108" i="23"/>
  <c r="S107" i="23"/>
  <c r="R107" i="23"/>
  <c r="E107" i="23"/>
  <c r="S106" i="23"/>
  <c r="R106" i="23"/>
  <c r="E106" i="23"/>
  <c r="U106" i="23" s="1"/>
  <c r="S105" i="23"/>
  <c r="R105" i="23"/>
  <c r="E105" i="23"/>
  <c r="U105" i="23" s="1"/>
  <c r="S104" i="23"/>
  <c r="R104" i="23"/>
  <c r="E104" i="23"/>
  <c r="U104" i="23" s="1"/>
  <c r="S103" i="23"/>
  <c r="R103" i="23"/>
  <c r="E103" i="23"/>
  <c r="U103" i="23" s="1"/>
  <c r="S102" i="23"/>
  <c r="R102" i="23"/>
  <c r="E102" i="23"/>
  <c r="U102" i="23" s="1"/>
  <c r="S101" i="23"/>
  <c r="R101" i="23"/>
  <c r="E101" i="23"/>
  <c r="U101" i="23" s="1"/>
  <c r="S100" i="23"/>
  <c r="R100" i="23"/>
  <c r="E100" i="23"/>
  <c r="S99" i="23"/>
  <c r="R99" i="23"/>
  <c r="E99" i="23"/>
  <c r="S98" i="23"/>
  <c r="R98" i="23"/>
  <c r="E98" i="23"/>
  <c r="U98" i="23" s="1"/>
  <c r="S97" i="23"/>
  <c r="R97" i="23"/>
  <c r="E97" i="23"/>
  <c r="U97" i="23" s="1"/>
  <c r="S96" i="23"/>
  <c r="R96" i="23"/>
  <c r="E96" i="23"/>
  <c r="U96" i="23" s="1"/>
  <c r="W95" i="23"/>
  <c r="W112" i="23" s="1"/>
  <c r="V95" i="23"/>
  <c r="V112" i="23" s="1"/>
  <c r="M95" i="23"/>
  <c r="S95" i="23" s="1"/>
  <c r="L95" i="23"/>
  <c r="R95" i="23" s="1"/>
  <c r="K95" i="23"/>
  <c r="K112" i="23" s="1"/>
  <c r="J95" i="23"/>
  <c r="J112" i="23" s="1"/>
  <c r="I95" i="23"/>
  <c r="I112" i="23" s="1"/>
  <c r="H95" i="23"/>
  <c r="H112" i="23" s="1"/>
  <c r="G95" i="23"/>
  <c r="G112" i="23" s="1"/>
  <c r="F95" i="23"/>
  <c r="F112" i="23" s="1"/>
  <c r="D95" i="23"/>
  <c r="D112" i="23" s="1"/>
  <c r="C95" i="23"/>
  <c r="C112" i="23" s="1"/>
  <c r="B95" i="23"/>
  <c r="B112" i="23" s="1"/>
  <c r="W113" i="24"/>
  <c r="V113" i="24"/>
  <c r="Q113" i="24"/>
  <c r="P113" i="24"/>
  <c r="O113" i="24"/>
  <c r="N113" i="24"/>
  <c r="M113" i="24"/>
  <c r="S113" i="24" s="1"/>
  <c r="L113" i="24"/>
  <c r="R113" i="24" s="1"/>
  <c r="K113" i="24"/>
  <c r="J113" i="24"/>
  <c r="I113" i="24"/>
  <c r="H113" i="24"/>
  <c r="G113" i="24"/>
  <c r="F113" i="24"/>
  <c r="E113" i="24"/>
  <c r="U113" i="24" s="1"/>
  <c r="D113" i="24"/>
  <c r="C113" i="24"/>
  <c r="B113" i="24"/>
  <c r="Q112" i="24"/>
  <c r="P112" i="24"/>
  <c r="O112" i="24"/>
  <c r="N112" i="24"/>
  <c r="U111" i="24"/>
  <c r="T111" i="24"/>
  <c r="S111" i="24"/>
  <c r="R111" i="24"/>
  <c r="S110" i="24"/>
  <c r="R110" i="24"/>
  <c r="E110" i="24"/>
  <c r="U110" i="24" s="1"/>
  <c r="S109" i="24"/>
  <c r="R109" i="24"/>
  <c r="E109" i="24"/>
  <c r="S108" i="24"/>
  <c r="R108" i="24"/>
  <c r="E108" i="24"/>
  <c r="S107" i="24"/>
  <c r="R107" i="24"/>
  <c r="E107" i="24"/>
  <c r="U107" i="24" s="1"/>
  <c r="S106" i="24"/>
  <c r="R106" i="24"/>
  <c r="E106" i="24"/>
  <c r="U106" i="24" s="1"/>
  <c r="S105" i="24"/>
  <c r="R105" i="24"/>
  <c r="E105" i="24"/>
  <c r="U105" i="24" s="1"/>
  <c r="S104" i="24"/>
  <c r="R104" i="24"/>
  <c r="E104" i="24"/>
  <c r="U104" i="24" s="1"/>
  <c r="S103" i="24"/>
  <c r="R103" i="24"/>
  <c r="E103" i="24"/>
  <c r="U103" i="24" s="1"/>
  <c r="S102" i="24"/>
  <c r="R102" i="24"/>
  <c r="E102" i="24"/>
  <c r="U102" i="24" s="1"/>
  <c r="S101" i="24"/>
  <c r="R101" i="24"/>
  <c r="E101" i="24"/>
  <c r="U101" i="24" s="1"/>
  <c r="S100" i="24"/>
  <c r="R100" i="24"/>
  <c r="E100" i="24"/>
  <c r="U100" i="24" s="1"/>
  <c r="S99" i="24"/>
  <c r="R99" i="24"/>
  <c r="E99" i="24"/>
  <c r="U99" i="24" s="1"/>
  <c r="S98" i="24"/>
  <c r="R98" i="24"/>
  <c r="E98" i="24"/>
  <c r="U98" i="24" s="1"/>
  <c r="S97" i="24"/>
  <c r="R97" i="24"/>
  <c r="E97" i="24"/>
  <c r="U97" i="24" s="1"/>
  <c r="S96" i="24"/>
  <c r="R96" i="24"/>
  <c r="E96" i="24"/>
  <c r="U96" i="24" s="1"/>
  <c r="W95" i="24"/>
  <c r="W112" i="24" s="1"/>
  <c r="V95" i="24"/>
  <c r="V112" i="24" s="1"/>
  <c r="M95" i="24"/>
  <c r="M112" i="24" s="1"/>
  <c r="S112" i="24" s="1"/>
  <c r="L95" i="24"/>
  <c r="L112" i="24" s="1"/>
  <c r="R112" i="24" s="1"/>
  <c r="K95" i="24"/>
  <c r="K112" i="24" s="1"/>
  <c r="J95" i="24"/>
  <c r="J112" i="24" s="1"/>
  <c r="I95" i="24"/>
  <c r="I112" i="24" s="1"/>
  <c r="H95" i="24"/>
  <c r="H112" i="24" s="1"/>
  <c r="G95" i="24"/>
  <c r="G112" i="24" s="1"/>
  <c r="F95" i="24"/>
  <c r="F112" i="24" s="1"/>
  <c r="D95" i="24"/>
  <c r="D112" i="24" s="1"/>
  <c r="C95" i="24"/>
  <c r="C112" i="24" s="1"/>
  <c r="B95" i="24"/>
  <c r="B112" i="24" s="1"/>
  <c r="W113" i="25"/>
  <c r="V113" i="25"/>
  <c r="Q113" i="25"/>
  <c r="P113" i="25"/>
  <c r="O113" i="25"/>
  <c r="N113" i="25"/>
  <c r="M113" i="25"/>
  <c r="S113" i="25" s="1"/>
  <c r="L113" i="25"/>
  <c r="R113" i="25" s="1"/>
  <c r="K113" i="25"/>
  <c r="J113" i="25"/>
  <c r="I113" i="25"/>
  <c r="H113" i="25"/>
  <c r="G113" i="25"/>
  <c r="F113" i="25"/>
  <c r="E113" i="25"/>
  <c r="U113" i="25" s="1"/>
  <c r="D113" i="25"/>
  <c r="C113" i="25"/>
  <c r="B113" i="25"/>
  <c r="Q112" i="25"/>
  <c r="P112" i="25"/>
  <c r="O112" i="25"/>
  <c r="N112" i="25"/>
  <c r="U111" i="25"/>
  <c r="T111" i="25"/>
  <c r="S111" i="25"/>
  <c r="R111" i="25"/>
  <c r="S110" i="25"/>
  <c r="R110" i="25"/>
  <c r="E110" i="25"/>
  <c r="U110" i="25" s="1"/>
  <c r="T109" i="25"/>
  <c r="S109" i="25"/>
  <c r="R109" i="25"/>
  <c r="E109" i="25"/>
  <c r="U109" i="25" s="1"/>
  <c r="S108" i="25"/>
  <c r="R108" i="25"/>
  <c r="E108" i="25"/>
  <c r="U108" i="25" s="1"/>
  <c r="S107" i="25"/>
  <c r="R107" i="25"/>
  <c r="E107" i="25"/>
  <c r="U107" i="25" s="1"/>
  <c r="S106" i="25"/>
  <c r="R106" i="25"/>
  <c r="E106" i="25"/>
  <c r="U106" i="25" s="1"/>
  <c r="S105" i="25"/>
  <c r="R105" i="25"/>
  <c r="E105" i="25"/>
  <c r="U105" i="25" s="1"/>
  <c r="S104" i="25"/>
  <c r="R104" i="25"/>
  <c r="E104" i="25"/>
  <c r="U104" i="25" s="1"/>
  <c r="S103" i="25"/>
  <c r="R103" i="25"/>
  <c r="E103" i="25"/>
  <c r="U103" i="25" s="1"/>
  <c r="S102" i="25"/>
  <c r="R102" i="25"/>
  <c r="E102" i="25"/>
  <c r="U102" i="25" s="1"/>
  <c r="S101" i="25"/>
  <c r="R101" i="25"/>
  <c r="E101" i="25"/>
  <c r="U101" i="25" s="1"/>
  <c r="S100" i="25"/>
  <c r="R100" i="25"/>
  <c r="E100" i="25"/>
  <c r="U100" i="25" s="1"/>
  <c r="S99" i="25"/>
  <c r="R99" i="25"/>
  <c r="E99" i="25"/>
  <c r="U99" i="25" s="1"/>
  <c r="T98" i="25"/>
  <c r="S98" i="25"/>
  <c r="R98" i="25"/>
  <c r="E98" i="25"/>
  <c r="U98" i="25" s="1"/>
  <c r="T97" i="25"/>
  <c r="S97" i="25"/>
  <c r="R97" i="25"/>
  <c r="E97" i="25"/>
  <c r="U97" i="25" s="1"/>
  <c r="U96" i="25"/>
  <c r="S96" i="25"/>
  <c r="R96" i="25"/>
  <c r="E96" i="25"/>
  <c r="W95" i="25"/>
  <c r="W112" i="25" s="1"/>
  <c r="V95" i="25"/>
  <c r="V112" i="25" s="1"/>
  <c r="M95" i="25"/>
  <c r="M112" i="25" s="1"/>
  <c r="S112" i="25" s="1"/>
  <c r="L95" i="25"/>
  <c r="K95" i="25"/>
  <c r="K112" i="25" s="1"/>
  <c r="J95" i="25"/>
  <c r="J112" i="25" s="1"/>
  <c r="I95" i="25"/>
  <c r="I112" i="25" s="1"/>
  <c r="H95" i="25"/>
  <c r="H112" i="25" s="1"/>
  <c r="G95" i="25"/>
  <c r="G112" i="25" s="1"/>
  <c r="F95" i="25"/>
  <c r="F112" i="25" s="1"/>
  <c r="D95" i="25"/>
  <c r="D112" i="25" s="1"/>
  <c r="C95" i="25"/>
  <c r="C112" i="25" s="1"/>
  <c r="B95" i="25"/>
  <c r="B112" i="25" s="1"/>
  <c r="W113" i="26"/>
  <c r="V113" i="26"/>
  <c r="Q113" i="26"/>
  <c r="P113" i="26"/>
  <c r="O113" i="26"/>
  <c r="N113" i="26"/>
  <c r="M113" i="26"/>
  <c r="S113" i="26" s="1"/>
  <c r="L113" i="26"/>
  <c r="R113" i="26" s="1"/>
  <c r="K113" i="26"/>
  <c r="J113" i="26"/>
  <c r="I113" i="26"/>
  <c r="H113" i="26"/>
  <c r="G113" i="26"/>
  <c r="F113" i="26"/>
  <c r="E113" i="26"/>
  <c r="U113" i="26" s="1"/>
  <c r="D113" i="26"/>
  <c r="C113" i="26"/>
  <c r="B113" i="26"/>
  <c r="Q112" i="26"/>
  <c r="P112" i="26"/>
  <c r="O112" i="26"/>
  <c r="N112" i="26"/>
  <c r="H112" i="26"/>
  <c r="U111" i="26"/>
  <c r="T111" i="26"/>
  <c r="S111" i="26"/>
  <c r="R111" i="26"/>
  <c r="S110" i="26"/>
  <c r="R110" i="26"/>
  <c r="E110" i="26"/>
  <c r="U110" i="26" s="1"/>
  <c r="S109" i="26"/>
  <c r="R109" i="26"/>
  <c r="E109" i="26"/>
  <c r="T109" i="26" s="1"/>
  <c r="S108" i="26"/>
  <c r="R108" i="26"/>
  <c r="E108" i="26"/>
  <c r="U108" i="26" s="1"/>
  <c r="S107" i="26"/>
  <c r="R107" i="26"/>
  <c r="E107" i="26"/>
  <c r="U107" i="26" s="1"/>
  <c r="S106" i="26"/>
  <c r="R106" i="26"/>
  <c r="E106" i="26"/>
  <c r="U106" i="26" s="1"/>
  <c r="S105" i="26"/>
  <c r="R105" i="26"/>
  <c r="E105" i="26"/>
  <c r="T105" i="26" s="1"/>
  <c r="S104" i="26"/>
  <c r="R104" i="26"/>
  <c r="E104" i="26"/>
  <c r="U104" i="26" s="1"/>
  <c r="S103" i="26"/>
  <c r="R103" i="26"/>
  <c r="E103" i="26"/>
  <c r="U103" i="26" s="1"/>
  <c r="T102" i="26"/>
  <c r="S102" i="26"/>
  <c r="R102" i="26"/>
  <c r="E102" i="26"/>
  <c r="U102" i="26" s="1"/>
  <c r="S101" i="26"/>
  <c r="R101" i="26"/>
  <c r="E101" i="26"/>
  <c r="T101" i="26" s="1"/>
  <c r="S100" i="26"/>
  <c r="R100" i="26"/>
  <c r="E100" i="26"/>
  <c r="U100" i="26" s="1"/>
  <c r="S99" i="26"/>
  <c r="R99" i="26"/>
  <c r="E99" i="26"/>
  <c r="S98" i="26"/>
  <c r="R98" i="26"/>
  <c r="E98" i="26"/>
  <c r="U98" i="26" s="1"/>
  <c r="S97" i="26"/>
  <c r="R97" i="26"/>
  <c r="E97" i="26"/>
  <c r="T97" i="26" s="1"/>
  <c r="S96" i="26"/>
  <c r="R96" i="26"/>
  <c r="E96" i="26"/>
  <c r="U96" i="26" s="1"/>
  <c r="W95" i="26"/>
  <c r="W112" i="26" s="1"/>
  <c r="V95" i="26"/>
  <c r="V112" i="26" s="1"/>
  <c r="M95" i="26"/>
  <c r="L95" i="26"/>
  <c r="R95" i="26" s="1"/>
  <c r="K95" i="26"/>
  <c r="K112" i="26" s="1"/>
  <c r="J95" i="26"/>
  <c r="J112" i="26" s="1"/>
  <c r="I95" i="26"/>
  <c r="I112" i="26" s="1"/>
  <c r="H95" i="26"/>
  <c r="G95" i="26"/>
  <c r="G112" i="26" s="1"/>
  <c r="F95" i="26"/>
  <c r="F112" i="26" s="1"/>
  <c r="D95" i="26"/>
  <c r="D112" i="26" s="1"/>
  <c r="C95" i="26"/>
  <c r="C112" i="26" s="1"/>
  <c r="B95" i="26"/>
  <c r="B112" i="26" s="1"/>
  <c r="W113" i="27"/>
  <c r="V113" i="27"/>
  <c r="Q113" i="27"/>
  <c r="P113" i="27"/>
  <c r="O113" i="27"/>
  <c r="N113" i="27"/>
  <c r="M113" i="27"/>
  <c r="S113" i="27" s="1"/>
  <c r="L113" i="27"/>
  <c r="R113" i="27" s="1"/>
  <c r="K113" i="27"/>
  <c r="J113" i="27"/>
  <c r="I113" i="27"/>
  <c r="H113" i="27"/>
  <c r="G113" i="27"/>
  <c r="F113" i="27"/>
  <c r="E113" i="27"/>
  <c r="U113" i="27" s="1"/>
  <c r="D113" i="27"/>
  <c r="C113" i="27"/>
  <c r="B113" i="27"/>
  <c r="Q112" i="27"/>
  <c r="P112" i="27"/>
  <c r="O112" i="27"/>
  <c r="N112" i="27"/>
  <c r="U111" i="27"/>
  <c r="T111" i="27"/>
  <c r="S111" i="27"/>
  <c r="R111" i="27"/>
  <c r="S110" i="27"/>
  <c r="R110" i="27"/>
  <c r="E110" i="27"/>
  <c r="U110" i="27" s="1"/>
  <c r="S109" i="27"/>
  <c r="R109" i="27"/>
  <c r="E109" i="27"/>
  <c r="T109" i="27" s="1"/>
  <c r="S108" i="27"/>
  <c r="R108" i="27"/>
  <c r="E108" i="27"/>
  <c r="U108" i="27" s="1"/>
  <c r="S107" i="27"/>
  <c r="R107" i="27"/>
  <c r="E107" i="27"/>
  <c r="U107" i="27" s="1"/>
  <c r="S106" i="27"/>
  <c r="R106" i="27"/>
  <c r="E106" i="27"/>
  <c r="U106" i="27" s="1"/>
  <c r="S105" i="27"/>
  <c r="R105" i="27"/>
  <c r="E105" i="27"/>
  <c r="T105" i="27" s="1"/>
  <c r="S104" i="27"/>
  <c r="R104" i="27"/>
  <c r="E104" i="27"/>
  <c r="U104" i="27" s="1"/>
  <c r="S103" i="27"/>
  <c r="R103" i="27"/>
  <c r="E103" i="27"/>
  <c r="T103" i="27" s="1"/>
  <c r="T102" i="27"/>
  <c r="S102" i="27"/>
  <c r="R102" i="27"/>
  <c r="E102" i="27"/>
  <c r="U102" i="27" s="1"/>
  <c r="U101" i="27"/>
  <c r="S101" i="27"/>
  <c r="R101" i="27"/>
  <c r="E101" i="27"/>
  <c r="T101" i="27" s="1"/>
  <c r="T100" i="27"/>
  <c r="S100" i="27"/>
  <c r="R100" i="27"/>
  <c r="E100" i="27"/>
  <c r="U100" i="27" s="1"/>
  <c r="S99" i="27"/>
  <c r="R99" i="27"/>
  <c r="E99" i="27"/>
  <c r="U99" i="27" s="1"/>
  <c r="S98" i="27"/>
  <c r="R98" i="27"/>
  <c r="E98" i="27"/>
  <c r="T98" i="27" s="1"/>
  <c r="S97" i="27"/>
  <c r="R97" i="27"/>
  <c r="E97" i="27"/>
  <c r="U97" i="27" s="1"/>
  <c r="S96" i="27"/>
  <c r="R96" i="27"/>
  <c r="E96" i="27"/>
  <c r="T96" i="27" s="1"/>
  <c r="W95" i="27"/>
  <c r="W112" i="27" s="1"/>
  <c r="V95" i="27"/>
  <c r="V112" i="27" s="1"/>
  <c r="M95" i="27"/>
  <c r="S95" i="27" s="1"/>
  <c r="L95" i="27"/>
  <c r="L112" i="27" s="1"/>
  <c r="R112" i="27" s="1"/>
  <c r="K95" i="27"/>
  <c r="K112" i="27" s="1"/>
  <c r="J95" i="27"/>
  <c r="J112" i="27" s="1"/>
  <c r="I95" i="27"/>
  <c r="I112" i="27" s="1"/>
  <c r="H95" i="27"/>
  <c r="H112" i="27" s="1"/>
  <c r="G95" i="27"/>
  <c r="G112" i="27" s="1"/>
  <c r="F95" i="27"/>
  <c r="F112" i="27" s="1"/>
  <c r="D95" i="27"/>
  <c r="D112" i="27" s="1"/>
  <c r="C95" i="27"/>
  <c r="C112" i="27" s="1"/>
  <c r="B95" i="27"/>
  <c r="B112" i="27" s="1"/>
  <c r="W113" i="28"/>
  <c r="V113" i="28"/>
  <c r="Q113" i="28"/>
  <c r="P113" i="28"/>
  <c r="O113" i="28"/>
  <c r="N113" i="28"/>
  <c r="M113" i="28"/>
  <c r="S113" i="28" s="1"/>
  <c r="L113" i="28"/>
  <c r="R113" i="28" s="1"/>
  <c r="K113" i="28"/>
  <c r="J113" i="28"/>
  <c r="I113" i="28"/>
  <c r="H113" i="28"/>
  <c r="G113" i="28"/>
  <c r="F113" i="28"/>
  <c r="E113" i="28"/>
  <c r="U113" i="28" s="1"/>
  <c r="D113" i="28"/>
  <c r="C113" i="28"/>
  <c r="B113" i="28"/>
  <c r="Q112" i="28"/>
  <c r="P112" i="28"/>
  <c r="O112" i="28"/>
  <c r="N112" i="28"/>
  <c r="U111" i="28"/>
  <c r="T111" i="28"/>
  <c r="S111" i="28"/>
  <c r="R111" i="28"/>
  <c r="S110" i="28"/>
  <c r="R110" i="28"/>
  <c r="E110" i="28"/>
  <c r="U110" i="28" s="1"/>
  <c r="S109" i="28"/>
  <c r="R109" i="28"/>
  <c r="E109" i="28"/>
  <c r="U109" i="28" s="1"/>
  <c r="S108" i="28"/>
  <c r="R108" i="28"/>
  <c r="E108" i="28"/>
  <c r="U108" i="28" s="1"/>
  <c r="S107" i="28"/>
  <c r="R107" i="28"/>
  <c r="E107" i="28"/>
  <c r="T107" i="28" s="1"/>
  <c r="S106" i="28"/>
  <c r="R106" i="28"/>
  <c r="E106" i="28"/>
  <c r="U106" i="28" s="1"/>
  <c r="S105" i="28"/>
  <c r="R105" i="28"/>
  <c r="E105" i="28"/>
  <c r="U105" i="28" s="1"/>
  <c r="S104" i="28"/>
  <c r="R104" i="28"/>
  <c r="E104" i="28"/>
  <c r="U104" i="28" s="1"/>
  <c r="S103" i="28"/>
  <c r="R103" i="28"/>
  <c r="E103" i="28"/>
  <c r="T103" i="28" s="1"/>
  <c r="S102" i="28"/>
  <c r="R102" i="28"/>
  <c r="E102" i="28"/>
  <c r="U102" i="28" s="1"/>
  <c r="S101" i="28"/>
  <c r="R101" i="28"/>
  <c r="E101" i="28"/>
  <c r="U101" i="28" s="1"/>
  <c r="S100" i="28"/>
  <c r="R100" i="28"/>
  <c r="E100" i="28"/>
  <c r="U100" i="28" s="1"/>
  <c r="S99" i="28"/>
  <c r="R99" i="28"/>
  <c r="E99" i="28"/>
  <c r="T99" i="28" s="1"/>
  <c r="S98" i="28"/>
  <c r="R98" i="28"/>
  <c r="E98" i="28"/>
  <c r="U98" i="28" s="1"/>
  <c r="S97" i="28"/>
  <c r="R97" i="28"/>
  <c r="E97" i="28"/>
  <c r="U97" i="28" s="1"/>
  <c r="S96" i="28"/>
  <c r="R96" i="28"/>
  <c r="E96" i="28"/>
  <c r="W95" i="28"/>
  <c r="W112" i="28" s="1"/>
  <c r="V95" i="28"/>
  <c r="V112" i="28" s="1"/>
  <c r="M95" i="28"/>
  <c r="M112" i="28" s="1"/>
  <c r="S112" i="28" s="1"/>
  <c r="L95" i="28"/>
  <c r="R95" i="28" s="1"/>
  <c r="K95" i="28"/>
  <c r="K112" i="28" s="1"/>
  <c r="J95" i="28"/>
  <c r="J112" i="28" s="1"/>
  <c r="I95" i="28"/>
  <c r="I112" i="28" s="1"/>
  <c r="H95" i="28"/>
  <c r="H112" i="28" s="1"/>
  <c r="G95" i="28"/>
  <c r="G112" i="28" s="1"/>
  <c r="F95" i="28"/>
  <c r="F112" i="28" s="1"/>
  <c r="D95" i="28"/>
  <c r="D112" i="28" s="1"/>
  <c r="C95" i="28"/>
  <c r="C112" i="28" s="1"/>
  <c r="B95" i="28"/>
  <c r="B112" i="28" s="1"/>
  <c r="W113" i="29"/>
  <c r="V113" i="29"/>
  <c r="Q113" i="29"/>
  <c r="P113" i="29"/>
  <c r="O113" i="29"/>
  <c r="N113" i="29"/>
  <c r="M113" i="29"/>
  <c r="S113" i="29" s="1"/>
  <c r="L113" i="29"/>
  <c r="R113" i="29" s="1"/>
  <c r="K113" i="29"/>
  <c r="J113" i="29"/>
  <c r="I113" i="29"/>
  <c r="H113" i="29"/>
  <c r="G113" i="29"/>
  <c r="F113" i="29"/>
  <c r="E113" i="29"/>
  <c r="T113" i="29" s="1"/>
  <c r="D113" i="29"/>
  <c r="C113" i="29"/>
  <c r="B113" i="29"/>
  <c r="W112" i="29"/>
  <c r="Q112" i="29"/>
  <c r="P112" i="29"/>
  <c r="O112" i="29"/>
  <c r="N112" i="29"/>
  <c r="U111" i="29"/>
  <c r="T111" i="29"/>
  <c r="S111" i="29"/>
  <c r="R111" i="29"/>
  <c r="S110" i="29"/>
  <c r="R110" i="29"/>
  <c r="E110" i="29"/>
  <c r="U110" i="29" s="1"/>
  <c r="S109" i="29"/>
  <c r="R109" i="29"/>
  <c r="E109" i="29"/>
  <c r="U109" i="29" s="1"/>
  <c r="S108" i="29"/>
  <c r="R108" i="29"/>
  <c r="E108" i="29"/>
  <c r="T108" i="29" s="1"/>
  <c r="S107" i="29"/>
  <c r="R107" i="29"/>
  <c r="E107" i="29"/>
  <c r="U107" i="29" s="1"/>
  <c r="S106" i="29"/>
  <c r="R106" i="29"/>
  <c r="E106" i="29"/>
  <c r="U106" i="29" s="1"/>
  <c r="S105" i="29"/>
  <c r="R105" i="29"/>
  <c r="E105" i="29"/>
  <c r="U105" i="29" s="1"/>
  <c r="S104" i="29"/>
  <c r="R104" i="29"/>
  <c r="E104" i="29"/>
  <c r="T104" i="29" s="1"/>
  <c r="S103" i="29"/>
  <c r="R103" i="29"/>
  <c r="E103" i="29"/>
  <c r="U103" i="29" s="1"/>
  <c r="S102" i="29"/>
  <c r="R102" i="29"/>
  <c r="E102" i="29"/>
  <c r="U102" i="29" s="1"/>
  <c r="S101" i="29"/>
  <c r="R101" i="29"/>
  <c r="E101" i="29"/>
  <c r="U101" i="29" s="1"/>
  <c r="S100" i="29"/>
  <c r="R100" i="29"/>
  <c r="E100" i="29"/>
  <c r="T100" i="29" s="1"/>
  <c r="S99" i="29"/>
  <c r="R99" i="29"/>
  <c r="E99" i="29"/>
  <c r="U99" i="29" s="1"/>
  <c r="S98" i="29"/>
  <c r="R98" i="29"/>
  <c r="E98" i="29"/>
  <c r="U98" i="29" s="1"/>
  <c r="S97" i="29"/>
  <c r="R97" i="29"/>
  <c r="E97" i="29"/>
  <c r="U97" i="29" s="1"/>
  <c r="S96" i="29"/>
  <c r="R96" i="29"/>
  <c r="E96" i="29"/>
  <c r="T96" i="29" s="1"/>
  <c r="W95" i="29"/>
  <c r="V95" i="29"/>
  <c r="V112" i="29" s="1"/>
  <c r="M95" i="29"/>
  <c r="S95" i="29" s="1"/>
  <c r="L95" i="29"/>
  <c r="L112" i="29" s="1"/>
  <c r="R112" i="29" s="1"/>
  <c r="K95" i="29"/>
  <c r="K112" i="29" s="1"/>
  <c r="J95" i="29"/>
  <c r="J112" i="29" s="1"/>
  <c r="I95" i="29"/>
  <c r="I112" i="29" s="1"/>
  <c r="H95" i="29"/>
  <c r="H112" i="29" s="1"/>
  <c r="G95" i="29"/>
  <c r="G112" i="29" s="1"/>
  <c r="F95" i="29"/>
  <c r="F112" i="29" s="1"/>
  <c r="D95" i="29"/>
  <c r="D112" i="29" s="1"/>
  <c r="C95" i="29"/>
  <c r="C112" i="29" s="1"/>
  <c r="B95" i="29"/>
  <c r="B112" i="29" s="1"/>
  <c r="W113" i="30"/>
  <c r="V113" i="30"/>
  <c r="Q113" i="30"/>
  <c r="P113" i="30"/>
  <c r="O113" i="30"/>
  <c r="N113" i="30"/>
  <c r="M113" i="30"/>
  <c r="S113" i="30" s="1"/>
  <c r="L113" i="30"/>
  <c r="R113" i="30" s="1"/>
  <c r="K113" i="30"/>
  <c r="J113" i="30"/>
  <c r="I113" i="30"/>
  <c r="H113" i="30"/>
  <c r="G113" i="30"/>
  <c r="F113" i="30"/>
  <c r="E113" i="30"/>
  <c r="U113" i="30" s="1"/>
  <c r="D113" i="30"/>
  <c r="C113" i="30"/>
  <c r="B113" i="30"/>
  <c r="Q112" i="30"/>
  <c r="P112" i="30"/>
  <c r="O112" i="30"/>
  <c r="N112" i="30"/>
  <c r="U111" i="30"/>
  <c r="T111" i="30"/>
  <c r="S111" i="30"/>
  <c r="R111" i="30"/>
  <c r="S110" i="30"/>
  <c r="R110" i="30"/>
  <c r="E110" i="30"/>
  <c r="U110" i="30" s="1"/>
  <c r="S109" i="30"/>
  <c r="R109" i="30"/>
  <c r="E109" i="30"/>
  <c r="T109" i="30" s="1"/>
  <c r="S108" i="30"/>
  <c r="R108" i="30"/>
  <c r="E108" i="30"/>
  <c r="U108" i="30" s="1"/>
  <c r="S107" i="30"/>
  <c r="R107" i="30"/>
  <c r="E107" i="30"/>
  <c r="U107" i="30" s="1"/>
  <c r="S106" i="30"/>
  <c r="R106" i="30"/>
  <c r="E106" i="30"/>
  <c r="U106" i="30" s="1"/>
  <c r="S105" i="30"/>
  <c r="R105" i="30"/>
  <c r="E105" i="30"/>
  <c r="T105" i="30" s="1"/>
  <c r="S104" i="30"/>
  <c r="R104" i="30"/>
  <c r="E104" i="30"/>
  <c r="U104" i="30" s="1"/>
  <c r="S103" i="30"/>
  <c r="R103" i="30"/>
  <c r="E103" i="30"/>
  <c r="U103" i="30" s="1"/>
  <c r="S102" i="30"/>
  <c r="R102" i="30"/>
  <c r="E102" i="30"/>
  <c r="U102" i="30" s="1"/>
  <c r="S101" i="30"/>
  <c r="R101" i="30"/>
  <c r="E101" i="30"/>
  <c r="T101" i="30" s="1"/>
  <c r="S100" i="30"/>
  <c r="R100" i="30"/>
  <c r="E100" i="30"/>
  <c r="U100" i="30" s="1"/>
  <c r="S99" i="30"/>
  <c r="R99" i="30"/>
  <c r="E99" i="30"/>
  <c r="U99" i="30" s="1"/>
  <c r="S98" i="30"/>
  <c r="R98" i="30"/>
  <c r="E98" i="30"/>
  <c r="U98" i="30" s="1"/>
  <c r="S97" i="30"/>
  <c r="R97" i="30"/>
  <c r="E97" i="30"/>
  <c r="T97" i="30" s="1"/>
  <c r="S96" i="30"/>
  <c r="R96" i="30"/>
  <c r="E96" i="30"/>
  <c r="U96" i="30" s="1"/>
  <c r="W95" i="30"/>
  <c r="W112" i="30" s="1"/>
  <c r="V95" i="30"/>
  <c r="V112" i="30" s="1"/>
  <c r="M95" i="30"/>
  <c r="M112" i="30" s="1"/>
  <c r="S112" i="30" s="1"/>
  <c r="L95" i="30"/>
  <c r="L112" i="30" s="1"/>
  <c r="R112" i="30" s="1"/>
  <c r="K95" i="30"/>
  <c r="K112" i="30" s="1"/>
  <c r="J95" i="30"/>
  <c r="J112" i="30" s="1"/>
  <c r="I95" i="30"/>
  <c r="I112" i="30" s="1"/>
  <c r="H95" i="30"/>
  <c r="H112" i="30" s="1"/>
  <c r="G95" i="30"/>
  <c r="G112" i="30" s="1"/>
  <c r="F95" i="30"/>
  <c r="F112" i="30" s="1"/>
  <c r="D95" i="30"/>
  <c r="D112" i="30" s="1"/>
  <c r="C95" i="30"/>
  <c r="C112" i="30" s="1"/>
  <c r="B95" i="30"/>
  <c r="B112" i="30" s="1"/>
  <c r="W113" i="31"/>
  <c r="V113" i="31"/>
  <c r="Q113" i="31"/>
  <c r="P113" i="31"/>
  <c r="O113" i="31"/>
  <c r="N113" i="31"/>
  <c r="M113" i="31"/>
  <c r="S113" i="31" s="1"/>
  <c r="L113" i="31"/>
  <c r="R113" i="31" s="1"/>
  <c r="K113" i="31"/>
  <c r="J113" i="31"/>
  <c r="I113" i="31"/>
  <c r="H113" i="31"/>
  <c r="G113" i="31"/>
  <c r="F113" i="31"/>
  <c r="E113" i="31"/>
  <c r="U113" i="31" s="1"/>
  <c r="D113" i="31"/>
  <c r="C113" i="31"/>
  <c r="B113" i="31"/>
  <c r="Q112" i="31"/>
  <c r="P112" i="31"/>
  <c r="O112" i="31"/>
  <c r="N112" i="31"/>
  <c r="U111" i="31"/>
  <c r="T111" i="31"/>
  <c r="S111" i="31"/>
  <c r="R111" i="31"/>
  <c r="S110" i="31"/>
  <c r="R110" i="31"/>
  <c r="E110" i="31"/>
  <c r="T110" i="31" s="1"/>
  <c r="S109" i="31"/>
  <c r="R109" i="31"/>
  <c r="E109" i="31"/>
  <c r="U109" i="31" s="1"/>
  <c r="S108" i="31"/>
  <c r="R108" i="31"/>
  <c r="E108" i="31"/>
  <c r="U108" i="31" s="1"/>
  <c r="S107" i="31"/>
  <c r="R107" i="31"/>
  <c r="E107" i="31"/>
  <c r="U107" i="31" s="1"/>
  <c r="S106" i="31"/>
  <c r="R106" i="31"/>
  <c r="E106" i="31"/>
  <c r="T106" i="31" s="1"/>
  <c r="S105" i="31"/>
  <c r="R105" i="31"/>
  <c r="E105" i="31"/>
  <c r="U105" i="31" s="1"/>
  <c r="S104" i="31"/>
  <c r="R104" i="31"/>
  <c r="E104" i="31"/>
  <c r="U104" i="31" s="1"/>
  <c r="S103" i="31"/>
  <c r="R103" i="31"/>
  <c r="E103" i="31"/>
  <c r="U103" i="31" s="1"/>
  <c r="S102" i="31"/>
  <c r="R102" i="31"/>
  <c r="E102" i="31"/>
  <c r="T102" i="31" s="1"/>
  <c r="T101" i="31"/>
  <c r="S101" i="31"/>
  <c r="R101" i="31"/>
  <c r="E101" i="31"/>
  <c r="U101" i="31" s="1"/>
  <c r="S100" i="31"/>
  <c r="R100" i="31"/>
  <c r="E100" i="31"/>
  <c r="U100" i="31" s="1"/>
  <c r="S99" i="31"/>
  <c r="R99" i="31"/>
  <c r="E99" i="31"/>
  <c r="U99" i="31" s="1"/>
  <c r="S98" i="31"/>
  <c r="R98" i="31"/>
  <c r="E98" i="31"/>
  <c r="T98" i="31" s="1"/>
  <c r="S97" i="31"/>
  <c r="R97" i="31"/>
  <c r="E97" i="31"/>
  <c r="U97" i="31" s="1"/>
  <c r="S96" i="31"/>
  <c r="R96" i="31"/>
  <c r="E96" i="31"/>
  <c r="T96" i="31" s="1"/>
  <c r="W95" i="31"/>
  <c r="W112" i="31" s="1"/>
  <c r="V95" i="31"/>
  <c r="V112" i="31" s="1"/>
  <c r="M95" i="31"/>
  <c r="M112" i="31" s="1"/>
  <c r="S112" i="31" s="1"/>
  <c r="L95" i="31"/>
  <c r="L112" i="31" s="1"/>
  <c r="R112" i="31" s="1"/>
  <c r="K95" i="31"/>
  <c r="K112" i="31" s="1"/>
  <c r="J95" i="31"/>
  <c r="J112" i="31" s="1"/>
  <c r="I95" i="31"/>
  <c r="I112" i="31" s="1"/>
  <c r="H95" i="31"/>
  <c r="H112" i="31" s="1"/>
  <c r="G95" i="31"/>
  <c r="G112" i="31" s="1"/>
  <c r="F95" i="31"/>
  <c r="F112" i="31" s="1"/>
  <c r="D95" i="31"/>
  <c r="D112" i="31" s="1"/>
  <c r="C95" i="31"/>
  <c r="C112" i="31" s="1"/>
  <c r="B95" i="31"/>
  <c r="B112" i="31" s="1"/>
  <c r="W113" i="32"/>
  <c r="V113" i="32"/>
  <c r="Q113" i="32"/>
  <c r="P113" i="32"/>
  <c r="O113" i="32"/>
  <c r="N113" i="32"/>
  <c r="M113" i="32"/>
  <c r="S113" i="32" s="1"/>
  <c r="L113" i="32"/>
  <c r="R113" i="32" s="1"/>
  <c r="K113" i="32"/>
  <c r="J113" i="32"/>
  <c r="I113" i="32"/>
  <c r="H113" i="32"/>
  <c r="G113" i="32"/>
  <c r="F113" i="32"/>
  <c r="E113" i="32"/>
  <c r="U113" i="32" s="1"/>
  <c r="D113" i="32"/>
  <c r="C113" i="32"/>
  <c r="B113" i="32"/>
  <c r="Q112" i="32"/>
  <c r="P112" i="32"/>
  <c r="O112" i="32"/>
  <c r="N112" i="32"/>
  <c r="U111" i="32"/>
  <c r="T111" i="32"/>
  <c r="S111" i="32"/>
  <c r="R111" i="32"/>
  <c r="T110" i="32"/>
  <c r="S110" i="32"/>
  <c r="R110" i="32"/>
  <c r="E110" i="32"/>
  <c r="U110" i="32" s="1"/>
  <c r="S109" i="32"/>
  <c r="R109" i="32"/>
  <c r="E109" i="32"/>
  <c r="U109" i="32" s="1"/>
  <c r="S108" i="32"/>
  <c r="R108" i="32"/>
  <c r="E108" i="32"/>
  <c r="U108" i="32" s="1"/>
  <c r="S107" i="32"/>
  <c r="R107" i="32"/>
  <c r="E107" i="32"/>
  <c r="T107" i="32" s="1"/>
  <c r="S106" i="32"/>
  <c r="R106" i="32"/>
  <c r="E106" i="32"/>
  <c r="U106" i="32" s="1"/>
  <c r="S105" i="32"/>
  <c r="R105" i="32"/>
  <c r="E105" i="32"/>
  <c r="U105" i="32" s="1"/>
  <c r="S104" i="32"/>
  <c r="R104" i="32"/>
  <c r="E104" i="32"/>
  <c r="U104" i="32" s="1"/>
  <c r="S103" i="32"/>
  <c r="R103" i="32"/>
  <c r="E103" i="32"/>
  <c r="T103" i="32" s="1"/>
  <c r="S102" i="32"/>
  <c r="R102" i="32"/>
  <c r="E102" i="32"/>
  <c r="U102" i="32" s="1"/>
  <c r="S101" i="32"/>
  <c r="R101" i="32"/>
  <c r="E101" i="32"/>
  <c r="U101" i="32" s="1"/>
  <c r="S100" i="32"/>
  <c r="R100" i="32"/>
  <c r="E100" i="32"/>
  <c r="U100" i="32" s="1"/>
  <c r="S99" i="32"/>
  <c r="R99" i="32"/>
  <c r="E99" i="32"/>
  <c r="T99" i="32" s="1"/>
  <c r="S98" i="32"/>
  <c r="R98" i="32"/>
  <c r="E98" i="32"/>
  <c r="U98" i="32" s="1"/>
  <c r="S97" i="32"/>
  <c r="R97" i="32"/>
  <c r="E97" i="32"/>
  <c r="U97" i="32" s="1"/>
  <c r="S96" i="32"/>
  <c r="R96" i="32"/>
  <c r="E96" i="32"/>
  <c r="W95" i="32"/>
  <c r="W112" i="32" s="1"/>
  <c r="V95" i="32"/>
  <c r="V112" i="32" s="1"/>
  <c r="M95" i="32"/>
  <c r="M112" i="32" s="1"/>
  <c r="S112" i="32" s="1"/>
  <c r="L95" i="32"/>
  <c r="R95" i="32" s="1"/>
  <c r="K95" i="32"/>
  <c r="K112" i="32" s="1"/>
  <c r="J95" i="32"/>
  <c r="J112" i="32" s="1"/>
  <c r="I95" i="32"/>
  <c r="I112" i="32" s="1"/>
  <c r="H95" i="32"/>
  <c r="H112" i="32" s="1"/>
  <c r="G95" i="32"/>
  <c r="G112" i="32" s="1"/>
  <c r="F95" i="32"/>
  <c r="F112" i="32" s="1"/>
  <c r="D95" i="32"/>
  <c r="D112" i="32" s="1"/>
  <c r="C95" i="32"/>
  <c r="C112" i="32" s="1"/>
  <c r="B95" i="32"/>
  <c r="B112" i="32" s="1"/>
  <c r="W113" i="33"/>
  <c r="V113" i="33"/>
  <c r="R113" i="33"/>
  <c r="Q113" i="33"/>
  <c r="P113" i="33"/>
  <c r="O113" i="33"/>
  <c r="N113" i="33"/>
  <c r="M113" i="33"/>
  <c r="S113" i="33" s="1"/>
  <c r="L113" i="33"/>
  <c r="K113" i="33"/>
  <c r="J113" i="33"/>
  <c r="I113" i="33"/>
  <c r="H113" i="33"/>
  <c r="G113" i="33"/>
  <c r="F113" i="33"/>
  <c r="E113" i="33"/>
  <c r="T113" i="33" s="1"/>
  <c r="D113" i="33"/>
  <c r="C113" i="33"/>
  <c r="B113" i="33"/>
  <c r="Q112" i="33"/>
  <c r="P112" i="33"/>
  <c r="O112" i="33"/>
  <c r="N112" i="33"/>
  <c r="U111" i="33"/>
  <c r="T111" i="33"/>
  <c r="S111" i="33"/>
  <c r="R111" i="33"/>
  <c r="S110" i="33"/>
  <c r="R110" i="33"/>
  <c r="E110" i="33"/>
  <c r="U110" i="33" s="1"/>
  <c r="S109" i="33"/>
  <c r="R109" i="33"/>
  <c r="E109" i="33"/>
  <c r="U109" i="33" s="1"/>
  <c r="S108" i="33"/>
  <c r="R108" i="33"/>
  <c r="E108" i="33"/>
  <c r="U108" i="33" s="1"/>
  <c r="S107" i="33"/>
  <c r="R107" i="33"/>
  <c r="E107" i="33"/>
  <c r="U107" i="33" s="1"/>
  <c r="S106" i="33"/>
  <c r="R106" i="33"/>
  <c r="E106" i="33"/>
  <c r="U106" i="33" s="1"/>
  <c r="S105" i="33"/>
  <c r="R105" i="33"/>
  <c r="E105" i="33"/>
  <c r="U105" i="33" s="1"/>
  <c r="S104" i="33"/>
  <c r="R104" i="33"/>
  <c r="E104" i="33"/>
  <c r="U104" i="33" s="1"/>
  <c r="S103" i="33"/>
  <c r="R103" i="33"/>
  <c r="E103" i="33"/>
  <c r="U103" i="33" s="1"/>
  <c r="S102" i="33"/>
  <c r="R102" i="33"/>
  <c r="E102" i="33"/>
  <c r="U102" i="33" s="1"/>
  <c r="S101" i="33"/>
  <c r="R101" i="33"/>
  <c r="E101" i="33"/>
  <c r="U101" i="33" s="1"/>
  <c r="S100" i="33"/>
  <c r="R100" i="33"/>
  <c r="E100" i="33"/>
  <c r="U100" i="33" s="1"/>
  <c r="S99" i="33"/>
  <c r="R99" i="33"/>
  <c r="E99" i="33"/>
  <c r="U99" i="33" s="1"/>
  <c r="S98" i="33"/>
  <c r="R98" i="33"/>
  <c r="E98" i="33"/>
  <c r="U98" i="33" s="1"/>
  <c r="S97" i="33"/>
  <c r="R97" i="33"/>
  <c r="E97" i="33"/>
  <c r="U97" i="33" s="1"/>
  <c r="S96" i="33"/>
  <c r="R96" i="33"/>
  <c r="E96" i="33"/>
  <c r="U96" i="33" s="1"/>
  <c r="W95" i="33"/>
  <c r="W112" i="33" s="1"/>
  <c r="V95" i="33"/>
  <c r="V112" i="33" s="1"/>
  <c r="M95" i="33"/>
  <c r="S95" i="33" s="1"/>
  <c r="L95" i="33"/>
  <c r="L112" i="33" s="1"/>
  <c r="R112" i="33" s="1"/>
  <c r="K95" i="33"/>
  <c r="K112" i="33" s="1"/>
  <c r="J95" i="33"/>
  <c r="J112" i="33" s="1"/>
  <c r="I95" i="33"/>
  <c r="I112" i="33" s="1"/>
  <c r="H95" i="33"/>
  <c r="H112" i="33" s="1"/>
  <c r="G95" i="33"/>
  <c r="G112" i="33" s="1"/>
  <c r="F95" i="33"/>
  <c r="F112" i="33" s="1"/>
  <c r="D95" i="33"/>
  <c r="D112" i="33" s="1"/>
  <c r="C95" i="33"/>
  <c r="C112" i="33" s="1"/>
  <c r="B95" i="33"/>
  <c r="B112" i="33" s="1"/>
  <c r="W113" i="34"/>
  <c r="V113" i="34"/>
  <c r="Q113" i="34"/>
  <c r="P113" i="34"/>
  <c r="O113" i="34"/>
  <c r="N113" i="34"/>
  <c r="M113" i="34"/>
  <c r="S113" i="34" s="1"/>
  <c r="L113" i="34"/>
  <c r="R113" i="34" s="1"/>
  <c r="K113" i="34"/>
  <c r="J113" i="34"/>
  <c r="I113" i="34"/>
  <c r="H113" i="34"/>
  <c r="G113" i="34"/>
  <c r="F113" i="34"/>
  <c r="E113" i="34"/>
  <c r="U113" i="34" s="1"/>
  <c r="D113" i="34"/>
  <c r="C113" i="34"/>
  <c r="B113" i="34"/>
  <c r="Q112" i="34"/>
  <c r="P112" i="34"/>
  <c r="O112" i="34"/>
  <c r="N112" i="34"/>
  <c r="U111" i="34"/>
  <c r="T111" i="34"/>
  <c r="S111" i="34"/>
  <c r="R111" i="34"/>
  <c r="S110" i="34"/>
  <c r="R110" i="34"/>
  <c r="E110" i="34"/>
  <c r="U110" i="34" s="1"/>
  <c r="S109" i="34"/>
  <c r="R109" i="34"/>
  <c r="E109" i="34"/>
  <c r="U109" i="34" s="1"/>
  <c r="S108" i="34"/>
  <c r="R108" i="34"/>
  <c r="E108" i="34"/>
  <c r="S107" i="34"/>
  <c r="R107" i="34"/>
  <c r="E107" i="34"/>
  <c r="U107" i="34" s="1"/>
  <c r="S106" i="34"/>
  <c r="R106" i="34"/>
  <c r="E106" i="34"/>
  <c r="U106" i="34" s="1"/>
  <c r="S105" i="34"/>
  <c r="R105" i="34"/>
  <c r="E105" i="34"/>
  <c r="U105" i="34" s="1"/>
  <c r="S104" i="34"/>
  <c r="R104" i="34"/>
  <c r="E104" i="34"/>
  <c r="U104" i="34" s="1"/>
  <c r="S103" i="34"/>
  <c r="R103" i="34"/>
  <c r="E103" i="34"/>
  <c r="U103" i="34" s="1"/>
  <c r="S102" i="34"/>
  <c r="R102" i="34"/>
  <c r="E102" i="34"/>
  <c r="U102" i="34" s="1"/>
  <c r="S101" i="34"/>
  <c r="R101" i="34"/>
  <c r="E101" i="34"/>
  <c r="U101" i="34" s="1"/>
  <c r="S100" i="34"/>
  <c r="R100" i="34"/>
  <c r="E100" i="34"/>
  <c r="U100" i="34" s="1"/>
  <c r="S99" i="34"/>
  <c r="R99" i="34"/>
  <c r="E99" i="34"/>
  <c r="U99" i="34" s="1"/>
  <c r="S98" i="34"/>
  <c r="R98" i="34"/>
  <c r="E98" i="34"/>
  <c r="U98" i="34" s="1"/>
  <c r="S97" i="34"/>
  <c r="R97" i="34"/>
  <c r="E97" i="34"/>
  <c r="U97" i="34" s="1"/>
  <c r="S96" i="34"/>
  <c r="R96" i="34"/>
  <c r="E96" i="34"/>
  <c r="U96" i="34" s="1"/>
  <c r="W95" i="34"/>
  <c r="W112" i="34" s="1"/>
  <c r="V95" i="34"/>
  <c r="V112" i="34" s="1"/>
  <c r="R95" i="34"/>
  <c r="M95" i="34"/>
  <c r="M112" i="34" s="1"/>
  <c r="S112" i="34" s="1"/>
  <c r="L95" i="34"/>
  <c r="L112" i="34" s="1"/>
  <c r="R112" i="34" s="1"/>
  <c r="K95" i="34"/>
  <c r="K112" i="34" s="1"/>
  <c r="J95" i="34"/>
  <c r="J112" i="34" s="1"/>
  <c r="I95" i="34"/>
  <c r="I112" i="34" s="1"/>
  <c r="H95" i="34"/>
  <c r="H112" i="34" s="1"/>
  <c r="G95" i="34"/>
  <c r="G112" i="34" s="1"/>
  <c r="F95" i="34"/>
  <c r="F112" i="34" s="1"/>
  <c r="D95" i="34"/>
  <c r="D112" i="34" s="1"/>
  <c r="C95" i="34"/>
  <c r="C112" i="34" s="1"/>
  <c r="B95" i="34"/>
  <c r="B112" i="34" s="1"/>
  <c r="W113" i="35"/>
  <c r="V113" i="35"/>
  <c r="Q113" i="35"/>
  <c r="P113" i="35"/>
  <c r="O113" i="35"/>
  <c r="N113" i="35"/>
  <c r="M113" i="35"/>
  <c r="S113" i="35" s="1"/>
  <c r="L113" i="35"/>
  <c r="R113" i="35" s="1"/>
  <c r="K113" i="35"/>
  <c r="J113" i="35"/>
  <c r="I113" i="35"/>
  <c r="H113" i="35"/>
  <c r="G113" i="35"/>
  <c r="F113" i="35"/>
  <c r="E113" i="35"/>
  <c r="U113" i="35" s="1"/>
  <c r="D113" i="35"/>
  <c r="C113" i="35"/>
  <c r="B113" i="35"/>
  <c r="Q112" i="35"/>
  <c r="P112" i="35"/>
  <c r="O112" i="35"/>
  <c r="N112" i="35"/>
  <c r="U111" i="35"/>
  <c r="T111" i="35"/>
  <c r="S111" i="35"/>
  <c r="R111" i="35"/>
  <c r="T110" i="35"/>
  <c r="S110" i="35"/>
  <c r="R110" i="35"/>
  <c r="E110" i="35"/>
  <c r="U110" i="35" s="1"/>
  <c r="T109" i="35"/>
  <c r="S109" i="35"/>
  <c r="R109" i="35"/>
  <c r="E109" i="35"/>
  <c r="U109" i="35" s="1"/>
  <c r="S108" i="35"/>
  <c r="R108" i="35"/>
  <c r="E108" i="35"/>
  <c r="U108" i="35" s="1"/>
  <c r="S107" i="35"/>
  <c r="R107" i="35"/>
  <c r="E107" i="35"/>
  <c r="U107" i="35" s="1"/>
  <c r="S106" i="35"/>
  <c r="R106" i="35"/>
  <c r="E106" i="35"/>
  <c r="U106" i="35" s="1"/>
  <c r="S105" i="35"/>
  <c r="R105" i="35"/>
  <c r="E105" i="35"/>
  <c r="U105" i="35" s="1"/>
  <c r="S104" i="35"/>
  <c r="R104" i="35"/>
  <c r="E104" i="35"/>
  <c r="U104" i="35" s="1"/>
  <c r="S103" i="35"/>
  <c r="R103" i="35"/>
  <c r="E103" i="35"/>
  <c r="U103" i="35" s="1"/>
  <c r="S102" i="35"/>
  <c r="R102" i="35"/>
  <c r="E102" i="35"/>
  <c r="U102" i="35" s="1"/>
  <c r="S101" i="35"/>
  <c r="R101" i="35"/>
  <c r="E101" i="35"/>
  <c r="U101" i="35" s="1"/>
  <c r="S100" i="35"/>
  <c r="R100" i="35"/>
  <c r="E100" i="35"/>
  <c r="U100" i="35" s="1"/>
  <c r="S99" i="35"/>
  <c r="R99" i="35"/>
  <c r="E99" i="35"/>
  <c r="U99" i="35" s="1"/>
  <c r="S98" i="35"/>
  <c r="R98" i="35"/>
  <c r="E98" i="35"/>
  <c r="T97" i="35"/>
  <c r="S97" i="35"/>
  <c r="R97" i="35"/>
  <c r="E97" i="35"/>
  <c r="U97" i="35" s="1"/>
  <c r="S96" i="35"/>
  <c r="R96" i="35"/>
  <c r="E96" i="35"/>
  <c r="T96" i="35" s="1"/>
  <c r="W95" i="35"/>
  <c r="W112" i="35" s="1"/>
  <c r="V95" i="35"/>
  <c r="V112" i="35" s="1"/>
  <c r="M95" i="35"/>
  <c r="M112" i="35" s="1"/>
  <c r="S112" i="35" s="1"/>
  <c r="L95" i="35"/>
  <c r="L112" i="35" s="1"/>
  <c r="R112" i="35" s="1"/>
  <c r="K95" i="35"/>
  <c r="K112" i="35" s="1"/>
  <c r="J95" i="35"/>
  <c r="J112" i="35" s="1"/>
  <c r="I95" i="35"/>
  <c r="I112" i="35" s="1"/>
  <c r="H95" i="35"/>
  <c r="H112" i="35" s="1"/>
  <c r="G95" i="35"/>
  <c r="G112" i="35" s="1"/>
  <c r="F95" i="35"/>
  <c r="F112" i="35" s="1"/>
  <c r="D95" i="35"/>
  <c r="D112" i="35" s="1"/>
  <c r="C95" i="35"/>
  <c r="C112" i="35" s="1"/>
  <c r="B95" i="35"/>
  <c r="B112" i="35" s="1"/>
  <c r="W113" i="36"/>
  <c r="V113" i="36"/>
  <c r="R113" i="36"/>
  <c r="Q113" i="36"/>
  <c r="P113" i="36"/>
  <c r="O113" i="36"/>
  <c r="N113" i="36"/>
  <c r="M113" i="36"/>
  <c r="S113" i="36" s="1"/>
  <c r="L113" i="36"/>
  <c r="K113" i="36"/>
  <c r="J113" i="36"/>
  <c r="I113" i="36"/>
  <c r="H113" i="36"/>
  <c r="G113" i="36"/>
  <c r="F113" i="36"/>
  <c r="E113" i="36"/>
  <c r="U113" i="36" s="1"/>
  <c r="D113" i="36"/>
  <c r="C113" i="36"/>
  <c r="B113" i="36"/>
  <c r="Q112" i="36"/>
  <c r="P112" i="36"/>
  <c r="O112" i="36"/>
  <c r="N112" i="36"/>
  <c r="U111" i="36"/>
  <c r="T111" i="36"/>
  <c r="S111" i="36"/>
  <c r="R111" i="36"/>
  <c r="S110" i="36"/>
  <c r="R110" i="36"/>
  <c r="E110" i="36"/>
  <c r="U110" i="36" s="1"/>
  <c r="S109" i="36"/>
  <c r="R109" i="36"/>
  <c r="E109" i="36"/>
  <c r="U109" i="36" s="1"/>
  <c r="S108" i="36"/>
  <c r="R108" i="36"/>
  <c r="E108" i="36"/>
  <c r="U108" i="36" s="1"/>
  <c r="T107" i="36"/>
  <c r="S107" i="36"/>
  <c r="R107" i="36"/>
  <c r="E107" i="36"/>
  <c r="U107" i="36" s="1"/>
  <c r="S106" i="36"/>
  <c r="R106" i="36"/>
  <c r="E106" i="36"/>
  <c r="U106" i="36" s="1"/>
  <c r="T105" i="36"/>
  <c r="S105" i="36"/>
  <c r="R105" i="36"/>
  <c r="E105" i="36"/>
  <c r="U105" i="36" s="1"/>
  <c r="S104" i="36"/>
  <c r="R104" i="36"/>
  <c r="E104" i="36"/>
  <c r="U104" i="36" s="1"/>
  <c r="S103" i="36"/>
  <c r="R103" i="36"/>
  <c r="E103" i="36"/>
  <c r="U103" i="36" s="1"/>
  <c r="S102" i="36"/>
  <c r="R102" i="36"/>
  <c r="E102" i="36"/>
  <c r="U102" i="36" s="1"/>
  <c r="S101" i="36"/>
  <c r="R101" i="36"/>
  <c r="E101" i="36"/>
  <c r="U101" i="36" s="1"/>
  <c r="S100" i="36"/>
  <c r="R100" i="36"/>
  <c r="E100" i="36"/>
  <c r="U100" i="36" s="1"/>
  <c r="S99" i="36"/>
  <c r="R99" i="36"/>
  <c r="E99" i="36"/>
  <c r="U99" i="36" s="1"/>
  <c r="S98" i="36"/>
  <c r="R98" i="36"/>
  <c r="E98" i="36"/>
  <c r="U98" i="36" s="1"/>
  <c r="S97" i="36"/>
  <c r="R97" i="36"/>
  <c r="E97" i="36"/>
  <c r="U97" i="36" s="1"/>
  <c r="S96" i="36"/>
  <c r="R96" i="36"/>
  <c r="E96" i="36"/>
  <c r="W95" i="36"/>
  <c r="W112" i="36" s="1"/>
  <c r="V95" i="36"/>
  <c r="V112" i="36" s="1"/>
  <c r="M95" i="36"/>
  <c r="M112" i="36" s="1"/>
  <c r="S112" i="36" s="1"/>
  <c r="L95" i="36"/>
  <c r="R95" i="36" s="1"/>
  <c r="K95" i="36"/>
  <c r="K112" i="36" s="1"/>
  <c r="J95" i="36"/>
  <c r="J112" i="36" s="1"/>
  <c r="I95" i="36"/>
  <c r="I112" i="36" s="1"/>
  <c r="H95" i="36"/>
  <c r="H112" i="36" s="1"/>
  <c r="G95" i="36"/>
  <c r="G112" i="36" s="1"/>
  <c r="F95" i="36"/>
  <c r="F112" i="36" s="1"/>
  <c r="D95" i="36"/>
  <c r="D112" i="36" s="1"/>
  <c r="C95" i="36"/>
  <c r="C112" i="36" s="1"/>
  <c r="B95" i="36"/>
  <c r="B112" i="36" s="1"/>
  <c r="W113" i="37"/>
  <c r="V113" i="37"/>
  <c r="S113" i="37"/>
  <c r="R113" i="37"/>
  <c r="Q113" i="37"/>
  <c r="P113" i="37"/>
  <c r="O113" i="37"/>
  <c r="N113" i="37"/>
  <c r="M113" i="37"/>
  <c r="L113" i="37"/>
  <c r="K113" i="37"/>
  <c r="J113" i="37"/>
  <c r="I113" i="37"/>
  <c r="H113" i="37"/>
  <c r="G113" i="37"/>
  <c r="F113" i="37"/>
  <c r="E113" i="37"/>
  <c r="T113" i="37" s="1"/>
  <c r="D113" i="37"/>
  <c r="C113" i="37"/>
  <c r="B113" i="37"/>
  <c r="Q112" i="37"/>
  <c r="P112" i="37"/>
  <c r="O112" i="37"/>
  <c r="N112" i="37"/>
  <c r="U111" i="37"/>
  <c r="T111" i="37"/>
  <c r="S111" i="37"/>
  <c r="R111" i="37"/>
  <c r="S110" i="37"/>
  <c r="R110" i="37"/>
  <c r="E110" i="37"/>
  <c r="U110" i="37" s="1"/>
  <c r="S109" i="37"/>
  <c r="R109" i="37"/>
  <c r="E109" i="37"/>
  <c r="U109" i="37" s="1"/>
  <c r="S108" i="37"/>
  <c r="R108" i="37"/>
  <c r="E108" i="37"/>
  <c r="T108" i="37" s="1"/>
  <c r="S107" i="37"/>
  <c r="R107" i="37"/>
  <c r="E107" i="37"/>
  <c r="U107" i="37" s="1"/>
  <c r="S106" i="37"/>
  <c r="R106" i="37"/>
  <c r="E106" i="37"/>
  <c r="U106" i="37" s="1"/>
  <c r="S105" i="37"/>
  <c r="R105" i="37"/>
  <c r="E105" i="37"/>
  <c r="U105" i="37" s="1"/>
  <c r="S104" i="37"/>
  <c r="R104" i="37"/>
  <c r="E104" i="37"/>
  <c r="U104" i="37" s="1"/>
  <c r="S103" i="37"/>
  <c r="R103" i="37"/>
  <c r="E103" i="37"/>
  <c r="U103" i="37" s="1"/>
  <c r="S102" i="37"/>
  <c r="R102" i="37"/>
  <c r="E102" i="37"/>
  <c r="U102" i="37" s="1"/>
  <c r="S101" i="37"/>
  <c r="R101" i="37"/>
  <c r="E101" i="37"/>
  <c r="U101" i="37" s="1"/>
  <c r="S100" i="37"/>
  <c r="R100" i="37"/>
  <c r="E100" i="37"/>
  <c r="U100" i="37" s="1"/>
  <c r="S99" i="37"/>
  <c r="R99" i="37"/>
  <c r="E99" i="37"/>
  <c r="U99" i="37" s="1"/>
  <c r="S98" i="37"/>
  <c r="R98" i="37"/>
  <c r="E98" i="37"/>
  <c r="U98" i="37" s="1"/>
  <c r="S97" i="37"/>
  <c r="R97" i="37"/>
  <c r="E97" i="37"/>
  <c r="U97" i="37" s="1"/>
  <c r="S96" i="37"/>
  <c r="R96" i="37"/>
  <c r="E96" i="37"/>
  <c r="T96" i="37" s="1"/>
  <c r="W95" i="37"/>
  <c r="W112" i="37" s="1"/>
  <c r="V95" i="37"/>
  <c r="V112" i="37" s="1"/>
  <c r="M95" i="37"/>
  <c r="S95" i="37" s="1"/>
  <c r="L95" i="37"/>
  <c r="R95" i="37" s="1"/>
  <c r="K95" i="37"/>
  <c r="K112" i="37" s="1"/>
  <c r="J95" i="37"/>
  <c r="J112" i="37" s="1"/>
  <c r="I95" i="37"/>
  <c r="I112" i="37" s="1"/>
  <c r="H95" i="37"/>
  <c r="H112" i="37" s="1"/>
  <c r="G95" i="37"/>
  <c r="G112" i="37" s="1"/>
  <c r="F95" i="37"/>
  <c r="F112" i="37" s="1"/>
  <c r="D95" i="37"/>
  <c r="D112" i="37" s="1"/>
  <c r="C95" i="37"/>
  <c r="C112" i="37" s="1"/>
  <c r="B95" i="37"/>
  <c r="B112" i="37" s="1"/>
  <c r="W113" i="38"/>
  <c r="V113" i="38"/>
  <c r="Q113" i="38"/>
  <c r="P113" i="38"/>
  <c r="O113" i="38"/>
  <c r="N113" i="38"/>
  <c r="M113" i="38"/>
  <c r="S113" i="38" s="1"/>
  <c r="L113" i="38"/>
  <c r="R113" i="38" s="1"/>
  <c r="K113" i="38"/>
  <c r="J113" i="38"/>
  <c r="I113" i="38"/>
  <c r="H113" i="38"/>
  <c r="G113" i="38"/>
  <c r="F113" i="38"/>
  <c r="E113" i="38"/>
  <c r="U113" i="38" s="1"/>
  <c r="D113" i="38"/>
  <c r="C113" i="38"/>
  <c r="B113" i="38"/>
  <c r="Q112" i="38"/>
  <c r="P112" i="38"/>
  <c r="O112" i="38"/>
  <c r="N112" i="38"/>
  <c r="U111" i="38"/>
  <c r="T111" i="38"/>
  <c r="S111" i="38"/>
  <c r="R111" i="38"/>
  <c r="S110" i="38"/>
  <c r="R110" i="38"/>
  <c r="E110" i="38"/>
  <c r="U110" i="38" s="1"/>
  <c r="S109" i="38"/>
  <c r="R109" i="38"/>
  <c r="E109" i="38"/>
  <c r="U109" i="38" s="1"/>
  <c r="S108" i="38"/>
  <c r="R108" i="38"/>
  <c r="E108" i="38"/>
  <c r="U108" i="38" s="1"/>
  <c r="S107" i="38"/>
  <c r="R107" i="38"/>
  <c r="E107" i="38"/>
  <c r="U107" i="38" s="1"/>
  <c r="S106" i="38"/>
  <c r="R106" i="38"/>
  <c r="E106" i="38"/>
  <c r="U106" i="38" s="1"/>
  <c r="S105" i="38"/>
  <c r="R105" i="38"/>
  <c r="E105" i="38"/>
  <c r="U105" i="38" s="1"/>
  <c r="S104" i="38"/>
  <c r="R104" i="38"/>
  <c r="E104" i="38"/>
  <c r="U104" i="38" s="1"/>
  <c r="S103" i="38"/>
  <c r="R103" i="38"/>
  <c r="E103" i="38"/>
  <c r="T103" i="38" s="1"/>
  <c r="S102" i="38"/>
  <c r="R102" i="38"/>
  <c r="E102" i="38"/>
  <c r="U102" i="38" s="1"/>
  <c r="S101" i="38"/>
  <c r="R101" i="38"/>
  <c r="E101" i="38"/>
  <c r="U101" i="38" s="1"/>
  <c r="S100" i="38"/>
  <c r="R100" i="38"/>
  <c r="E100" i="38"/>
  <c r="U100" i="38" s="1"/>
  <c r="S99" i="38"/>
  <c r="R99" i="38"/>
  <c r="E99" i="38"/>
  <c r="T99" i="38" s="1"/>
  <c r="S98" i="38"/>
  <c r="R98" i="38"/>
  <c r="E98" i="38"/>
  <c r="U98" i="38" s="1"/>
  <c r="S97" i="38"/>
  <c r="R97" i="38"/>
  <c r="E97" i="38"/>
  <c r="U97" i="38" s="1"/>
  <c r="S96" i="38"/>
  <c r="R96" i="38"/>
  <c r="E96" i="38"/>
  <c r="U96" i="38" s="1"/>
  <c r="W95" i="38"/>
  <c r="W112" i="38" s="1"/>
  <c r="V95" i="38"/>
  <c r="V112" i="38" s="1"/>
  <c r="M95" i="38"/>
  <c r="M112" i="38" s="1"/>
  <c r="S112" i="38" s="1"/>
  <c r="L95" i="38"/>
  <c r="L112" i="38" s="1"/>
  <c r="R112" i="38" s="1"/>
  <c r="K95" i="38"/>
  <c r="K112" i="38" s="1"/>
  <c r="J95" i="38"/>
  <c r="J112" i="38" s="1"/>
  <c r="I95" i="38"/>
  <c r="I112" i="38" s="1"/>
  <c r="H95" i="38"/>
  <c r="H112" i="38" s="1"/>
  <c r="G95" i="38"/>
  <c r="G112" i="38" s="1"/>
  <c r="F95" i="38"/>
  <c r="F112" i="38" s="1"/>
  <c r="D95" i="38"/>
  <c r="D112" i="38" s="1"/>
  <c r="C95" i="38"/>
  <c r="C112" i="38" s="1"/>
  <c r="B95" i="38"/>
  <c r="B112" i="38" s="1"/>
  <c r="W113" i="39"/>
  <c r="V113" i="39"/>
  <c r="Q113" i="39"/>
  <c r="P113" i="39"/>
  <c r="O113" i="39"/>
  <c r="N113" i="39"/>
  <c r="M113" i="39"/>
  <c r="S113" i="39" s="1"/>
  <c r="L113" i="39"/>
  <c r="R113" i="39" s="1"/>
  <c r="K113" i="39"/>
  <c r="J113" i="39"/>
  <c r="I113" i="39"/>
  <c r="H113" i="39"/>
  <c r="G113" i="39"/>
  <c r="F113" i="39"/>
  <c r="E113" i="39"/>
  <c r="T113" i="39" s="1"/>
  <c r="D113" i="39"/>
  <c r="C113" i="39"/>
  <c r="B113" i="39"/>
  <c r="Q112" i="39"/>
  <c r="P112" i="39"/>
  <c r="O112" i="39"/>
  <c r="N112" i="39"/>
  <c r="U111" i="39"/>
  <c r="T111" i="39"/>
  <c r="S111" i="39"/>
  <c r="R111" i="39"/>
  <c r="S110" i="39"/>
  <c r="R110" i="39"/>
  <c r="E110" i="39"/>
  <c r="T110" i="39" s="1"/>
  <c r="S109" i="39"/>
  <c r="R109" i="39"/>
  <c r="E109" i="39"/>
  <c r="U109" i="39" s="1"/>
  <c r="S108" i="39"/>
  <c r="R108" i="39"/>
  <c r="E108" i="39"/>
  <c r="U108" i="39" s="1"/>
  <c r="S107" i="39"/>
  <c r="R107" i="39"/>
  <c r="E107" i="39"/>
  <c r="T107" i="39" s="1"/>
  <c r="S106" i="39"/>
  <c r="R106" i="39"/>
  <c r="E106" i="39"/>
  <c r="T106" i="39" s="1"/>
  <c r="S105" i="39"/>
  <c r="R105" i="39"/>
  <c r="E105" i="39"/>
  <c r="U105" i="39" s="1"/>
  <c r="S104" i="39"/>
  <c r="R104" i="39"/>
  <c r="E104" i="39"/>
  <c r="U104" i="39" s="1"/>
  <c r="S103" i="39"/>
  <c r="R103" i="39"/>
  <c r="E103" i="39"/>
  <c r="T103" i="39" s="1"/>
  <c r="S102" i="39"/>
  <c r="R102" i="39"/>
  <c r="E102" i="39"/>
  <c r="T102" i="39" s="1"/>
  <c r="S101" i="39"/>
  <c r="R101" i="39"/>
  <c r="E101" i="39"/>
  <c r="U101" i="39" s="1"/>
  <c r="S100" i="39"/>
  <c r="R100" i="39"/>
  <c r="E100" i="39"/>
  <c r="U100" i="39" s="1"/>
  <c r="S99" i="39"/>
  <c r="R99" i="39"/>
  <c r="E99" i="39"/>
  <c r="T99" i="39" s="1"/>
  <c r="S98" i="39"/>
  <c r="R98" i="39"/>
  <c r="E98" i="39"/>
  <c r="U98" i="39" s="1"/>
  <c r="S97" i="39"/>
  <c r="R97" i="39"/>
  <c r="E97" i="39"/>
  <c r="U97" i="39" s="1"/>
  <c r="S96" i="39"/>
  <c r="R96" i="39"/>
  <c r="E96" i="39"/>
  <c r="W95" i="39"/>
  <c r="W112" i="39" s="1"/>
  <c r="V95" i="39"/>
  <c r="V112" i="39" s="1"/>
  <c r="M95" i="39"/>
  <c r="M112" i="39" s="1"/>
  <c r="S112" i="39" s="1"/>
  <c r="L95" i="39"/>
  <c r="L112" i="39" s="1"/>
  <c r="R112" i="39" s="1"/>
  <c r="K95" i="39"/>
  <c r="K112" i="39" s="1"/>
  <c r="J95" i="39"/>
  <c r="J112" i="39" s="1"/>
  <c r="I95" i="39"/>
  <c r="I112" i="39" s="1"/>
  <c r="H95" i="39"/>
  <c r="H112" i="39" s="1"/>
  <c r="G95" i="39"/>
  <c r="G112" i="39" s="1"/>
  <c r="F95" i="39"/>
  <c r="F112" i="39" s="1"/>
  <c r="D95" i="39"/>
  <c r="D112" i="39" s="1"/>
  <c r="C95" i="39"/>
  <c r="C112" i="39" s="1"/>
  <c r="B95" i="39"/>
  <c r="B112" i="39" s="1"/>
  <c r="W113" i="40"/>
  <c r="V113" i="40"/>
  <c r="Q113" i="40"/>
  <c r="P113" i="40"/>
  <c r="O113" i="40"/>
  <c r="N113" i="40"/>
  <c r="M113" i="40"/>
  <c r="S113" i="40" s="1"/>
  <c r="L113" i="40"/>
  <c r="R113" i="40" s="1"/>
  <c r="K113" i="40"/>
  <c r="J113" i="40"/>
  <c r="I113" i="40"/>
  <c r="H113" i="40"/>
  <c r="G113" i="40"/>
  <c r="F113" i="40"/>
  <c r="E113" i="40"/>
  <c r="T113" i="40" s="1"/>
  <c r="D113" i="40"/>
  <c r="C113" i="40"/>
  <c r="B113" i="40"/>
  <c r="Q112" i="40"/>
  <c r="P112" i="40"/>
  <c r="O112" i="40"/>
  <c r="N112" i="40"/>
  <c r="U111" i="40"/>
  <c r="T111" i="40"/>
  <c r="S111" i="40"/>
  <c r="R111" i="40"/>
  <c r="S110" i="40"/>
  <c r="R110" i="40"/>
  <c r="E110" i="40"/>
  <c r="U110" i="40" s="1"/>
  <c r="S109" i="40"/>
  <c r="R109" i="40"/>
  <c r="E109" i="40"/>
  <c r="U109" i="40" s="1"/>
  <c r="S108" i="40"/>
  <c r="R108" i="40"/>
  <c r="E108" i="40"/>
  <c r="T108" i="40" s="1"/>
  <c r="S107" i="40"/>
  <c r="R107" i="40"/>
  <c r="E107" i="40"/>
  <c r="U107" i="40" s="1"/>
  <c r="T106" i="40"/>
  <c r="S106" i="40"/>
  <c r="R106" i="40"/>
  <c r="E106" i="40"/>
  <c r="U106" i="40" s="1"/>
  <c r="S105" i="40"/>
  <c r="R105" i="40"/>
  <c r="E105" i="40"/>
  <c r="U105" i="40" s="1"/>
  <c r="S104" i="40"/>
  <c r="R104" i="40"/>
  <c r="E104" i="40"/>
  <c r="T104" i="40" s="1"/>
  <c r="S103" i="40"/>
  <c r="R103" i="40"/>
  <c r="E103" i="40"/>
  <c r="U103" i="40" s="1"/>
  <c r="S102" i="40"/>
  <c r="R102" i="40"/>
  <c r="E102" i="40"/>
  <c r="U102" i="40" s="1"/>
  <c r="S101" i="40"/>
  <c r="R101" i="40"/>
  <c r="E101" i="40"/>
  <c r="U101" i="40" s="1"/>
  <c r="S100" i="40"/>
  <c r="R100" i="40"/>
  <c r="E100" i="40"/>
  <c r="U100" i="40" s="1"/>
  <c r="S99" i="40"/>
  <c r="R99" i="40"/>
  <c r="E99" i="40"/>
  <c r="U99" i="40" s="1"/>
  <c r="S98" i="40"/>
  <c r="R98" i="40"/>
  <c r="E98" i="40"/>
  <c r="U98" i="40" s="1"/>
  <c r="S97" i="40"/>
  <c r="R97" i="40"/>
  <c r="E97" i="40"/>
  <c r="U97" i="40" s="1"/>
  <c r="S96" i="40"/>
  <c r="R96" i="40"/>
  <c r="E96" i="40"/>
  <c r="U96" i="40" s="1"/>
  <c r="W95" i="40"/>
  <c r="W112" i="40" s="1"/>
  <c r="V95" i="40"/>
  <c r="V112" i="40" s="1"/>
  <c r="M95" i="40"/>
  <c r="S95" i="40" s="1"/>
  <c r="L95" i="40"/>
  <c r="R95" i="40" s="1"/>
  <c r="K95" i="40"/>
  <c r="K112" i="40" s="1"/>
  <c r="J95" i="40"/>
  <c r="J112" i="40" s="1"/>
  <c r="I95" i="40"/>
  <c r="I112" i="40" s="1"/>
  <c r="H95" i="40"/>
  <c r="H112" i="40" s="1"/>
  <c r="G95" i="40"/>
  <c r="G112" i="40" s="1"/>
  <c r="F95" i="40"/>
  <c r="F112" i="40" s="1"/>
  <c r="D95" i="40"/>
  <c r="D112" i="40" s="1"/>
  <c r="C95" i="40"/>
  <c r="C112" i="40" s="1"/>
  <c r="B95" i="40"/>
  <c r="B112" i="40" s="1"/>
  <c r="W113" i="41"/>
  <c r="V113" i="41"/>
  <c r="Q113" i="41"/>
  <c r="P113" i="41"/>
  <c r="O113" i="41"/>
  <c r="N113" i="41"/>
  <c r="M113" i="41"/>
  <c r="S113" i="41" s="1"/>
  <c r="L113" i="41"/>
  <c r="R113" i="41" s="1"/>
  <c r="K113" i="41"/>
  <c r="J113" i="41"/>
  <c r="I113" i="41"/>
  <c r="H113" i="41"/>
  <c r="G113" i="41"/>
  <c r="F113" i="41"/>
  <c r="E113" i="41"/>
  <c r="U113" i="41" s="1"/>
  <c r="D113" i="41"/>
  <c r="C113" i="41"/>
  <c r="B113" i="41"/>
  <c r="Q112" i="41"/>
  <c r="P112" i="41"/>
  <c r="O112" i="41"/>
  <c r="N112" i="41"/>
  <c r="U111" i="41"/>
  <c r="T111" i="41"/>
  <c r="S111" i="41"/>
  <c r="R111" i="41"/>
  <c r="S110" i="41"/>
  <c r="R110" i="41"/>
  <c r="E110" i="41"/>
  <c r="U110" i="41" s="1"/>
  <c r="S109" i="41"/>
  <c r="R109" i="41"/>
  <c r="E109" i="41"/>
  <c r="T109" i="41" s="1"/>
  <c r="S108" i="41"/>
  <c r="R108" i="41"/>
  <c r="E108" i="41"/>
  <c r="U108" i="41" s="1"/>
  <c r="S107" i="41"/>
  <c r="R107" i="41"/>
  <c r="E107" i="41"/>
  <c r="U107" i="41" s="1"/>
  <c r="S106" i="41"/>
  <c r="R106" i="41"/>
  <c r="E106" i="41"/>
  <c r="U106" i="41" s="1"/>
  <c r="S105" i="41"/>
  <c r="R105" i="41"/>
  <c r="E105" i="41"/>
  <c r="T105" i="41" s="1"/>
  <c r="S104" i="41"/>
  <c r="R104" i="41"/>
  <c r="E104" i="41"/>
  <c r="U104" i="41" s="1"/>
  <c r="S103" i="41"/>
  <c r="R103" i="41"/>
  <c r="E103" i="41"/>
  <c r="U103" i="41" s="1"/>
  <c r="S102" i="41"/>
  <c r="R102" i="41"/>
  <c r="E102" i="41"/>
  <c r="U102" i="41" s="1"/>
  <c r="S101" i="41"/>
  <c r="R101" i="41"/>
  <c r="E101" i="41"/>
  <c r="T101" i="41" s="1"/>
  <c r="S100" i="41"/>
  <c r="R100" i="41"/>
  <c r="E100" i="41"/>
  <c r="U100" i="41" s="1"/>
  <c r="S99" i="41"/>
  <c r="R99" i="41"/>
  <c r="E99" i="41"/>
  <c r="U99" i="41" s="1"/>
  <c r="S98" i="41"/>
  <c r="R98" i="41"/>
  <c r="E98" i="41"/>
  <c r="U98" i="41" s="1"/>
  <c r="S97" i="41"/>
  <c r="R97" i="41"/>
  <c r="E97" i="41"/>
  <c r="T97" i="41" s="1"/>
  <c r="S96" i="41"/>
  <c r="R96" i="41"/>
  <c r="E96" i="41"/>
  <c r="U96" i="41" s="1"/>
  <c r="W95" i="41"/>
  <c r="W112" i="41" s="1"/>
  <c r="V95" i="41"/>
  <c r="V112" i="41" s="1"/>
  <c r="M95" i="41"/>
  <c r="S95" i="41" s="1"/>
  <c r="L95" i="41"/>
  <c r="L112" i="41" s="1"/>
  <c r="R112" i="41" s="1"/>
  <c r="K95" i="41"/>
  <c r="K112" i="41" s="1"/>
  <c r="J95" i="41"/>
  <c r="J112" i="41" s="1"/>
  <c r="I95" i="41"/>
  <c r="I112" i="41" s="1"/>
  <c r="H95" i="41"/>
  <c r="H112" i="41" s="1"/>
  <c r="G95" i="41"/>
  <c r="G112" i="41" s="1"/>
  <c r="F95" i="41"/>
  <c r="F112" i="41" s="1"/>
  <c r="D95" i="41"/>
  <c r="D112" i="41" s="1"/>
  <c r="C95" i="41"/>
  <c r="C112" i="41" s="1"/>
  <c r="B95" i="41"/>
  <c r="B112" i="41" s="1"/>
  <c r="W113" i="42"/>
  <c r="V113" i="42"/>
  <c r="Q113" i="42"/>
  <c r="P113" i="42"/>
  <c r="O113" i="42"/>
  <c r="N113" i="42"/>
  <c r="M113" i="42"/>
  <c r="S113" i="42" s="1"/>
  <c r="L113" i="42"/>
  <c r="R113" i="42" s="1"/>
  <c r="K113" i="42"/>
  <c r="J113" i="42"/>
  <c r="I113" i="42"/>
  <c r="H113" i="42"/>
  <c r="G113" i="42"/>
  <c r="F113" i="42"/>
  <c r="E113" i="42"/>
  <c r="U113" i="42" s="1"/>
  <c r="D113" i="42"/>
  <c r="C113" i="42"/>
  <c r="B113" i="42"/>
  <c r="Q112" i="42"/>
  <c r="P112" i="42"/>
  <c r="O112" i="42"/>
  <c r="N112" i="42"/>
  <c r="U111" i="42"/>
  <c r="T111" i="42"/>
  <c r="S111" i="42"/>
  <c r="R111" i="42"/>
  <c r="S110" i="42"/>
  <c r="R110" i="42"/>
  <c r="E110" i="42"/>
  <c r="T110" i="42" s="1"/>
  <c r="S109" i="42"/>
  <c r="R109" i="42"/>
  <c r="E109" i="42"/>
  <c r="U109" i="42" s="1"/>
  <c r="S108" i="42"/>
  <c r="R108" i="42"/>
  <c r="E108" i="42"/>
  <c r="U108" i="42" s="1"/>
  <c r="S107" i="42"/>
  <c r="R107" i="42"/>
  <c r="E107" i="42"/>
  <c r="U107" i="42" s="1"/>
  <c r="S106" i="42"/>
  <c r="R106" i="42"/>
  <c r="E106" i="42"/>
  <c r="U106" i="42" s="1"/>
  <c r="S105" i="42"/>
  <c r="R105" i="42"/>
  <c r="E105" i="42"/>
  <c r="U105" i="42" s="1"/>
  <c r="S104" i="42"/>
  <c r="R104" i="42"/>
  <c r="E104" i="42"/>
  <c r="U104" i="42" s="1"/>
  <c r="S103" i="42"/>
  <c r="R103" i="42"/>
  <c r="E103" i="42"/>
  <c r="U103" i="42" s="1"/>
  <c r="S102" i="42"/>
  <c r="R102" i="42"/>
  <c r="E102" i="42"/>
  <c r="U102" i="42" s="1"/>
  <c r="S101" i="42"/>
  <c r="R101" i="42"/>
  <c r="E101" i="42"/>
  <c r="U101" i="42" s="1"/>
  <c r="S100" i="42"/>
  <c r="R100" i="42"/>
  <c r="E100" i="42"/>
  <c r="U100" i="42" s="1"/>
  <c r="S99" i="42"/>
  <c r="R99" i="42"/>
  <c r="E99" i="42"/>
  <c r="S98" i="42"/>
  <c r="R98" i="42"/>
  <c r="E98" i="42"/>
  <c r="T98" i="42" s="1"/>
  <c r="S97" i="42"/>
  <c r="R97" i="42"/>
  <c r="E97" i="42"/>
  <c r="U97" i="42" s="1"/>
  <c r="S96" i="42"/>
  <c r="R96" i="42"/>
  <c r="E96" i="42"/>
  <c r="U96" i="42" s="1"/>
  <c r="W95" i="42"/>
  <c r="W112" i="42" s="1"/>
  <c r="V95" i="42"/>
  <c r="V112" i="42" s="1"/>
  <c r="M95" i="42"/>
  <c r="M112" i="42" s="1"/>
  <c r="S112" i="42" s="1"/>
  <c r="L95" i="42"/>
  <c r="L112" i="42" s="1"/>
  <c r="R112" i="42" s="1"/>
  <c r="K95" i="42"/>
  <c r="K112" i="42" s="1"/>
  <c r="J95" i="42"/>
  <c r="J112" i="42" s="1"/>
  <c r="I95" i="42"/>
  <c r="I112" i="42" s="1"/>
  <c r="H95" i="42"/>
  <c r="H112" i="42" s="1"/>
  <c r="G95" i="42"/>
  <c r="G112" i="42" s="1"/>
  <c r="F95" i="42"/>
  <c r="F112" i="42" s="1"/>
  <c r="D95" i="42"/>
  <c r="D112" i="42" s="1"/>
  <c r="C95" i="42"/>
  <c r="C112" i="42" s="1"/>
  <c r="B95" i="42"/>
  <c r="B112" i="42" s="1"/>
  <c r="W113" i="43"/>
  <c r="V113" i="43"/>
  <c r="Q113" i="43"/>
  <c r="P113" i="43"/>
  <c r="O113" i="43"/>
  <c r="N113" i="43"/>
  <c r="M113" i="43"/>
  <c r="S113" i="43" s="1"/>
  <c r="L113" i="43"/>
  <c r="R113" i="43" s="1"/>
  <c r="K113" i="43"/>
  <c r="J113" i="43"/>
  <c r="I113" i="43"/>
  <c r="H113" i="43"/>
  <c r="G113" i="43"/>
  <c r="F113" i="43"/>
  <c r="E113" i="43"/>
  <c r="U113" i="43" s="1"/>
  <c r="D113" i="43"/>
  <c r="C113" i="43"/>
  <c r="B113" i="43"/>
  <c r="Q112" i="43"/>
  <c r="P112" i="43"/>
  <c r="O112" i="43"/>
  <c r="N112" i="43"/>
  <c r="U111" i="43"/>
  <c r="T111" i="43"/>
  <c r="S111" i="43"/>
  <c r="R111" i="43"/>
  <c r="S110" i="43"/>
  <c r="R110" i="43"/>
  <c r="E110" i="43"/>
  <c r="U110" i="43" s="1"/>
  <c r="S109" i="43"/>
  <c r="R109" i="43"/>
  <c r="E109" i="43"/>
  <c r="U109" i="43" s="1"/>
  <c r="S108" i="43"/>
  <c r="R108" i="43"/>
  <c r="E108" i="43"/>
  <c r="U108" i="43" s="1"/>
  <c r="S107" i="43"/>
  <c r="R107" i="43"/>
  <c r="E107" i="43"/>
  <c r="U107" i="43" s="1"/>
  <c r="S106" i="43"/>
  <c r="R106" i="43"/>
  <c r="E106" i="43"/>
  <c r="U106" i="43" s="1"/>
  <c r="S105" i="43"/>
  <c r="R105" i="43"/>
  <c r="E105" i="43"/>
  <c r="U105" i="43" s="1"/>
  <c r="S104" i="43"/>
  <c r="R104" i="43"/>
  <c r="E104" i="43"/>
  <c r="U104" i="43" s="1"/>
  <c r="S103" i="43"/>
  <c r="R103" i="43"/>
  <c r="E103" i="43"/>
  <c r="U103" i="43" s="1"/>
  <c r="S102" i="43"/>
  <c r="R102" i="43"/>
  <c r="E102" i="43"/>
  <c r="U102" i="43" s="1"/>
  <c r="S101" i="43"/>
  <c r="R101" i="43"/>
  <c r="E101" i="43"/>
  <c r="U101" i="43" s="1"/>
  <c r="S100" i="43"/>
  <c r="R100" i="43"/>
  <c r="E100" i="43"/>
  <c r="U100" i="43" s="1"/>
  <c r="S99" i="43"/>
  <c r="R99" i="43"/>
  <c r="E99" i="43"/>
  <c r="T99" i="43" s="1"/>
  <c r="S98" i="43"/>
  <c r="R98" i="43"/>
  <c r="E98" i="43"/>
  <c r="U98" i="43" s="1"/>
  <c r="S97" i="43"/>
  <c r="R97" i="43"/>
  <c r="E97" i="43"/>
  <c r="U97" i="43" s="1"/>
  <c r="S96" i="43"/>
  <c r="R96" i="43"/>
  <c r="E96" i="43"/>
  <c r="W95" i="43"/>
  <c r="W112" i="43" s="1"/>
  <c r="V95" i="43"/>
  <c r="V112" i="43" s="1"/>
  <c r="M95" i="43"/>
  <c r="M112" i="43" s="1"/>
  <c r="S112" i="43" s="1"/>
  <c r="L95" i="43"/>
  <c r="R95" i="43" s="1"/>
  <c r="K95" i="43"/>
  <c r="K112" i="43" s="1"/>
  <c r="J95" i="43"/>
  <c r="J112" i="43" s="1"/>
  <c r="I95" i="43"/>
  <c r="I112" i="43" s="1"/>
  <c r="H95" i="43"/>
  <c r="H112" i="43" s="1"/>
  <c r="G95" i="43"/>
  <c r="G112" i="43" s="1"/>
  <c r="F95" i="43"/>
  <c r="F112" i="43" s="1"/>
  <c r="D95" i="43"/>
  <c r="D112" i="43" s="1"/>
  <c r="C95" i="43"/>
  <c r="C112" i="43" s="1"/>
  <c r="B95" i="43"/>
  <c r="B112" i="43" s="1"/>
  <c r="W113" i="44"/>
  <c r="V113" i="44"/>
  <c r="Q113" i="44"/>
  <c r="P113" i="44"/>
  <c r="O113" i="44"/>
  <c r="N113" i="44"/>
  <c r="M113" i="44"/>
  <c r="S113" i="44" s="1"/>
  <c r="L113" i="44"/>
  <c r="R113" i="44" s="1"/>
  <c r="K113" i="44"/>
  <c r="J113" i="44"/>
  <c r="I113" i="44"/>
  <c r="H113" i="44"/>
  <c r="G113" i="44"/>
  <c r="F113" i="44"/>
  <c r="E113" i="44"/>
  <c r="T113" i="44" s="1"/>
  <c r="D113" i="44"/>
  <c r="C113" i="44"/>
  <c r="B113" i="44"/>
  <c r="Q112" i="44"/>
  <c r="P112" i="44"/>
  <c r="O112" i="44"/>
  <c r="N112" i="44"/>
  <c r="U111" i="44"/>
  <c r="T111" i="44"/>
  <c r="S111" i="44"/>
  <c r="R111" i="44"/>
  <c r="S110" i="44"/>
  <c r="R110" i="44"/>
  <c r="E110" i="44"/>
  <c r="U110" i="44" s="1"/>
  <c r="S109" i="44"/>
  <c r="R109" i="44"/>
  <c r="E109" i="44"/>
  <c r="U109" i="44" s="1"/>
  <c r="S108" i="44"/>
  <c r="R108" i="44"/>
  <c r="E108" i="44"/>
  <c r="T108" i="44" s="1"/>
  <c r="S107" i="44"/>
  <c r="R107" i="44"/>
  <c r="E107" i="44"/>
  <c r="U107" i="44" s="1"/>
  <c r="S106" i="44"/>
  <c r="R106" i="44"/>
  <c r="E106" i="44"/>
  <c r="U106" i="44" s="1"/>
  <c r="S105" i="44"/>
  <c r="R105" i="44"/>
  <c r="E105" i="44"/>
  <c r="U105" i="44" s="1"/>
  <c r="S104" i="44"/>
  <c r="R104" i="44"/>
  <c r="E104" i="44"/>
  <c r="T104" i="44" s="1"/>
  <c r="S103" i="44"/>
  <c r="R103" i="44"/>
  <c r="E103" i="44"/>
  <c r="U103" i="44" s="1"/>
  <c r="S102" i="44"/>
  <c r="R102" i="44"/>
  <c r="E102" i="44"/>
  <c r="U102" i="44" s="1"/>
  <c r="S101" i="44"/>
  <c r="R101" i="44"/>
  <c r="E101" i="44"/>
  <c r="U101" i="44" s="1"/>
  <c r="S100" i="44"/>
  <c r="R100" i="44"/>
  <c r="E100" i="44"/>
  <c r="T100" i="44" s="1"/>
  <c r="S99" i="44"/>
  <c r="R99" i="44"/>
  <c r="E99" i="44"/>
  <c r="U99" i="44" s="1"/>
  <c r="S98" i="44"/>
  <c r="R98" i="44"/>
  <c r="E98" i="44"/>
  <c r="U98" i="44" s="1"/>
  <c r="S97" i="44"/>
  <c r="R97" i="44"/>
  <c r="E97" i="44"/>
  <c r="U97" i="44" s="1"/>
  <c r="S96" i="44"/>
  <c r="R96" i="44"/>
  <c r="E96" i="44"/>
  <c r="T96" i="44" s="1"/>
  <c r="W95" i="44"/>
  <c r="W112" i="44" s="1"/>
  <c r="V95" i="44"/>
  <c r="V112" i="44" s="1"/>
  <c r="M95" i="44"/>
  <c r="S95" i="44" s="1"/>
  <c r="L95" i="44"/>
  <c r="L112" i="44" s="1"/>
  <c r="R112" i="44" s="1"/>
  <c r="K95" i="44"/>
  <c r="K112" i="44" s="1"/>
  <c r="J95" i="44"/>
  <c r="J112" i="44" s="1"/>
  <c r="I95" i="44"/>
  <c r="I112" i="44" s="1"/>
  <c r="H95" i="44"/>
  <c r="H112" i="44" s="1"/>
  <c r="G95" i="44"/>
  <c r="G112" i="44" s="1"/>
  <c r="F95" i="44"/>
  <c r="F112" i="44" s="1"/>
  <c r="D95" i="44"/>
  <c r="D112" i="44" s="1"/>
  <c r="C95" i="44"/>
  <c r="C112" i="44" s="1"/>
  <c r="B95" i="44"/>
  <c r="B112" i="44" s="1"/>
  <c r="W113" i="45"/>
  <c r="V113" i="45"/>
  <c r="Q113" i="45"/>
  <c r="P113" i="45"/>
  <c r="O113" i="45"/>
  <c r="N113" i="45"/>
  <c r="M113" i="45"/>
  <c r="S113" i="45" s="1"/>
  <c r="L113" i="45"/>
  <c r="R113" i="45" s="1"/>
  <c r="K113" i="45"/>
  <c r="J113" i="45"/>
  <c r="I113" i="45"/>
  <c r="H113" i="45"/>
  <c r="G113" i="45"/>
  <c r="F113" i="45"/>
  <c r="E113" i="45"/>
  <c r="U113" i="45" s="1"/>
  <c r="D113" i="45"/>
  <c r="C113" i="45"/>
  <c r="B113" i="45"/>
  <c r="Q112" i="45"/>
  <c r="P112" i="45"/>
  <c r="O112" i="45"/>
  <c r="N112" i="45"/>
  <c r="U111" i="45"/>
  <c r="T111" i="45"/>
  <c r="S111" i="45"/>
  <c r="R111" i="45"/>
  <c r="S110" i="45"/>
  <c r="R110" i="45"/>
  <c r="E110" i="45"/>
  <c r="U110" i="45" s="1"/>
  <c r="S109" i="45"/>
  <c r="R109" i="45"/>
  <c r="E109" i="45"/>
  <c r="T109" i="45" s="1"/>
  <c r="S108" i="45"/>
  <c r="R108" i="45"/>
  <c r="E108" i="45"/>
  <c r="U108" i="45" s="1"/>
  <c r="S107" i="45"/>
  <c r="R107" i="45"/>
  <c r="E107" i="45"/>
  <c r="U107" i="45" s="1"/>
  <c r="S106" i="45"/>
  <c r="R106" i="45"/>
  <c r="E106" i="45"/>
  <c r="U106" i="45" s="1"/>
  <c r="S105" i="45"/>
  <c r="R105" i="45"/>
  <c r="E105" i="45"/>
  <c r="T105" i="45" s="1"/>
  <c r="S104" i="45"/>
  <c r="R104" i="45"/>
  <c r="E104" i="45"/>
  <c r="U104" i="45" s="1"/>
  <c r="T103" i="45"/>
  <c r="S103" i="45"/>
  <c r="R103" i="45"/>
  <c r="E103" i="45"/>
  <c r="U103" i="45" s="1"/>
  <c r="S102" i="45"/>
  <c r="R102" i="45"/>
  <c r="E102" i="45"/>
  <c r="U102" i="45" s="1"/>
  <c r="S101" i="45"/>
  <c r="R101" i="45"/>
  <c r="E101" i="45"/>
  <c r="T101" i="45" s="1"/>
  <c r="S100" i="45"/>
  <c r="R100" i="45"/>
  <c r="E100" i="45"/>
  <c r="U100" i="45" s="1"/>
  <c r="S99" i="45"/>
  <c r="R99" i="45"/>
  <c r="E99" i="45"/>
  <c r="U99" i="45" s="1"/>
  <c r="S98" i="45"/>
  <c r="R98" i="45"/>
  <c r="E98" i="45"/>
  <c r="U98" i="45" s="1"/>
  <c r="S97" i="45"/>
  <c r="R97" i="45"/>
  <c r="E97" i="45"/>
  <c r="T97" i="45" s="1"/>
  <c r="S96" i="45"/>
  <c r="R96" i="45"/>
  <c r="E96" i="45"/>
  <c r="U96" i="45" s="1"/>
  <c r="W95" i="45"/>
  <c r="W112" i="45" s="1"/>
  <c r="V95" i="45"/>
  <c r="V112" i="45" s="1"/>
  <c r="R95" i="45"/>
  <c r="M95" i="45"/>
  <c r="S95" i="45" s="1"/>
  <c r="L95" i="45"/>
  <c r="L112" i="45" s="1"/>
  <c r="R112" i="45" s="1"/>
  <c r="K95" i="45"/>
  <c r="K112" i="45" s="1"/>
  <c r="J95" i="45"/>
  <c r="J112" i="45" s="1"/>
  <c r="I95" i="45"/>
  <c r="I112" i="45" s="1"/>
  <c r="H95" i="45"/>
  <c r="H112" i="45" s="1"/>
  <c r="G95" i="45"/>
  <c r="G112" i="45" s="1"/>
  <c r="F95" i="45"/>
  <c r="F112" i="45" s="1"/>
  <c r="D95" i="45"/>
  <c r="D112" i="45" s="1"/>
  <c r="C95" i="45"/>
  <c r="C112" i="45" s="1"/>
  <c r="B95" i="45"/>
  <c r="B112" i="45" s="1"/>
  <c r="W113" i="46"/>
  <c r="V113" i="46"/>
  <c r="Q113" i="46"/>
  <c r="P113" i="46"/>
  <c r="O113" i="46"/>
  <c r="N113" i="46"/>
  <c r="M113" i="46"/>
  <c r="S113" i="46" s="1"/>
  <c r="L113" i="46"/>
  <c r="R113" i="46" s="1"/>
  <c r="K113" i="46"/>
  <c r="J113" i="46"/>
  <c r="I113" i="46"/>
  <c r="H113" i="46"/>
  <c r="G113" i="46"/>
  <c r="F113" i="46"/>
  <c r="E113" i="46"/>
  <c r="U113" i="46" s="1"/>
  <c r="D113" i="46"/>
  <c r="C113" i="46"/>
  <c r="B113" i="46"/>
  <c r="Q112" i="46"/>
  <c r="P112" i="46"/>
  <c r="O112" i="46"/>
  <c r="N112" i="46"/>
  <c r="U111" i="46"/>
  <c r="T111" i="46"/>
  <c r="S111" i="46"/>
  <c r="R111" i="46"/>
  <c r="S110" i="46"/>
  <c r="R110" i="46"/>
  <c r="E110" i="46"/>
  <c r="T110" i="46" s="1"/>
  <c r="S109" i="46"/>
  <c r="R109" i="46"/>
  <c r="E109" i="46"/>
  <c r="U109" i="46" s="1"/>
  <c r="S108" i="46"/>
  <c r="R108" i="46"/>
  <c r="E108" i="46"/>
  <c r="U108" i="46" s="1"/>
  <c r="S107" i="46"/>
  <c r="R107" i="46"/>
  <c r="E107" i="46"/>
  <c r="U107" i="46" s="1"/>
  <c r="S106" i="46"/>
  <c r="R106" i="46"/>
  <c r="E106" i="46"/>
  <c r="T106" i="46" s="1"/>
  <c r="T105" i="46"/>
  <c r="S105" i="46"/>
  <c r="R105" i="46"/>
  <c r="E105" i="46"/>
  <c r="U105" i="46" s="1"/>
  <c r="T104" i="46"/>
  <c r="S104" i="46"/>
  <c r="R104" i="46"/>
  <c r="E104" i="46"/>
  <c r="U104" i="46" s="1"/>
  <c r="S103" i="46"/>
  <c r="R103" i="46"/>
  <c r="E103" i="46"/>
  <c r="U103" i="46" s="1"/>
  <c r="S102" i="46"/>
  <c r="R102" i="46"/>
  <c r="E102" i="46"/>
  <c r="T102" i="46" s="1"/>
  <c r="S101" i="46"/>
  <c r="R101" i="46"/>
  <c r="E101" i="46"/>
  <c r="U101" i="46" s="1"/>
  <c r="S100" i="46"/>
  <c r="R100" i="46"/>
  <c r="E100" i="46"/>
  <c r="U100" i="46" s="1"/>
  <c r="S99" i="46"/>
  <c r="R99" i="46"/>
  <c r="E99" i="46"/>
  <c r="U99" i="46" s="1"/>
  <c r="S98" i="46"/>
  <c r="R98" i="46"/>
  <c r="E98" i="46"/>
  <c r="T98" i="46" s="1"/>
  <c r="S97" i="46"/>
  <c r="R97" i="46"/>
  <c r="E97" i="46"/>
  <c r="U97" i="46" s="1"/>
  <c r="S96" i="46"/>
  <c r="R96" i="46"/>
  <c r="E96" i="46"/>
  <c r="U96" i="46" s="1"/>
  <c r="W95" i="46"/>
  <c r="W112" i="46" s="1"/>
  <c r="V95" i="46"/>
  <c r="V112" i="46" s="1"/>
  <c r="M95" i="46"/>
  <c r="M112" i="46" s="1"/>
  <c r="S112" i="46" s="1"/>
  <c r="L95" i="46"/>
  <c r="L112" i="46" s="1"/>
  <c r="R112" i="46" s="1"/>
  <c r="K95" i="46"/>
  <c r="K112" i="46" s="1"/>
  <c r="J95" i="46"/>
  <c r="J112" i="46" s="1"/>
  <c r="I95" i="46"/>
  <c r="I112" i="46" s="1"/>
  <c r="H95" i="46"/>
  <c r="H112" i="46" s="1"/>
  <c r="G95" i="46"/>
  <c r="G112" i="46" s="1"/>
  <c r="F95" i="46"/>
  <c r="F112" i="46" s="1"/>
  <c r="D95" i="46"/>
  <c r="D112" i="46" s="1"/>
  <c r="C95" i="46"/>
  <c r="C112" i="46" s="1"/>
  <c r="B95" i="46"/>
  <c r="B112" i="46" s="1"/>
  <c r="W113" i="47"/>
  <c r="V113" i="47"/>
  <c r="Q113" i="47"/>
  <c r="P113" i="47"/>
  <c r="O113" i="47"/>
  <c r="N113" i="47"/>
  <c r="M113" i="47"/>
  <c r="S113" i="47" s="1"/>
  <c r="L113" i="47"/>
  <c r="R113" i="47" s="1"/>
  <c r="K113" i="47"/>
  <c r="J113" i="47"/>
  <c r="I113" i="47"/>
  <c r="H113" i="47"/>
  <c r="G113" i="47"/>
  <c r="F113" i="47"/>
  <c r="E113" i="47"/>
  <c r="U113" i="47" s="1"/>
  <c r="D113" i="47"/>
  <c r="C113" i="47"/>
  <c r="B113" i="47"/>
  <c r="Q112" i="47"/>
  <c r="P112" i="47"/>
  <c r="O112" i="47"/>
  <c r="N112" i="47"/>
  <c r="U111" i="47"/>
  <c r="T111" i="47"/>
  <c r="S111" i="47"/>
  <c r="R111" i="47"/>
  <c r="T110" i="47"/>
  <c r="S110" i="47"/>
  <c r="R110" i="47"/>
  <c r="E110" i="47"/>
  <c r="U110" i="47" s="1"/>
  <c r="S109" i="47"/>
  <c r="R109" i="47"/>
  <c r="E109" i="47"/>
  <c r="U109" i="47" s="1"/>
  <c r="S108" i="47"/>
  <c r="R108" i="47"/>
  <c r="E108" i="47"/>
  <c r="U108" i="47" s="1"/>
  <c r="S107" i="47"/>
  <c r="R107" i="47"/>
  <c r="E107" i="47"/>
  <c r="T107" i="47" s="1"/>
  <c r="S106" i="47"/>
  <c r="R106" i="47"/>
  <c r="E106" i="47"/>
  <c r="U106" i="47" s="1"/>
  <c r="S105" i="47"/>
  <c r="R105" i="47"/>
  <c r="E105" i="47"/>
  <c r="U105" i="47" s="1"/>
  <c r="S104" i="47"/>
  <c r="R104" i="47"/>
  <c r="E104" i="47"/>
  <c r="U104" i="47" s="1"/>
  <c r="S103" i="47"/>
  <c r="R103" i="47"/>
  <c r="E103" i="47"/>
  <c r="T103" i="47" s="1"/>
  <c r="S102" i="47"/>
  <c r="R102" i="47"/>
  <c r="E102" i="47"/>
  <c r="U102" i="47" s="1"/>
  <c r="S101" i="47"/>
  <c r="R101" i="47"/>
  <c r="E101" i="47"/>
  <c r="U101" i="47" s="1"/>
  <c r="S100" i="47"/>
  <c r="R100" i="47"/>
  <c r="E100" i="47"/>
  <c r="U100" i="47" s="1"/>
  <c r="S99" i="47"/>
  <c r="R99" i="47"/>
  <c r="E99" i="47"/>
  <c r="T99" i="47" s="1"/>
  <c r="S98" i="47"/>
  <c r="R98" i="47"/>
  <c r="E98" i="47"/>
  <c r="U98" i="47" s="1"/>
  <c r="S97" i="47"/>
  <c r="R97" i="47"/>
  <c r="E97" i="47"/>
  <c r="U97" i="47" s="1"/>
  <c r="S96" i="47"/>
  <c r="R96" i="47"/>
  <c r="E96" i="47"/>
  <c r="U96" i="47" s="1"/>
  <c r="W95" i="47"/>
  <c r="W112" i="47" s="1"/>
  <c r="V95" i="47"/>
  <c r="V112" i="47" s="1"/>
  <c r="M95" i="47"/>
  <c r="M112" i="47" s="1"/>
  <c r="S112" i="47" s="1"/>
  <c r="L95" i="47"/>
  <c r="L112" i="47" s="1"/>
  <c r="R112" i="47" s="1"/>
  <c r="K95" i="47"/>
  <c r="K112" i="47" s="1"/>
  <c r="J95" i="47"/>
  <c r="J112" i="47" s="1"/>
  <c r="I95" i="47"/>
  <c r="I112" i="47" s="1"/>
  <c r="H95" i="47"/>
  <c r="H112" i="47" s="1"/>
  <c r="G95" i="47"/>
  <c r="G112" i="47" s="1"/>
  <c r="F95" i="47"/>
  <c r="F112" i="47" s="1"/>
  <c r="D95" i="47"/>
  <c r="D112" i="47" s="1"/>
  <c r="C95" i="47"/>
  <c r="C112" i="47" s="1"/>
  <c r="B95" i="47"/>
  <c r="B112" i="47" s="1"/>
  <c r="W113" i="48"/>
  <c r="V113" i="48"/>
  <c r="Q113" i="48"/>
  <c r="P113" i="48"/>
  <c r="O113" i="48"/>
  <c r="N113" i="48"/>
  <c r="M113" i="48"/>
  <c r="S113" i="48" s="1"/>
  <c r="L113" i="48"/>
  <c r="R113" i="48" s="1"/>
  <c r="K113" i="48"/>
  <c r="J113" i="48"/>
  <c r="I113" i="48"/>
  <c r="H113" i="48"/>
  <c r="G113" i="48"/>
  <c r="F113" i="48"/>
  <c r="E113" i="48"/>
  <c r="T113" i="48" s="1"/>
  <c r="D113" i="48"/>
  <c r="C113" i="48"/>
  <c r="B113" i="48"/>
  <c r="Q112" i="48"/>
  <c r="P112" i="48"/>
  <c r="O112" i="48"/>
  <c r="N112" i="48"/>
  <c r="U111" i="48"/>
  <c r="T111" i="48"/>
  <c r="S111" i="48"/>
  <c r="R111" i="48"/>
  <c r="S110" i="48"/>
  <c r="R110" i="48"/>
  <c r="E110" i="48"/>
  <c r="U110" i="48" s="1"/>
  <c r="S109" i="48"/>
  <c r="R109" i="48"/>
  <c r="E109" i="48"/>
  <c r="U109" i="48" s="1"/>
  <c r="S108" i="48"/>
  <c r="R108" i="48"/>
  <c r="E108" i="48"/>
  <c r="T108" i="48" s="1"/>
  <c r="S107" i="48"/>
  <c r="R107" i="48"/>
  <c r="E107" i="48"/>
  <c r="U107" i="48" s="1"/>
  <c r="S106" i="48"/>
  <c r="R106" i="48"/>
  <c r="E106" i="48"/>
  <c r="U106" i="48" s="1"/>
  <c r="S105" i="48"/>
  <c r="R105" i="48"/>
  <c r="E105" i="48"/>
  <c r="U105" i="48" s="1"/>
  <c r="S104" i="48"/>
  <c r="R104" i="48"/>
  <c r="E104" i="48"/>
  <c r="T104" i="48" s="1"/>
  <c r="S103" i="48"/>
  <c r="R103" i="48"/>
  <c r="E103" i="48"/>
  <c r="U103" i="48" s="1"/>
  <c r="S102" i="48"/>
  <c r="R102" i="48"/>
  <c r="E102" i="48"/>
  <c r="U102" i="48" s="1"/>
  <c r="T101" i="48"/>
  <c r="S101" i="48"/>
  <c r="R101" i="48"/>
  <c r="E101" i="48"/>
  <c r="U101" i="48" s="1"/>
  <c r="S100" i="48"/>
  <c r="R100" i="48"/>
  <c r="E100" i="48"/>
  <c r="T100" i="48" s="1"/>
  <c r="S99" i="48"/>
  <c r="R99" i="48"/>
  <c r="E99" i="48"/>
  <c r="U99" i="48" s="1"/>
  <c r="S98" i="48"/>
  <c r="R98" i="48"/>
  <c r="E98" i="48"/>
  <c r="U98" i="48" s="1"/>
  <c r="S97" i="48"/>
  <c r="R97" i="48"/>
  <c r="E97" i="48"/>
  <c r="U97" i="48" s="1"/>
  <c r="S96" i="48"/>
  <c r="R96" i="48"/>
  <c r="E96" i="48"/>
  <c r="T96" i="48" s="1"/>
  <c r="W95" i="48"/>
  <c r="W112" i="48" s="1"/>
  <c r="V95" i="48"/>
  <c r="V112" i="48" s="1"/>
  <c r="M95" i="48"/>
  <c r="S95" i="48" s="1"/>
  <c r="L95" i="48"/>
  <c r="R95" i="48" s="1"/>
  <c r="K95" i="48"/>
  <c r="K112" i="48" s="1"/>
  <c r="J95" i="48"/>
  <c r="J112" i="48" s="1"/>
  <c r="I95" i="48"/>
  <c r="I112" i="48" s="1"/>
  <c r="H95" i="48"/>
  <c r="H112" i="48" s="1"/>
  <c r="G95" i="48"/>
  <c r="G112" i="48" s="1"/>
  <c r="F95" i="48"/>
  <c r="F112" i="48" s="1"/>
  <c r="D95" i="48"/>
  <c r="D112" i="48" s="1"/>
  <c r="C95" i="48"/>
  <c r="C112" i="48" s="1"/>
  <c r="B95" i="48"/>
  <c r="B112" i="48" s="1"/>
  <c r="W113" i="49"/>
  <c r="V113" i="49"/>
  <c r="Q113" i="49"/>
  <c r="P113" i="49"/>
  <c r="O113" i="49"/>
  <c r="N113" i="49"/>
  <c r="M113" i="49"/>
  <c r="S113" i="49" s="1"/>
  <c r="L113" i="49"/>
  <c r="R113" i="49" s="1"/>
  <c r="K113" i="49"/>
  <c r="J113" i="49"/>
  <c r="I113" i="49"/>
  <c r="H113" i="49"/>
  <c r="G113" i="49"/>
  <c r="F113" i="49"/>
  <c r="E113" i="49"/>
  <c r="U113" i="49" s="1"/>
  <c r="D113" i="49"/>
  <c r="C113" i="49"/>
  <c r="B113" i="49"/>
  <c r="Q112" i="49"/>
  <c r="P112" i="49"/>
  <c r="O112" i="49"/>
  <c r="N112" i="49"/>
  <c r="U111" i="49"/>
  <c r="T111" i="49"/>
  <c r="S111" i="49"/>
  <c r="R111" i="49"/>
  <c r="S110" i="49"/>
  <c r="R110" i="49"/>
  <c r="E110" i="49"/>
  <c r="U110" i="49" s="1"/>
  <c r="S109" i="49"/>
  <c r="R109" i="49"/>
  <c r="E109" i="49"/>
  <c r="T109" i="49" s="1"/>
  <c r="S108" i="49"/>
  <c r="R108" i="49"/>
  <c r="E108" i="49"/>
  <c r="U108" i="49" s="1"/>
  <c r="S107" i="49"/>
  <c r="R107" i="49"/>
  <c r="E107" i="49"/>
  <c r="U107" i="49" s="1"/>
  <c r="S106" i="49"/>
  <c r="R106" i="49"/>
  <c r="E106" i="49"/>
  <c r="U106" i="49" s="1"/>
  <c r="S105" i="49"/>
  <c r="R105" i="49"/>
  <c r="E105" i="49"/>
  <c r="T105" i="49" s="1"/>
  <c r="S104" i="49"/>
  <c r="R104" i="49"/>
  <c r="E104" i="49"/>
  <c r="U104" i="49" s="1"/>
  <c r="S103" i="49"/>
  <c r="R103" i="49"/>
  <c r="E103" i="49"/>
  <c r="U103" i="49" s="1"/>
  <c r="S102" i="49"/>
  <c r="R102" i="49"/>
  <c r="E102" i="49"/>
  <c r="U102" i="49" s="1"/>
  <c r="S101" i="49"/>
  <c r="R101" i="49"/>
  <c r="E101" i="49"/>
  <c r="T101" i="49" s="1"/>
  <c r="S100" i="49"/>
  <c r="R100" i="49"/>
  <c r="E100" i="49"/>
  <c r="U100" i="49" s="1"/>
  <c r="S99" i="49"/>
  <c r="R99" i="49"/>
  <c r="E99" i="49"/>
  <c r="U99" i="49" s="1"/>
  <c r="S98" i="49"/>
  <c r="R98" i="49"/>
  <c r="E98" i="49"/>
  <c r="U98" i="49" s="1"/>
  <c r="S97" i="49"/>
  <c r="R97" i="49"/>
  <c r="E97" i="49"/>
  <c r="T97" i="49" s="1"/>
  <c r="S96" i="49"/>
  <c r="R96" i="49"/>
  <c r="E96" i="49"/>
  <c r="U96" i="49" s="1"/>
  <c r="W95" i="49"/>
  <c r="W112" i="49" s="1"/>
  <c r="V95" i="49"/>
  <c r="V112" i="49" s="1"/>
  <c r="M95" i="49"/>
  <c r="S95" i="49" s="1"/>
  <c r="L95" i="49"/>
  <c r="L112" i="49" s="1"/>
  <c r="R112" i="49" s="1"/>
  <c r="K95" i="49"/>
  <c r="K112" i="49" s="1"/>
  <c r="J95" i="49"/>
  <c r="J112" i="49" s="1"/>
  <c r="I95" i="49"/>
  <c r="I112" i="49" s="1"/>
  <c r="H95" i="49"/>
  <c r="H112" i="49" s="1"/>
  <c r="G95" i="49"/>
  <c r="G112" i="49" s="1"/>
  <c r="F95" i="49"/>
  <c r="F112" i="49" s="1"/>
  <c r="D95" i="49"/>
  <c r="D112" i="49" s="1"/>
  <c r="C95" i="49"/>
  <c r="C112" i="49" s="1"/>
  <c r="B95" i="49"/>
  <c r="B112" i="49" s="1"/>
  <c r="W113" i="50"/>
  <c r="V113" i="50"/>
  <c r="Q113" i="50"/>
  <c r="P113" i="50"/>
  <c r="O113" i="50"/>
  <c r="N113" i="50"/>
  <c r="M113" i="50"/>
  <c r="S113" i="50" s="1"/>
  <c r="L113" i="50"/>
  <c r="R113" i="50" s="1"/>
  <c r="K113" i="50"/>
  <c r="J113" i="50"/>
  <c r="I113" i="50"/>
  <c r="H113" i="50"/>
  <c r="G113" i="50"/>
  <c r="F113" i="50"/>
  <c r="E113" i="50"/>
  <c r="U113" i="50" s="1"/>
  <c r="D113" i="50"/>
  <c r="C113" i="50"/>
  <c r="B113" i="50"/>
  <c r="Q112" i="50"/>
  <c r="P112" i="50"/>
  <c r="O112" i="50"/>
  <c r="N112" i="50"/>
  <c r="U111" i="50"/>
  <c r="T111" i="50"/>
  <c r="S111" i="50"/>
  <c r="R111" i="50"/>
  <c r="S110" i="50"/>
  <c r="R110" i="50"/>
  <c r="E110" i="50"/>
  <c r="T110" i="50" s="1"/>
  <c r="S109" i="50"/>
  <c r="R109" i="50"/>
  <c r="E109" i="50"/>
  <c r="U109" i="50" s="1"/>
  <c r="S108" i="50"/>
  <c r="R108" i="50"/>
  <c r="E108" i="50"/>
  <c r="U108" i="50" s="1"/>
  <c r="S107" i="50"/>
  <c r="R107" i="50"/>
  <c r="E107" i="50"/>
  <c r="U107" i="50" s="1"/>
  <c r="S106" i="50"/>
  <c r="R106" i="50"/>
  <c r="E106" i="50"/>
  <c r="T106" i="50" s="1"/>
  <c r="S105" i="50"/>
  <c r="R105" i="50"/>
  <c r="E105" i="50"/>
  <c r="U105" i="50" s="1"/>
  <c r="S104" i="50"/>
  <c r="R104" i="50"/>
  <c r="E104" i="50"/>
  <c r="U104" i="50" s="1"/>
  <c r="S103" i="50"/>
  <c r="R103" i="50"/>
  <c r="E103" i="50"/>
  <c r="U103" i="50" s="1"/>
  <c r="S102" i="50"/>
  <c r="R102" i="50"/>
  <c r="E102" i="50"/>
  <c r="T102" i="50" s="1"/>
  <c r="S101" i="50"/>
  <c r="R101" i="50"/>
  <c r="E101" i="50"/>
  <c r="U101" i="50" s="1"/>
  <c r="S100" i="50"/>
  <c r="R100" i="50"/>
  <c r="E100" i="50"/>
  <c r="U100" i="50" s="1"/>
  <c r="S99" i="50"/>
  <c r="R99" i="50"/>
  <c r="E99" i="50"/>
  <c r="U99" i="50" s="1"/>
  <c r="S98" i="50"/>
  <c r="R98" i="50"/>
  <c r="E98" i="50"/>
  <c r="T98" i="50" s="1"/>
  <c r="S97" i="50"/>
  <c r="R97" i="50"/>
  <c r="E97" i="50"/>
  <c r="U97" i="50" s="1"/>
  <c r="S96" i="50"/>
  <c r="R96" i="50"/>
  <c r="E96" i="50"/>
  <c r="U96" i="50" s="1"/>
  <c r="W95" i="50"/>
  <c r="W112" i="50" s="1"/>
  <c r="V95" i="50"/>
  <c r="V112" i="50" s="1"/>
  <c r="M95" i="50"/>
  <c r="M112" i="50" s="1"/>
  <c r="S112" i="50" s="1"/>
  <c r="L95" i="50"/>
  <c r="L112" i="50" s="1"/>
  <c r="R112" i="50" s="1"/>
  <c r="K95" i="50"/>
  <c r="K112" i="50" s="1"/>
  <c r="J95" i="50"/>
  <c r="J112" i="50" s="1"/>
  <c r="I95" i="50"/>
  <c r="I112" i="50" s="1"/>
  <c r="H95" i="50"/>
  <c r="H112" i="50" s="1"/>
  <c r="G95" i="50"/>
  <c r="G112" i="50" s="1"/>
  <c r="F95" i="50"/>
  <c r="F112" i="50" s="1"/>
  <c r="D95" i="50"/>
  <c r="D112" i="50" s="1"/>
  <c r="C95" i="50"/>
  <c r="C112" i="50" s="1"/>
  <c r="B95" i="50"/>
  <c r="B112" i="50" s="1"/>
  <c r="W113" i="51"/>
  <c r="V113" i="51"/>
  <c r="Q113" i="51"/>
  <c r="P113" i="51"/>
  <c r="O113" i="51"/>
  <c r="N113" i="51"/>
  <c r="M113" i="51"/>
  <c r="S113" i="51" s="1"/>
  <c r="L113" i="51"/>
  <c r="R113" i="51" s="1"/>
  <c r="K113" i="51"/>
  <c r="J113" i="51"/>
  <c r="I113" i="51"/>
  <c r="H113" i="51"/>
  <c r="G113" i="51"/>
  <c r="F113" i="51"/>
  <c r="E113" i="51"/>
  <c r="U113" i="51" s="1"/>
  <c r="D113" i="51"/>
  <c r="C113" i="51"/>
  <c r="B113" i="51"/>
  <c r="Q112" i="51"/>
  <c r="P112" i="51"/>
  <c r="O112" i="51"/>
  <c r="N112" i="51"/>
  <c r="U111" i="51"/>
  <c r="T111" i="51"/>
  <c r="S111" i="51"/>
  <c r="R111" i="51"/>
  <c r="S110" i="51"/>
  <c r="R110" i="51"/>
  <c r="E110" i="51"/>
  <c r="U110" i="51" s="1"/>
  <c r="S109" i="51"/>
  <c r="R109" i="51"/>
  <c r="E109" i="51"/>
  <c r="U109" i="51" s="1"/>
  <c r="S108" i="51"/>
  <c r="R108" i="51"/>
  <c r="E108" i="51"/>
  <c r="U108" i="51" s="1"/>
  <c r="S107" i="51"/>
  <c r="R107" i="51"/>
  <c r="E107" i="51"/>
  <c r="T107" i="51" s="1"/>
  <c r="S106" i="51"/>
  <c r="R106" i="51"/>
  <c r="E106" i="51"/>
  <c r="U106" i="51" s="1"/>
  <c r="S105" i="51"/>
  <c r="R105" i="51"/>
  <c r="E105" i="51"/>
  <c r="U105" i="51" s="1"/>
  <c r="S104" i="51"/>
  <c r="R104" i="51"/>
  <c r="E104" i="51"/>
  <c r="U104" i="51" s="1"/>
  <c r="S103" i="51"/>
  <c r="R103" i="51"/>
  <c r="E103" i="51"/>
  <c r="T103" i="51" s="1"/>
  <c r="S102" i="51"/>
  <c r="R102" i="51"/>
  <c r="E102" i="51"/>
  <c r="U102" i="51" s="1"/>
  <c r="S101" i="51"/>
  <c r="R101" i="51"/>
  <c r="E101" i="51"/>
  <c r="U101" i="51" s="1"/>
  <c r="S100" i="51"/>
  <c r="R100" i="51"/>
  <c r="E100" i="51"/>
  <c r="U100" i="51" s="1"/>
  <c r="S99" i="51"/>
  <c r="R99" i="51"/>
  <c r="E99" i="51"/>
  <c r="T99" i="51" s="1"/>
  <c r="S98" i="51"/>
  <c r="R98" i="51"/>
  <c r="E98" i="51"/>
  <c r="U98" i="51" s="1"/>
  <c r="S97" i="51"/>
  <c r="R97" i="51"/>
  <c r="E97" i="51"/>
  <c r="U97" i="51" s="1"/>
  <c r="S96" i="51"/>
  <c r="R96" i="51"/>
  <c r="E96" i="51"/>
  <c r="U96" i="51" s="1"/>
  <c r="W95" i="51"/>
  <c r="W112" i="51" s="1"/>
  <c r="V95" i="51"/>
  <c r="V112" i="51" s="1"/>
  <c r="M95" i="51"/>
  <c r="M112" i="51" s="1"/>
  <c r="S112" i="51" s="1"/>
  <c r="L95" i="51"/>
  <c r="L112" i="51" s="1"/>
  <c r="R112" i="51" s="1"/>
  <c r="K95" i="51"/>
  <c r="K112" i="51" s="1"/>
  <c r="J95" i="51"/>
  <c r="J112" i="51" s="1"/>
  <c r="I95" i="51"/>
  <c r="I112" i="51" s="1"/>
  <c r="H95" i="51"/>
  <c r="H112" i="51" s="1"/>
  <c r="G95" i="51"/>
  <c r="G112" i="51" s="1"/>
  <c r="F95" i="51"/>
  <c r="F112" i="51" s="1"/>
  <c r="D95" i="51"/>
  <c r="D112" i="51" s="1"/>
  <c r="C95" i="51"/>
  <c r="C112" i="51" s="1"/>
  <c r="B95" i="51"/>
  <c r="B112" i="51" s="1"/>
  <c r="W113" i="52"/>
  <c r="V113" i="52"/>
  <c r="Q113" i="52"/>
  <c r="P113" i="52"/>
  <c r="O113" i="52"/>
  <c r="N113" i="52"/>
  <c r="M113" i="52"/>
  <c r="S113" i="52" s="1"/>
  <c r="L113" i="52"/>
  <c r="R113" i="52" s="1"/>
  <c r="K113" i="52"/>
  <c r="J113" i="52"/>
  <c r="I113" i="52"/>
  <c r="H113" i="52"/>
  <c r="G113" i="52"/>
  <c r="F113" i="52"/>
  <c r="E113" i="52"/>
  <c r="T113" i="52" s="1"/>
  <c r="D113" i="52"/>
  <c r="C113" i="52"/>
  <c r="B113" i="52"/>
  <c r="Q112" i="52"/>
  <c r="P112" i="52"/>
  <c r="O112" i="52"/>
  <c r="N112" i="52"/>
  <c r="U111" i="52"/>
  <c r="T111" i="52"/>
  <c r="S111" i="52"/>
  <c r="R111" i="52"/>
  <c r="S110" i="52"/>
  <c r="R110" i="52"/>
  <c r="E110" i="52"/>
  <c r="T110" i="52" s="1"/>
  <c r="S109" i="52"/>
  <c r="R109" i="52"/>
  <c r="E109" i="52"/>
  <c r="U109" i="52" s="1"/>
  <c r="S108" i="52"/>
  <c r="R108" i="52"/>
  <c r="E108" i="52"/>
  <c r="U108" i="52" s="1"/>
  <c r="S107" i="52"/>
  <c r="R107" i="52"/>
  <c r="E107" i="52"/>
  <c r="U107" i="52" s="1"/>
  <c r="S106" i="52"/>
  <c r="R106" i="52"/>
  <c r="E106" i="52"/>
  <c r="T106" i="52" s="1"/>
  <c r="S105" i="52"/>
  <c r="R105" i="52"/>
  <c r="E105" i="52"/>
  <c r="U105" i="52" s="1"/>
  <c r="S104" i="52"/>
  <c r="R104" i="52"/>
  <c r="E104" i="52"/>
  <c r="U104" i="52" s="1"/>
  <c r="S103" i="52"/>
  <c r="R103" i="52"/>
  <c r="E103" i="52"/>
  <c r="U103" i="52" s="1"/>
  <c r="S102" i="52"/>
  <c r="R102" i="52"/>
  <c r="E102" i="52"/>
  <c r="T102" i="52" s="1"/>
  <c r="S101" i="52"/>
  <c r="R101" i="52"/>
  <c r="E101" i="52"/>
  <c r="U101" i="52" s="1"/>
  <c r="S100" i="52"/>
  <c r="R100" i="52"/>
  <c r="E100" i="52"/>
  <c r="U100" i="52" s="1"/>
  <c r="S99" i="52"/>
  <c r="R99" i="52"/>
  <c r="E99" i="52"/>
  <c r="U99" i="52" s="1"/>
  <c r="S98" i="52"/>
  <c r="R98" i="52"/>
  <c r="E98" i="52"/>
  <c r="T98" i="52" s="1"/>
  <c r="S97" i="52"/>
  <c r="R97" i="52"/>
  <c r="E97" i="52"/>
  <c r="U97" i="52" s="1"/>
  <c r="S96" i="52"/>
  <c r="R96" i="52"/>
  <c r="E96" i="52"/>
  <c r="W95" i="52"/>
  <c r="W112" i="52" s="1"/>
  <c r="V95" i="52"/>
  <c r="V112" i="52" s="1"/>
  <c r="M95" i="52"/>
  <c r="M112" i="52" s="1"/>
  <c r="S112" i="52" s="1"/>
  <c r="L95" i="52"/>
  <c r="L112" i="52" s="1"/>
  <c r="R112" i="52" s="1"/>
  <c r="K95" i="52"/>
  <c r="K112" i="52" s="1"/>
  <c r="J95" i="52"/>
  <c r="J112" i="52" s="1"/>
  <c r="I95" i="52"/>
  <c r="I112" i="52" s="1"/>
  <c r="H95" i="52"/>
  <c r="H112" i="52" s="1"/>
  <c r="G95" i="52"/>
  <c r="G112" i="52" s="1"/>
  <c r="F95" i="52"/>
  <c r="F112" i="52" s="1"/>
  <c r="D95" i="52"/>
  <c r="D112" i="52" s="1"/>
  <c r="C95" i="52"/>
  <c r="C112" i="52" s="1"/>
  <c r="B95" i="52"/>
  <c r="B112" i="52" s="1"/>
  <c r="W113" i="53"/>
  <c r="V113" i="53"/>
  <c r="R113" i="53"/>
  <c r="Q113" i="53"/>
  <c r="P113" i="53"/>
  <c r="O113" i="53"/>
  <c r="N113" i="53"/>
  <c r="M113" i="53"/>
  <c r="S113" i="53" s="1"/>
  <c r="L113" i="53"/>
  <c r="K113" i="53"/>
  <c r="J113" i="53"/>
  <c r="I113" i="53"/>
  <c r="H113" i="53"/>
  <c r="G113" i="53"/>
  <c r="F113" i="53"/>
  <c r="E113" i="53"/>
  <c r="U113" i="53" s="1"/>
  <c r="D113" i="53"/>
  <c r="C113" i="53"/>
  <c r="B113" i="53"/>
  <c r="Q112" i="53"/>
  <c r="P112" i="53"/>
  <c r="O112" i="53"/>
  <c r="N112" i="53"/>
  <c r="U111" i="53"/>
  <c r="T111" i="53"/>
  <c r="S111" i="53"/>
  <c r="R111" i="53"/>
  <c r="S110" i="53"/>
  <c r="R110" i="53"/>
  <c r="E110" i="53"/>
  <c r="U110" i="53" s="1"/>
  <c r="S109" i="53"/>
  <c r="R109" i="53"/>
  <c r="E109" i="53"/>
  <c r="U109" i="53" s="1"/>
  <c r="S108" i="53"/>
  <c r="R108" i="53"/>
  <c r="E108" i="53"/>
  <c r="U108" i="53" s="1"/>
  <c r="S107" i="53"/>
  <c r="R107" i="53"/>
  <c r="E107" i="53"/>
  <c r="T107" i="53" s="1"/>
  <c r="S106" i="53"/>
  <c r="R106" i="53"/>
  <c r="E106" i="53"/>
  <c r="U106" i="53" s="1"/>
  <c r="S105" i="53"/>
  <c r="R105" i="53"/>
  <c r="E105" i="53"/>
  <c r="U105" i="53" s="1"/>
  <c r="S104" i="53"/>
  <c r="R104" i="53"/>
  <c r="E104" i="53"/>
  <c r="U104" i="53" s="1"/>
  <c r="S103" i="53"/>
  <c r="R103" i="53"/>
  <c r="E103" i="53"/>
  <c r="T103" i="53" s="1"/>
  <c r="S102" i="53"/>
  <c r="R102" i="53"/>
  <c r="E102" i="53"/>
  <c r="U102" i="53" s="1"/>
  <c r="S101" i="53"/>
  <c r="R101" i="53"/>
  <c r="E101" i="53"/>
  <c r="U101" i="53" s="1"/>
  <c r="S100" i="53"/>
  <c r="R100" i="53"/>
  <c r="E100" i="53"/>
  <c r="U100" i="53" s="1"/>
  <c r="S99" i="53"/>
  <c r="R99" i="53"/>
  <c r="E99" i="53"/>
  <c r="T99" i="53" s="1"/>
  <c r="S98" i="53"/>
  <c r="R98" i="53"/>
  <c r="E98" i="53"/>
  <c r="U98" i="53" s="1"/>
  <c r="S97" i="53"/>
  <c r="R97" i="53"/>
  <c r="E97" i="53"/>
  <c r="U97" i="53" s="1"/>
  <c r="S96" i="53"/>
  <c r="R96" i="53"/>
  <c r="E96" i="53"/>
  <c r="W95" i="53"/>
  <c r="W112" i="53" s="1"/>
  <c r="V95" i="53"/>
  <c r="V112" i="53" s="1"/>
  <c r="M95" i="53"/>
  <c r="M112" i="53" s="1"/>
  <c r="S112" i="53" s="1"/>
  <c r="L95" i="53"/>
  <c r="R95" i="53" s="1"/>
  <c r="K95" i="53"/>
  <c r="K112" i="53" s="1"/>
  <c r="J95" i="53"/>
  <c r="J112" i="53" s="1"/>
  <c r="I95" i="53"/>
  <c r="I112" i="53" s="1"/>
  <c r="H95" i="53"/>
  <c r="H112" i="53" s="1"/>
  <c r="G95" i="53"/>
  <c r="G112" i="53" s="1"/>
  <c r="F95" i="53"/>
  <c r="F112" i="53" s="1"/>
  <c r="D95" i="53"/>
  <c r="D112" i="53" s="1"/>
  <c r="C95" i="53"/>
  <c r="C112" i="53" s="1"/>
  <c r="B95" i="53"/>
  <c r="B112" i="53" s="1"/>
  <c r="W113" i="54"/>
  <c r="V113" i="54"/>
  <c r="Q113" i="54"/>
  <c r="P113" i="54"/>
  <c r="O113" i="54"/>
  <c r="N113" i="54"/>
  <c r="M113" i="54"/>
  <c r="S113" i="54" s="1"/>
  <c r="L113" i="54"/>
  <c r="R113" i="54" s="1"/>
  <c r="K113" i="54"/>
  <c r="J113" i="54"/>
  <c r="I113" i="54"/>
  <c r="H113" i="54"/>
  <c r="G113" i="54"/>
  <c r="F113" i="54"/>
  <c r="E113" i="54"/>
  <c r="T113" i="54" s="1"/>
  <c r="D113" i="54"/>
  <c r="C113" i="54"/>
  <c r="B113" i="54"/>
  <c r="Q112" i="54"/>
  <c r="P112" i="54"/>
  <c r="O112" i="54"/>
  <c r="N112" i="54"/>
  <c r="U111" i="54"/>
  <c r="T111" i="54"/>
  <c r="S111" i="54"/>
  <c r="R111" i="54"/>
  <c r="S110" i="54"/>
  <c r="R110" i="54"/>
  <c r="E110" i="54"/>
  <c r="U110" i="54" s="1"/>
  <c r="S109" i="54"/>
  <c r="R109" i="54"/>
  <c r="E109" i="54"/>
  <c r="S108" i="54"/>
  <c r="R108" i="54"/>
  <c r="E108" i="54"/>
  <c r="T108" i="54" s="1"/>
  <c r="S107" i="54"/>
  <c r="R107" i="54"/>
  <c r="E107" i="54"/>
  <c r="U107" i="54" s="1"/>
  <c r="S106" i="54"/>
  <c r="R106" i="54"/>
  <c r="E106" i="54"/>
  <c r="U106" i="54" s="1"/>
  <c r="S105" i="54"/>
  <c r="R105" i="54"/>
  <c r="E105" i="54"/>
  <c r="U105" i="54" s="1"/>
  <c r="S104" i="54"/>
  <c r="R104" i="54"/>
  <c r="E104" i="54"/>
  <c r="T104" i="54" s="1"/>
  <c r="S103" i="54"/>
  <c r="R103" i="54"/>
  <c r="E103" i="54"/>
  <c r="U103" i="54" s="1"/>
  <c r="S102" i="54"/>
  <c r="R102" i="54"/>
  <c r="E102" i="54"/>
  <c r="U102" i="54" s="1"/>
  <c r="S101" i="54"/>
  <c r="R101" i="54"/>
  <c r="E101" i="54"/>
  <c r="U101" i="54" s="1"/>
  <c r="S100" i="54"/>
  <c r="R100" i="54"/>
  <c r="E100" i="54"/>
  <c r="T100" i="54" s="1"/>
  <c r="S99" i="54"/>
  <c r="R99" i="54"/>
  <c r="E99" i="54"/>
  <c r="U99" i="54" s="1"/>
  <c r="S98" i="54"/>
  <c r="R98" i="54"/>
  <c r="E98" i="54"/>
  <c r="U98" i="54" s="1"/>
  <c r="S97" i="54"/>
  <c r="R97" i="54"/>
  <c r="E97" i="54"/>
  <c r="U97" i="54" s="1"/>
  <c r="S96" i="54"/>
  <c r="R96" i="54"/>
  <c r="E96" i="54"/>
  <c r="T96" i="54" s="1"/>
  <c r="W95" i="54"/>
  <c r="W112" i="54" s="1"/>
  <c r="V95" i="54"/>
  <c r="V112" i="54" s="1"/>
  <c r="M95" i="54"/>
  <c r="S95" i="54" s="1"/>
  <c r="L95" i="54"/>
  <c r="R95" i="54" s="1"/>
  <c r="K95" i="54"/>
  <c r="K112" i="54" s="1"/>
  <c r="J95" i="54"/>
  <c r="J112" i="54" s="1"/>
  <c r="I95" i="54"/>
  <c r="I112" i="54" s="1"/>
  <c r="H95" i="54"/>
  <c r="H112" i="54" s="1"/>
  <c r="G95" i="54"/>
  <c r="G112" i="54" s="1"/>
  <c r="F95" i="54"/>
  <c r="F112" i="54" s="1"/>
  <c r="D95" i="54"/>
  <c r="D112" i="54" s="1"/>
  <c r="C95" i="54"/>
  <c r="C112" i="54" s="1"/>
  <c r="B95" i="54"/>
  <c r="B112" i="54" s="1"/>
  <c r="W113" i="55"/>
  <c r="V113" i="55"/>
  <c r="S113" i="55"/>
  <c r="Q113" i="55"/>
  <c r="P113" i="55"/>
  <c r="O113" i="55"/>
  <c r="N113" i="55"/>
  <c r="M113" i="55"/>
  <c r="L113" i="55"/>
  <c r="R113" i="55" s="1"/>
  <c r="K113" i="55"/>
  <c r="J113" i="55"/>
  <c r="I113" i="55"/>
  <c r="H113" i="55"/>
  <c r="G113" i="55"/>
  <c r="F113" i="55"/>
  <c r="E113" i="55"/>
  <c r="U113" i="55" s="1"/>
  <c r="D113" i="55"/>
  <c r="C113" i="55"/>
  <c r="B113" i="55"/>
  <c r="Q112" i="55"/>
  <c r="P112" i="55"/>
  <c r="O112" i="55"/>
  <c r="N112" i="55"/>
  <c r="U111" i="55"/>
  <c r="T111" i="55"/>
  <c r="S111" i="55"/>
  <c r="R111" i="55"/>
  <c r="S110" i="55"/>
  <c r="R110" i="55"/>
  <c r="E110" i="55"/>
  <c r="U110" i="55" s="1"/>
  <c r="S109" i="55"/>
  <c r="R109" i="55"/>
  <c r="E109" i="55"/>
  <c r="T109" i="55" s="1"/>
  <c r="S108" i="55"/>
  <c r="R108" i="55"/>
  <c r="E108" i="55"/>
  <c r="U108" i="55" s="1"/>
  <c r="S107" i="55"/>
  <c r="R107" i="55"/>
  <c r="E107" i="55"/>
  <c r="U107" i="55" s="1"/>
  <c r="S106" i="55"/>
  <c r="R106" i="55"/>
  <c r="E106" i="55"/>
  <c r="U106" i="55" s="1"/>
  <c r="S105" i="55"/>
  <c r="R105" i="55"/>
  <c r="E105" i="55"/>
  <c r="T105" i="55" s="1"/>
  <c r="S104" i="55"/>
  <c r="R104" i="55"/>
  <c r="E104" i="55"/>
  <c r="U104" i="55" s="1"/>
  <c r="S103" i="55"/>
  <c r="R103" i="55"/>
  <c r="E103" i="55"/>
  <c r="U103" i="55" s="1"/>
  <c r="S102" i="55"/>
  <c r="R102" i="55"/>
  <c r="E102" i="55"/>
  <c r="U102" i="55" s="1"/>
  <c r="S101" i="55"/>
  <c r="R101" i="55"/>
  <c r="E101" i="55"/>
  <c r="T101" i="55" s="1"/>
  <c r="S100" i="55"/>
  <c r="R100" i="55"/>
  <c r="E100" i="55"/>
  <c r="U100" i="55" s="1"/>
  <c r="S99" i="55"/>
  <c r="R99" i="55"/>
  <c r="E99" i="55"/>
  <c r="U99" i="55" s="1"/>
  <c r="S98" i="55"/>
  <c r="R98" i="55"/>
  <c r="E98" i="55"/>
  <c r="U98" i="55" s="1"/>
  <c r="S97" i="55"/>
  <c r="R97" i="55"/>
  <c r="E97" i="55"/>
  <c r="T97" i="55" s="1"/>
  <c r="S96" i="55"/>
  <c r="R96" i="55"/>
  <c r="E96" i="55"/>
  <c r="U96" i="55" s="1"/>
  <c r="W95" i="55"/>
  <c r="W112" i="55" s="1"/>
  <c r="V95" i="55"/>
  <c r="V112" i="55" s="1"/>
  <c r="M95" i="55"/>
  <c r="S95" i="55" s="1"/>
  <c r="L95" i="55"/>
  <c r="L112" i="55" s="1"/>
  <c r="R112" i="55" s="1"/>
  <c r="K95" i="55"/>
  <c r="K112" i="55" s="1"/>
  <c r="J95" i="55"/>
  <c r="J112" i="55" s="1"/>
  <c r="I95" i="55"/>
  <c r="I112" i="55" s="1"/>
  <c r="H95" i="55"/>
  <c r="H112" i="55" s="1"/>
  <c r="G95" i="55"/>
  <c r="G112" i="55" s="1"/>
  <c r="F95" i="55"/>
  <c r="F112" i="55" s="1"/>
  <c r="D95" i="55"/>
  <c r="D112" i="55" s="1"/>
  <c r="C95" i="55"/>
  <c r="C112" i="55" s="1"/>
  <c r="B95" i="55"/>
  <c r="B112" i="55" s="1"/>
  <c r="W113" i="1"/>
  <c r="V113" i="1"/>
  <c r="Q113" i="1"/>
  <c r="P113" i="1"/>
  <c r="O113" i="1"/>
  <c r="N113" i="1"/>
  <c r="M113" i="1"/>
  <c r="S113" i="1" s="1"/>
  <c r="L113" i="1"/>
  <c r="R113" i="1" s="1"/>
  <c r="K113" i="1"/>
  <c r="J113" i="1"/>
  <c r="I113" i="1"/>
  <c r="H113" i="1"/>
  <c r="G113" i="1"/>
  <c r="F113" i="1"/>
  <c r="E113" i="1"/>
  <c r="U113" i="1" s="1"/>
  <c r="D113" i="1"/>
  <c r="C113" i="1"/>
  <c r="B113" i="1"/>
  <c r="Q112" i="1"/>
  <c r="P112" i="1"/>
  <c r="O112" i="1"/>
  <c r="N112" i="1"/>
  <c r="U111" i="1"/>
  <c r="T111" i="1"/>
  <c r="S111" i="1"/>
  <c r="R111" i="1"/>
  <c r="S110" i="1"/>
  <c r="R110" i="1"/>
  <c r="E110" i="1"/>
  <c r="T110" i="1" s="1"/>
  <c r="S109" i="1"/>
  <c r="R109" i="1"/>
  <c r="E109" i="1"/>
  <c r="U109" i="1" s="1"/>
  <c r="S108" i="1"/>
  <c r="R108" i="1"/>
  <c r="E108" i="1"/>
  <c r="U108" i="1" s="1"/>
  <c r="S107" i="1"/>
  <c r="R107" i="1"/>
  <c r="E107" i="1"/>
  <c r="U107" i="1" s="1"/>
  <c r="S106" i="1"/>
  <c r="R106" i="1"/>
  <c r="E106" i="1"/>
  <c r="T106" i="1" s="1"/>
  <c r="S105" i="1"/>
  <c r="R105" i="1"/>
  <c r="E105" i="1"/>
  <c r="U105" i="1" s="1"/>
  <c r="S104" i="1"/>
  <c r="R104" i="1"/>
  <c r="E104" i="1"/>
  <c r="U104" i="1" s="1"/>
  <c r="S103" i="1"/>
  <c r="R103" i="1"/>
  <c r="E103" i="1"/>
  <c r="U103" i="1" s="1"/>
  <c r="S102" i="1"/>
  <c r="R102" i="1"/>
  <c r="E102" i="1"/>
  <c r="T102" i="1" s="1"/>
  <c r="S101" i="1"/>
  <c r="R101" i="1"/>
  <c r="E101" i="1"/>
  <c r="U101" i="1" s="1"/>
  <c r="S100" i="1"/>
  <c r="R100" i="1"/>
  <c r="E100" i="1"/>
  <c r="S99" i="1"/>
  <c r="R99" i="1"/>
  <c r="E99" i="1"/>
  <c r="U99" i="1" s="1"/>
  <c r="S98" i="1"/>
  <c r="R98" i="1"/>
  <c r="E98" i="1"/>
  <c r="T98" i="1" s="1"/>
  <c r="S97" i="1"/>
  <c r="R97" i="1"/>
  <c r="E97" i="1"/>
  <c r="U97" i="1" s="1"/>
  <c r="S96" i="1"/>
  <c r="R96" i="1"/>
  <c r="E96" i="1"/>
  <c r="U96" i="1" s="1"/>
  <c r="W95" i="1"/>
  <c r="W112" i="1" s="1"/>
  <c r="V95" i="1"/>
  <c r="V112" i="1" s="1"/>
  <c r="M95" i="1"/>
  <c r="S95" i="1" s="1"/>
  <c r="L95" i="1"/>
  <c r="L112" i="1" s="1"/>
  <c r="R112" i="1" s="1"/>
  <c r="K95" i="1"/>
  <c r="K112" i="1" s="1"/>
  <c r="J95" i="1"/>
  <c r="J112" i="1" s="1"/>
  <c r="I95" i="1"/>
  <c r="I112" i="1" s="1"/>
  <c r="H95" i="1"/>
  <c r="H112" i="1" s="1"/>
  <c r="G95" i="1"/>
  <c r="G112" i="1" s="1"/>
  <c r="F95" i="1"/>
  <c r="F112" i="1" s="1"/>
  <c r="D95" i="1"/>
  <c r="D112" i="1" s="1"/>
  <c r="C95" i="1"/>
  <c r="C112" i="1" s="1"/>
  <c r="B95" i="1"/>
  <c r="B112" i="1" s="1"/>
  <c r="E83" i="2"/>
  <c r="E79" i="2" s="1"/>
  <c r="E82" i="2"/>
  <c r="E81" i="2"/>
  <c r="E80" i="2"/>
  <c r="W79" i="2"/>
  <c r="V79" i="2"/>
  <c r="M79" i="2"/>
  <c r="L79" i="2"/>
  <c r="K79" i="2"/>
  <c r="J79" i="2"/>
  <c r="I79" i="2"/>
  <c r="H79" i="2"/>
  <c r="G79" i="2"/>
  <c r="F79" i="2"/>
  <c r="D79" i="2"/>
  <c r="C79" i="2"/>
  <c r="B79" i="2"/>
  <c r="A76" i="2"/>
  <c r="E83" i="3"/>
  <c r="E82" i="3"/>
  <c r="E81" i="3"/>
  <c r="E80" i="3"/>
  <c r="W79" i="3"/>
  <c r="V79" i="3"/>
  <c r="M79" i="3"/>
  <c r="L79" i="3"/>
  <c r="K79" i="3"/>
  <c r="J79" i="3"/>
  <c r="I79" i="3"/>
  <c r="H79" i="3"/>
  <c r="G79" i="3"/>
  <c r="F79" i="3"/>
  <c r="D79" i="3"/>
  <c r="C79" i="3"/>
  <c r="B79" i="3"/>
  <c r="A76" i="3"/>
  <c r="E83" i="4"/>
  <c r="E82" i="4"/>
  <c r="E81" i="4"/>
  <c r="E80" i="4"/>
  <c r="W79" i="4"/>
  <c r="V79" i="4"/>
  <c r="M79" i="4"/>
  <c r="L79" i="4"/>
  <c r="K79" i="4"/>
  <c r="J79" i="4"/>
  <c r="I79" i="4"/>
  <c r="H79" i="4"/>
  <c r="G79" i="4"/>
  <c r="F79" i="4"/>
  <c r="D79" i="4"/>
  <c r="C79" i="4"/>
  <c r="B79" i="4"/>
  <c r="A76" i="4"/>
  <c r="E83" i="5"/>
  <c r="E82" i="5"/>
  <c r="E81" i="5"/>
  <c r="E80" i="5"/>
  <c r="W79" i="5"/>
  <c r="V79" i="5"/>
  <c r="M79" i="5"/>
  <c r="L79" i="5"/>
  <c r="K79" i="5"/>
  <c r="J79" i="5"/>
  <c r="I79" i="5"/>
  <c r="H79" i="5"/>
  <c r="G79" i="5"/>
  <c r="F79" i="5"/>
  <c r="D79" i="5"/>
  <c r="C79" i="5"/>
  <c r="B79" i="5"/>
  <c r="A76" i="5"/>
  <c r="E83" i="6"/>
  <c r="E82" i="6"/>
  <c r="E81" i="6"/>
  <c r="E80" i="6"/>
  <c r="E79" i="6" s="1"/>
  <c r="W79" i="6"/>
  <c r="V79" i="6"/>
  <c r="M79" i="6"/>
  <c r="L79" i="6"/>
  <c r="K79" i="6"/>
  <c r="J79" i="6"/>
  <c r="I79" i="6"/>
  <c r="H79" i="6"/>
  <c r="G79" i="6"/>
  <c r="F79" i="6"/>
  <c r="D79" i="6"/>
  <c r="C79" i="6"/>
  <c r="B79" i="6"/>
  <c r="A76" i="6"/>
  <c r="E83" i="7"/>
  <c r="E82" i="7"/>
  <c r="E81" i="7"/>
  <c r="E80" i="7"/>
  <c r="W79" i="7"/>
  <c r="V79" i="7"/>
  <c r="M79" i="7"/>
  <c r="L79" i="7"/>
  <c r="K79" i="7"/>
  <c r="J79" i="7"/>
  <c r="I79" i="7"/>
  <c r="H79" i="7"/>
  <c r="G79" i="7"/>
  <c r="F79" i="7"/>
  <c r="D79" i="7"/>
  <c r="C79" i="7"/>
  <c r="B79" i="7"/>
  <c r="A76" i="7"/>
  <c r="E83" i="8"/>
  <c r="E82" i="8"/>
  <c r="E81" i="8"/>
  <c r="E80" i="8"/>
  <c r="W79" i="8"/>
  <c r="V79" i="8"/>
  <c r="M79" i="8"/>
  <c r="L79" i="8"/>
  <c r="K79" i="8"/>
  <c r="J79" i="8"/>
  <c r="I79" i="8"/>
  <c r="H79" i="8"/>
  <c r="G79" i="8"/>
  <c r="F79" i="8"/>
  <c r="D79" i="8"/>
  <c r="C79" i="8"/>
  <c r="B79" i="8"/>
  <c r="A76" i="8"/>
  <c r="E83" i="9"/>
  <c r="E82" i="9"/>
  <c r="E81" i="9"/>
  <c r="E80" i="9"/>
  <c r="W79" i="9"/>
  <c r="V79" i="9"/>
  <c r="M79" i="9"/>
  <c r="L79" i="9"/>
  <c r="K79" i="9"/>
  <c r="J79" i="9"/>
  <c r="I79" i="9"/>
  <c r="H79" i="9"/>
  <c r="G79" i="9"/>
  <c r="F79" i="9"/>
  <c r="D79" i="9"/>
  <c r="C79" i="9"/>
  <c r="B79" i="9"/>
  <c r="A76" i="9"/>
  <c r="E83" i="10"/>
  <c r="E82" i="10"/>
  <c r="E81" i="10"/>
  <c r="E80" i="10"/>
  <c r="W79" i="10"/>
  <c r="V79" i="10"/>
  <c r="M79" i="10"/>
  <c r="L79" i="10"/>
  <c r="K79" i="10"/>
  <c r="J79" i="10"/>
  <c r="I79" i="10"/>
  <c r="H79" i="10"/>
  <c r="G79" i="10"/>
  <c r="F79" i="10"/>
  <c r="E79" i="10"/>
  <c r="D79" i="10"/>
  <c r="C79" i="10"/>
  <c r="B79" i="10"/>
  <c r="A76" i="10"/>
  <c r="E83" i="11"/>
  <c r="E82" i="11"/>
  <c r="E81" i="11"/>
  <c r="E80" i="11"/>
  <c r="W79" i="11"/>
  <c r="V79" i="11"/>
  <c r="M79" i="11"/>
  <c r="L79" i="11"/>
  <c r="K79" i="11"/>
  <c r="J79" i="11"/>
  <c r="I79" i="11"/>
  <c r="H79" i="11"/>
  <c r="G79" i="11"/>
  <c r="F79" i="11"/>
  <c r="D79" i="11"/>
  <c r="C79" i="11"/>
  <c r="B79" i="11"/>
  <c r="A76" i="11"/>
  <c r="E83" i="12"/>
  <c r="E82" i="12"/>
  <c r="E81" i="12"/>
  <c r="E80" i="12"/>
  <c r="W79" i="12"/>
  <c r="V79" i="12"/>
  <c r="M79" i="12"/>
  <c r="L79" i="12"/>
  <c r="K79" i="12"/>
  <c r="J79" i="12"/>
  <c r="I79" i="12"/>
  <c r="H79" i="12"/>
  <c r="G79" i="12"/>
  <c r="F79" i="12"/>
  <c r="D79" i="12"/>
  <c r="C79" i="12"/>
  <c r="B79" i="12"/>
  <c r="A76" i="12"/>
  <c r="E83" i="13"/>
  <c r="E82" i="13"/>
  <c r="E81" i="13"/>
  <c r="E80" i="13"/>
  <c r="W79" i="13"/>
  <c r="V79" i="13"/>
  <c r="M79" i="13"/>
  <c r="L79" i="13"/>
  <c r="K79" i="13"/>
  <c r="J79" i="13"/>
  <c r="I79" i="13"/>
  <c r="H79" i="13"/>
  <c r="G79" i="13"/>
  <c r="F79" i="13"/>
  <c r="D79" i="13"/>
  <c r="C79" i="13"/>
  <c r="B79" i="13"/>
  <c r="A76" i="13"/>
  <c r="E83" i="14"/>
  <c r="E82" i="14"/>
  <c r="E81" i="14"/>
  <c r="E80" i="14"/>
  <c r="W79" i="14"/>
  <c r="V79" i="14"/>
  <c r="M79" i="14"/>
  <c r="L79" i="14"/>
  <c r="K79" i="14"/>
  <c r="J79" i="14"/>
  <c r="I79" i="14"/>
  <c r="H79" i="14"/>
  <c r="G79" i="14"/>
  <c r="F79" i="14"/>
  <c r="D79" i="14"/>
  <c r="C79" i="14"/>
  <c r="B79" i="14"/>
  <c r="A76" i="14"/>
  <c r="E83" i="15"/>
  <c r="E82" i="15"/>
  <c r="E81" i="15"/>
  <c r="E80" i="15"/>
  <c r="W79" i="15"/>
  <c r="V79" i="15"/>
  <c r="M79" i="15"/>
  <c r="L79" i="15"/>
  <c r="K79" i="15"/>
  <c r="J79" i="15"/>
  <c r="I79" i="15"/>
  <c r="H79" i="15"/>
  <c r="G79" i="15"/>
  <c r="F79" i="15"/>
  <c r="D79" i="15"/>
  <c r="C79" i="15"/>
  <c r="B79" i="15"/>
  <c r="A76" i="15"/>
  <c r="E83" i="16"/>
  <c r="E79" i="16" s="1"/>
  <c r="E82" i="16"/>
  <c r="E81" i="16"/>
  <c r="E80" i="16"/>
  <c r="W79" i="16"/>
  <c r="V79" i="16"/>
  <c r="M79" i="16"/>
  <c r="L79" i="16"/>
  <c r="K79" i="16"/>
  <c r="J79" i="16"/>
  <c r="I79" i="16"/>
  <c r="H79" i="16"/>
  <c r="G79" i="16"/>
  <c r="F79" i="16"/>
  <c r="D79" i="16"/>
  <c r="C79" i="16"/>
  <c r="B79" i="16"/>
  <c r="A76" i="16"/>
  <c r="E83" i="17"/>
  <c r="E82" i="17"/>
  <c r="E81" i="17"/>
  <c r="E80" i="17"/>
  <c r="W79" i="17"/>
  <c r="V79" i="17"/>
  <c r="M79" i="17"/>
  <c r="L79" i="17"/>
  <c r="K79" i="17"/>
  <c r="J79" i="17"/>
  <c r="I79" i="17"/>
  <c r="H79" i="17"/>
  <c r="G79" i="17"/>
  <c r="F79" i="17"/>
  <c r="D79" i="17"/>
  <c r="C79" i="17"/>
  <c r="B79" i="17"/>
  <c r="A76" i="17"/>
  <c r="E83" i="18"/>
  <c r="E82" i="18"/>
  <c r="E81" i="18"/>
  <c r="E80" i="18"/>
  <c r="W79" i="18"/>
  <c r="V79" i="18"/>
  <c r="M79" i="18"/>
  <c r="L79" i="18"/>
  <c r="K79" i="18"/>
  <c r="J79" i="18"/>
  <c r="I79" i="18"/>
  <c r="H79" i="18"/>
  <c r="G79" i="18"/>
  <c r="F79" i="18"/>
  <c r="D79" i="18"/>
  <c r="C79" i="18"/>
  <c r="B79" i="18"/>
  <c r="A76" i="18"/>
  <c r="E83" i="19"/>
  <c r="E82" i="19"/>
  <c r="E81" i="19"/>
  <c r="E80" i="19"/>
  <c r="W79" i="19"/>
  <c r="V79" i="19"/>
  <c r="M79" i="19"/>
  <c r="L79" i="19"/>
  <c r="K79" i="19"/>
  <c r="J79" i="19"/>
  <c r="I79" i="19"/>
  <c r="H79" i="19"/>
  <c r="G79" i="19"/>
  <c r="F79" i="19"/>
  <c r="D79" i="19"/>
  <c r="C79" i="19"/>
  <c r="B79" i="19"/>
  <c r="A76" i="19"/>
  <c r="E83" i="20"/>
  <c r="E82" i="20"/>
  <c r="E81" i="20"/>
  <c r="E80" i="20"/>
  <c r="W79" i="20"/>
  <c r="V79" i="20"/>
  <c r="M79" i="20"/>
  <c r="L79" i="20"/>
  <c r="K79" i="20"/>
  <c r="J79" i="20"/>
  <c r="I79" i="20"/>
  <c r="H79" i="20"/>
  <c r="G79" i="20"/>
  <c r="F79" i="20"/>
  <c r="D79" i="20"/>
  <c r="C79" i="20"/>
  <c r="B79" i="20"/>
  <c r="A76" i="20"/>
  <c r="E83" i="21"/>
  <c r="E82" i="21"/>
  <c r="E81" i="21"/>
  <c r="E80" i="21"/>
  <c r="W79" i="21"/>
  <c r="V79" i="21"/>
  <c r="M79" i="21"/>
  <c r="L79" i="21"/>
  <c r="K79" i="21"/>
  <c r="J79" i="21"/>
  <c r="I79" i="21"/>
  <c r="H79" i="21"/>
  <c r="G79" i="21"/>
  <c r="F79" i="21"/>
  <c r="D79" i="21"/>
  <c r="C79" i="21"/>
  <c r="B79" i="21"/>
  <c r="A76" i="21"/>
  <c r="E83" i="22"/>
  <c r="E82" i="22"/>
  <c r="E81" i="22"/>
  <c r="E80" i="22"/>
  <c r="W79" i="22"/>
  <c r="V79" i="22"/>
  <c r="M79" i="22"/>
  <c r="L79" i="22"/>
  <c r="K79" i="22"/>
  <c r="J79" i="22"/>
  <c r="I79" i="22"/>
  <c r="H79" i="22"/>
  <c r="G79" i="22"/>
  <c r="F79" i="22"/>
  <c r="D79" i="22"/>
  <c r="C79" i="22"/>
  <c r="B79" i="22"/>
  <c r="A76" i="22"/>
  <c r="E83" i="23"/>
  <c r="E82" i="23"/>
  <c r="E81" i="23"/>
  <c r="E80" i="23"/>
  <c r="W79" i="23"/>
  <c r="V79" i="23"/>
  <c r="M79" i="23"/>
  <c r="L79" i="23"/>
  <c r="K79" i="23"/>
  <c r="J79" i="23"/>
  <c r="I79" i="23"/>
  <c r="H79" i="23"/>
  <c r="G79" i="23"/>
  <c r="F79" i="23"/>
  <c r="D79" i="23"/>
  <c r="C79" i="23"/>
  <c r="B79" i="23"/>
  <c r="A76" i="23"/>
  <c r="E83" i="24"/>
  <c r="E82" i="24"/>
  <c r="E81" i="24"/>
  <c r="E80" i="24"/>
  <c r="W79" i="24"/>
  <c r="V79" i="24"/>
  <c r="M79" i="24"/>
  <c r="L79" i="24"/>
  <c r="K79" i="24"/>
  <c r="J79" i="24"/>
  <c r="I79" i="24"/>
  <c r="H79" i="24"/>
  <c r="G79" i="24"/>
  <c r="F79" i="24"/>
  <c r="D79" i="24"/>
  <c r="C79" i="24"/>
  <c r="B79" i="24"/>
  <c r="A76" i="24"/>
  <c r="E83" i="25"/>
  <c r="E82" i="25"/>
  <c r="E81" i="25"/>
  <c r="E80" i="25"/>
  <c r="W79" i="25"/>
  <c r="V79" i="25"/>
  <c r="M79" i="25"/>
  <c r="L79" i="25"/>
  <c r="K79" i="25"/>
  <c r="J79" i="25"/>
  <c r="I79" i="25"/>
  <c r="H79" i="25"/>
  <c r="G79" i="25"/>
  <c r="F79" i="25"/>
  <c r="D79" i="25"/>
  <c r="C79" i="25"/>
  <c r="B79" i="25"/>
  <c r="A76" i="25"/>
  <c r="E83" i="26"/>
  <c r="E82" i="26"/>
  <c r="E79" i="26" s="1"/>
  <c r="E81" i="26"/>
  <c r="E80" i="26"/>
  <c r="W79" i="26"/>
  <c r="V79" i="26"/>
  <c r="M79" i="26"/>
  <c r="L79" i="26"/>
  <c r="K79" i="26"/>
  <c r="J79" i="26"/>
  <c r="I79" i="26"/>
  <c r="H79" i="26"/>
  <c r="G79" i="26"/>
  <c r="F79" i="26"/>
  <c r="D79" i="26"/>
  <c r="C79" i="26"/>
  <c r="B79" i="26"/>
  <c r="A76" i="26"/>
  <c r="E83" i="27"/>
  <c r="E82" i="27"/>
  <c r="E81" i="27"/>
  <c r="E80" i="27"/>
  <c r="W79" i="27"/>
  <c r="V79" i="27"/>
  <c r="M79" i="27"/>
  <c r="L79" i="27"/>
  <c r="K79" i="27"/>
  <c r="J79" i="27"/>
  <c r="I79" i="27"/>
  <c r="H79" i="27"/>
  <c r="G79" i="27"/>
  <c r="F79" i="27"/>
  <c r="D79" i="27"/>
  <c r="C79" i="27"/>
  <c r="B79" i="27"/>
  <c r="A76" i="27"/>
  <c r="E83" i="28"/>
  <c r="E82" i="28"/>
  <c r="E81" i="28"/>
  <c r="E80" i="28"/>
  <c r="W79" i="28"/>
  <c r="V79" i="28"/>
  <c r="M79" i="28"/>
  <c r="L79" i="28"/>
  <c r="K79" i="28"/>
  <c r="J79" i="28"/>
  <c r="I79" i="28"/>
  <c r="H79" i="28"/>
  <c r="G79" i="28"/>
  <c r="F79" i="28"/>
  <c r="D79" i="28"/>
  <c r="C79" i="28"/>
  <c r="B79" i="28"/>
  <c r="A76" i="28"/>
  <c r="E83" i="29"/>
  <c r="E82" i="29"/>
  <c r="E81" i="29"/>
  <c r="E80" i="29"/>
  <c r="W79" i="29"/>
  <c r="V79" i="29"/>
  <c r="M79" i="29"/>
  <c r="L79" i="29"/>
  <c r="K79" i="29"/>
  <c r="J79" i="29"/>
  <c r="I79" i="29"/>
  <c r="H79" i="29"/>
  <c r="G79" i="29"/>
  <c r="F79" i="29"/>
  <c r="D79" i="29"/>
  <c r="C79" i="29"/>
  <c r="B79" i="29"/>
  <c r="A76" i="29"/>
  <c r="E83" i="30"/>
  <c r="E82" i="30"/>
  <c r="E81" i="30"/>
  <c r="E80" i="30"/>
  <c r="W79" i="30"/>
  <c r="V79" i="30"/>
  <c r="M79" i="30"/>
  <c r="L79" i="30"/>
  <c r="K79" i="30"/>
  <c r="J79" i="30"/>
  <c r="I79" i="30"/>
  <c r="H79" i="30"/>
  <c r="G79" i="30"/>
  <c r="F79" i="30"/>
  <c r="E79" i="30"/>
  <c r="D79" i="30"/>
  <c r="C79" i="30"/>
  <c r="B79" i="30"/>
  <c r="A76" i="30"/>
  <c r="E83" i="31"/>
  <c r="E82" i="31"/>
  <c r="E81" i="31"/>
  <c r="E80" i="31"/>
  <c r="W79" i="31"/>
  <c r="V79" i="31"/>
  <c r="M79" i="31"/>
  <c r="L79" i="31"/>
  <c r="K79" i="31"/>
  <c r="J79" i="31"/>
  <c r="I79" i="31"/>
  <c r="H79" i="31"/>
  <c r="G79" i="31"/>
  <c r="F79" i="31"/>
  <c r="D79" i="31"/>
  <c r="C79" i="31"/>
  <c r="B79" i="31"/>
  <c r="A76" i="31"/>
  <c r="E83" i="32"/>
  <c r="E79" i="32" s="1"/>
  <c r="E82" i="32"/>
  <c r="E81" i="32"/>
  <c r="E80" i="32"/>
  <c r="W79" i="32"/>
  <c r="V79" i="32"/>
  <c r="M79" i="32"/>
  <c r="L79" i="32"/>
  <c r="K79" i="32"/>
  <c r="J79" i="32"/>
  <c r="I79" i="32"/>
  <c r="H79" i="32"/>
  <c r="G79" i="32"/>
  <c r="F79" i="32"/>
  <c r="D79" i="32"/>
  <c r="C79" i="32"/>
  <c r="B79" i="32"/>
  <c r="A76" i="32"/>
  <c r="E83" i="33"/>
  <c r="E82" i="33"/>
  <c r="E81" i="33"/>
  <c r="E80" i="33"/>
  <c r="W79" i="33"/>
  <c r="V79" i="33"/>
  <c r="M79" i="33"/>
  <c r="L79" i="33"/>
  <c r="K79" i="33"/>
  <c r="J79" i="33"/>
  <c r="I79" i="33"/>
  <c r="H79" i="33"/>
  <c r="G79" i="33"/>
  <c r="F79" i="33"/>
  <c r="D79" i="33"/>
  <c r="C79" i="33"/>
  <c r="B79" i="33"/>
  <c r="A76" i="33"/>
  <c r="E83" i="34"/>
  <c r="E82" i="34"/>
  <c r="E81" i="34"/>
  <c r="E80" i="34"/>
  <c r="E79" i="34" s="1"/>
  <c r="W79" i="34"/>
  <c r="V79" i="34"/>
  <c r="M79" i="34"/>
  <c r="L79" i="34"/>
  <c r="K79" i="34"/>
  <c r="J79" i="34"/>
  <c r="I79" i="34"/>
  <c r="H79" i="34"/>
  <c r="G79" i="34"/>
  <c r="F79" i="34"/>
  <c r="D79" i="34"/>
  <c r="C79" i="34"/>
  <c r="B79" i="34"/>
  <c r="A76" i="34"/>
  <c r="E83" i="35"/>
  <c r="E82" i="35"/>
  <c r="E81" i="35"/>
  <c r="E80" i="35"/>
  <c r="W79" i="35"/>
  <c r="V79" i="35"/>
  <c r="M79" i="35"/>
  <c r="L79" i="35"/>
  <c r="K79" i="35"/>
  <c r="J79" i="35"/>
  <c r="I79" i="35"/>
  <c r="H79" i="35"/>
  <c r="G79" i="35"/>
  <c r="F79" i="35"/>
  <c r="D79" i="35"/>
  <c r="C79" i="35"/>
  <c r="B79" i="35"/>
  <c r="A76" i="35"/>
  <c r="E83" i="36"/>
  <c r="E82" i="36"/>
  <c r="E81" i="36"/>
  <c r="E80" i="36"/>
  <c r="W79" i="36"/>
  <c r="V79" i="36"/>
  <c r="M79" i="36"/>
  <c r="L79" i="36"/>
  <c r="K79" i="36"/>
  <c r="J79" i="36"/>
  <c r="I79" i="36"/>
  <c r="H79" i="36"/>
  <c r="G79" i="36"/>
  <c r="F79" i="36"/>
  <c r="D79" i="36"/>
  <c r="C79" i="36"/>
  <c r="B79" i="36"/>
  <c r="A76" i="36"/>
  <c r="E83" i="37"/>
  <c r="E82" i="37"/>
  <c r="E81" i="37"/>
  <c r="E80" i="37"/>
  <c r="W79" i="37"/>
  <c r="V79" i="37"/>
  <c r="M79" i="37"/>
  <c r="L79" i="37"/>
  <c r="K79" i="37"/>
  <c r="J79" i="37"/>
  <c r="I79" i="37"/>
  <c r="H79" i="37"/>
  <c r="G79" i="37"/>
  <c r="F79" i="37"/>
  <c r="D79" i="37"/>
  <c r="C79" i="37"/>
  <c r="B79" i="37"/>
  <c r="A76" i="37"/>
  <c r="E83" i="38"/>
  <c r="E82" i="38"/>
  <c r="E81" i="38"/>
  <c r="E80" i="38"/>
  <c r="W79" i="38"/>
  <c r="V79" i="38"/>
  <c r="M79" i="38"/>
  <c r="L79" i="38"/>
  <c r="K79" i="38"/>
  <c r="J79" i="38"/>
  <c r="I79" i="38"/>
  <c r="H79" i="38"/>
  <c r="G79" i="38"/>
  <c r="F79" i="38"/>
  <c r="D79" i="38"/>
  <c r="C79" i="38"/>
  <c r="B79" i="38"/>
  <c r="A76" i="38"/>
  <c r="E83" i="39"/>
  <c r="E82" i="39"/>
  <c r="E79" i="39" s="1"/>
  <c r="E81" i="39"/>
  <c r="E80" i="39"/>
  <c r="W79" i="39"/>
  <c r="V79" i="39"/>
  <c r="M79" i="39"/>
  <c r="L79" i="39"/>
  <c r="K79" i="39"/>
  <c r="J79" i="39"/>
  <c r="I79" i="39"/>
  <c r="H79" i="39"/>
  <c r="G79" i="39"/>
  <c r="F79" i="39"/>
  <c r="D79" i="39"/>
  <c r="C79" i="39"/>
  <c r="B79" i="39"/>
  <c r="A76" i="39"/>
  <c r="E83" i="40"/>
  <c r="E82" i="40"/>
  <c r="E81" i="40"/>
  <c r="E80" i="40"/>
  <c r="W79" i="40"/>
  <c r="V79" i="40"/>
  <c r="M79" i="40"/>
  <c r="L79" i="40"/>
  <c r="K79" i="40"/>
  <c r="J79" i="40"/>
  <c r="I79" i="40"/>
  <c r="H79" i="40"/>
  <c r="G79" i="40"/>
  <c r="F79" i="40"/>
  <c r="E79" i="40"/>
  <c r="D79" i="40"/>
  <c r="C79" i="40"/>
  <c r="B79" i="40"/>
  <c r="A76" i="40"/>
  <c r="E83" i="41"/>
  <c r="E82" i="41"/>
  <c r="E81" i="41"/>
  <c r="E80" i="41"/>
  <c r="E79" i="41" s="1"/>
  <c r="W79" i="41"/>
  <c r="V79" i="41"/>
  <c r="M79" i="41"/>
  <c r="L79" i="41"/>
  <c r="K79" i="41"/>
  <c r="J79" i="41"/>
  <c r="I79" i="41"/>
  <c r="H79" i="41"/>
  <c r="G79" i="41"/>
  <c r="F79" i="41"/>
  <c r="D79" i="41"/>
  <c r="C79" i="41"/>
  <c r="B79" i="41"/>
  <c r="A76" i="41"/>
  <c r="E83" i="42"/>
  <c r="E82" i="42"/>
  <c r="E81" i="42"/>
  <c r="E80" i="42"/>
  <c r="W79" i="42"/>
  <c r="V79" i="42"/>
  <c r="M79" i="42"/>
  <c r="L79" i="42"/>
  <c r="K79" i="42"/>
  <c r="J79" i="42"/>
  <c r="I79" i="42"/>
  <c r="H79" i="42"/>
  <c r="G79" i="42"/>
  <c r="F79" i="42"/>
  <c r="D79" i="42"/>
  <c r="C79" i="42"/>
  <c r="B79" i="42"/>
  <c r="A76" i="42"/>
  <c r="E83" i="43"/>
  <c r="E82" i="43"/>
  <c r="E81" i="43"/>
  <c r="E80" i="43"/>
  <c r="W79" i="43"/>
  <c r="V79" i="43"/>
  <c r="M79" i="43"/>
  <c r="L79" i="43"/>
  <c r="K79" i="43"/>
  <c r="J79" i="43"/>
  <c r="I79" i="43"/>
  <c r="H79" i="43"/>
  <c r="G79" i="43"/>
  <c r="F79" i="43"/>
  <c r="D79" i="43"/>
  <c r="C79" i="43"/>
  <c r="B79" i="43"/>
  <c r="A76" i="43"/>
  <c r="E83" i="44"/>
  <c r="E82" i="44"/>
  <c r="E81" i="44"/>
  <c r="E80" i="44"/>
  <c r="W79" i="44"/>
  <c r="V79" i="44"/>
  <c r="M79" i="44"/>
  <c r="L79" i="44"/>
  <c r="K79" i="44"/>
  <c r="J79" i="44"/>
  <c r="I79" i="44"/>
  <c r="H79" i="44"/>
  <c r="G79" i="44"/>
  <c r="F79" i="44"/>
  <c r="D79" i="44"/>
  <c r="C79" i="44"/>
  <c r="B79" i="44"/>
  <c r="A76" i="44"/>
  <c r="E83" i="45"/>
  <c r="E82" i="45"/>
  <c r="E81" i="45"/>
  <c r="E80" i="45"/>
  <c r="W79" i="45"/>
  <c r="V79" i="45"/>
  <c r="M79" i="45"/>
  <c r="L79" i="45"/>
  <c r="K79" i="45"/>
  <c r="J79" i="45"/>
  <c r="I79" i="45"/>
  <c r="H79" i="45"/>
  <c r="G79" i="45"/>
  <c r="F79" i="45"/>
  <c r="D79" i="45"/>
  <c r="C79" i="45"/>
  <c r="B79" i="45"/>
  <c r="A76" i="45"/>
  <c r="E83" i="46"/>
  <c r="E82" i="46"/>
  <c r="E81" i="46"/>
  <c r="E79" i="46" s="1"/>
  <c r="E80" i="46"/>
  <c r="W79" i="46"/>
  <c r="V79" i="46"/>
  <c r="M79" i="46"/>
  <c r="L79" i="46"/>
  <c r="K79" i="46"/>
  <c r="J79" i="46"/>
  <c r="I79" i="46"/>
  <c r="H79" i="46"/>
  <c r="G79" i="46"/>
  <c r="F79" i="46"/>
  <c r="D79" i="46"/>
  <c r="C79" i="46"/>
  <c r="B79" i="46"/>
  <c r="A76" i="46"/>
  <c r="E83" i="47"/>
  <c r="E82" i="47"/>
  <c r="E81" i="47"/>
  <c r="E80" i="47"/>
  <c r="E79" i="47" s="1"/>
  <c r="W79" i="47"/>
  <c r="V79" i="47"/>
  <c r="M79" i="47"/>
  <c r="L79" i="47"/>
  <c r="K79" i="47"/>
  <c r="J79" i="47"/>
  <c r="I79" i="47"/>
  <c r="H79" i="47"/>
  <c r="G79" i="47"/>
  <c r="F79" i="47"/>
  <c r="D79" i="47"/>
  <c r="C79" i="47"/>
  <c r="B79" i="47"/>
  <c r="A76" i="47"/>
  <c r="E83" i="48"/>
  <c r="E82" i="48"/>
  <c r="E81" i="48"/>
  <c r="E80" i="48"/>
  <c r="W79" i="48"/>
  <c r="V79" i="48"/>
  <c r="M79" i="48"/>
  <c r="L79" i="48"/>
  <c r="K79" i="48"/>
  <c r="J79" i="48"/>
  <c r="I79" i="48"/>
  <c r="H79" i="48"/>
  <c r="G79" i="48"/>
  <c r="F79" i="48"/>
  <c r="D79" i="48"/>
  <c r="C79" i="48"/>
  <c r="B79" i="48"/>
  <c r="A76" i="48"/>
  <c r="E83" i="49"/>
  <c r="E82" i="49"/>
  <c r="E81" i="49"/>
  <c r="E80" i="49"/>
  <c r="W79" i="49"/>
  <c r="V79" i="49"/>
  <c r="M79" i="49"/>
  <c r="L79" i="49"/>
  <c r="K79" i="49"/>
  <c r="J79" i="49"/>
  <c r="I79" i="49"/>
  <c r="H79" i="49"/>
  <c r="G79" i="49"/>
  <c r="F79" i="49"/>
  <c r="D79" i="49"/>
  <c r="C79" i="49"/>
  <c r="B79" i="49"/>
  <c r="A76" i="49"/>
  <c r="E83" i="50"/>
  <c r="E82" i="50"/>
  <c r="E81" i="50"/>
  <c r="E80" i="50"/>
  <c r="W79" i="50"/>
  <c r="V79" i="50"/>
  <c r="M79" i="50"/>
  <c r="L79" i="50"/>
  <c r="K79" i="50"/>
  <c r="J79" i="50"/>
  <c r="I79" i="50"/>
  <c r="H79" i="50"/>
  <c r="G79" i="50"/>
  <c r="F79" i="50"/>
  <c r="D79" i="50"/>
  <c r="C79" i="50"/>
  <c r="B79" i="50"/>
  <c r="A76" i="50"/>
  <c r="E83" i="51"/>
  <c r="E82" i="51"/>
  <c r="E79" i="51" s="1"/>
  <c r="E81" i="51"/>
  <c r="E80" i="51"/>
  <c r="W79" i="51"/>
  <c r="V79" i="51"/>
  <c r="M79" i="51"/>
  <c r="L79" i="51"/>
  <c r="K79" i="51"/>
  <c r="J79" i="51"/>
  <c r="I79" i="51"/>
  <c r="H79" i="51"/>
  <c r="G79" i="51"/>
  <c r="F79" i="51"/>
  <c r="D79" i="51"/>
  <c r="C79" i="51"/>
  <c r="B79" i="51"/>
  <c r="A76" i="51"/>
  <c r="E83" i="52"/>
  <c r="E82" i="52"/>
  <c r="E81" i="52"/>
  <c r="E80" i="52"/>
  <c r="W79" i="52"/>
  <c r="V79" i="52"/>
  <c r="M79" i="52"/>
  <c r="L79" i="52"/>
  <c r="K79" i="52"/>
  <c r="J79" i="52"/>
  <c r="I79" i="52"/>
  <c r="H79" i="52"/>
  <c r="G79" i="52"/>
  <c r="F79" i="52"/>
  <c r="D79" i="52"/>
  <c r="C79" i="52"/>
  <c r="B79" i="52"/>
  <c r="A76" i="52"/>
  <c r="E83" i="53"/>
  <c r="E82" i="53"/>
  <c r="E81" i="53"/>
  <c r="E80" i="53"/>
  <c r="W79" i="53"/>
  <c r="V79" i="53"/>
  <c r="M79" i="53"/>
  <c r="L79" i="53"/>
  <c r="K79" i="53"/>
  <c r="J79" i="53"/>
  <c r="I79" i="53"/>
  <c r="H79" i="53"/>
  <c r="G79" i="53"/>
  <c r="F79" i="53"/>
  <c r="D79" i="53"/>
  <c r="C79" i="53"/>
  <c r="B79" i="53"/>
  <c r="A76" i="53"/>
  <c r="E83" i="54"/>
  <c r="E82" i="54"/>
  <c r="E79" i="54" s="1"/>
  <c r="E81" i="54"/>
  <c r="E80" i="54"/>
  <c r="W79" i="54"/>
  <c r="V79" i="54"/>
  <c r="M79" i="54"/>
  <c r="L79" i="54"/>
  <c r="K79" i="54"/>
  <c r="J79" i="54"/>
  <c r="I79" i="54"/>
  <c r="H79" i="54"/>
  <c r="G79" i="54"/>
  <c r="F79" i="54"/>
  <c r="D79" i="54"/>
  <c r="C79" i="54"/>
  <c r="B79" i="54"/>
  <c r="A76" i="54"/>
  <c r="E83" i="55"/>
  <c r="E82" i="55"/>
  <c r="E81" i="55"/>
  <c r="E80" i="55"/>
  <c r="E79" i="55" s="1"/>
  <c r="W79" i="55"/>
  <c r="V79" i="55"/>
  <c r="M79" i="55"/>
  <c r="L79" i="55"/>
  <c r="K79" i="55"/>
  <c r="J79" i="55"/>
  <c r="I79" i="55"/>
  <c r="H79" i="55"/>
  <c r="G79" i="55"/>
  <c r="F79" i="55"/>
  <c r="D79" i="55"/>
  <c r="C79" i="55"/>
  <c r="B79" i="55"/>
  <c r="A76" i="55"/>
  <c r="E83" i="1"/>
  <c r="E82" i="1"/>
  <c r="E81" i="1"/>
  <c r="E80" i="1"/>
  <c r="W79" i="1"/>
  <c r="V79" i="1"/>
  <c r="M79" i="1"/>
  <c r="L79" i="1"/>
  <c r="K79" i="1"/>
  <c r="J79" i="1"/>
  <c r="I79" i="1"/>
  <c r="H79" i="1"/>
  <c r="G79" i="1"/>
  <c r="F79" i="1"/>
  <c r="D79" i="1"/>
  <c r="C79" i="1"/>
  <c r="B79" i="1"/>
  <c r="A76" i="1"/>
  <c r="S93" i="55"/>
  <c r="R93" i="55"/>
  <c r="Q93" i="55"/>
  <c r="P93" i="55"/>
  <c r="E93" i="55"/>
  <c r="T93" i="55" s="1"/>
  <c r="S92" i="55"/>
  <c r="R92" i="55"/>
  <c r="Q92" i="55"/>
  <c r="P92" i="55"/>
  <c r="E92" i="55"/>
  <c r="U92" i="55" s="1"/>
  <c r="S91" i="55"/>
  <c r="R91" i="55"/>
  <c r="Q91" i="55"/>
  <c r="P91" i="55"/>
  <c r="E91" i="55"/>
  <c r="T91" i="55" s="1"/>
  <c r="S90" i="55"/>
  <c r="R90" i="55"/>
  <c r="Q90" i="55"/>
  <c r="P90" i="55"/>
  <c r="E90" i="55"/>
  <c r="U90" i="55" s="1"/>
  <c r="S89" i="55"/>
  <c r="R89" i="55"/>
  <c r="Q89" i="55"/>
  <c r="P89" i="55"/>
  <c r="E89" i="55"/>
  <c r="T89" i="55" s="1"/>
  <c r="S88" i="55"/>
  <c r="R88" i="55"/>
  <c r="Q88" i="55"/>
  <c r="P88" i="55"/>
  <c r="E88" i="55"/>
  <c r="U88" i="55" s="1"/>
  <c r="S87" i="55"/>
  <c r="R87" i="55"/>
  <c r="Q87" i="55"/>
  <c r="P87" i="55"/>
  <c r="E87" i="55"/>
  <c r="T87" i="55" s="1"/>
  <c r="S86" i="55"/>
  <c r="R86" i="55"/>
  <c r="Q86" i="55"/>
  <c r="P86" i="55"/>
  <c r="E86" i="55"/>
  <c r="W72" i="55"/>
  <c r="V72" i="55"/>
  <c r="O72" i="55"/>
  <c r="N72" i="55"/>
  <c r="M72" i="55"/>
  <c r="L72" i="55"/>
  <c r="K72" i="55"/>
  <c r="J72" i="55"/>
  <c r="I72" i="55"/>
  <c r="Q72" i="55" s="1"/>
  <c r="H72" i="55"/>
  <c r="G72" i="55"/>
  <c r="F72" i="55"/>
  <c r="C72" i="55"/>
  <c r="B72" i="55"/>
  <c r="E72" i="55" s="1"/>
  <c r="W71" i="55"/>
  <c r="V71" i="55"/>
  <c r="O71" i="55"/>
  <c r="S71" i="55" s="1"/>
  <c r="N71" i="55"/>
  <c r="R71" i="55" s="1"/>
  <c r="M71" i="55"/>
  <c r="L71" i="55"/>
  <c r="K71" i="55"/>
  <c r="J71" i="55"/>
  <c r="I71" i="55"/>
  <c r="H71" i="55"/>
  <c r="P71" i="55" s="1"/>
  <c r="G71" i="55"/>
  <c r="F71" i="55"/>
  <c r="C71" i="55"/>
  <c r="B71" i="55"/>
  <c r="E71" i="55" s="1"/>
  <c r="W70" i="55"/>
  <c r="V70" i="55"/>
  <c r="O70" i="55"/>
  <c r="N70" i="55"/>
  <c r="R70" i="55" s="1"/>
  <c r="M70" i="55"/>
  <c r="S70" i="55" s="1"/>
  <c r="L70" i="55"/>
  <c r="K70" i="55"/>
  <c r="J70" i="55"/>
  <c r="I70" i="55"/>
  <c r="H70" i="55"/>
  <c r="G70" i="55"/>
  <c r="F70" i="55"/>
  <c r="E70" i="55"/>
  <c r="C70" i="55"/>
  <c r="B70" i="55"/>
  <c r="S69" i="55"/>
  <c r="R69" i="55"/>
  <c r="Q69" i="55"/>
  <c r="P69" i="55"/>
  <c r="E69" i="55"/>
  <c r="U69" i="55" s="1"/>
  <c r="W67" i="55"/>
  <c r="V67" i="55"/>
  <c r="O67" i="55"/>
  <c r="N67" i="55"/>
  <c r="M67" i="55"/>
  <c r="L67" i="55"/>
  <c r="K67" i="55"/>
  <c r="J67" i="55"/>
  <c r="I67" i="55"/>
  <c r="Q67" i="55" s="1"/>
  <c r="H67" i="55"/>
  <c r="G67" i="55"/>
  <c r="F67" i="55"/>
  <c r="C67" i="55"/>
  <c r="B67" i="55"/>
  <c r="E67" i="55" s="1"/>
  <c r="W66" i="55"/>
  <c r="V66" i="55"/>
  <c r="R66" i="55"/>
  <c r="O66" i="55"/>
  <c r="N66" i="55"/>
  <c r="M66" i="55"/>
  <c r="S66" i="55" s="1"/>
  <c r="L66" i="55"/>
  <c r="K66" i="55"/>
  <c r="J66" i="55"/>
  <c r="I66" i="55"/>
  <c r="Q66" i="55" s="1"/>
  <c r="H66" i="55"/>
  <c r="P66" i="55" s="1"/>
  <c r="G66" i="55"/>
  <c r="F66" i="55"/>
  <c r="C66" i="55"/>
  <c r="B66" i="55"/>
  <c r="U65" i="55"/>
  <c r="S65" i="55"/>
  <c r="R65" i="55"/>
  <c r="Q65" i="55"/>
  <c r="P65" i="55"/>
  <c r="E65" i="55"/>
  <c r="T65" i="55" s="1"/>
  <c r="S64" i="55"/>
  <c r="R64" i="55"/>
  <c r="Q64" i="55"/>
  <c r="P64" i="55"/>
  <c r="E64" i="55"/>
  <c r="U64" i="55" s="1"/>
  <c r="S63" i="55"/>
  <c r="R63" i="55"/>
  <c r="Q63" i="55"/>
  <c r="P63" i="55"/>
  <c r="E63" i="55"/>
  <c r="T63" i="55" s="1"/>
  <c r="S62" i="55"/>
  <c r="R62" i="55"/>
  <c r="Q62" i="55"/>
  <c r="P62" i="55"/>
  <c r="E62" i="55"/>
  <c r="U62" i="55" s="1"/>
  <c r="S61" i="55"/>
  <c r="R61" i="55"/>
  <c r="Q61" i="55"/>
  <c r="P61" i="55"/>
  <c r="E61" i="55"/>
  <c r="U61" i="55" s="1"/>
  <c r="V59" i="55"/>
  <c r="O59" i="55"/>
  <c r="N59" i="55"/>
  <c r="M59" i="55"/>
  <c r="S59" i="55" s="1"/>
  <c r="L59" i="55"/>
  <c r="R59" i="55" s="1"/>
  <c r="K59" i="55"/>
  <c r="J59" i="55"/>
  <c r="I59" i="55"/>
  <c r="H59" i="55"/>
  <c r="G59" i="55"/>
  <c r="F59" i="55"/>
  <c r="C59" i="55"/>
  <c r="B59" i="55"/>
  <c r="S58" i="55"/>
  <c r="R58" i="55"/>
  <c r="Q58" i="55"/>
  <c r="P58" i="55"/>
  <c r="E58" i="55"/>
  <c r="U58" i="55" s="1"/>
  <c r="S57" i="55"/>
  <c r="R57" i="55"/>
  <c r="Q57" i="55"/>
  <c r="P57" i="55"/>
  <c r="E57" i="55"/>
  <c r="T57" i="55" s="1"/>
  <c r="T56" i="55"/>
  <c r="S56" i="55"/>
  <c r="R56" i="55"/>
  <c r="Q56" i="55"/>
  <c r="P56" i="55"/>
  <c r="E56" i="55"/>
  <c r="U56" i="55" s="1"/>
  <c r="S55" i="55"/>
  <c r="R55" i="55"/>
  <c r="Q55" i="55"/>
  <c r="P55" i="55"/>
  <c r="E55" i="55"/>
  <c r="T55" i="55" s="1"/>
  <c r="W53" i="55"/>
  <c r="V53" i="55"/>
  <c r="O53" i="55"/>
  <c r="N53" i="55"/>
  <c r="M53" i="55"/>
  <c r="S53" i="55" s="1"/>
  <c r="L53" i="55"/>
  <c r="R53" i="55" s="1"/>
  <c r="K53" i="55"/>
  <c r="J53" i="55"/>
  <c r="I53" i="55"/>
  <c r="H53" i="55"/>
  <c r="G53" i="55"/>
  <c r="F53" i="55"/>
  <c r="C53" i="55"/>
  <c r="B53" i="55"/>
  <c r="U52" i="55"/>
  <c r="S52" i="55"/>
  <c r="R52" i="55"/>
  <c r="Q52" i="55"/>
  <c r="P52" i="55"/>
  <c r="E52" i="55"/>
  <c r="T52" i="55" s="1"/>
  <c r="T51" i="55"/>
  <c r="S51" i="55"/>
  <c r="R51" i="55"/>
  <c r="Q51" i="55"/>
  <c r="P51" i="55"/>
  <c r="E51" i="55"/>
  <c r="U51" i="55" s="1"/>
  <c r="S50" i="55"/>
  <c r="R50" i="55"/>
  <c r="Q50" i="55"/>
  <c r="P50" i="55"/>
  <c r="E50" i="55"/>
  <c r="S49" i="55"/>
  <c r="R49" i="55"/>
  <c r="Q49" i="55"/>
  <c r="P49" i="55"/>
  <c r="E49" i="55"/>
  <c r="U49" i="55" s="1"/>
  <c r="U48" i="55"/>
  <c r="S48" i="55"/>
  <c r="R48" i="55"/>
  <c r="Q48" i="55"/>
  <c r="P48" i="55"/>
  <c r="E48" i="55"/>
  <c r="T48" i="55" s="1"/>
  <c r="S47" i="55"/>
  <c r="R47" i="55"/>
  <c r="Q47" i="55"/>
  <c r="P47" i="55"/>
  <c r="E47" i="55"/>
  <c r="U47" i="55" s="1"/>
  <c r="S46" i="55"/>
  <c r="R46" i="55"/>
  <c r="Q46" i="55"/>
  <c r="P46" i="55"/>
  <c r="E46" i="55"/>
  <c r="S45" i="55"/>
  <c r="R45" i="55"/>
  <c r="Q45" i="55"/>
  <c r="P45" i="55"/>
  <c r="E45" i="55"/>
  <c r="U45" i="55" s="1"/>
  <c r="S44" i="55"/>
  <c r="R44" i="55"/>
  <c r="Q44" i="55"/>
  <c r="P44" i="55"/>
  <c r="E44" i="55"/>
  <c r="T44" i="55" s="1"/>
  <c r="S43" i="55"/>
  <c r="R43" i="55"/>
  <c r="Q43" i="55"/>
  <c r="P43" i="55"/>
  <c r="E43" i="55"/>
  <c r="T43" i="55" s="1"/>
  <c r="S42" i="55"/>
  <c r="R42" i="55"/>
  <c r="Q42" i="55"/>
  <c r="P42" i="55"/>
  <c r="E42" i="55"/>
  <c r="W40" i="55"/>
  <c r="V40" i="55"/>
  <c r="R40" i="55"/>
  <c r="O40" i="55"/>
  <c r="N40" i="55"/>
  <c r="M40" i="55"/>
  <c r="L40" i="55"/>
  <c r="K40" i="55"/>
  <c r="J40" i="55"/>
  <c r="I40" i="55"/>
  <c r="H40" i="55"/>
  <c r="P40" i="55" s="1"/>
  <c r="G40" i="55"/>
  <c r="F40" i="55"/>
  <c r="C40" i="55"/>
  <c r="E40" i="55" s="1"/>
  <c r="B40" i="55"/>
  <c r="S39" i="55"/>
  <c r="R39" i="55"/>
  <c r="Q39" i="55"/>
  <c r="P39" i="55"/>
  <c r="E39" i="55"/>
  <c r="T39" i="55" s="1"/>
  <c r="S38" i="55"/>
  <c r="R38" i="55"/>
  <c r="Q38" i="55"/>
  <c r="P38" i="55"/>
  <c r="E38" i="55"/>
  <c r="S37" i="55"/>
  <c r="R37" i="55"/>
  <c r="Q37" i="55"/>
  <c r="P37" i="55"/>
  <c r="E37" i="55"/>
  <c r="S36" i="55"/>
  <c r="R36" i="55"/>
  <c r="Q36" i="55"/>
  <c r="P36" i="55"/>
  <c r="E36" i="55"/>
  <c r="U36" i="55" s="1"/>
  <c r="S35" i="55"/>
  <c r="R35" i="55"/>
  <c r="Q35" i="55"/>
  <c r="P35" i="55"/>
  <c r="E35" i="55"/>
  <c r="U35" i="55" s="1"/>
  <c r="W33" i="55"/>
  <c r="V33" i="55"/>
  <c r="O33" i="55"/>
  <c r="N33" i="55"/>
  <c r="M33" i="55"/>
  <c r="S33" i="55" s="1"/>
  <c r="L33" i="55"/>
  <c r="K33" i="55"/>
  <c r="J33" i="55"/>
  <c r="I33" i="55"/>
  <c r="H33" i="55"/>
  <c r="G33" i="55"/>
  <c r="F33" i="55"/>
  <c r="C33" i="55"/>
  <c r="B33" i="55"/>
  <c r="S32" i="55"/>
  <c r="R32" i="55"/>
  <c r="Q32" i="55"/>
  <c r="P32" i="55"/>
  <c r="E32" i="55"/>
  <c r="W30" i="55"/>
  <c r="V30" i="55"/>
  <c r="O30" i="55"/>
  <c r="N30" i="55"/>
  <c r="M30" i="55"/>
  <c r="S30" i="55" s="1"/>
  <c r="L30" i="55"/>
  <c r="R30" i="55" s="1"/>
  <c r="K30" i="55"/>
  <c r="J30" i="55"/>
  <c r="I30" i="55"/>
  <c r="H30" i="55"/>
  <c r="G30" i="55"/>
  <c r="F30" i="55"/>
  <c r="C30" i="55"/>
  <c r="E30" i="55" s="1"/>
  <c r="B30" i="55"/>
  <c r="S29" i="55"/>
  <c r="R29" i="55"/>
  <c r="Q29" i="55"/>
  <c r="P29" i="55"/>
  <c r="E29" i="55"/>
  <c r="T29" i="55" s="1"/>
  <c r="T28" i="55"/>
  <c r="S28" i="55"/>
  <c r="R28" i="55"/>
  <c r="Q28" i="55"/>
  <c r="P28" i="55"/>
  <c r="E28" i="55"/>
  <c r="U28" i="55" s="1"/>
  <c r="S27" i="55"/>
  <c r="R27" i="55"/>
  <c r="Q27" i="55"/>
  <c r="P27" i="55"/>
  <c r="E27" i="55"/>
  <c r="T26" i="55"/>
  <c r="S26" i="55"/>
  <c r="R26" i="55"/>
  <c r="Q26" i="55"/>
  <c r="P26" i="55"/>
  <c r="E26" i="55"/>
  <c r="U26" i="55" s="1"/>
  <c r="W24" i="55"/>
  <c r="V24" i="55"/>
  <c r="O24" i="55"/>
  <c r="N24" i="55"/>
  <c r="M24" i="55"/>
  <c r="S24" i="55" s="1"/>
  <c r="L24" i="55"/>
  <c r="R24" i="55" s="1"/>
  <c r="K24" i="55"/>
  <c r="J24" i="55"/>
  <c r="I24" i="55"/>
  <c r="H24" i="55"/>
  <c r="G24" i="55"/>
  <c r="F24" i="55"/>
  <c r="C24" i="55"/>
  <c r="E24" i="55" s="1"/>
  <c r="B24" i="55"/>
  <c r="S23" i="55"/>
  <c r="R23" i="55"/>
  <c r="Q23" i="55"/>
  <c r="P23" i="55"/>
  <c r="E23" i="55"/>
  <c r="U23" i="55" s="1"/>
  <c r="S22" i="55"/>
  <c r="R22" i="55"/>
  <c r="Q22" i="55"/>
  <c r="P22" i="55"/>
  <c r="E22" i="55"/>
  <c r="T21" i="55"/>
  <c r="S21" i="55"/>
  <c r="R21" i="55"/>
  <c r="Q21" i="55"/>
  <c r="P21" i="55"/>
  <c r="E21" i="55"/>
  <c r="U21" i="55" s="1"/>
  <c r="S20" i="55"/>
  <c r="R20" i="55"/>
  <c r="Q20" i="55"/>
  <c r="P20" i="55"/>
  <c r="E20" i="55"/>
  <c r="T20" i="55" s="1"/>
  <c r="S19" i="55"/>
  <c r="R19" i="55"/>
  <c r="Q19" i="55"/>
  <c r="P19" i="55"/>
  <c r="E19" i="55"/>
  <c r="U19" i="55" s="1"/>
  <c r="S18" i="55"/>
  <c r="R18" i="55"/>
  <c r="Q18" i="55"/>
  <c r="P18" i="55"/>
  <c r="E18" i="55"/>
  <c r="T17" i="55"/>
  <c r="S17" i="55"/>
  <c r="R17" i="55"/>
  <c r="Q17" i="55"/>
  <c r="P17" i="55"/>
  <c r="E17" i="55"/>
  <c r="U17" i="55" s="1"/>
  <c r="W15" i="55"/>
  <c r="V15" i="55"/>
  <c r="Q15" i="55"/>
  <c r="O15" i="55"/>
  <c r="N15" i="55"/>
  <c r="M15" i="55"/>
  <c r="L15" i="55"/>
  <c r="K15" i="55"/>
  <c r="J15" i="55"/>
  <c r="I15" i="55"/>
  <c r="H15" i="55"/>
  <c r="P15" i="55" s="1"/>
  <c r="G15" i="55"/>
  <c r="F15" i="55"/>
  <c r="E15" i="55"/>
  <c r="C15" i="55"/>
  <c r="B15" i="55"/>
  <c r="S14" i="55"/>
  <c r="R14" i="55"/>
  <c r="Q14" i="55"/>
  <c r="P14" i="55"/>
  <c r="E14" i="55"/>
  <c r="U14" i="55" s="1"/>
  <c r="S13" i="55"/>
  <c r="R13" i="55"/>
  <c r="Q13" i="55"/>
  <c r="P13" i="55"/>
  <c r="E13" i="55"/>
  <c r="U12" i="55"/>
  <c r="T12" i="55"/>
  <c r="S12" i="55"/>
  <c r="R12" i="55"/>
  <c r="Q12" i="55"/>
  <c r="P12" i="55"/>
  <c r="E12" i="55"/>
  <c r="U11" i="55"/>
  <c r="S11" i="55"/>
  <c r="R11" i="55"/>
  <c r="Q11" i="55"/>
  <c r="P11" i="55"/>
  <c r="E11" i="55"/>
  <c r="T11" i="55" s="1"/>
  <c r="S10" i="55"/>
  <c r="R10" i="55"/>
  <c r="Q10" i="55"/>
  <c r="P10" i="55"/>
  <c r="T10" i="55" s="1"/>
  <c r="E10" i="55"/>
  <c r="S9" i="55"/>
  <c r="R9" i="55"/>
  <c r="Q9" i="55"/>
  <c r="P9" i="55"/>
  <c r="E9" i="55"/>
  <c r="U93" i="54"/>
  <c r="T93" i="54"/>
  <c r="S93" i="54"/>
  <c r="R93" i="54"/>
  <c r="Q93" i="54"/>
  <c r="P93" i="54"/>
  <c r="E93" i="54"/>
  <c r="S92" i="54"/>
  <c r="R92" i="54"/>
  <c r="Q92" i="54"/>
  <c r="P92" i="54"/>
  <c r="E92" i="54"/>
  <c r="T92" i="54" s="1"/>
  <c r="S91" i="54"/>
  <c r="R91" i="54"/>
  <c r="Q91" i="54"/>
  <c r="P91" i="54"/>
  <c r="E91" i="54"/>
  <c r="U91" i="54" s="1"/>
  <c r="S90" i="54"/>
  <c r="R90" i="54"/>
  <c r="Q90" i="54"/>
  <c r="P90" i="54"/>
  <c r="E90" i="54"/>
  <c r="U89" i="54"/>
  <c r="T89" i="54"/>
  <c r="S89" i="54"/>
  <c r="R89" i="54"/>
  <c r="Q89" i="54"/>
  <c r="P89" i="54"/>
  <c r="E89" i="54"/>
  <c r="S88" i="54"/>
  <c r="R88" i="54"/>
  <c r="Q88" i="54"/>
  <c r="P88" i="54"/>
  <c r="E88" i="54"/>
  <c r="T88" i="54" s="1"/>
  <c r="S87" i="54"/>
  <c r="R87" i="54"/>
  <c r="Q87" i="54"/>
  <c r="P87" i="54"/>
  <c r="E87" i="54"/>
  <c r="U87" i="54" s="1"/>
  <c r="S86" i="54"/>
  <c r="R86" i="54"/>
  <c r="Q86" i="54"/>
  <c r="P86" i="54"/>
  <c r="E86" i="54"/>
  <c r="W72" i="54"/>
  <c r="V72" i="54"/>
  <c r="O72" i="54"/>
  <c r="N72" i="54"/>
  <c r="M72" i="54"/>
  <c r="L72" i="54"/>
  <c r="K72" i="54"/>
  <c r="J72" i="54"/>
  <c r="I72" i="54"/>
  <c r="H72" i="54"/>
  <c r="G72" i="54"/>
  <c r="F72" i="54"/>
  <c r="C72" i="54"/>
  <c r="B72" i="54"/>
  <c r="W71" i="54"/>
  <c r="V71" i="54"/>
  <c r="Q71" i="54"/>
  <c r="O71" i="54"/>
  <c r="N71" i="54"/>
  <c r="M71" i="54"/>
  <c r="L71" i="54"/>
  <c r="R71" i="54" s="1"/>
  <c r="K71" i="54"/>
  <c r="J71" i="54"/>
  <c r="I71" i="54"/>
  <c r="H71" i="54"/>
  <c r="P71" i="54" s="1"/>
  <c r="G71" i="54"/>
  <c r="F71" i="54"/>
  <c r="E71" i="54"/>
  <c r="C71" i="54"/>
  <c r="B71" i="54"/>
  <c r="W70" i="54"/>
  <c r="V70" i="54"/>
  <c r="O70" i="54"/>
  <c r="S70" i="54" s="1"/>
  <c r="N70" i="54"/>
  <c r="M70" i="54"/>
  <c r="L70" i="54"/>
  <c r="R70" i="54" s="1"/>
  <c r="K70" i="54"/>
  <c r="J70" i="54"/>
  <c r="I70" i="54"/>
  <c r="H70" i="54"/>
  <c r="G70" i="54"/>
  <c r="F70" i="54"/>
  <c r="C70" i="54"/>
  <c r="B70" i="54"/>
  <c r="E70" i="54" s="1"/>
  <c r="S69" i="54"/>
  <c r="R69" i="54"/>
  <c r="Q69" i="54"/>
  <c r="P69" i="54"/>
  <c r="E69" i="54"/>
  <c r="W67" i="54"/>
  <c r="V67" i="54"/>
  <c r="O67" i="54"/>
  <c r="N67" i="54"/>
  <c r="M67" i="54"/>
  <c r="L67" i="54"/>
  <c r="K67" i="54"/>
  <c r="J67" i="54"/>
  <c r="I67" i="54"/>
  <c r="H67" i="54"/>
  <c r="G67" i="54"/>
  <c r="F67" i="54"/>
  <c r="C67" i="54"/>
  <c r="B67" i="54"/>
  <c r="W66" i="54"/>
  <c r="V66" i="54"/>
  <c r="O66" i="54"/>
  <c r="N66" i="54"/>
  <c r="M66" i="54"/>
  <c r="S66" i="54" s="1"/>
  <c r="L66" i="54"/>
  <c r="R66" i="54" s="1"/>
  <c r="K66" i="54"/>
  <c r="J66" i="54"/>
  <c r="I66" i="54"/>
  <c r="H66" i="54"/>
  <c r="P66" i="54" s="1"/>
  <c r="G66" i="54"/>
  <c r="F66" i="54"/>
  <c r="E66" i="54"/>
  <c r="C66" i="54"/>
  <c r="B66" i="54"/>
  <c r="S65" i="54"/>
  <c r="R65" i="54"/>
  <c r="Q65" i="54"/>
  <c r="P65" i="54"/>
  <c r="E65" i="54"/>
  <c r="U65" i="54" s="1"/>
  <c r="S64" i="54"/>
  <c r="R64" i="54"/>
  <c r="Q64" i="54"/>
  <c r="P64" i="54"/>
  <c r="E64" i="54"/>
  <c r="T63" i="54"/>
  <c r="S63" i="54"/>
  <c r="R63" i="54"/>
  <c r="Q63" i="54"/>
  <c r="P63" i="54"/>
  <c r="E63" i="54"/>
  <c r="U63" i="54" s="1"/>
  <c r="S62" i="54"/>
  <c r="R62" i="54"/>
  <c r="Q62" i="54"/>
  <c r="P62" i="54"/>
  <c r="E62" i="54"/>
  <c r="T62" i="54" s="1"/>
  <c r="S61" i="54"/>
  <c r="R61" i="54"/>
  <c r="Q61" i="54"/>
  <c r="P61" i="54"/>
  <c r="E61" i="54"/>
  <c r="T61" i="54" s="1"/>
  <c r="V59" i="54"/>
  <c r="O59" i="54"/>
  <c r="N59" i="54"/>
  <c r="M59" i="54"/>
  <c r="S59" i="54" s="1"/>
  <c r="L59" i="54"/>
  <c r="R59" i="54" s="1"/>
  <c r="K59" i="54"/>
  <c r="J59" i="54"/>
  <c r="I59" i="54"/>
  <c r="H59" i="54"/>
  <c r="G59" i="54"/>
  <c r="F59" i="54"/>
  <c r="C59" i="54"/>
  <c r="B59" i="54"/>
  <c r="S58" i="54"/>
  <c r="R58" i="54"/>
  <c r="Q58" i="54"/>
  <c r="P58" i="54"/>
  <c r="E58" i="54"/>
  <c r="T58" i="54" s="1"/>
  <c r="S57" i="54"/>
  <c r="R57" i="54"/>
  <c r="Q57" i="54"/>
  <c r="P57" i="54"/>
  <c r="E57" i="54"/>
  <c r="U57" i="54" s="1"/>
  <c r="S56" i="54"/>
  <c r="R56" i="54"/>
  <c r="Q56" i="54"/>
  <c r="P56" i="54"/>
  <c r="E56" i="54"/>
  <c r="S55" i="54"/>
  <c r="R55" i="54"/>
  <c r="Q55" i="54"/>
  <c r="P55" i="54"/>
  <c r="E55" i="54"/>
  <c r="U55" i="54" s="1"/>
  <c r="W53" i="54"/>
  <c r="V53" i="54"/>
  <c r="O53" i="54"/>
  <c r="N53" i="54"/>
  <c r="M53" i="54"/>
  <c r="S53" i="54" s="1"/>
  <c r="L53" i="54"/>
  <c r="R53" i="54" s="1"/>
  <c r="K53" i="54"/>
  <c r="J53" i="54"/>
  <c r="I53" i="54"/>
  <c r="H53" i="54"/>
  <c r="G53" i="54"/>
  <c r="F53" i="54"/>
  <c r="C53" i="54"/>
  <c r="B53" i="54"/>
  <c r="S52" i="54"/>
  <c r="R52" i="54"/>
  <c r="Q52" i="54"/>
  <c r="P52" i="54"/>
  <c r="E52" i="54"/>
  <c r="S51" i="54"/>
  <c r="R51" i="54"/>
  <c r="Q51" i="54"/>
  <c r="P51" i="54"/>
  <c r="E51" i="54"/>
  <c r="S50" i="54"/>
  <c r="R50" i="54"/>
  <c r="Q50" i="54"/>
  <c r="P50" i="54"/>
  <c r="E50" i="54"/>
  <c r="U50" i="54" s="1"/>
  <c r="U49" i="54"/>
  <c r="S49" i="54"/>
  <c r="R49" i="54"/>
  <c r="Q49" i="54"/>
  <c r="P49" i="54"/>
  <c r="E49" i="54"/>
  <c r="T49" i="54" s="1"/>
  <c r="T48" i="54"/>
  <c r="S48" i="54"/>
  <c r="R48" i="54"/>
  <c r="Q48" i="54"/>
  <c r="P48" i="54"/>
  <c r="E48" i="54"/>
  <c r="U48" i="54" s="1"/>
  <c r="S47" i="54"/>
  <c r="R47" i="54"/>
  <c r="Q47" i="54"/>
  <c r="P47" i="54"/>
  <c r="E47" i="54"/>
  <c r="S46" i="54"/>
  <c r="R46" i="54"/>
  <c r="Q46" i="54"/>
  <c r="P46" i="54"/>
  <c r="E46" i="54"/>
  <c r="U46" i="54" s="1"/>
  <c r="S45" i="54"/>
  <c r="R45" i="54"/>
  <c r="Q45" i="54"/>
  <c r="P45" i="54"/>
  <c r="E45" i="54"/>
  <c r="T45" i="54" s="1"/>
  <c r="S44" i="54"/>
  <c r="R44" i="54"/>
  <c r="Q44" i="54"/>
  <c r="P44" i="54"/>
  <c r="E44" i="54"/>
  <c r="U44" i="54" s="1"/>
  <c r="S43" i="54"/>
  <c r="R43" i="54"/>
  <c r="Q43" i="54"/>
  <c r="P43" i="54"/>
  <c r="E43" i="54"/>
  <c r="U43" i="54" s="1"/>
  <c r="S42" i="54"/>
  <c r="R42" i="54"/>
  <c r="Q42" i="54"/>
  <c r="P42" i="54"/>
  <c r="E42" i="54"/>
  <c r="W40" i="54"/>
  <c r="V40" i="54"/>
  <c r="O40" i="54"/>
  <c r="S40" i="54" s="1"/>
  <c r="N40" i="54"/>
  <c r="M40" i="54"/>
  <c r="L40" i="54"/>
  <c r="K40" i="54"/>
  <c r="J40" i="54"/>
  <c r="I40" i="54"/>
  <c r="H40" i="54"/>
  <c r="G40" i="54"/>
  <c r="F40" i="54"/>
  <c r="C40" i="54"/>
  <c r="B40" i="54"/>
  <c r="E40" i="54" s="1"/>
  <c r="S39" i="54"/>
  <c r="R39" i="54"/>
  <c r="Q39" i="54"/>
  <c r="P39" i="54"/>
  <c r="E39" i="54"/>
  <c r="T39" i="54" s="1"/>
  <c r="S38" i="54"/>
  <c r="R38" i="54"/>
  <c r="Q38" i="54"/>
  <c r="P38" i="54"/>
  <c r="E38" i="54"/>
  <c r="T38" i="54" s="1"/>
  <c r="S37" i="54"/>
  <c r="R37" i="54"/>
  <c r="Q37" i="54"/>
  <c r="P37" i="54"/>
  <c r="E37" i="54"/>
  <c r="S36" i="54"/>
  <c r="R36" i="54"/>
  <c r="Q36" i="54"/>
  <c r="P36" i="54"/>
  <c r="E36" i="54"/>
  <c r="S35" i="54"/>
  <c r="R35" i="54"/>
  <c r="Q35" i="54"/>
  <c r="P35" i="54"/>
  <c r="E35" i="54"/>
  <c r="W33" i="54"/>
  <c r="V33" i="54"/>
  <c r="O33" i="54"/>
  <c r="N33" i="54"/>
  <c r="M33" i="54"/>
  <c r="S33" i="54" s="1"/>
  <c r="L33" i="54"/>
  <c r="R33" i="54" s="1"/>
  <c r="K33" i="54"/>
  <c r="J33" i="54"/>
  <c r="I33" i="54"/>
  <c r="H33" i="54"/>
  <c r="G33" i="54"/>
  <c r="F33" i="54"/>
  <c r="E33" i="54"/>
  <c r="C33" i="54"/>
  <c r="B33" i="54"/>
  <c r="S32" i="54"/>
  <c r="R32" i="54"/>
  <c r="Q32" i="54"/>
  <c r="U32" i="54" s="1"/>
  <c r="P32" i="54"/>
  <c r="T32" i="54" s="1"/>
  <c r="E32" i="54"/>
  <c r="W30" i="54"/>
  <c r="V30" i="54"/>
  <c r="S30" i="54"/>
  <c r="O30" i="54"/>
  <c r="N30" i="54"/>
  <c r="M30" i="54"/>
  <c r="L30" i="54"/>
  <c r="R30" i="54" s="1"/>
  <c r="K30" i="54"/>
  <c r="J30" i="54"/>
  <c r="I30" i="54"/>
  <c r="H30" i="54"/>
  <c r="G30" i="54"/>
  <c r="F30" i="54"/>
  <c r="C30" i="54"/>
  <c r="B30" i="54"/>
  <c r="E30" i="54" s="1"/>
  <c r="S29" i="54"/>
  <c r="R29" i="54"/>
  <c r="Q29" i="54"/>
  <c r="P29" i="54"/>
  <c r="E29" i="54"/>
  <c r="T29" i="54" s="1"/>
  <c r="S28" i="54"/>
  <c r="R28" i="54"/>
  <c r="Q28" i="54"/>
  <c r="P28" i="54"/>
  <c r="E28" i="54"/>
  <c r="T28" i="54" s="1"/>
  <c r="S27" i="54"/>
  <c r="R27" i="54"/>
  <c r="Q27" i="54"/>
  <c r="P27" i="54"/>
  <c r="E27" i="54"/>
  <c r="S26" i="54"/>
  <c r="R26" i="54"/>
  <c r="Q26" i="54"/>
  <c r="P26" i="54"/>
  <c r="E26" i="54"/>
  <c r="U26" i="54" s="1"/>
  <c r="W24" i="54"/>
  <c r="V24" i="54"/>
  <c r="S24" i="54"/>
  <c r="R24" i="54"/>
  <c r="O24" i="54"/>
  <c r="N24" i="54"/>
  <c r="M24" i="54"/>
  <c r="L24" i="54"/>
  <c r="K24" i="54"/>
  <c r="J24" i="54"/>
  <c r="I24" i="54"/>
  <c r="Q24" i="54" s="1"/>
  <c r="H24" i="54"/>
  <c r="P24" i="54" s="1"/>
  <c r="G24" i="54"/>
  <c r="F24" i="54"/>
  <c r="C24" i="54"/>
  <c r="B24" i="54"/>
  <c r="S23" i="54"/>
  <c r="R23" i="54"/>
  <c r="Q23" i="54"/>
  <c r="P23" i="54"/>
  <c r="E23" i="54"/>
  <c r="T23" i="54" s="1"/>
  <c r="S22" i="54"/>
  <c r="R22" i="54"/>
  <c r="Q22" i="54"/>
  <c r="P22" i="54"/>
  <c r="E22" i="54"/>
  <c r="U22" i="54" s="1"/>
  <c r="S21" i="54"/>
  <c r="R21" i="54"/>
  <c r="Q21" i="54"/>
  <c r="P21" i="54"/>
  <c r="E21" i="54"/>
  <c r="U21" i="54" s="1"/>
  <c r="S20" i="54"/>
  <c r="R20" i="54"/>
  <c r="Q20" i="54"/>
  <c r="P20" i="54"/>
  <c r="E20" i="54"/>
  <c r="T20" i="54" s="1"/>
  <c r="S19" i="54"/>
  <c r="R19" i="54"/>
  <c r="Q19" i="54"/>
  <c r="P19" i="54"/>
  <c r="E19" i="54"/>
  <c r="T19" i="54" s="1"/>
  <c r="S18" i="54"/>
  <c r="R18" i="54"/>
  <c r="Q18" i="54"/>
  <c r="P18" i="54"/>
  <c r="E18" i="54"/>
  <c r="U18" i="54" s="1"/>
  <c r="S17" i="54"/>
  <c r="R17" i="54"/>
  <c r="Q17" i="54"/>
  <c r="P17" i="54"/>
  <c r="E17" i="54"/>
  <c r="U17" i="54" s="1"/>
  <c r="W15" i="54"/>
  <c r="V15" i="54"/>
  <c r="O15" i="54"/>
  <c r="S15" i="54" s="1"/>
  <c r="N15" i="54"/>
  <c r="R15" i="54" s="1"/>
  <c r="M15" i="54"/>
  <c r="L15" i="54"/>
  <c r="K15" i="54"/>
  <c r="J15" i="54"/>
  <c r="I15" i="54"/>
  <c r="H15" i="54"/>
  <c r="P15" i="54" s="1"/>
  <c r="G15" i="54"/>
  <c r="F15" i="54"/>
  <c r="C15" i="54"/>
  <c r="B15" i="54"/>
  <c r="S14" i="54"/>
  <c r="R14" i="54"/>
  <c r="Q14" i="54"/>
  <c r="P14" i="54"/>
  <c r="E14" i="54"/>
  <c r="T14" i="54" s="1"/>
  <c r="S13" i="54"/>
  <c r="R13" i="54"/>
  <c r="Q13" i="54"/>
  <c r="P13" i="54"/>
  <c r="E13" i="54"/>
  <c r="U13" i="54" s="1"/>
  <c r="S12" i="54"/>
  <c r="R12" i="54"/>
  <c r="Q12" i="54"/>
  <c r="P12" i="54"/>
  <c r="E12" i="54"/>
  <c r="U12" i="54" s="1"/>
  <c r="S11" i="54"/>
  <c r="R11" i="54"/>
  <c r="Q11" i="54"/>
  <c r="P11" i="54"/>
  <c r="E11" i="54"/>
  <c r="T11" i="54" s="1"/>
  <c r="S10" i="54"/>
  <c r="R10" i="54"/>
  <c r="Q10" i="54"/>
  <c r="P10" i="54"/>
  <c r="E10" i="54"/>
  <c r="T10" i="54" s="1"/>
  <c r="U9" i="54"/>
  <c r="T9" i="54"/>
  <c r="S9" i="54"/>
  <c r="R9" i="54"/>
  <c r="Q9" i="54"/>
  <c r="P9" i="54"/>
  <c r="E9" i="54"/>
  <c r="S93" i="53"/>
  <c r="R93" i="53"/>
  <c r="Q93" i="53"/>
  <c r="P93" i="53"/>
  <c r="E93" i="53"/>
  <c r="U93" i="53" s="1"/>
  <c r="S92" i="53"/>
  <c r="R92" i="53"/>
  <c r="Q92" i="53"/>
  <c r="P92" i="53"/>
  <c r="E92" i="53"/>
  <c r="T92" i="53" s="1"/>
  <c r="U91" i="53"/>
  <c r="S91" i="53"/>
  <c r="R91" i="53"/>
  <c r="Q91" i="53"/>
  <c r="P91" i="53"/>
  <c r="E91" i="53"/>
  <c r="T91" i="53" s="1"/>
  <c r="U90" i="53"/>
  <c r="T90" i="53"/>
  <c r="S90" i="53"/>
  <c r="R90" i="53"/>
  <c r="Q90" i="53"/>
  <c r="P90" i="53"/>
  <c r="E90" i="53"/>
  <c r="S89" i="53"/>
  <c r="R89" i="53"/>
  <c r="Q89" i="53"/>
  <c r="P89" i="53"/>
  <c r="E89" i="53"/>
  <c r="U89" i="53" s="1"/>
  <c r="S88" i="53"/>
  <c r="R88" i="53"/>
  <c r="Q88" i="53"/>
  <c r="P88" i="53"/>
  <c r="E88" i="53"/>
  <c r="T88" i="53" s="1"/>
  <c r="U87" i="53"/>
  <c r="S87" i="53"/>
  <c r="R87" i="53"/>
  <c r="Q87" i="53"/>
  <c r="P87" i="53"/>
  <c r="E87" i="53"/>
  <c r="T87" i="53" s="1"/>
  <c r="T86" i="53"/>
  <c r="S86" i="53"/>
  <c r="R86" i="53"/>
  <c r="Q86" i="53"/>
  <c r="P86" i="53"/>
  <c r="E86" i="53"/>
  <c r="U86" i="53" s="1"/>
  <c r="W72" i="53"/>
  <c r="V72" i="53"/>
  <c r="O72" i="53"/>
  <c r="S72" i="53" s="1"/>
  <c r="N72" i="53"/>
  <c r="M72" i="53"/>
  <c r="L72" i="53"/>
  <c r="R72" i="53" s="1"/>
  <c r="K72" i="53"/>
  <c r="J72" i="53"/>
  <c r="I72" i="53"/>
  <c r="H72" i="53"/>
  <c r="P72" i="53" s="1"/>
  <c r="G72" i="53"/>
  <c r="F72" i="53"/>
  <c r="C72" i="53"/>
  <c r="B72" i="53"/>
  <c r="W71" i="53"/>
  <c r="V71" i="53"/>
  <c r="O71" i="53"/>
  <c r="N71" i="53"/>
  <c r="R71" i="53" s="1"/>
  <c r="M71" i="53"/>
  <c r="L71" i="53"/>
  <c r="K71" i="53"/>
  <c r="J71" i="53"/>
  <c r="I71" i="53"/>
  <c r="H71" i="53"/>
  <c r="G71" i="53"/>
  <c r="F71" i="53"/>
  <c r="C71" i="53"/>
  <c r="B71" i="53"/>
  <c r="W70" i="53"/>
  <c r="V70" i="53"/>
  <c r="O70" i="53"/>
  <c r="N70" i="53"/>
  <c r="M70" i="53"/>
  <c r="S70" i="53" s="1"/>
  <c r="L70" i="53"/>
  <c r="K70" i="53"/>
  <c r="J70" i="53"/>
  <c r="I70" i="53"/>
  <c r="H70" i="53"/>
  <c r="P70" i="53" s="1"/>
  <c r="G70" i="53"/>
  <c r="F70" i="53"/>
  <c r="C70" i="53"/>
  <c r="B70" i="53"/>
  <c r="E70" i="53" s="1"/>
  <c r="S69" i="53"/>
  <c r="R69" i="53"/>
  <c r="Q69" i="53"/>
  <c r="U69" i="53" s="1"/>
  <c r="P69" i="53"/>
  <c r="T69" i="53" s="1"/>
  <c r="E69" i="53"/>
  <c r="W67" i="53"/>
  <c r="V67" i="53"/>
  <c r="O67" i="53"/>
  <c r="S67" i="53" s="1"/>
  <c r="N67" i="53"/>
  <c r="M67" i="53"/>
  <c r="L67" i="53"/>
  <c r="R67" i="53" s="1"/>
  <c r="K67" i="53"/>
  <c r="J67" i="53"/>
  <c r="I67" i="53"/>
  <c r="H67" i="53"/>
  <c r="P67" i="53" s="1"/>
  <c r="G67" i="53"/>
  <c r="F67" i="53"/>
  <c r="C67" i="53"/>
  <c r="B67" i="53"/>
  <c r="W66" i="53"/>
  <c r="V66" i="53"/>
  <c r="O66" i="53"/>
  <c r="N66" i="53"/>
  <c r="M66" i="53"/>
  <c r="S66" i="53" s="1"/>
  <c r="L66" i="53"/>
  <c r="R66" i="53" s="1"/>
  <c r="K66" i="53"/>
  <c r="J66" i="53"/>
  <c r="I66" i="53"/>
  <c r="H66" i="53"/>
  <c r="G66" i="53"/>
  <c r="F66" i="53"/>
  <c r="C66" i="53"/>
  <c r="B66" i="53"/>
  <c r="E66" i="53" s="1"/>
  <c r="S65" i="53"/>
  <c r="R65" i="53"/>
  <c r="Q65" i="53"/>
  <c r="P65" i="53"/>
  <c r="E65" i="53"/>
  <c r="T65" i="53" s="1"/>
  <c r="S64" i="53"/>
  <c r="R64" i="53"/>
  <c r="Q64" i="53"/>
  <c r="P64" i="53"/>
  <c r="E64" i="53"/>
  <c r="S63" i="53"/>
  <c r="R63" i="53"/>
  <c r="Q63" i="53"/>
  <c r="P63" i="53"/>
  <c r="E63" i="53"/>
  <c r="U63" i="53" s="1"/>
  <c r="S62" i="53"/>
  <c r="R62" i="53"/>
  <c r="Q62" i="53"/>
  <c r="P62" i="53"/>
  <c r="E62" i="53"/>
  <c r="T62" i="53" s="1"/>
  <c r="S61" i="53"/>
  <c r="R61" i="53"/>
  <c r="Q61" i="53"/>
  <c r="P61" i="53"/>
  <c r="E61" i="53"/>
  <c r="V59" i="53"/>
  <c r="S59" i="53"/>
  <c r="O59" i="53"/>
  <c r="N59" i="53"/>
  <c r="M59" i="53"/>
  <c r="L59" i="53"/>
  <c r="R59" i="53" s="1"/>
  <c r="K59" i="53"/>
  <c r="J59" i="53"/>
  <c r="I59" i="53"/>
  <c r="H59" i="53"/>
  <c r="G59" i="53"/>
  <c r="F59" i="53"/>
  <c r="C59" i="53"/>
  <c r="B59" i="53"/>
  <c r="E59" i="53" s="1"/>
  <c r="S58" i="53"/>
  <c r="R58" i="53"/>
  <c r="Q58" i="53"/>
  <c r="P58" i="53"/>
  <c r="E58" i="53"/>
  <c r="T58" i="53" s="1"/>
  <c r="S57" i="53"/>
  <c r="R57" i="53"/>
  <c r="Q57" i="53"/>
  <c r="P57" i="53"/>
  <c r="E57" i="53"/>
  <c r="T57" i="53" s="1"/>
  <c r="S56" i="53"/>
  <c r="R56" i="53"/>
  <c r="Q56" i="53"/>
  <c r="P56" i="53"/>
  <c r="E56" i="53"/>
  <c r="S55" i="53"/>
  <c r="R55" i="53"/>
  <c r="Q55" i="53"/>
  <c r="P55" i="53"/>
  <c r="E55" i="53"/>
  <c r="U55" i="53" s="1"/>
  <c r="W53" i="53"/>
  <c r="V53" i="53"/>
  <c r="O53" i="53"/>
  <c r="N53" i="53"/>
  <c r="M53" i="53"/>
  <c r="S53" i="53" s="1"/>
  <c r="L53" i="53"/>
  <c r="R53" i="53" s="1"/>
  <c r="K53" i="53"/>
  <c r="J53" i="53"/>
  <c r="I53" i="53"/>
  <c r="H53" i="53"/>
  <c r="G53" i="53"/>
  <c r="F53" i="53"/>
  <c r="C53" i="53"/>
  <c r="B53" i="53"/>
  <c r="S52" i="53"/>
  <c r="R52" i="53"/>
  <c r="Q52" i="53"/>
  <c r="P52" i="53"/>
  <c r="E52" i="53"/>
  <c r="T52" i="53" s="1"/>
  <c r="S51" i="53"/>
  <c r="R51" i="53"/>
  <c r="Q51" i="53"/>
  <c r="P51" i="53"/>
  <c r="E51" i="53"/>
  <c r="S50" i="53"/>
  <c r="R50" i="53"/>
  <c r="Q50" i="53"/>
  <c r="P50" i="53"/>
  <c r="E50" i="53"/>
  <c r="U50" i="53" s="1"/>
  <c r="S49" i="53"/>
  <c r="R49" i="53"/>
  <c r="Q49" i="53"/>
  <c r="P49" i="53"/>
  <c r="E49" i="53"/>
  <c r="T49" i="53" s="1"/>
  <c r="S48" i="53"/>
  <c r="R48" i="53"/>
  <c r="Q48" i="53"/>
  <c r="P48" i="53"/>
  <c r="E48" i="53"/>
  <c r="U47" i="53"/>
  <c r="T47" i="53"/>
  <c r="S47" i="53"/>
  <c r="R47" i="53"/>
  <c r="Q47" i="53"/>
  <c r="P47" i="53"/>
  <c r="E47" i="53"/>
  <c r="S46" i="53"/>
  <c r="R46" i="53"/>
  <c r="Q46" i="53"/>
  <c r="P46" i="53"/>
  <c r="E46" i="53"/>
  <c r="U46" i="53" s="1"/>
  <c r="S45" i="53"/>
  <c r="R45" i="53"/>
  <c r="Q45" i="53"/>
  <c r="P45" i="53"/>
  <c r="E45" i="53"/>
  <c r="T45" i="53" s="1"/>
  <c r="U44" i="53"/>
  <c r="S44" i="53"/>
  <c r="R44" i="53"/>
  <c r="Q44" i="53"/>
  <c r="P44" i="53"/>
  <c r="E44" i="53"/>
  <c r="T44" i="53" s="1"/>
  <c r="U43" i="53"/>
  <c r="T43" i="53"/>
  <c r="S43" i="53"/>
  <c r="R43" i="53"/>
  <c r="Q43" i="53"/>
  <c r="P43" i="53"/>
  <c r="E43" i="53"/>
  <c r="S42" i="53"/>
  <c r="R42" i="53"/>
  <c r="Q42" i="53"/>
  <c r="P42" i="53"/>
  <c r="E42" i="53"/>
  <c r="U42" i="53" s="1"/>
  <c r="W40" i="53"/>
  <c r="V40" i="53"/>
  <c r="O40" i="53"/>
  <c r="N40" i="53"/>
  <c r="M40" i="53"/>
  <c r="L40" i="53"/>
  <c r="K40" i="53"/>
  <c r="J40" i="53"/>
  <c r="I40" i="53"/>
  <c r="H40" i="53"/>
  <c r="G40" i="53"/>
  <c r="F40" i="53"/>
  <c r="C40" i="53"/>
  <c r="B40" i="53"/>
  <c r="S39" i="53"/>
  <c r="R39" i="53"/>
  <c r="Q39" i="53"/>
  <c r="P39" i="53"/>
  <c r="E39" i="53"/>
  <c r="T39" i="53" s="1"/>
  <c r="U38" i="53"/>
  <c r="S38" i="53"/>
  <c r="R38" i="53"/>
  <c r="Q38" i="53"/>
  <c r="P38" i="53"/>
  <c r="E38" i="53"/>
  <c r="T38" i="53" s="1"/>
  <c r="S37" i="53"/>
  <c r="R37" i="53"/>
  <c r="Q37" i="53"/>
  <c r="P37" i="53"/>
  <c r="E37" i="53"/>
  <c r="U37" i="53" s="1"/>
  <c r="S36" i="53"/>
  <c r="R36" i="53"/>
  <c r="Q36" i="53"/>
  <c r="P36" i="53"/>
  <c r="E36" i="53"/>
  <c r="T36" i="53" s="1"/>
  <c r="S35" i="53"/>
  <c r="R35" i="53"/>
  <c r="Q35" i="53"/>
  <c r="U35" i="53" s="1"/>
  <c r="P35" i="53"/>
  <c r="E35" i="53"/>
  <c r="T35" i="53" s="1"/>
  <c r="W33" i="53"/>
  <c r="V33" i="53"/>
  <c r="O33" i="53"/>
  <c r="N33" i="53"/>
  <c r="M33" i="53"/>
  <c r="L33" i="53"/>
  <c r="R33" i="53" s="1"/>
  <c r="K33" i="53"/>
  <c r="J33" i="53"/>
  <c r="I33" i="53"/>
  <c r="H33" i="53"/>
  <c r="G33" i="53"/>
  <c r="F33" i="53"/>
  <c r="C33" i="53"/>
  <c r="B33" i="53"/>
  <c r="S32" i="53"/>
  <c r="R32" i="53"/>
  <c r="Q32" i="53"/>
  <c r="P32" i="53"/>
  <c r="E32" i="53"/>
  <c r="U32" i="53" s="1"/>
  <c r="W30" i="53"/>
  <c r="V30" i="53"/>
  <c r="S30" i="53"/>
  <c r="O30" i="53"/>
  <c r="N30" i="53"/>
  <c r="M30" i="53"/>
  <c r="L30" i="53"/>
  <c r="R30" i="53" s="1"/>
  <c r="K30" i="53"/>
  <c r="J30" i="53"/>
  <c r="I30" i="53"/>
  <c r="Q30" i="53" s="1"/>
  <c r="H30" i="53"/>
  <c r="G30" i="53"/>
  <c r="F30" i="53"/>
  <c r="C30" i="53"/>
  <c r="B30" i="53"/>
  <c r="E30" i="53" s="1"/>
  <c r="U29" i="53"/>
  <c r="S29" i="53"/>
  <c r="R29" i="53"/>
  <c r="Q29" i="53"/>
  <c r="P29" i="53"/>
  <c r="E29" i="53"/>
  <c r="T29" i="53" s="1"/>
  <c r="T28" i="53"/>
  <c r="S28" i="53"/>
  <c r="R28" i="53"/>
  <c r="Q28" i="53"/>
  <c r="P28" i="53"/>
  <c r="E28" i="53"/>
  <c r="U28" i="53" s="1"/>
  <c r="S27" i="53"/>
  <c r="R27" i="53"/>
  <c r="Q27" i="53"/>
  <c r="P27" i="53"/>
  <c r="E27" i="53"/>
  <c r="U27" i="53" s="1"/>
  <c r="S26" i="53"/>
  <c r="R26" i="53"/>
  <c r="Q26" i="53"/>
  <c r="P26" i="53"/>
  <c r="E26" i="53"/>
  <c r="T26" i="53" s="1"/>
  <c r="W24" i="53"/>
  <c r="V24" i="53"/>
  <c r="R24" i="53"/>
  <c r="O24" i="53"/>
  <c r="N24" i="53"/>
  <c r="M24" i="53"/>
  <c r="S24" i="53" s="1"/>
  <c r="L24" i="53"/>
  <c r="K24" i="53"/>
  <c r="J24" i="53"/>
  <c r="I24" i="53"/>
  <c r="H24" i="53"/>
  <c r="G24" i="53"/>
  <c r="F24" i="53"/>
  <c r="E24" i="53"/>
  <c r="C24" i="53"/>
  <c r="B24" i="53"/>
  <c r="U23" i="53"/>
  <c r="S23" i="53"/>
  <c r="R23" i="53"/>
  <c r="Q23" i="53"/>
  <c r="P23" i="53"/>
  <c r="E23" i="53"/>
  <c r="T23" i="53" s="1"/>
  <c r="S22" i="53"/>
  <c r="R22" i="53"/>
  <c r="Q22" i="53"/>
  <c r="P22" i="53"/>
  <c r="E22" i="53"/>
  <c r="U22" i="53" s="1"/>
  <c r="S21" i="53"/>
  <c r="R21" i="53"/>
  <c r="Q21" i="53"/>
  <c r="P21" i="53"/>
  <c r="E21" i="53"/>
  <c r="T21" i="53" s="1"/>
  <c r="S20" i="53"/>
  <c r="R20" i="53"/>
  <c r="Q20" i="53"/>
  <c r="P20" i="53"/>
  <c r="E20" i="53"/>
  <c r="T20" i="53" s="1"/>
  <c r="T19" i="53"/>
  <c r="S19" i="53"/>
  <c r="R19" i="53"/>
  <c r="Q19" i="53"/>
  <c r="P19" i="53"/>
  <c r="E19" i="53"/>
  <c r="U19" i="53" s="1"/>
  <c r="S18" i="53"/>
  <c r="R18" i="53"/>
  <c r="Q18" i="53"/>
  <c r="P18" i="53"/>
  <c r="E18" i="53"/>
  <c r="U18" i="53" s="1"/>
  <c r="S17" i="53"/>
  <c r="R17" i="53"/>
  <c r="Q17" i="53"/>
  <c r="P17" i="53"/>
  <c r="E17" i="53"/>
  <c r="T17" i="53" s="1"/>
  <c r="W15" i="53"/>
  <c r="V15" i="53"/>
  <c r="O15" i="53"/>
  <c r="N15" i="53"/>
  <c r="R15" i="53" s="1"/>
  <c r="M15" i="53"/>
  <c r="L15" i="53"/>
  <c r="K15" i="53"/>
  <c r="J15" i="53"/>
  <c r="I15" i="53"/>
  <c r="Q15" i="53" s="1"/>
  <c r="H15" i="53"/>
  <c r="G15" i="53"/>
  <c r="F15" i="53"/>
  <c r="C15" i="53"/>
  <c r="B15" i="53"/>
  <c r="E15" i="53" s="1"/>
  <c r="T14" i="53"/>
  <c r="S14" i="53"/>
  <c r="R14" i="53"/>
  <c r="Q14" i="53"/>
  <c r="P14" i="53"/>
  <c r="E14" i="53"/>
  <c r="U14" i="53" s="1"/>
  <c r="S13" i="53"/>
  <c r="R13" i="53"/>
  <c r="Q13" i="53"/>
  <c r="P13" i="53"/>
  <c r="E13" i="53"/>
  <c r="U13" i="53" s="1"/>
  <c r="S12" i="53"/>
  <c r="R12" i="53"/>
  <c r="Q12" i="53"/>
  <c r="P12" i="53"/>
  <c r="E12" i="53"/>
  <c r="T12" i="53" s="1"/>
  <c r="U11" i="53"/>
  <c r="S11" i="53"/>
  <c r="R11" i="53"/>
  <c r="Q11" i="53"/>
  <c r="P11" i="53"/>
  <c r="E11" i="53"/>
  <c r="T11" i="53" s="1"/>
  <c r="S10" i="53"/>
  <c r="R10" i="53"/>
  <c r="Q10" i="53"/>
  <c r="U10" i="53" s="1"/>
  <c r="P10" i="53"/>
  <c r="T10" i="53" s="1"/>
  <c r="E10" i="53"/>
  <c r="S9" i="53"/>
  <c r="R9" i="53"/>
  <c r="Q9" i="53"/>
  <c r="P9" i="53"/>
  <c r="E9" i="53"/>
  <c r="S93" i="52"/>
  <c r="R93" i="52"/>
  <c r="Q93" i="52"/>
  <c r="P93" i="52"/>
  <c r="E93" i="52"/>
  <c r="T93" i="52" s="1"/>
  <c r="S92" i="52"/>
  <c r="R92" i="52"/>
  <c r="Q92" i="52"/>
  <c r="P92" i="52"/>
  <c r="E92" i="52"/>
  <c r="T92" i="52" s="1"/>
  <c r="S91" i="52"/>
  <c r="R91" i="52"/>
  <c r="Q91" i="52"/>
  <c r="P91" i="52"/>
  <c r="E91" i="52"/>
  <c r="U91" i="52" s="1"/>
  <c r="S90" i="52"/>
  <c r="R90" i="52"/>
  <c r="Q90" i="52"/>
  <c r="P90" i="52"/>
  <c r="E90" i="52"/>
  <c r="U90" i="52" s="1"/>
  <c r="S89" i="52"/>
  <c r="R89" i="52"/>
  <c r="Q89" i="52"/>
  <c r="P89" i="52"/>
  <c r="E89" i="52"/>
  <c r="T89" i="52" s="1"/>
  <c r="S88" i="52"/>
  <c r="R88" i="52"/>
  <c r="Q88" i="52"/>
  <c r="P88" i="52"/>
  <c r="E88" i="52"/>
  <c r="T88" i="52" s="1"/>
  <c r="S87" i="52"/>
  <c r="R87" i="52"/>
  <c r="Q87" i="52"/>
  <c r="P87" i="52"/>
  <c r="E87" i="52"/>
  <c r="S86" i="52"/>
  <c r="R86" i="52"/>
  <c r="Q86" i="52"/>
  <c r="P86" i="52"/>
  <c r="E86" i="52"/>
  <c r="U86" i="52" s="1"/>
  <c r="W72" i="52"/>
  <c r="V72" i="52"/>
  <c r="O72" i="52"/>
  <c r="N72" i="52"/>
  <c r="R72" i="52" s="1"/>
  <c r="M72" i="52"/>
  <c r="L72" i="52"/>
  <c r="K72" i="52"/>
  <c r="J72" i="52"/>
  <c r="I72" i="52"/>
  <c r="H72" i="52"/>
  <c r="G72" i="52"/>
  <c r="F72" i="52"/>
  <c r="C72" i="52"/>
  <c r="B72" i="52"/>
  <c r="W71" i="52"/>
  <c r="V71" i="52"/>
  <c r="O71" i="52"/>
  <c r="N71" i="52"/>
  <c r="M71" i="52"/>
  <c r="S71" i="52" s="1"/>
  <c r="L71" i="52"/>
  <c r="K71" i="52"/>
  <c r="J71" i="52"/>
  <c r="I71" i="52"/>
  <c r="H71" i="52"/>
  <c r="G71" i="52"/>
  <c r="F71" i="52"/>
  <c r="E71" i="52"/>
  <c r="C71" i="52"/>
  <c r="B71" i="52"/>
  <c r="W70" i="52"/>
  <c r="V70" i="52"/>
  <c r="O70" i="52"/>
  <c r="N70" i="52"/>
  <c r="M70" i="52"/>
  <c r="S70" i="52" s="1"/>
  <c r="L70" i="52"/>
  <c r="R70" i="52" s="1"/>
  <c r="K70" i="52"/>
  <c r="J70" i="52"/>
  <c r="I70" i="52"/>
  <c r="H70" i="52"/>
  <c r="G70" i="52"/>
  <c r="F70" i="52"/>
  <c r="C70" i="52"/>
  <c r="B70" i="52"/>
  <c r="S69" i="52"/>
  <c r="R69" i="52"/>
  <c r="Q69" i="52"/>
  <c r="P69" i="52"/>
  <c r="E69" i="52"/>
  <c r="W67" i="52"/>
  <c r="V67" i="52"/>
  <c r="O67" i="52"/>
  <c r="N67" i="52"/>
  <c r="R67" i="52" s="1"/>
  <c r="M67" i="52"/>
  <c r="L67" i="52"/>
  <c r="K67" i="52"/>
  <c r="J67" i="52"/>
  <c r="I67" i="52"/>
  <c r="H67" i="52"/>
  <c r="G67" i="52"/>
  <c r="F67" i="52"/>
  <c r="C67" i="52"/>
  <c r="B67" i="52"/>
  <c r="W66" i="52"/>
  <c r="V66" i="52"/>
  <c r="O66" i="52"/>
  <c r="N66" i="52"/>
  <c r="M66" i="52"/>
  <c r="S66" i="52" s="1"/>
  <c r="L66" i="52"/>
  <c r="R66" i="52" s="1"/>
  <c r="K66" i="52"/>
  <c r="J66" i="52"/>
  <c r="I66" i="52"/>
  <c r="H66" i="52"/>
  <c r="G66" i="52"/>
  <c r="F66" i="52"/>
  <c r="E66" i="52"/>
  <c r="C66" i="52"/>
  <c r="B66" i="52"/>
  <c r="S65" i="52"/>
  <c r="R65" i="52"/>
  <c r="Q65" i="52"/>
  <c r="P65" i="52"/>
  <c r="E65" i="52"/>
  <c r="U65" i="52" s="1"/>
  <c r="S64" i="52"/>
  <c r="R64" i="52"/>
  <c r="Q64" i="52"/>
  <c r="P64" i="52"/>
  <c r="E64" i="52"/>
  <c r="U64" i="52" s="1"/>
  <c r="S63" i="52"/>
  <c r="R63" i="52"/>
  <c r="Q63" i="52"/>
  <c r="P63" i="52"/>
  <c r="E63" i="52"/>
  <c r="T63" i="52" s="1"/>
  <c r="S62" i="52"/>
  <c r="R62" i="52"/>
  <c r="Q62" i="52"/>
  <c r="P62" i="52"/>
  <c r="E62" i="52"/>
  <c r="T62" i="52" s="1"/>
  <c r="S61" i="52"/>
  <c r="R61" i="52"/>
  <c r="Q61" i="52"/>
  <c r="P61" i="52"/>
  <c r="E61" i="52"/>
  <c r="U61" i="52" s="1"/>
  <c r="V59" i="52"/>
  <c r="O59" i="52"/>
  <c r="N59" i="52"/>
  <c r="M59" i="52"/>
  <c r="S59" i="52" s="1"/>
  <c r="L59" i="52"/>
  <c r="R59" i="52" s="1"/>
  <c r="K59" i="52"/>
  <c r="J59" i="52"/>
  <c r="I59" i="52"/>
  <c r="H59" i="52"/>
  <c r="G59" i="52"/>
  <c r="F59" i="52"/>
  <c r="C59" i="52"/>
  <c r="B59" i="52"/>
  <c r="E59" i="52" s="1"/>
  <c r="S58" i="52"/>
  <c r="R58" i="52"/>
  <c r="Q58" i="52"/>
  <c r="P58" i="52"/>
  <c r="E58" i="52"/>
  <c r="T58" i="52" s="1"/>
  <c r="S57" i="52"/>
  <c r="R57" i="52"/>
  <c r="Q57" i="52"/>
  <c r="P57" i="52"/>
  <c r="E57" i="52"/>
  <c r="U57" i="52" s="1"/>
  <c r="S56" i="52"/>
  <c r="R56" i="52"/>
  <c r="Q56" i="52"/>
  <c r="P56" i="52"/>
  <c r="E56" i="52"/>
  <c r="U56" i="52" s="1"/>
  <c r="S55" i="52"/>
  <c r="R55" i="52"/>
  <c r="Q55" i="52"/>
  <c r="P55" i="52"/>
  <c r="E55" i="52"/>
  <c r="T55" i="52" s="1"/>
  <c r="W53" i="52"/>
  <c r="V53" i="52"/>
  <c r="O53" i="52"/>
  <c r="N53" i="52"/>
  <c r="M53" i="52"/>
  <c r="S53" i="52" s="1"/>
  <c r="L53" i="52"/>
  <c r="R53" i="52" s="1"/>
  <c r="K53" i="52"/>
  <c r="J53" i="52"/>
  <c r="I53" i="52"/>
  <c r="H53" i="52"/>
  <c r="G53" i="52"/>
  <c r="F53" i="52"/>
  <c r="C53" i="52"/>
  <c r="E53" i="52" s="1"/>
  <c r="B53" i="52"/>
  <c r="S52" i="52"/>
  <c r="R52" i="52"/>
  <c r="Q52" i="52"/>
  <c r="P52" i="52"/>
  <c r="E52" i="52"/>
  <c r="S51" i="52"/>
  <c r="R51" i="52"/>
  <c r="Q51" i="52"/>
  <c r="P51" i="52"/>
  <c r="E51" i="52"/>
  <c r="U51" i="52" s="1"/>
  <c r="S50" i="52"/>
  <c r="R50" i="52"/>
  <c r="Q50" i="52"/>
  <c r="P50" i="52"/>
  <c r="E50" i="52"/>
  <c r="T50" i="52" s="1"/>
  <c r="S49" i="52"/>
  <c r="R49" i="52"/>
  <c r="Q49" i="52"/>
  <c r="P49" i="52"/>
  <c r="E49" i="52"/>
  <c r="U48" i="52"/>
  <c r="T48" i="52"/>
  <c r="S48" i="52"/>
  <c r="R48" i="52"/>
  <c r="Q48" i="52"/>
  <c r="P48" i="52"/>
  <c r="E48" i="52"/>
  <c r="S47" i="52"/>
  <c r="R47" i="52"/>
  <c r="Q47" i="52"/>
  <c r="P47" i="52"/>
  <c r="E47" i="52"/>
  <c r="U47" i="52" s="1"/>
  <c r="S46" i="52"/>
  <c r="R46" i="52"/>
  <c r="Q46" i="52"/>
  <c r="P46" i="52"/>
  <c r="E46" i="52"/>
  <c r="T46" i="52" s="1"/>
  <c r="U45" i="52"/>
  <c r="S45" i="52"/>
  <c r="R45" i="52"/>
  <c r="Q45" i="52"/>
  <c r="P45" i="52"/>
  <c r="E45" i="52"/>
  <c r="T45" i="52" s="1"/>
  <c r="U44" i="52"/>
  <c r="T44" i="52"/>
  <c r="S44" i="52"/>
  <c r="R44" i="52"/>
  <c r="Q44" i="52"/>
  <c r="P44" i="52"/>
  <c r="E44" i="52"/>
  <c r="S43" i="52"/>
  <c r="R43" i="52"/>
  <c r="Q43" i="52"/>
  <c r="P43" i="52"/>
  <c r="E43" i="52"/>
  <c r="S42" i="52"/>
  <c r="R42" i="52"/>
  <c r="Q42" i="52"/>
  <c r="P42" i="52"/>
  <c r="E42" i="52"/>
  <c r="T42" i="52" s="1"/>
  <c r="W40" i="52"/>
  <c r="V40" i="52"/>
  <c r="O40" i="52"/>
  <c r="N40" i="52"/>
  <c r="M40" i="52"/>
  <c r="S40" i="52" s="1"/>
  <c r="L40" i="52"/>
  <c r="K40" i="52"/>
  <c r="J40" i="52"/>
  <c r="I40" i="52"/>
  <c r="Q40" i="52" s="1"/>
  <c r="H40" i="52"/>
  <c r="G40" i="52"/>
  <c r="F40" i="52"/>
  <c r="E40" i="52"/>
  <c r="C40" i="52"/>
  <c r="B40" i="52"/>
  <c r="U39" i="52"/>
  <c r="T39" i="52"/>
  <c r="S39" i="52"/>
  <c r="R39" i="52"/>
  <c r="Q39" i="52"/>
  <c r="P39" i="52"/>
  <c r="E39" i="52"/>
  <c r="S38" i="52"/>
  <c r="R38" i="52"/>
  <c r="Q38" i="52"/>
  <c r="P38" i="52"/>
  <c r="E38" i="52"/>
  <c r="U38" i="52" s="1"/>
  <c r="S37" i="52"/>
  <c r="R37" i="52"/>
  <c r="Q37" i="52"/>
  <c r="P37" i="52"/>
  <c r="E37" i="52"/>
  <c r="T37" i="52" s="1"/>
  <c r="S36" i="52"/>
  <c r="R36" i="52"/>
  <c r="Q36" i="52"/>
  <c r="P36" i="52"/>
  <c r="E36" i="52"/>
  <c r="T36" i="52" s="1"/>
  <c r="S35" i="52"/>
  <c r="R35" i="52"/>
  <c r="Q35" i="52"/>
  <c r="U35" i="52" s="1"/>
  <c r="P35" i="52"/>
  <c r="T35" i="52" s="1"/>
  <c r="E35" i="52"/>
  <c r="W33" i="52"/>
  <c r="V33" i="52"/>
  <c r="O33" i="52"/>
  <c r="S33" i="52" s="1"/>
  <c r="N33" i="52"/>
  <c r="M33" i="52"/>
  <c r="L33" i="52"/>
  <c r="R33" i="52" s="1"/>
  <c r="K33" i="52"/>
  <c r="J33" i="52"/>
  <c r="I33" i="52"/>
  <c r="H33" i="52"/>
  <c r="G33" i="52"/>
  <c r="F33" i="52"/>
  <c r="C33" i="52"/>
  <c r="B33" i="52"/>
  <c r="E33" i="52" s="1"/>
  <c r="S32" i="52"/>
  <c r="R32" i="52"/>
  <c r="Q32" i="52"/>
  <c r="P32" i="52"/>
  <c r="E32" i="52"/>
  <c r="T32" i="52" s="1"/>
  <c r="W30" i="52"/>
  <c r="V30" i="52"/>
  <c r="R30" i="52"/>
  <c r="O30" i="52"/>
  <c r="N30" i="52"/>
  <c r="M30" i="52"/>
  <c r="S30" i="52" s="1"/>
  <c r="L30" i="52"/>
  <c r="K30" i="52"/>
  <c r="J30" i="52"/>
  <c r="I30" i="52"/>
  <c r="H30" i="52"/>
  <c r="P30" i="52" s="1"/>
  <c r="G30" i="52"/>
  <c r="F30" i="52"/>
  <c r="C30" i="52"/>
  <c r="B30" i="52"/>
  <c r="E30" i="52" s="1"/>
  <c r="S29" i="52"/>
  <c r="R29" i="52"/>
  <c r="Q29" i="52"/>
  <c r="P29" i="52"/>
  <c r="E29" i="52"/>
  <c r="U29" i="52" s="1"/>
  <c r="S28" i="52"/>
  <c r="R28" i="52"/>
  <c r="Q28" i="52"/>
  <c r="P28" i="52"/>
  <c r="E28" i="52"/>
  <c r="U28" i="52" s="1"/>
  <c r="S27" i="52"/>
  <c r="R27" i="52"/>
  <c r="Q27" i="52"/>
  <c r="P27" i="52"/>
  <c r="E27" i="52"/>
  <c r="T27" i="52" s="1"/>
  <c r="S26" i="52"/>
  <c r="R26" i="52"/>
  <c r="Q26" i="52"/>
  <c r="P26" i="52"/>
  <c r="E26" i="52"/>
  <c r="T26" i="52" s="1"/>
  <c r="W24" i="52"/>
  <c r="V24" i="52"/>
  <c r="O24" i="52"/>
  <c r="N24" i="52"/>
  <c r="M24" i="52"/>
  <c r="S24" i="52" s="1"/>
  <c r="L24" i="52"/>
  <c r="R24" i="52" s="1"/>
  <c r="K24" i="52"/>
  <c r="J24" i="52"/>
  <c r="I24" i="52"/>
  <c r="Q24" i="52" s="1"/>
  <c r="H24" i="52"/>
  <c r="G24" i="52"/>
  <c r="F24" i="52"/>
  <c r="C24" i="52"/>
  <c r="E24" i="52" s="1"/>
  <c r="B24" i="52"/>
  <c r="S23" i="52"/>
  <c r="R23" i="52"/>
  <c r="Q23" i="52"/>
  <c r="P23" i="52"/>
  <c r="E23" i="52"/>
  <c r="S22" i="52"/>
  <c r="R22" i="52"/>
  <c r="Q22" i="52"/>
  <c r="P22" i="52"/>
  <c r="E22" i="52"/>
  <c r="T22" i="52" s="1"/>
  <c r="U21" i="52"/>
  <c r="S21" i="52"/>
  <c r="R21" i="52"/>
  <c r="Q21" i="52"/>
  <c r="P21" i="52"/>
  <c r="E21" i="52"/>
  <c r="T21" i="52" s="1"/>
  <c r="S20" i="52"/>
  <c r="R20" i="52"/>
  <c r="Q20" i="52"/>
  <c r="P20" i="52"/>
  <c r="E20" i="52"/>
  <c r="U20" i="52" s="1"/>
  <c r="S19" i="52"/>
  <c r="R19" i="52"/>
  <c r="Q19" i="52"/>
  <c r="P19" i="52"/>
  <c r="E19" i="52"/>
  <c r="S18" i="52"/>
  <c r="R18" i="52"/>
  <c r="Q18" i="52"/>
  <c r="P18" i="52"/>
  <c r="E18" i="52"/>
  <c r="T18" i="52" s="1"/>
  <c r="S17" i="52"/>
  <c r="R17" i="52"/>
  <c r="Q17" i="52"/>
  <c r="P17" i="52"/>
  <c r="E17" i="52"/>
  <c r="T17" i="52" s="1"/>
  <c r="W15" i="52"/>
  <c r="V15" i="52"/>
  <c r="O15" i="52"/>
  <c r="N15" i="52"/>
  <c r="M15" i="52"/>
  <c r="S15" i="52" s="1"/>
  <c r="L15" i="52"/>
  <c r="K15" i="52"/>
  <c r="J15" i="52"/>
  <c r="I15" i="52"/>
  <c r="H15" i="52"/>
  <c r="G15" i="52"/>
  <c r="F15" i="52"/>
  <c r="C15" i="52"/>
  <c r="E15" i="52" s="1"/>
  <c r="B15" i="52"/>
  <c r="S14" i="52"/>
  <c r="R14" i="52"/>
  <c r="Q14" i="52"/>
  <c r="P14" i="52"/>
  <c r="E14" i="52"/>
  <c r="S13" i="52"/>
  <c r="R13" i="52"/>
  <c r="Q13" i="52"/>
  <c r="P13" i="52"/>
  <c r="E13" i="52"/>
  <c r="T13" i="52" s="1"/>
  <c r="U12" i="52"/>
  <c r="S12" i="52"/>
  <c r="R12" i="52"/>
  <c r="Q12" i="52"/>
  <c r="P12" i="52"/>
  <c r="E12" i="52"/>
  <c r="T12" i="52" s="1"/>
  <c r="U11" i="52"/>
  <c r="T11" i="52"/>
  <c r="S11" i="52"/>
  <c r="R11" i="52"/>
  <c r="Q11" i="52"/>
  <c r="P11" i="52"/>
  <c r="E11" i="52"/>
  <c r="S10" i="52"/>
  <c r="R10" i="52"/>
  <c r="Q10" i="52"/>
  <c r="P10" i="52"/>
  <c r="E10" i="52"/>
  <c r="S9" i="52"/>
  <c r="R9" i="52"/>
  <c r="Q9" i="52"/>
  <c r="P9" i="52"/>
  <c r="E9" i="52"/>
  <c r="U9" i="52" s="1"/>
  <c r="U93" i="51"/>
  <c r="S93" i="51"/>
  <c r="R93" i="51"/>
  <c r="Q93" i="51"/>
  <c r="P93" i="51"/>
  <c r="E93" i="51"/>
  <c r="T93" i="51" s="1"/>
  <c r="T92" i="51"/>
  <c r="S92" i="51"/>
  <c r="R92" i="51"/>
  <c r="Q92" i="51"/>
  <c r="P92" i="51"/>
  <c r="E92" i="51"/>
  <c r="U92" i="51" s="1"/>
  <c r="S91" i="51"/>
  <c r="R91" i="51"/>
  <c r="Q91" i="51"/>
  <c r="P91" i="51"/>
  <c r="E91" i="51"/>
  <c r="S90" i="51"/>
  <c r="R90" i="51"/>
  <c r="Q90" i="51"/>
  <c r="P90" i="51"/>
  <c r="E90" i="51"/>
  <c r="T90" i="51" s="1"/>
  <c r="U89" i="51"/>
  <c r="S89" i="51"/>
  <c r="R89" i="51"/>
  <c r="Q89" i="51"/>
  <c r="P89" i="51"/>
  <c r="E89" i="51"/>
  <c r="T89" i="51" s="1"/>
  <c r="U88" i="51"/>
  <c r="S88" i="51"/>
  <c r="R88" i="51"/>
  <c r="Q88" i="51"/>
  <c r="P88" i="51"/>
  <c r="E88" i="51"/>
  <c r="T88" i="51" s="1"/>
  <c r="S87" i="51"/>
  <c r="R87" i="51"/>
  <c r="Q87" i="51"/>
  <c r="P87" i="51"/>
  <c r="E87" i="51"/>
  <c r="S86" i="51"/>
  <c r="R86" i="51"/>
  <c r="Q86" i="51"/>
  <c r="P86" i="51"/>
  <c r="E86" i="51"/>
  <c r="T86" i="51" s="1"/>
  <c r="W72" i="51"/>
  <c r="V72" i="51"/>
  <c r="O72" i="51"/>
  <c r="N72" i="51"/>
  <c r="M72" i="51"/>
  <c r="S72" i="51" s="1"/>
  <c r="L72" i="51"/>
  <c r="K72" i="51"/>
  <c r="J72" i="51"/>
  <c r="I72" i="51"/>
  <c r="Q72" i="51" s="1"/>
  <c r="H72" i="51"/>
  <c r="P72" i="51" s="1"/>
  <c r="G72" i="51"/>
  <c r="F72" i="51"/>
  <c r="C72" i="51"/>
  <c r="B72" i="51"/>
  <c r="W71" i="51"/>
  <c r="V71" i="51"/>
  <c r="O71" i="51"/>
  <c r="N71" i="51"/>
  <c r="M71" i="51"/>
  <c r="S71" i="51" s="1"/>
  <c r="L71" i="51"/>
  <c r="K71" i="51"/>
  <c r="J71" i="51"/>
  <c r="I71" i="51"/>
  <c r="H71" i="51"/>
  <c r="G71" i="51"/>
  <c r="F71" i="51"/>
  <c r="C71" i="51"/>
  <c r="E71" i="51" s="1"/>
  <c r="B71" i="51"/>
  <c r="W70" i="51"/>
  <c r="V70" i="51"/>
  <c r="O70" i="51"/>
  <c r="N70" i="51"/>
  <c r="M70" i="51"/>
  <c r="S70" i="51" s="1"/>
  <c r="L70" i="51"/>
  <c r="R70" i="51" s="1"/>
  <c r="K70" i="51"/>
  <c r="J70" i="51"/>
  <c r="I70" i="51"/>
  <c r="H70" i="51"/>
  <c r="G70" i="51"/>
  <c r="F70" i="51"/>
  <c r="C70" i="51"/>
  <c r="B70" i="51"/>
  <c r="S69" i="51"/>
  <c r="R69" i="51"/>
  <c r="Q69" i="51"/>
  <c r="P69" i="51"/>
  <c r="E69" i="51"/>
  <c r="W67" i="51"/>
  <c r="V67" i="51"/>
  <c r="O67" i="51"/>
  <c r="N67" i="51"/>
  <c r="R67" i="51" s="1"/>
  <c r="M67" i="51"/>
  <c r="L67" i="51"/>
  <c r="K67" i="51"/>
  <c r="J67" i="51"/>
  <c r="I67" i="51"/>
  <c r="H67" i="51"/>
  <c r="G67" i="51"/>
  <c r="F67" i="51"/>
  <c r="C67" i="51"/>
  <c r="B67" i="51"/>
  <c r="W66" i="51"/>
  <c r="V66" i="51"/>
  <c r="O66" i="51"/>
  <c r="N66" i="51"/>
  <c r="M66" i="51"/>
  <c r="S66" i="51" s="1"/>
  <c r="L66" i="51"/>
  <c r="R66" i="51" s="1"/>
  <c r="K66" i="51"/>
  <c r="J66" i="51"/>
  <c r="I66" i="51"/>
  <c r="H66" i="51"/>
  <c r="G66" i="51"/>
  <c r="F66" i="51"/>
  <c r="C66" i="51"/>
  <c r="E66" i="51" s="1"/>
  <c r="B66" i="51"/>
  <c r="S65" i="51"/>
  <c r="R65" i="51"/>
  <c r="Q65" i="51"/>
  <c r="P65" i="51"/>
  <c r="E65" i="51"/>
  <c r="S64" i="51"/>
  <c r="R64" i="51"/>
  <c r="Q64" i="51"/>
  <c r="P64" i="51"/>
  <c r="E64" i="51"/>
  <c r="T64" i="51" s="1"/>
  <c r="S63" i="51"/>
  <c r="R63" i="51"/>
  <c r="Q63" i="51"/>
  <c r="P63" i="51"/>
  <c r="E63" i="51"/>
  <c r="T63" i="51" s="1"/>
  <c r="S62" i="51"/>
  <c r="R62" i="51"/>
  <c r="Q62" i="51"/>
  <c r="P62" i="51"/>
  <c r="E62" i="51"/>
  <c r="U62" i="51" s="1"/>
  <c r="S61" i="51"/>
  <c r="R61" i="51"/>
  <c r="Q61" i="51"/>
  <c r="P61" i="51"/>
  <c r="E61" i="51"/>
  <c r="V59" i="51"/>
  <c r="O59" i="51"/>
  <c r="N59" i="51"/>
  <c r="M59" i="51"/>
  <c r="S59" i="51" s="1"/>
  <c r="L59" i="51"/>
  <c r="R59" i="51" s="1"/>
  <c r="K59" i="51"/>
  <c r="J59" i="51"/>
  <c r="I59" i="51"/>
  <c r="H59" i="51"/>
  <c r="G59" i="51"/>
  <c r="F59" i="51"/>
  <c r="C59" i="51"/>
  <c r="B59" i="51"/>
  <c r="S58" i="51"/>
  <c r="R58" i="51"/>
  <c r="Q58" i="51"/>
  <c r="P58" i="51"/>
  <c r="E58" i="51"/>
  <c r="U58" i="51" s="1"/>
  <c r="S57" i="51"/>
  <c r="R57" i="51"/>
  <c r="Q57" i="51"/>
  <c r="P57" i="51"/>
  <c r="E57" i="51"/>
  <c r="S56" i="51"/>
  <c r="R56" i="51"/>
  <c r="Q56" i="51"/>
  <c r="P56" i="51"/>
  <c r="E56" i="51"/>
  <c r="T56" i="51" s="1"/>
  <c r="S55" i="51"/>
  <c r="R55" i="51"/>
  <c r="Q55" i="51"/>
  <c r="P55" i="51"/>
  <c r="E55" i="51"/>
  <c r="T55" i="51" s="1"/>
  <c r="W53" i="51"/>
  <c r="V53" i="51"/>
  <c r="O53" i="51"/>
  <c r="N53" i="51"/>
  <c r="M53" i="51"/>
  <c r="S53" i="51" s="1"/>
  <c r="L53" i="51"/>
  <c r="R53" i="51" s="1"/>
  <c r="K53" i="51"/>
  <c r="J53" i="51"/>
  <c r="I53" i="51"/>
  <c r="H53" i="51"/>
  <c r="G53" i="51"/>
  <c r="F53" i="51"/>
  <c r="C53" i="51"/>
  <c r="B53" i="51"/>
  <c r="S52" i="51"/>
  <c r="R52" i="51"/>
  <c r="Q52" i="51"/>
  <c r="P52" i="51"/>
  <c r="E52" i="51"/>
  <c r="S51" i="51"/>
  <c r="R51" i="51"/>
  <c r="Q51" i="51"/>
  <c r="P51" i="51"/>
  <c r="E51" i="51"/>
  <c r="T51" i="51" s="1"/>
  <c r="U50" i="51"/>
  <c r="S50" i="51"/>
  <c r="R50" i="51"/>
  <c r="Q50" i="51"/>
  <c r="P50" i="51"/>
  <c r="E50" i="51"/>
  <c r="T50" i="51" s="1"/>
  <c r="U49" i="51"/>
  <c r="T49" i="51"/>
  <c r="S49" i="51"/>
  <c r="R49" i="51"/>
  <c r="Q49" i="51"/>
  <c r="P49" i="51"/>
  <c r="E49" i="51"/>
  <c r="S48" i="51"/>
  <c r="R48" i="51"/>
  <c r="Q48" i="51"/>
  <c r="P48" i="51"/>
  <c r="E48" i="51"/>
  <c r="S47" i="51"/>
  <c r="R47" i="51"/>
  <c r="Q47" i="51"/>
  <c r="P47" i="51"/>
  <c r="E47" i="51"/>
  <c r="T47" i="51" s="1"/>
  <c r="U46" i="51"/>
  <c r="S46" i="51"/>
  <c r="R46" i="51"/>
  <c r="Q46" i="51"/>
  <c r="P46" i="51"/>
  <c r="E46" i="51"/>
  <c r="T46" i="51" s="1"/>
  <c r="U45" i="51"/>
  <c r="T45" i="51"/>
  <c r="S45" i="51"/>
  <c r="R45" i="51"/>
  <c r="Q45" i="51"/>
  <c r="P45" i="51"/>
  <c r="E45" i="51"/>
  <c r="S44" i="51"/>
  <c r="R44" i="51"/>
  <c r="Q44" i="51"/>
  <c r="P44" i="51"/>
  <c r="E44" i="51"/>
  <c r="S43" i="51"/>
  <c r="R43" i="51"/>
  <c r="Q43" i="51"/>
  <c r="P43" i="51"/>
  <c r="E43" i="51"/>
  <c r="U43" i="51" s="1"/>
  <c r="U42" i="51"/>
  <c r="S42" i="51"/>
  <c r="R42" i="51"/>
  <c r="Q42" i="51"/>
  <c r="P42" i="51"/>
  <c r="E42" i="51"/>
  <c r="T42" i="51" s="1"/>
  <c r="W40" i="51"/>
  <c r="V40" i="51"/>
  <c r="O40" i="51"/>
  <c r="N40" i="51"/>
  <c r="M40" i="51"/>
  <c r="L40" i="51"/>
  <c r="K40" i="51"/>
  <c r="J40" i="51"/>
  <c r="I40" i="51"/>
  <c r="H40" i="51"/>
  <c r="G40" i="51"/>
  <c r="F40" i="51"/>
  <c r="C40" i="51"/>
  <c r="E40" i="51" s="1"/>
  <c r="B40" i="51"/>
  <c r="S39" i="51"/>
  <c r="R39" i="51"/>
  <c r="Q39" i="51"/>
  <c r="P39" i="51"/>
  <c r="E39" i="51"/>
  <c r="S38" i="51"/>
  <c r="R38" i="51"/>
  <c r="Q38" i="51"/>
  <c r="P38" i="51"/>
  <c r="E38" i="51"/>
  <c r="T38" i="51" s="1"/>
  <c r="S37" i="51"/>
  <c r="R37" i="51"/>
  <c r="Q37" i="51"/>
  <c r="P37" i="51"/>
  <c r="E37" i="51"/>
  <c r="T37" i="51" s="1"/>
  <c r="S36" i="51"/>
  <c r="R36" i="51"/>
  <c r="Q36" i="51"/>
  <c r="P36" i="51"/>
  <c r="E36" i="51"/>
  <c r="S35" i="51"/>
  <c r="R35" i="51"/>
  <c r="Q35" i="51"/>
  <c r="P35" i="51"/>
  <c r="E35" i="51"/>
  <c r="W33" i="51"/>
  <c r="V33" i="51"/>
  <c r="S33" i="51"/>
  <c r="R33" i="51"/>
  <c r="O33" i="51"/>
  <c r="N33" i="51"/>
  <c r="M33" i="51"/>
  <c r="L33" i="51"/>
  <c r="K33" i="51"/>
  <c r="J33" i="51"/>
  <c r="I33" i="51"/>
  <c r="Q33" i="51" s="1"/>
  <c r="H33" i="51"/>
  <c r="P33" i="51" s="1"/>
  <c r="G33" i="51"/>
  <c r="F33" i="51"/>
  <c r="C33" i="51"/>
  <c r="B33" i="51"/>
  <c r="S32" i="51"/>
  <c r="R32" i="51"/>
  <c r="Q32" i="51"/>
  <c r="U32" i="51" s="1"/>
  <c r="P32" i="51"/>
  <c r="E32" i="51"/>
  <c r="W30" i="51"/>
  <c r="V30" i="51"/>
  <c r="O30" i="51"/>
  <c r="N30" i="51"/>
  <c r="M30" i="51"/>
  <c r="S30" i="51" s="1"/>
  <c r="L30" i="51"/>
  <c r="R30" i="51" s="1"/>
  <c r="K30" i="51"/>
  <c r="J30" i="51"/>
  <c r="I30" i="51"/>
  <c r="H30" i="51"/>
  <c r="G30" i="51"/>
  <c r="F30" i="51"/>
  <c r="C30" i="51"/>
  <c r="B30" i="51"/>
  <c r="S29" i="51"/>
  <c r="R29" i="51"/>
  <c r="Q29" i="51"/>
  <c r="P29" i="51"/>
  <c r="E29" i="51"/>
  <c r="S28" i="51"/>
  <c r="R28" i="51"/>
  <c r="Q28" i="51"/>
  <c r="P28" i="51"/>
  <c r="E28" i="51"/>
  <c r="T28" i="51" s="1"/>
  <c r="S27" i="51"/>
  <c r="R27" i="51"/>
  <c r="Q27" i="51"/>
  <c r="P27" i="51"/>
  <c r="E27" i="51"/>
  <c r="U26" i="51"/>
  <c r="T26" i="51"/>
  <c r="S26" i="51"/>
  <c r="R26" i="51"/>
  <c r="Q26" i="51"/>
  <c r="P26" i="51"/>
  <c r="E26" i="51"/>
  <c r="W24" i="51"/>
  <c r="V24" i="51"/>
  <c r="S24" i="51"/>
  <c r="O24" i="51"/>
  <c r="N24" i="51"/>
  <c r="M24" i="51"/>
  <c r="L24" i="51"/>
  <c r="R24" i="51" s="1"/>
  <c r="K24" i="51"/>
  <c r="J24" i="51"/>
  <c r="I24" i="51"/>
  <c r="H24" i="51"/>
  <c r="G24" i="51"/>
  <c r="F24" i="51"/>
  <c r="C24" i="51"/>
  <c r="B24" i="51"/>
  <c r="E24" i="51" s="1"/>
  <c r="S23" i="51"/>
  <c r="R23" i="51"/>
  <c r="Q23" i="51"/>
  <c r="P23" i="51"/>
  <c r="E23" i="51"/>
  <c r="T23" i="51" s="1"/>
  <c r="S22" i="51"/>
  <c r="R22" i="51"/>
  <c r="Q22" i="51"/>
  <c r="P22" i="51"/>
  <c r="E22" i="51"/>
  <c r="T22" i="51" s="1"/>
  <c r="S21" i="51"/>
  <c r="R21" i="51"/>
  <c r="Q21" i="51"/>
  <c r="P21" i="51"/>
  <c r="E21" i="51"/>
  <c r="S20" i="51"/>
  <c r="R20" i="51"/>
  <c r="Q20" i="51"/>
  <c r="P20" i="51"/>
  <c r="E20" i="51"/>
  <c r="S19" i="51"/>
  <c r="R19" i="51"/>
  <c r="Q19" i="51"/>
  <c r="P19" i="51"/>
  <c r="E19" i="51"/>
  <c r="T19" i="51" s="1"/>
  <c r="S18" i="51"/>
  <c r="R18" i="51"/>
  <c r="Q18" i="51"/>
  <c r="P18" i="51"/>
  <c r="E18" i="51"/>
  <c r="U17" i="51"/>
  <c r="T17" i="51"/>
  <c r="S17" i="51"/>
  <c r="R17" i="51"/>
  <c r="Q17" i="51"/>
  <c r="P17" i="51"/>
  <c r="E17" i="51"/>
  <c r="W15" i="51"/>
  <c r="V15" i="51"/>
  <c r="S15" i="51"/>
  <c r="O15" i="51"/>
  <c r="N15" i="51"/>
  <c r="M15" i="51"/>
  <c r="L15" i="51"/>
  <c r="R15" i="51" s="1"/>
  <c r="K15" i="51"/>
  <c r="J15" i="51"/>
  <c r="I15" i="51"/>
  <c r="H15" i="51"/>
  <c r="G15" i="51"/>
  <c r="F15" i="51"/>
  <c r="C15" i="51"/>
  <c r="B15" i="51"/>
  <c r="E15" i="51" s="1"/>
  <c r="S14" i="51"/>
  <c r="R14" i="51"/>
  <c r="Q14" i="51"/>
  <c r="P14" i="51"/>
  <c r="E14" i="51"/>
  <c r="T14" i="51" s="1"/>
  <c r="S13" i="51"/>
  <c r="R13" i="51"/>
  <c r="Q13" i="51"/>
  <c r="P13" i="51"/>
  <c r="E13" i="51"/>
  <c r="T13" i="51" s="1"/>
  <c r="S12" i="51"/>
  <c r="R12" i="51"/>
  <c r="Q12" i="51"/>
  <c r="P12" i="51"/>
  <c r="E12" i="51"/>
  <c r="S11" i="51"/>
  <c r="R11" i="51"/>
  <c r="Q11" i="51"/>
  <c r="P11" i="51"/>
  <c r="E11" i="51"/>
  <c r="S10" i="51"/>
  <c r="R10" i="51"/>
  <c r="Q10" i="51"/>
  <c r="P10" i="51"/>
  <c r="E10" i="51"/>
  <c r="S9" i="51"/>
  <c r="R9" i="51"/>
  <c r="Q9" i="51"/>
  <c r="P9" i="51"/>
  <c r="E9" i="51"/>
  <c r="U93" i="50"/>
  <c r="T93" i="50"/>
  <c r="S93" i="50"/>
  <c r="R93" i="50"/>
  <c r="Q93" i="50"/>
  <c r="P93" i="50"/>
  <c r="E93" i="50"/>
  <c r="S92" i="50"/>
  <c r="R92" i="50"/>
  <c r="Q92" i="50"/>
  <c r="P92" i="50"/>
  <c r="E92" i="50"/>
  <c r="S91" i="50"/>
  <c r="R91" i="50"/>
  <c r="Q91" i="50"/>
  <c r="P91" i="50"/>
  <c r="E91" i="50"/>
  <c r="T91" i="50" s="1"/>
  <c r="U90" i="50"/>
  <c r="S90" i="50"/>
  <c r="R90" i="50"/>
  <c r="Q90" i="50"/>
  <c r="P90" i="50"/>
  <c r="E90" i="50"/>
  <c r="T90" i="50" s="1"/>
  <c r="U89" i="50"/>
  <c r="T89" i="50"/>
  <c r="S89" i="50"/>
  <c r="R89" i="50"/>
  <c r="Q89" i="50"/>
  <c r="P89" i="50"/>
  <c r="E89" i="50"/>
  <c r="S88" i="50"/>
  <c r="R88" i="50"/>
  <c r="Q88" i="50"/>
  <c r="P88" i="50"/>
  <c r="E88" i="50"/>
  <c r="S87" i="50"/>
  <c r="R87" i="50"/>
  <c r="Q87" i="50"/>
  <c r="P87" i="50"/>
  <c r="E87" i="50"/>
  <c r="T87" i="50" s="1"/>
  <c r="U86" i="50"/>
  <c r="S86" i="50"/>
  <c r="R86" i="50"/>
  <c r="Q86" i="50"/>
  <c r="P86" i="50"/>
  <c r="E86" i="50"/>
  <c r="T86" i="50" s="1"/>
  <c r="W72" i="50"/>
  <c r="V72" i="50"/>
  <c r="O72" i="50"/>
  <c r="N72" i="50"/>
  <c r="M72" i="50"/>
  <c r="L72" i="50"/>
  <c r="K72" i="50"/>
  <c r="J72" i="50"/>
  <c r="I72" i="50"/>
  <c r="H72" i="50"/>
  <c r="G72" i="50"/>
  <c r="F72" i="50"/>
  <c r="C72" i="50"/>
  <c r="B72" i="50"/>
  <c r="E72" i="50" s="1"/>
  <c r="W71" i="50"/>
  <c r="V71" i="50"/>
  <c r="O71" i="50"/>
  <c r="N71" i="50"/>
  <c r="R71" i="50" s="1"/>
  <c r="M71" i="50"/>
  <c r="L71" i="50"/>
  <c r="K71" i="50"/>
  <c r="J71" i="50"/>
  <c r="I71" i="50"/>
  <c r="H71" i="50"/>
  <c r="G71" i="50"/>
  <c r="F71" i="50"/>
  <c r="C71" i="50"/>
  <c r="B71" i="50"/>
  <c r="E71" i="50" s="1"/>
  <c r="W70" i="50"/>
  <c r="V70" i="50"/>
  <c r="O70" i="50"/>
  <c r="N70" i="50"/>
  <c r="M70" i="50"/>
  <c r="S70" i="50" s="1"/>
  <c r="L70" i="50"/>
  <c r="R70" i="50" s="1"/>
  <c r="K70" i="50"/>
  <c r="J70" i="50"/>
  <c r="I70" i="50"/>
  <c r="H70" i="50"/>
  <c r="G70" i="50"/>
  <c r="F70" i="50"/>
  <c r="E70" i="50"/>
  <c r="C70" i="50"/>
  <c r="B70" i="50"/>
  <c r="S69" i="50"/>
  <c r="R69" i="50"/>
  <c r="Q69" i="50"/>
  <c r="P69" i="50"/>
  <c r="E69" i="50"/>
  <c r="U69" i="50" s="1"/>
  <c r="W67" i="50"/>
  <c r="V67" i="50"/>
  <c r="O67" i="50"/>
  <c r="N67" i="50"/>
  <c r="M67" i="50"/>
  <c r="S67" i="50" s="1"/>
  <c r="L67" i="50"/>
  <c r="K67" i="50"/>
  <c r="J67" i="50"/>
  <c r="I67" i="50"/>
  <c r="Q67" i="50" s="1"/>
  <c r="H67" i="50"/>
  <c r="G67" i="50"/>
  <c r="F67" i="50"/>
  <c r="C67" i="50"/>
  <c r="B67" i="50"/>
  <c r="E67" i="50" s="1"/>
  <c r="W66" i="50"/>
  <c r="V66" i="50"/>
  <c r="O66" i="50"/>
  <c r="N66" i="50"/>
  <c r="M66" i="50"/>
  <c r="S66" i="50" s="1"/>
  <c r="L66" i="50"/>
  <c r="R66" i="50" s="1"/>
  <c r="K66" i="50"/>
  <c r="J66" i="50"/>
  <c r="I66" i="50"/>
  <c r="Q66" i="50" s="1"/>
  <c r="H66" i="50"/>
  <c r="P66" i="50" s="1"/>
  <c r="G66" i="50"/>
  <c r="F66" i="50"/>
  <c r="C66" i="50"/>
  <c r="B66" i="50"/>
  <c r="S65" i="50"/>
  <c r="R65" i="50"/>
  <c r="Q65" i="50"/>
  <c r="P65" i="50"/>
  <c r="E65" i="50"/>
  <c r="T65" i="50" s="1"/>
  <c r="S64" i="50"/>
  <c r="R64" i="50"/>
  <c r="Q64" i="50"/>
  <c r="P64" i="50"/>
  <c r="E64" i="50"/>
  <c r="U64" i="50" s="1"/>
  <c r="T63" i="50"/>
  <c r="S63" i="50"/>
  <c r="R63" i="50"/>
  <c r="Q63" i="50"/>
  <c r="P63" i="50"/>
  <c r="E63" i="50"/>
  <c r="U63" i="50" s="1"/>
  <c r="S62" i="50"/>
  <c r="R62" i="50"/>
  <c r="Q62" i="50"/>
  <c r="P62" i="50"/>
  <c r="E62" i="50"/>
  <c r="S61" i="50"/>
  <c r="R61" i="50"/>
  <c r="Q61" i="50"/>
  <c r="P61" i="50"/>
  <c r="E61" i="50"/>
  <c r="U61" i="50" s="1"/>
  <c r="V59" i="50"/>
  <c r="O59" i="50"/>
  <c r="N59" i="50"/>
  <c r="M59" i="50"/>
  <c r="S59" i="50" s="1"/>
  <c r="L59" i="50"/>
  <c r="R59" i="50" s="1"/>
  <c r="K59" i="50"/>
  <c r="J59" i="50"/>
  <c r="I59" i="50"/>
  <c r="Q59" i="50" s="1"/>
  <c r="H59" i="50"/>
  <c r="G59" i="50"/>
  <c r="F59" i="50"/>
  <c r="C59" i="50"/>
  <c r="B59" i="50"/>
  <c r="S58" i="50"/>
  <c r="R58" i="50"/>
  <c r="Q58" i="50"/>
  <c r="P58" i="50"/>
  <c r="E58" i="50"/>
  <c r="S57" i="50"/>
  <c r="R57" i="50"/>
  <c r="Q57" i="50"/>
  <c r="P57" i="50"/>
  <c r="E57" i="50"/>
  <c r="T57" i="50" s="1"/>
  <c r="U56" i="50"/>
  <c r="T56" i="50"/>
  <c r="S56" i="50"/>
  <c r="R56" i="50"/>
  <c r="Q56" i="50"/>
  <c r="P56" i="50"/>
  <c r="E56" i="50"/>
  <c r="T55" i="50"/>
  <c r="S55" i="50"/>
  <c r="R55" i="50"/>
  <c r="Q55" i="50"/>
  <c r="P55" i="50"/>
  <c r="E55" i="50"/>
  <c r="U55" i="50" s="1"/>
  <c r="W53" i="50"/>
  <c r="V53" i="50"/>
  <c r="S53" i="50"/>
  <c r="O53" i="50"/>
  <c r="N53" i="50"/>
  <c r="M53" i="50"/>
  <c r="L53" i="50"/>
  <c r="R53" i="50" s="1"/>
  <c r="K53" i="50"/>
  <c r="J53" i="50"/>
  <c r="I53" i="50"/>
  <c r="H53" i="50"/>
  <c r="G53" i="50"/>
  <c r="F53" i="50"/>
  <c r="C53" i="50"/>
  <c r="B53" i="50"/>
  <c r="E53" i="50" s="1"/>
  <c r="S52" i="50"/>
  <c r="R52" i="50"/>
  <c r="Q52" i="50"/>
  <c r="P52" i="50"/>
  <c r="E52" i="50"/>
  <c r="T52" i="50" s="1"/>
  <c r="U51" i="50"/>
  <c r="S51" i="50"/>
  <c r="R51" i="50"/>
  <c r="Q51" i="50"/>
  <c r="P51" i="50"/>
  <c r="E51" i="50"/>
  <c r="T51" i="50" s="1"/>
  <c r="T50" i="50"/>
  <c r="S50" i="50"/>
  <c r="R50" i="50"/>
  <c r="Q50" i="50"/>
  <c r="P50" i="50"/>
  <c r="E50" i="50"/>
  <c r="U50" i="50" s="1"/>
  <c r="S49" i="50"/>
  <c r="R49" i="50"/>
  <c r="Q49" i="50"/>
  <c r="P49" i="50"/>
  <c r="E49" i="50"/>
  <c r="S48" i="50"/>
  <c r="R48" i="50"/>
  <c r="Q48" i="50"/>
  <c r="P48" i="50"/>
  <c r="E48" i="50"/>
  <c r="T48" i="50" s="1"/>
  <c r="U47" i="50"/>
  <c r="S47" i="50"/>
  <c r="R47" i="50"/>
  <c r="Q47" i="50"/>
  <c r="P47" i="50"/>
  <c r="E47" i="50"/>
  <c r="T47" i="50" s="1"/>
  <c r="T46" i="50"/>
  <c r="S46" i="50"/>
  <c r="R46" i="50"/>
  <c r="Q46" i="50"/>
  <c r="P46" i="50"/>
  <c r="E46" i="50"/>
  <c r="U46" i="50" s="1"/>
  <c r="S45" i="50"/>
  <c r="R45" i="50"/>
  <c r="Q45" i="50"/>
  <c r="P45" i="50"/>
  <c r="E45" i="50"/>
  <c r="S44" i="50"/>
  <c r="R44" i="50"/>
  <c r="Q44" i="50"/>
  <c r="P44" i="50"/>
  <c r="E44" i="50"/>
  <c r="T44" i="50" s="1"/>
  <c r="U43" i="50"/>
  <c r="S43" i="50"/>
  <c r="R43" i="50"/>
  <c r="Q43" i="50"/>
  <c r="P43" i="50"/>
  <c r="E43" i="50"/>
  <c r="T43" i="50" s="1"/>
  <c r="S42" i="50"/>
  <c r="R42" i="50"/>
  <c r="Q42" i="50"/>
  <c r="P42" i="50"/>
  <c r="E42" i="50"/>
  <c r="U42" i="50" s="1"/>
  <c r="W40" i="50"/>
  <c r="V40" i="50"/>
  <c r="O40" i="50"/>
  <c r="S40" i="50" s="1"/>
  <c r="N40" i="50"/>
  <c r="M40" i="50"/>
  <c r="L40" i="50"/>
  <c r="K40" i="50"/>
  <c r="J40" i="50"/>
  <c r="I40" i="50"/>
  <c r="H40" i="50"/>
  <c r="G40" i="50"/>
  <c r="F40" i="50"/>
  <c r="C40" i="50"/>
  <c r="B40" i="50"/>
  <c r="S39" i="50"/>
  <c r="R39" i="50"/>
  <c r="Q39" i="50"/>
  <c r="P39" i="50"/>
  <c r="E39" i="50"/>
  <c r="T38" i="50"/>
  <c r="S38" i="50"/>
  <c r="R38" i="50"/>
  <c r="Q38" i="50"/>
  <c r="P38" i="50"/>
  <c r="E38" i="50"/>
  <c r="U38" i="50" s="1"/>
  <c r="S37" i="50"/>
  <c r="R37" i="50"/>
  <c r="Q37" i="50"/>
  <c r="P37" i="50"/>
  <c r="E37" i="50"/>
  <c r="U37" i="50" s="1"/>
  <c r="S36" i="50"/>
  <c r="R36" i="50"/>
  <c r="Q36" i="50"/>
  <c r="P36" i="50"/>
  <c r="E36" i="50"/>
  <c r="S35" i="50"/>
  <c r="R35" i="50"/>
  <c r="Q35" i="50"/>
  <c r="P35" i="50"/>
  <c r="E35" i="50"/>
  <c r="W33" i="50"/>
  <c r="V33" i="50"/>
  <c r="O33" i="50"/>
  <c r="S33" i="50" s="1"/>
  <c r="N33" i="50"/>
  <c r="M33" i="50"/>
  <c r="L33" i="50"/>
  <c r="K33" i="50"/>
  <c r="J33" i="50"/>
  <c r="I33" i="50"/>
  <c r="H33" i="50"/>
  <c r="G33" i="50"/>
  <c r="F33" i="50"/>
  <c r="C33" i="50"/>
  <c r="B33" i="50"/>
  <c r="S32" i="50"/>
  <c r="R32" i="50"/>
  <c r="Q32" i="50"/>
  <c r="P32" i="50"/>
  <c r="E32" i="50"/>
  <c r="U32" i="50" s="1"/>
  <c r="W30" i="50"/>
  <c r="V30" i="50"/>
  <c r="O30" i="50"/>
  <c r="N30" i="50"/>
  <c r="M30" i="50"/>
  <c r="S30" i="50" s="1"/>
  <c r="L30" i="50"/>
  <c r="R30" i="50" s="1"/>
  <c r="K30" i="50"/>
  <c r="J30" i="50"/>
  <c r="I30" i="50"/>
  <c r="H30" i="50"/>
  <c r="G30" i="50"/>
  <c r="F30" i="50"/>
  <c r="C30" i="50"/>
  <c r="E30" i="50" s="1"/>
  <c r="B30" i="50"/>
  <c r="U29" i="50"/>
  <c r="S29" i="50"/>
  <c r="R29" i="50"/>
  <c r="Q29" i="50"/>
  <c r="P29" i="50"/>
  <c r="E29" i="50"/>
  <c r="T29" i="50" s="1"/>
  <c r="T28" i="50"/>
  <c r="S28" i="50"/>
  <c r="R28" i="50"/>
  <c r="Q28" i="50"/>
  <c r="P28" i="50"/>
  <c r="E28" i="50"/>
  <c r="U28" i="50" s="1"/>
  <c r="S27" i="50"/>
  <c r="R27" i="50"/>
  <c r="Q27" i="50"/>
  <c r="P27" i="50"/>
  <c r="E27" i="50"/>
  <c r="U27" i="50" s="1"/>
  <c r="U26" i="50"/>
  <c r="S26" i="50"/>
  <c r="R26" i="50"/>
  <c r="Q26" i="50"/>
  <c r="P26" i="50"/>
  <c r="E26" i="50"/>
  <c r="T26" i="50" s="1"/>
  <c r="W24" i="50"/>
  <c r="V24" i="50"/>
  <c r="O24" i="50"/>
  <c r="N24" i="50"/>
  <c r="M24" i="50"/>
  <c r="S24" i="50" s="1"/>
  <c r="L24" i="50"/>
  <c r="R24" i="50" s="1"/>
  <c r="K24" i="50"/>
  <c r="J24" i="50"/>
  <c r="I24" i="50"/>
  <c r="H24" i="50"/>
  <c r="P24" i="50" s="1"/>
  <c r="G24" i="50"/>
  <c r="F24" i="50"/>
  <c r="E24" i="50"/>
  <c r="C24" i="50"/>
  <c r="B24" i="50"/>
  <c r="S23" i="50"/>
  <c r="R23" i="50"/>
  <c r="Q23" i="50"/>
  <c r="P23" i="50"/>
  <c r="E23" i="50"/>
  <c r="S22" i="50"/>
  <c r="R22" i="50"/>
  <c r="Q22" i="50"/>
  <c r="P22" i="50"/>
  <c r="E22" i="50"/>
  <c r="U22" i="50" s="1"/>
  <c r="S21" i="50"/>
  <c r="R21" i="50"/>
  <c r="Q21" i="50"/>
  <c r="P21" i="50"/>
  <c r="E21" i="50"/>
  <c r="U21" i="50" s="1"/>
  <c r="U20" i="50"/>
  <c r="S20" i="50"/>
  <c r="R20" i="50"/>
  <c r="Q20" i="50"/>
  <c r="P20" i="50"/>
  <c r="E20" i="50"/>
  <c r="T20" i="50" s="1"/>
  <c r="S19" i="50"/>
  <c r="R19" i="50"/>
  <c r="Q19" i="50"/>
  <c r="P19" i="50"/>
  <c r="E19" i="50"/>
  <c r="S18" i="50"/>
  <c r="R18" i="50"/>
  <c r="Q18" i="50"/>
  <c r="P18" i="50"/>
  <c r="E18" i="50"/>
  <c r="U18" i="50" s="1"/>
  <c r="S17" i="50"/>
  <c r="R17" i="50"/>
  <c r="Q17" i="50"/>
  <c r="P17" i="50"/>
  <c r="E17" i="50"/>
  <c r="U17" i="50" s="1"/>
  <c r="W15" i="50"/>
  <c r="V15" i="50"/>
  <c r="O15" i="50"/>
  <c r="N15" i="50"/>
  <c r="M15" i="50"/>
  <c r="S15" i="50" s="1"/>
  <c r="L15" i="50"/>
  <c r="K15" i="50"/>
  <c r="J15" i="50"/>
  <c r="I15" i="50"/>
  <c r="Q15" i="50" s="1"/>
  <c r="H15" i="50"/>
  <c r="G15" i="50"/>
  <c r="F15" i="50"/>
  <c r="E15" i="50"/>
  <c r="C15" i="50"/>
  <c r="B15" i="50"/>
  <c r="S14" i="50"/>
  <c r="R14" i="50"/>
  <c r="Q14" i="50"/>
  <c r="P14" i="50"/>
  <c r="E14" i="50"/>
  <c r="U14" i="50" s="1"/>
  <c r="S13" i="50"/>
  <c r="R13" i="50"/>
  <c r="Q13" i="50"/>
  <c r="P13" i="50"/>
  <c r="E13" i="50"/>
  <c r="U13" i="50" s="1"/>
  <c r="T12" i="50"/>
  <c r="S12" i="50"/>
  <c r="R12" i="50"/>
  <c r="Q12" i="50"/>
  <c r="P12" i="50"/>
  <c r="E12" i="50"/>
  <c r="U12" i="50" s="1"/>
  <c r="S11" i="50"/>
  <c r="R11" i="50"/>
  <c r="Q11" i="50"/>
  <c r="P11" i="50"/>
  <c r="E11" i="50"/>
  <c r="U11" i="50" s="1"/>
  <c r="S10" i="50"/>
  <c r="R10" i="50"/>
  <c r="Q10" i="50"/>
  <c r="P10" i="50"/>
  <c r="T10" i="50" s="1"/>
  <c r="E10" i="50"/>
  <c r="U10" i="50" s="1"/>
  <c r="S9" i="50"/>
  <c r="R9" i="50"/>
  <c r="Q9" i="50"/>
  <c r="P9" i="50"/>
  <c r="E9" i="50"/>
  <c r="T93" i="49"/>
  <c r="S93" i="49"/>
  <c r="R93" i="49"/>
  <c r="Q93" i="49"/>
  <c r="P93" i="49"/>
  <c r="E93" i="49"/>
  <c r="U93" i="49" s="1"/>
  <c r="S92" i="49"/>
  <c r="R92" i="49"/>
  <c r="Q92" i="49"/>
  <c r="P92" i="49"/>
  <c r="E92" i="49"/>
  <c r="U92" i="49" s="1"/>
  <c r="T91" i="49"/>
  <c r="S91" i="49"/>
  <c r="R91" i="49"/>
  <c r="Q91" i="49"/>
  <c r="P91" i="49"/>
  <c r="E91" i="49"/>
  <c r="U91" i="49" s="1"/>
  <c r="S90" i="49"/>
  <c r="R90" i="49"/>
  <c r="Q90" i="49"/>
  <c r="P90" i="49"/>
  <c r="E90" i="49"/>
  <c r="U90" i="49" s="1"/>
  <c r="U89" i="49"/>
  <c r="T89" i="49"/>
  <c r="S89" i="49"/>
  <c r="R89" i="49"/>
  <c r="Q89" i="49"/>
  <c r="P89" i="49"/>
  <c r="E89" i="49"/>
  <c r="T88" i="49"/>
  <c r="S88" i="49"/>
  <c r="R88" i="49"/>
  <c r="Q88" i="49"/>
  <c r="P88" i="49"/>
  <c r="E88" i="49"/>
  <c r="U88" i="49" s="1"/>
  <c r="S87" i="49"/>
  <c r="R87" i="49"/>
  <c r="Q87" i="49"/>
  <c r="P87" i="49"/>
  <c r="E87" i="49"/>
  <c r="U87" i="49" s="1"/>
  <c r="S86" i="49"/>
  <c r="R86" i="49"/>
  <c r="Q86" i="49"/>
  <c r="P86" i="49"/>
  <c r="E86" i="49"/>
  <c r="U86" i="49" s="1"/>
  <c r="W72" i="49"/>
  <c r="V72" i="49"/>
  <c r="O72" i="49"/>
  <c r="N72" i="49"/>
  <c r="R72" i="49" s="1"/>
  <c r="M72" i="49"/>
  <c r="L72" i="49"/>
  <c r="K72" i="49"/>
  <c r="J72" i="49"/>
  <c r="I72" i="49"/>
  <c r="H72" i="49"/>
  <c r="G72" i="49"/>
  <c r="F72" i="49"/>
  <c r="C72" i="49"/>
  <c r="B72" i="49"/>
  <c r="W71" i="49"/>
  <c r="V71" i="49"/>
  <c r="O71" i="49"/>
  <c r="N71" i="49"/>
  <c r="M71" i="49"/>
  <c r="S71" i="49" s="1"/>
  <c r="L71" i="49"/>
  <c r="R71" i="49" s="1"/>
  <c r="K71" i="49"/>
  <c r="J71" i="49"/>
  <c r="I71" i="49"/>
  <c r="H71" i="49"/>
  <c r="P71" i="49" s="1"/>
  <c r="G71" i="49"/>
  <c r="F71" i="49"/>
  <c r="C71" i="49"/>
  <c r="E71" i="49" s="1"/>
  <c r="B71" i="49"/>
  <c r="W70" i="49"/>
  <c r="V70" i="49"/>
  <c r="O70" i="49"/>
  <c r="S70" i="49" s="1"/>
  <c r="N70" i="49"/>
  <c r="M70" i="49"/>
  <c r="L70" i="49"/>
  <c r="R70" i="49" s="1"/>
  <c r="K70" i="49"/>
  <c r="J70" i="49"/>
  <c r="I70" i="49"/>
  <c r="H70" i="49"/>
  <c r="G70" i="49"/>
  <c r="F70" i="49"/>
  <c r="C70" i="49"/>
  <c r="B70" i="49"/>
  <c r="E70" i="49" s="1"/>
  <c r="S69" i="49"/>
  <c r="R69" i="49"/>
  <c r="Q69" i="49"/>
  <c r="P69" i="49"/>
  <c r="E69" i="49"/>
  <c r="U69" i="49" s="1"/>
  <c r="W67" i="49"/>
  <c r="V67" i="49"/>
  <c r="O67" i="49"/>
  <c r="N67" i="49"/>
  <c r="M67" i="49"/>
  <c r="L67" i="49"/>
  <c r="K67" i="49"/>
  <c r="J67" i="49"/>
  <c r="I67" i="49"/>
  <c r="H67" i="49"/>
  <c r="G67" i="49"/>
  <c r="F67" i="49"/>
  <c r="C67" i="49"/>
  <c r="B67" i="49"/>
  <c r="W66" i="49"/>
  <c r="V66" i="49"/>
  <c r="O66" i="49"/>
  <c r="N66" i="49"/>
  <c r="M66" i="49"/>
  <c r="S66" i="49" s="1"/>
  <c r="L66" i="49"/>
  <c r="R66" i="49" s="1"/>
  <c r="K66" i="49"/>
  <c r="J66" i="49"/>
  <c r="I66" i="49"/>
  <c r="H66" i="49"/>
  <c r="P66" i="49" s="1"/>
  <c r="G66" i="49"/>
  <c r="F66" i="49"/>
  <c r="E66" i="49"/>
  <c r="C66" i="49"/>
  <c r="B66" i="49"/>
  <c r="S65" i="49"/>
  <c r="R65" i="49"/>
  <c r="Q65" i="49"/>
  <c r="P65" i="49"/>
  <c r="E65" i="49"/>
  <c r="U65" i="49" s="1"/>
  <c r="S64" i="49"/>
  <c r="R64" i="49"/>
  <c r="Q64" i="49"/>
  <c r="P64" i="49"/>
  <c r="E64" i="49"/>
  <c r="U64" i="49" s="1"/>
  <c r="S63" i="49"/>
  <c r="R63" i="49"/>
  <c r="Q63" i="49"/>
  <c r="P63" i="49"/>
  <c r="E63" i="49"/>
  <c r="T63" i="49" s="1"/>
  <c r="T62" i="49"/>
  <c r="S62" i="49"/>
  <c r="R62" i="49"/>
  <c r="Q62" i="49"/>
  <c r="P62" i="49"/>
  <c r="E62" i="49"/>
  <c r="U62" i="49" s="1"/>
  <c r="S61" i="49"/>
  <c r="R61" i="49"/>
  <c r="Q61" i="49"/>
  <c r="P61" i="49"/>
  <c r="E61" i="49"/>
  <c r="T61" i="49" s="1"/>
  <c r="V59" i="49"/>
  <c r="O59" i="49"/>
  <c r="N59" i="49"/>
  <c r="M59" i="49"/>
  <c r="S59" i="49" s="1"/>
  <c r="L59" i="49"/>
  <c r="R59" i="49" s="1"/>
  <c r="K59" i="49"/>
  <c r="J59" i="49"/>
  <c r="I59" i="49"/>
  <c r="H59" i="49"/>
  <c r="G59" i="49"/>
  <c r="F59" i="49"/>
  <c r="C59" i="49"/>
  <c r="B59" i="49"/>
  <c r="E59" i="49" s="1"/>
  <c r="S58" i="49"/>
  <c r="R58" i="49"/>
  <c r="Q58" i="49"/>
  <c r="P58" i="49"/>
  <c r="E58" i="49"/>
  <c r="U58" i="49" s="1"/>
  <c r="S57" i="49"/>
  <c r="R57" i="49"/>
  <c r="Q57" i="49"/>
  <c r="P57" i="49"/>
  <c r="E57" i="49"/>
  <c r="U57" i="49" s="1"/>
  <c r="S56" i="49"/>
  <c r="R56" i="49"/>
  <c r="Q56" i="49"/>
  <c r="P56" i="49"/>
  <c r="E56" i="49"/>
  <c r="U56" i="49" s="1"/>
  <c r="U55" i="49"/>
  <c r="S55" i="49"/>
  <c r="R55" i="49"/>
  <c r="Q55" i="49"/>
  <c r="P55" i="49"/>
  <c r="E55" i="49"/>
  <c r="T55" i="49" s="1"/>
  <c r="W53" i="49"/>
  <c r="V53" i="49"/>
  <c r="O53" i="49"/>
  <c r="N53" i="49"/>
  <c r="M53" i="49"/>
  <c r="S53" i="49" s="1"/>
  <c r="L53" i="49"/>
  <c r="R53" i="49" s="1"/>
  <c r="K53" i="49"/>
  <c r="J53" i="49"/>
  <c r="I53" i="49"/>
  <c r="Q53" i="49" s="1"/>
  <c r="H53" i="49"/>
  <c r="G53" i="49"/>
  <c r="F53" i="49"/>
  <c r="E53" i="49"/>
  <c r="C53" i="49"/>
  <c r="B53" i="49"/>
  <c r="S52" i="49"/>
  <c r="R52" i="49"/>
  <c r="Q52" i="49"/>
  <c r="P52" i="49"/>
  <c r="E52" i="49"/>
  <c r="U52" i="49" s="1"/>
  <c r="S51" i="49"/>
  <c r="R51" i="49"/>
  <c r="Q51" i="49"/>
  <c r="P51" i="49"/>
  <c r="E51" i="49"/>
  <c r="U51" i="49" s="1"/>
  <c r="U50" i="49"/>
  <c r="S50" i="49"/>
  <c r="R50" i="49"/>
  <c r="Q50" i="49"/>
  <c r="P50" i="49"/>
  <c r="E50" i="49"/>
  <c r="T50" i="49" s="1"/>
  <c r="U49" i="49"/>
  <c r="S49" i="49"/>
  <c r="R49" i="49"/>
  <c r="Q49" i="49"/>
  <c r="P49" i="49"/>
  <c r="E49" i="49"/>
  <c r="T49" i="49" s="1"/>
  <c r="S48" i="49"/>
  <c r="R48" i="49"/>
  <c r="Q48" i="49"/>
  <c r="P48" i="49"/>
  <c r="E48" i="49"/>
  <c r="U48" i="49" s="1"/>
  <c r="S47" i="49"/>
  <c r="R47" i="49"/>
  <c r="Q47" i="49"/>
  <c r="P47" i="49"/>
  <c r="E47" i="49"/>
  <c r="U47" i="49" s="1"/>
  <c r="U46" i="49"/>
  <c r="S46" i="49"/>
  <c r="R46" i="49"/>
  <c r="Q46" i="49"/>
  <c r="P46" i="49"/>
  <c r="E46" i="49"/>
  <c r="T46" i="49" s="1"/>
  <c r="U45" i="49"/>
  <c r="S45" i="49"/>
  <c r="R45" i="49"/>
  <c r="Q45" i="49"/>
  <c r="P45" i="49"/>
  <c r="E45" i="49"/>
  <c r="T45" i="49" s="1"/>
  <c r="S44" i="49"/>
  <c r="R44" i="49"/>
  <c r="Q44" i="49"/>
  <c r="P44" i="49"/>
  <c r="E44" i="49"/>
  <c r="U44" i="49" s="1"/>
  <c r="S43" i="49"/>
  <c r="R43" i="49"/>
  <c r="Q43" i="49"/>
  <c r="P43" i="49"/>
  <c r="E43" i="49"/>
  <c r="U42" i="49"/>
  <c r="S42" i="49"/>
  <c r="R42" i="49"/>
  <c r="Q42" i="49"/>
  <c r="P42" i="49"/>
  <c r="E42" i="49"/>
  <c r="T42" i="49" s="1"/>
  <c r="W40" i="49"/>
  <c r="V40" i="49"/>
  <c r="O40" i="49"/>
  <c r="N40" i="49"/>
  <c r="M40" i="49"/>
  <c r="S40" i="49" s="1"/>
  <c r="L40" i="49"/>
  <c r="K40" i="49"/>
  <c r="J40" i="49"/>
  <c r="I40" i="49"/>
  <c r="Q40" i="49" s="1"/>
  <c r="H40" i="49"/>
  <c r="P40" i="49" s="1"/>
  <c r="G40" i="49"/>
  <c r="F40" i="49"/>
  <c r="E40" i="49"/>
  <c r="C40" i="49"/>
  <c r="B40" i="49"/>
  <c r="S39" i="49"/>
  <c r="R39" i="49"/>
  <c r="Q39" i="49"/>
  <c r="P39" i="49"/>
  <c r="E39" i="49"/>
  <c r="U39" i="49" s="1"/>
  <c r="S38" i="49"/>
  <c r="R38" i="49"/>
  <c r="Q38" i="49"/>
  <c r="P38" i="49"/>
  <c r="E38" i="49"/>
  <c r="U38" i="49" s="1"/>
  <c r="U37" i="49"/>
  <c r="S37" i="49"/>
  <c r="R37" i="49"/>
  <c r="Q37" i="49"/>
  <c r="P37" i="49"/>
  <c r="E37" i="49"/>
  <c r="T37" i="49" s="1"/>
  <c r="U36" i="49"/>
  <c r="T36" i="49"/>
  <c r="S36" i="49"/>
  <c r="R36" i="49"/>
  <c r="Q36" i="49"/>
  <c r="P36" i="49"/>
  <c r="E36" i="49"/>
  <c r="S35" i="49"/>
  <c r="R35" i="49"/>
  <c r="Q35" i="49"/>
  <c r="P35" i="49"/>
  <c r="E35" i="49"/>
  <c r="W33" i="49"/>
  <c r="V33" i="49"/>
  <c r="O33" i="49"/>
  <c r="N33" i="49"/>
  <c r="M33" i="49"/>
  <c r="L33" i="49"/>
  <c r="K33" i="49"/>
  <c r="J33" i="49"/>
  <c r="I33" i="49"/>
  <c r="H33" i="49"/>
  <c r="G33" i="49"/>
  <c r="F33" i="49"/>
  <c r="C33" i="49"/>
  <c r="B33" i="49"/>
  <c r="S32" i="49"/>
  <c r="R32" i="49"/>
  <c r="Q32" i="49"/>
  <c r="U32" i="49" s="1"/>
  <c r="P32" i="49"/>
  <c r="E32" i="49"/>
  <c r="W30" i="49"/>
  <c r="V30" i="49"/>
  <c r="O30" i="49"/>
  <c r="N30" i="49"/>
  <c r="M30" i="49"/>
  <c r="S30" i="49" s="1"/>
  <c r="L30" i="49"/>
  <c r="R30" i="49" s="1"/>
  <c r="K30" i="49"/>
  <c r="J30" i="49"/>
  <c r="I30" i="49"/>
  <c r="H30" i="49"/>
  <c r="P30" i="49" s="1"/>
  <c r="G30" i="49"/>
  <c r="F30" i="49"/>
  <c r="C30" i="49"/>
  <c r="E30" i="49" s="1"/>
  <c r="B30" i="49"/>
  <c r="S29" i="49"/>
  <c r="R29" i="49"/>
  <c r="Q29" i="49"/>
  <c r="P29" i="49"/>
  <c r="E29" i="49"/>
  <c r="U29" i="49" s="1"/>
  <c r="S28" i="49"/>
  <c r="R28" i="49"/>
  <c r="Q28" i="49"/>
  <c r="P28" i="49"/>
  <c r="E28" i="49"/>
  <c r="U28" i="49" s="1"/>
  <c r="U27" i="49"/>
  <c r="S27" i="49"/>
  <c r="R27" i="49"/>
  <c r="Q27" i="49"/>
  <c r="P27" i="49"/>
  <c r="E27" i="49"/>
  <c r="T27" i="49" s="1"/>
  <c r="T26" i="49"/>
  <c r="S26" i="49"/>
  <c r="R26" i="49"/>
  <c r="Q26" i="49"/>
  <c r="P26" i="49"/>
  <c r="E26" i="49"/>
  <c r="U26" i="49" s="1"/>
  <c r="W24" i="49"/>
  <c r="V24" i="49"/>
  <c r="S24" i="49"/>
  <c r="O24" i="49"/>
  <c r="N24" i="49"/>
  <c r="M24" i="49"/>
  <c r="L24" i="49"/>
  <c r="R24" i="49" s="1"/>
  <c r="K24" i="49"/>
  <c r="J24" i="49"/>
  <c r="I24" i="49"/>
  <c r="H24" i="49"/>
  <c r="P24" i="49" s="1"/>
  <c r="G24" i="49"/>
  <c r="F24" i="49"/>
  <c r="C24" i="49"/>
  <c r="B24" i="49"/>
  <c r="E24" i="49" s="1"/>
  <c r="S23" i="49"/>
  <c r="R23" i="49"/>
  <c r="Q23" i="49"/>
  <c r="P23" i="49"/>
  <c r="E23" i="49"/>
  <c r="U23" i="49" s="1"/>
  <c r="U22" i="49"/>
  <c r="S22" i="49"/>
  <c r="R22" i="49"/>
  <c r="Q22" i="49"/>
  <c r="P22" i="49"/>
  <c r="E22" i="49"/>
  <c r="T22" i="49" s="1"/>
  <c r="U21" i="49"/>
  <c r="S21" i="49"/>
  <c r="R21" i="49"/>
  <c r="Q21" i="49"/>
  <c r="P21" i="49"/>
  <c r="E21" i="49"/>
  <c r="T21" i="49" s="1"/>
  <c r="S20" i="49"/>
  <c r="R20" i="49"/>
  <c r="Q20" i="49"/>
  <c r="P20" i="49"/>
  <c r="E20" i="49"/>
  <c r="S19" i="49"/>
  <c r="R19" i="49"/>
  <c r="Q19" i="49"/>
  <c r="P19" i="49"/>
  <c r="E19" i="49"/>
  <c r="U19" i="49" s="1"/>
  <c r="U18" i="49"/>
  <c r="S18" i="49"/>
  <c r="R18" i="49"/>
  <c r="Q18" i="49"/>
  <c r="P18" i="49"/>
  <c r="E18" i="49"/>
  <c r="T18" i="49" s="1"/>
  <c r="U17" i="49"/>
  <c r="T17" i="49"/>
  <c r="S17" i="49"/>
  <c r="R17" i="49"/>
  <c r="Q17" i="49"/>
  <c r="P17" i="49"/>
  <c r="E17" i="49"/>
  <c r="W15" i="49"/>
  <c r="V15" i="49"/>
  <c r="O15" i="49"/>
  <c r="S15" i="49" s="1"/>
  <c r="N15" i="49"/>
  <c r="M15" i="49"/>
  <c r="L15" i="49"/>
  <c r="K15" i="49"/>
  <c r="J15" i="49"/>
  <c r="I15" i="49"/>
  <c r="H15" i="49"/>
  <c r="P15" i="49" s="1"/>
  <c r="G15" i="49"/>
  <c r="F15" i="49"/>
  <c r="C15" i="49"/>
  <c r="B15" i="49"/>
  <c r="S14" i="49"/>
  <c r="R14" i="49"/>
  <c r="Q14" i="49"/>
  <c r="P14" i="49"/>
  <c r="E14" i="49"/>
  <c r="U14" i="49" s="1"/>
  <c r="U13" i="49"/>
  <c r="S13" i="49"/>
  <c r="R13" i="49"/>
  <c r="Q13" i="49"/>
  <c r="P13" i="49"/>
  <c r="E13" i="49"/>
  <c r="T13" i="49" s="1"/>
  <c r="U12" i="49"/>
  <c r="T12" i="49"/>
  <c r="S12" i="49"/>
  <c r="R12" i="49"/>
  <c r="Q12" i="49"/>
  <c r="P12" i="49"/>
  <c r="E12" i="49"/>
  <c r="S11" i="49"/>
  <c r="R11" i="49"/>
  <c r="Q11" i="49"/>
  <c r="P11" i="49"/>
  <c r="E11" i="49"/>
  <c r="S10" i="49"/>
  <c r="R10" i="49"/>
  <c r="Q10" i="49"/>
  <c r="P10" i="49"/>
  <c r="E10" i="49"/>
  <c r="U10" i="49" s="1"/>
  <c r="U9" i="49"/>
  <c r="S9" i="49"/>
  <c r="R9" i="49"/>
  <c r="Q9" i="49"/>
  <c r="P9" i="49"/>
  <c r="E9" i="49"/>
  <c r="U93" i="48"/>
  <c r="T93" i="48"/>
  <c r="S93" i="48"/>
  <c r="R93" i="48"/>
  <c r="Q93" i="48"/>
  <c r="P93" i="48"/>
  <c r="E93" i="48"/>
  <c r="T92" i="48"/>
  <c r="S92" i="48"/>
  <c r="R92" i="48"/>
  <c r="Q92" i="48"/>
  <c r="P92" i="48"/>
  <c r="E92" i="48"/>
  <c r="U92" i="48" s="1"/>
  <c r="S91" i="48"/>
  <c r="R91" i="48"/>
  <c r="Q91" i="48"/>
  <c r="P91" i="48"/>
  <c r="E91" i="48"/>
  <c r="U91" i="48" s="1"/>
  <c r="U90" i="48"/>
  <c r="S90" i="48"/>
  <c r="R90" i="48"/>
  <c r="Q90" i="48"/>
  <c r="P90" i="48"/>
  <c r="E90" i="48"/>
  <c r="T90" i="48" s="1"/>
  <c r="U89" i="48"/>
  <c r="T89" i="48"/>
  <c r="S89" i="48"/>
  <c r="R89" i="48"/>
  <c r="Q89" i="48"/>
  <c r="P89" i="48"/>
  <c r="E89" i="48"/>
  <c r="T88" i="48"/>
  <c r="S88" i="48"/>
  <c r="R88" i="48"/>
  <c r="Q88" i="48"/>
  <c r="P88" i="48"/>
  <c r="E88" i="48"/>
  <c r="U88" i="48" s="1"/>
  <c r="S87" i="48"/>
  <c r="R87" i="48"/>
  <c r="Q87" i="48"/>
  <c r="P87" i="48"/>
  <c r="E87" i="48"/>
  <c r="U87" i="48" s="1"/>
  <c r="U86" i="48"/>
  <c r="S86" i="48"/>
  <c r="R86" i="48"/>
  <c r="Q86" i="48"/>
  <c r="P86" i="48"/>
  <c r="E86" i="48"/>
  <c r="T86" i="48" s="1"/>
  <c r="W72" i="48"/>
  <c r="V72" i="48"/>
  <c r="O72" i="48"/>
  <c r="N72" i="48"/>
  <c r="M72" i="48"/>
  <c r="L72" i="48"/>
  <c r="K72" i="48"/>
  <c r="J72" i="48"/>
  <c r="I72" i="48"/>
  <c r="H72" i="48"/>
  <c r="P72" i="48" s="1"/>
  <c r="G72" i="48"/>
  <c r="F72" i="48"/>
  <c r="C72" i="48"/>
  <c r="B72" i="48"/>
  <c r="W71" i="48"/>
  <c r="V71" i="48"/>
  <c r="O71" i="48"/>
  <c r="N71" i="48"/>
  <c r="M71" i="48"/>
  <c r="L71" i="48"/>
  <c r="K71" i="48"/>
  <c r="J71" i="48"/>
  <c r="I71" i="48"/>
  <c r="H71" i="48"/>
  <c r="G71" i="48"/>
  <c r="F71" i="48"/>
  <c r="C71" i="48"/>
  <c r="B71" i="48"/>
  <c r="W70" i="48"/>
  <c r="V70" i="48"/>
  <c r="O70" i="48"/>
  <c r="N70" i="48"/>
  <c r="M70" i="48"/>
  <c r="L70" i="48"/>
  <c r="K70" i="48"/>
  <c r="J70" i="48"/>
  <c r="I70" i="48"/>
  <c r="H70" i="48"/>
  <c r="G70" i="48"/>
  <c r="F70" i="48"/>
  <c r="C70" i="48"/>
  <c r="B70" i="48"/>
  <c r="S69" i="48"/>
  <c r="R69" i="48"/>
  <c r="Q69" i="48"/>
  <c r="P69" i="48"/>
  <c r="E69" i="48"/>
  <c r="T69" i="48" s="1"/>
  <c r="W67" i="48"/>
  <c r="V67" i="48"/>
  <c r="O67" i="48"/>
  <c r="N67" i="48"/>
  <c r="M67" i="48"/>
  <c r="L67" i="48"/>
  <c r="K67" i="48"/>
  <c r="J67" i="48"/>
  <c r="I67" i="48"/>
  <c r="H67" i="48"/>
  <c r="G67" i="48"/>
  <c r="F67" i="48"/>
  <c r="C67" i="48"/>
  <c r="B67" i="48"/>
  <c r="W66" i="48"/>
  <c r="V66" i="48"/>
  <c r="O66" i="48"/>
  <c r="N66" i="48"/>
  <c r="M66" i="48"/>
  <c r="S66" i="48" s="1"/>
  <c r="L66" i="48"/>
  <c r="R66" i="48" s="1"/>
  <c r="K66" i="48"/>
  <c r="J66" i="48"/>
  <c r="I66" i="48"/>
  <c r="H66" i="48"/>
  <c r="G66" i="48"/>
  <c r="F66" i="48"/>
  <c r="C66" i="48"/>
  <c r="B66" i="48"/>
  <c r="S65" i="48"/>
  <c r="R65" i="48"/>
  <c r="Q65" i="48"/>
  <c r="P65" i="48"/>
  <c r="E65" i="48"/>
  <c r="U65" i="48" s="1"/>
  <c r="S64" i="48"/>
  <c r="R64" i="48"/>
  <c r="Q64" i="48"/>
  <c r="P64" i="48"/>
  <c r="E64" i="48"/>
  <c r="T64" i="48" s="1"/>
  <c r="U63" i="48"/>
  <c r="S63" i="48"/>
  <c r="R63" i="48"/>
  <c r="Q63" i="48"/>
  <c r="P63" i="48"/>
  <c r="E63" i="48"/>
  <c r="T63" i="48" s="1"/>
  <c r="S62" i="48"/>
  <c r="R62" i="48"/>
  <c r="Q62" i="48"/>
  <c r="P62" i="48"/>
  <c r="E62" i="48"/>
  <c r="U62" i="48" s="1"/>
  <c r="S61" i="48"/>
  <c r="R61" i="48"/>
  <c r="Q61" i="48"/>
  <c r="P61" i="48"/>
  <c r="E61" i="48"/>
  <c r="V59" i="48"/>
  <c r="O59" i="48"/>
  <c r="N59" i="48"/>
  <c r="M59" i="48"/>
  <c r="S59" i="48" s="1"/>
  <c r="L59" i="48"/>
  <c r="R59" i="48" s="1"/>
  <c r="K59" i="48"/>
  <c r="J59" i="48"/>
  <c r="I59" i="48"/>
  <c r="H59" i="48"/>
  <c r="G59" i="48"/>
  <c r="F59" i="48"/>
  <c r="C59" i="48"/>
  <c r="E59" i="48" s="1"/>
  <c r="B59" i="48"/>
  <c r="S58" i="48"/>
  <c r="R58" i="48"/>
  <c r="Q58" i="48"/>
  <c r="P58" i="48"/>
  <c r="E58" i="48"/>
  <c r="U58" i="48" s="1"/>
  <c r="S57" i="48"/>
  <c r="R57" i="48"/>
  <c r="Q57" i="48"/>
  <c r="P57" i="48"/>
  <c r="E57" i="48"/>
  <c r="U57" i="48" s="1"/>
  <c r="U56" i="48"/>
  <c r="S56" i="48"/>
  <c r="R56" i="48"/>
  <c r="Q56" i="48"/>
  <c r="P56" i="48"/>
  <c r="E56" i="48"/>
  <c r="T56" i="48" s="1"/>
  <c r="S55" i="48"/>
  <c r="R55" i="48"/>
  <c r="Q55" i="48"/>
  <c r="P55" i="48"/>
  <c r="E55" i="48"/>
  <c r="W53" i="48"/>
  <c r="V53" i="48"/>
  <c r="O53" i="48"/>
  <c r="N53" i="48"/>
  <c r="M53" i="48"/>
  <c r="S53" i="48" s="1"/>
  <c r="L53" i="48"/>
  <c r="R53" i="48" s="1"/>
  <c r="K53" i="48"/>
  <c r="J53" i="48"/>
  <c r="I53" i="48"/>
  <c r="H53" i="48"/>
  <c r="G53" i="48"/>
  <c r="F53" i="48"/>
  <c r="C53" i="48"/>
  <c r="B53" i="48"/>
  <c r="S52" i="48"/>
  <c r="R52" i="48"/>
  <c r="Q52" i="48"/>
  <c r="P52" i="48"/>
  <c r="E52" i="48"/>
  <c r="U52" i="48" s="1"/>
  <c r="S51" i="48"/>
  <c r="R51" i="48"/>
  <c r="Q51" i="48"/>
  <c r="P51" i="48"/>
  <c r="E51" i="48"/>
  <c r="T51" i="48" s="1"/>
  <c r="S50" i="48"/>
  <c r="R50" i="48"/>
  <c r="Q50" i="48"/>
  <c r="P50" i="48"/>
  <c r="E50" i="48"/>
  <c r="T50" i="48" s="1"/>
  <c r="T49" i="48"/>
  <c r="S49" i="48"/>
  <c r="R49" i="48"/>
  <c r="Q49" i="48"/>
  <c r="P49" i="48"/>
  <c r="E49" i="48"/>
  <c r="U49" i="48" s="1"/>
  <c r="S48" i="48"/>
  <c r="R48" i="48"/>
  <c r="Q48" i="48"/>
  <c r="P48" i="48"/>
  <c r="E48" i="48"/>
  <c r="U48" i="48" s="1"/>
  <c r="S47" i="48"/>
  <c r="R47" i="48"/>
  <c r="Q47" i="48"/>
  <c r="P47" i="48"/>
  <c r="E47" i="48"/>
  <c r="S46" i="48"/>
  <c r="R46" i="48"/>
  <c r="Q46" i="48"/>
  <c r="P46" i="48"/>
  <c r="E46" i="48"/>
  <c r="T45" i="48"/>
  <c r="S45" i="48"/>
  <c r="R45" i="48"/>
  <c r="Q45" i="48"/>
  <c r="P45" i="48"/>
  <c r="E45" i="48"/>
  <c r="U45" i="48" s="1"/>
  <c r="S44" i="48"/>
  <c r="R44" i="48"/>
  <c r="Q44" i="48"/>
  <c r="P44" i="48"/>
  <c r="E44" i="48"/>
  <c r="U44" i="48" s="1"/>
  <c r="S43" i="48"/>
  <c r="R43" i="48"/>
  <c r="Q43" i="48"/>
  <c r="P43" i="48"/>
  <c r="E43" i="48"/>
  <c r="S42" i="48"/>
  <c r="R42" i="48"/>
  <c r="Q42" i="48"/>
  <c r="P42" i="48"/>
  <c r="E42" i="48"/>
  <c r="W40" i="48"/>
  <c r="V40" i="48"/>
  <c r="O40" i="48"/>
  <c r="N40" i="48"/>
  <c r="M40" i="48"/>
  <c r="S40" i="48" s="1"/>
  <c r="L40" i="48"/>
  <c r="R40" i="48" s="1"/>
  <c r="K40" i="48"/>
  <c r="J40" i="48"/>
  <c r="I40" i="48"/>
  <c r="Q40" i="48" s="1"/>
  <c r="H40" i="48"/>
  <c r="G40" i="48"/>
  <c r="F40" i="48"/>
  <c r="C40" i="48"/>
  <c r="B40" i="48"/>
  <c r="S39" i="48"/>
  <c r="R39" i="48"/>
  <c r="Q39" i="48"/>
  <c r="P39" i="48"/>
  <c r="E39" i="48"/>
  <c r="U39" i="48" s="1"/>
  <c r="S38" i="48"/>
  <c r="R38" i="48"/>
  <c r="Q38" i="48"/>
  <c r="P38" i="48"/>
  <c r="E38" i="48"/>
  <c r="T38" i="48" s="1"/>
  <c r="U37" i="48"/>
  <c r="S37" i="48"/>
  <c r="R37" i="48"/>
  <c r="Q37" i="48"/>
  <c r="P37" i="48"/>
  <c r="E37" i="48"/>
  <c r="T37" i="48" s="1"/>
  <c r="S36" i="48"/>
  <c r="R36" i="48"/>
  <c r="Q36" i="48"/>
  <c r="P36" i="48"/>
  <c r="E36" i="48"/>
  <c r="S35" i="48"/>
  <c r="R35" i="48"/>
  <c r="Q35" i="48"/>
  <c r="P35" i="48"/>
  <c r="E35" i="48"/>
  <c r="W33" i="48"/>
  <c r="V33" i="48"/>
  <c r="O33" i="48"/>
  <c r="N33" i="48"/>
  <c r="M33" i="48"/>
  <c r="S33" i="48" s="1"/>
  <c r="L33" i="48"/>
  <c r="K33" i="48"/>
  <c r="J33" i="48"/>
  <c r="I33" i="48"/>
  <c r="Q33" i="48" s="1"/>
  <c r="H33" i="48"/>
  <c r="G33" i="48"/>
  <c r="F33" i="48"/>
  <c r="C33" i="48"/>
  <c r="B33" i="48"/>
  <c r="S32" i="48"/>
  <c r="R32" i="48"/>
  <c r="Q32" i="48"/>
  <c r="U32" i="48" s="1"/>
  <c r="P32" i="48"/>
  <c r="E32" i="48"/>
  <c r="T32" i="48" s="1"/>
  <c r="W30" i="48"/>
  <c r="V30" i="48"/>
  <c r="O30" i="48"/>
  <c r="N30" i="48"/>
  <c r="M30" i="48"/>
  <c r="S30" i="48" s="1"/>
  <c r="L30" i="48"/>
  <c r="R30" i="48" s="1"/>
  <c r="K30" i="48"/>
  <c r="J30" i="48"/>
  <c r="I30" i="48"/>
  <c r="H30" i="48"/>
  <c r="G30" i="48"/>
  <c r="F30" i="48"/>
  <c r="C30" i="48"/>
  <c r="B30" i="48"/>
  <c r="S29" i="48"/>
  <c r="R29" i="48"/>
  <c r="Q29" i="48"/>
  <c r="P29" i="48"/>
  <c r="E29" i="48"/>
  <c r="U29" i="48" s="1"/>
  <c r="S28" i="48"/>
  <c r="R28" i="48"/>
  <c r="Q28" i="48"/>
  <c r="P28" i="48"/>
  <c r="E28" i="48"/>
  <c r="T28" i="48" s="1"/>
  <c r="S27" i="48"/>
  <c r="R27" i="48"/>
  <c r="Q27" i="48"/>
  <c r="P27" i="48"/>
  <c r="E27" i="48"/>
  <c r="S26" i="48"/>
  <c r="R26" i="48"/>
  <c r="Q26" i="48"/>
  <c r="P26" i="48"/>
  <c r="E26" i="48"/>
  <c r="U26" i="48" s="1"/>
  <c r="W24" i="48"/>
  <c r="V24" i="48"/>
  <c r="O24" i="48"/>
  <c r="N24" i="48"/>
  <c r="M24" i="48"/>
  <c r="S24" i="48" s="1"/>
  <c r="L24" i="48"/>
  <c r="R24" i="48" s="1"/>
  <c r="K24" i="48"/>
  <c r="J24" i="48"/>
  <c r="I24" i="48"/>
  <c r="H24" i="48"/>
  <c r="G24" i="48"/>
  <c r="F24" i="48"/>
  <c r="C24" i="48"/>
  <c r="B24" i="48"/>
  <c r="E24" i="48" s="1"/>
  <c r="S23" i="48"/>
  <c r="R23" i="48"/>
  <c r="Q23" i="48"/>
  <c r="P23" i="48"/>
  <c r="E23" i="48"/>
  <c r="T23" i="48" s="1"/>
  <c r="U22" i="48"/>
  <c r="S22" i="48"/>
  <c r="R22" i="48"/>
  <c r="Q22" i="48"/>
  <c r="P22" i="48"/>
  <c r="E22" i="48"/>
  <c r="T22" i="48" s="1"/>
  <c r="S21" i="48"/>
  <c r="R21" i="48"/>
  <c r="Q21" i="48"/>
  <c r="P21" i="48"/>
  <c r="E21" i="48"/>
  <c r="S20" i="48"/>
  <c r="R20" i="48"/>
  <c r="Q20" i="48"/>
  <c r="P20" i="48"/>
  <c r="E20" i="48"/>
  <c r="U20" i="48" s="1"/>
  <c r="S19" i="48"/>
  <c r="R19" i="48"/>
  <c r="Q19" i="48"/>
  <c r="P19" i="48"/>
  <c r="E19" i="48"/>
  <c r="T19" i="48" s="1"/>
  <c r="S18" i="48"/>
  <c r="R18" i="48"/>
  <c r="Q18" i="48"/>
  <c r="P18" i="48"/>
  <c r="E18" i="48"/>
  <c r="S17" i="48"/>
  <c r="R17" i="48"/>
  <c r="Q17" i="48"/>
  <c r="P17" i="48"/>
  <c r="E17" i="48"/>
  <c r="U17" i="48" s="1"/>
  <c r="W15" i="48"/>
  <c r="V15" i="48"/>
  <c r="O15" i="48"/>
  <c r="N15" i="48"/>
  <c r="M15" i="48"/>
  <c r="L15" i="48"/>
  <c r="R15" i="48" s="1"/>
  <c r="K15" i="48"/>
  <c r="J15" i="48"/>
  <c r="I15" i="48"/>
  <c r="H15" i="48"/>
  <c r="G15" i="48"/>
  <c r="F15" i="48"/>
  <c r="C15" i="48"/>
  <c r="B15" i="48"/>
  <c r="S14" i="48"/>
  <c r="R14" i="48"/>
  <c r="Q14" i="48"/>
  <c r="P14" i="48"/>
  <c r="E14" i="48"/>
  <c r="T14" i="48" s="1"/>
  <c r="S13" i="48"/>
  <c r="R13" i="48"/>
  <c r="Q13" i="48"/>
  <c r="P13" i="48"/>
  <c r="E13" i="48"/>
  <c r="S12" i="48"/>
  <c r="R12" i="48"/>
  <c r="Q12" i="48"/>
  <c r="P12" i="48"/>
  <c r="E12" i="48"/>
  <c r="U12" i="48" s="1"/>
  <c r="S11" i="48"/>
  <c r="R11" i="48"/>
  <c r="Q11" i="48"/>
  <c r="P11" i="48"/>
  <c r="E11" i="48"/>
  <c r="U11" i="48" s="1"/>
  <c r="S10" i="48"/>
  <c r="R10" i="48"/>
  <c r="Q10" i="48"/>
  <c r="P10" i="48"/>
  <c r="E10" i="48"/>
  <c r="S9" i="48"/>
  <c r="R9" i="48"/>
  <c r="Q9" i="48"/>
  <c r="P9" i="48"/>
  <c r="E9" i="48"/>
  <c r="T9" i="48" s="1"/>
  <c r="U93" i="47"/>
  <c r="S93" i="47"/>
  <c r="R93" i="47"/>
  <c r="Q93" i="47"/>
  <c r="P93" i="47"/>
  <c r="E93" i="47"/>
  <c r="T93" i="47" s="1"/>
  <c r="S92" i="47"/>
  <c r="R92" i="47"/>
  <c r="Q92" i="47"/>
  <c r="P92" i="47"/>
  <c r="E92" i="47"/>
  <c r="U92" i="47" s="1"/>
  <c r="S91" i="47"/>
  <c r="R91" i="47"/>
  <c r="Q91" i="47"/>
  <c r="P91" i="47"/>
  <c r="E91" i="47"/>
  <c r="T91" i="47" s="1"/>
  <c r="S90" i="47"/>
  <c r="R90" i="47"/>
  <c r="Q90" i="47"/>
  <c r="P90" i="47"/>
  <c r="E90" i="47"/>
  <c r="U89" i="47"/>
  <c r="T89" i="47"/>
  <c r="S89" i="47"/>
  <c r="R89" i="47"/>
  <c r="Q89" i="47"/>
  <c r="P89" i="47"/>
  <c r="E89" i="47"/>
  <c r="S88" i="47"/>
  <c r="R88" i="47"/>
  <c r="Q88" i="47"/>
  <c r="P88" i="47"/>
  <c r="E88" i="47"/>
  <c r="U88" i="47" s="1"/>
  <c r="S87" i="47"/>
  <c r="R87" i="47"/>
  <c r="Q87" i="47"/>
  <c r="P87" i="47"/>
  <c r="E87" i="47"/>
  <c r="T87" i="47" s="1"/>
  <c r="U86" i="47"/>
  <c r="S86" i="47"/>
  <c r="R86" i="47"/>
  <c r="Q86" i="47"/>
  <c r="P86" i="47"/>
  <c r="E86" i="47"/>
  <c r="T86" i="47" s="1"/>
  <c r="W72" i="47"/>
  <c r="V72" i="47"/>
  <c r="O72" i="47"/>
  <c r="N72" i="47"/>
  <c r="M72" i="47"/>
  <c r="S72" i="47" s="1"/>
  <c r="L72" i="47"/>
  <c r="R72" i="47" s="1"/>
  <c r="K72" i="47"/>
  <c r="J72" i="47"/>
  <c r="I72" i="47"/>
  <c r="H72" i="47"/>
  <c r="P72" i="47" s="1"/>
  <c r="G72" i="47"/>
  <c r="F72" i="47"/>
  <c r="C72" i="47"/>
  <c r="B72" i="47"/>
  <c r="E72" i="47" s="1"/>
  <c r="W71" i="47"/>
  <c r="V71" i="47"/>
  <c r="S71" i="47"/>
  <c r="O71" i="47"/>
  <c r="N71" i="47"/>
  <c r="M71" i="47"/>
  <c r="L71" i="47"/>
  <c r="K71" i="47"/>
  <c r="J71" i="47"/>
  <c r="I71" i="47"/>
  <c r="H71" i="47"/>
  <c r="G71" i="47"/>
  <c r="F71" i="47"/>
  <c r="C71" i="47"/>
  <c r="B71" i="47"/>
  <c r="E71" i="47" s="1"/>
  <c r="W70" i="47"/>
  <c r="V70" i="47"/>
  <c r="O70" i="47"/>
  <c r="N70" i="47"/>
  <c r="M70" i="47"/>
  <c r="S70" i="47" s="1"/>
  <c r="L70" i="47"/>
  <c r="K70" i="47"/>
  <c r="J70" i="47"/>
  <c r="I70" i="47"/>
  <c r="H70" i="47"/>
  <c r="G70" i="47"/>
  <c r="F70" i="47"/>
  <c r="C70" i="47"/>
  <c r="E70" i="47" s="1"/>
  <c r="B70" i="47"/>
  <c r="S69" i="47"/>
  <c r="R69" i="47"/>
  <c r="Q69" i="47"/>
  <c r="P69" i="47"/>
  <c r="E69" i="47"/>
  <c r="W67" i="47"/>
  <c r="V67" i="47"/>
  <c r="O67" i="47"/>
  <c r="N67" i="47"/>
  <c r="M67" i="47"/>
  <c r="S67" i="47" s="1"/>
  <c r="L67" i="47"/>
  <c r="K67" i="47"/>
  <c r="J67" i="47"/>
  <c r="I67" i="47"/>
  <c r="Q67" i="47" s="1"/>
  <c r="H67" i="47"/>
  <c r="G67" i="47"/>
  <c r="F67" i="47"/>
  <c r="C67" i="47"/>
  <c r="B67" i="47"/>
  <c r="W66" i="47"/>
  <c r="V66" i="47"/>
  <c r="S66" i="47"/>
  <c r="R66" i="47"/>
  <c r="O66" i="47"/>
  <c r="N66" i="47"/>
  <c r="M66" i="47"/>
  <c r="L66" i="47"/>
  <c r="K66" i="47"/>
  <c r="J66" i="47"/>
  <c r="I66" i="47"/>
  <c r="Q66" i="47" s="1"/>
  <c r="H66" i="47"/>
  <c r="P66" i="47" s="1"/>
  <c r="G66" i="47"/>
  <c r="F66" i="47"/>
  <c r="C66" i="47"/>
  <c r="B66" i="47"/>
  <c r="E66" i="47" s="1"/>
  <c r="U65" i="47"/>
  <c r="S65" i="47"/>
  <c r="R65" i="47"/>
  <c r="Q65" i="47"/>
  <c r="P65" i="47"/>
  <c r="E65" i="47"/>
  <c r="T65" i="47" s="1"/>
  <c r="U64" i="47"/>
  <c r="T64" i="47"/>
  <c r="S64" i="47"/>
  <c r="R64" i="47"/>
  <c r="Q64" i="47"/>
  <c r="P64" i="47"/>
  <c r="E64" i="47"/>
  <c r="S63" i="47"/>
  <c r="R63" i="47"/>
  <c r="Q63" i="47"/>
  <c r="P63" i="47"/>
  <c r="E63" i="47"/>
  <c r="U63" i="47" s="1"/>
  <c r="S62" i="47"/>
  <c r="R62" i="47"/>
  <c r="Q62" i="47"/>
  <c r="P62" i="47"/>
  <c r="E62" i="47"/>
  <c r="U62" i="47" s="1"/>
  <c r="U61" i="47"/>
  <c r="S61" i="47"/>
  <c r="R61" i="47"/>
  <c r="Q61" i="47"/>
  <c r="P61" i="47"/>
  <c r="E61" i="47"/>
  <c r="V59" i="47"/>
  <c r="O59" i="47"/>
  <c r="N59" i="47"/>
  <c r="M59" i="47"/>
  <c r="S59" i="47" s="1"/>
  <c r="L59" i="47"/>
  <c r="R59" i="47" s="1"/>
  <c r="K59" i="47"/>
  <c r="J59" i="47"/>
  <c r="I59" i="47"/>
  <c r="H59" i="47"/>
  <c r="G59" i="47"/>
  <c r="F59" i="47"/>
  <c r="C59" i="47"/>
  <c r="B59" i="47"/>
  <c r="S58" i="47"/>
  <c r="R58" i="47"/>
  <c r="Q58" i="47"/>
  <c r="P58" i="47"/>
  <c r="E58" i="47"/>
  <c r="U58" i="47" s="1"/>
  <c r="S57" i="47"/>
  <c r="R57" i="47"/>
  <c r="Q57" i="47"/>
  <c r="P57" i="47"/>
  <c r="E57" i="47"/>
  <c r="T57" i="47" s="1"/>
  <c r="S56" i="47"/>
  <c r="R56" i="47"/>
  <c r="Q56" i="47"/>
  <c r="P56" i="47"/>
  <c r="E56" i="47"/>
  <c r="S55" i="47"/>
  <c r="R55" i="47"/>
  <c r="Q55" i="47"/>
  <c r="P55" i="47"/>
  <c r="E55" i="47"/>
  <c r="W53" i="47"/>
  <c r="V53" i="47"/>
  <c r="O53" i="47"/>
  <c r="N53" i="47"/>
  <c r="M53" i="47"/>
  <c r="S53" i="47" s="1"/>
  <c r="L53" i="47"/>
  <c r="R53" i="47" s="1"/>
  <c r="K53" i="47"/>
  <c r="J53" i="47"/>
  <c r="I53" i="47"/>
  <c r="H53" i="47"/>
  <c r="P53" i="47" s="1"/>
  <c r="G53" i="47"/>
  <c r="F53" i="47"/>
  <c r="C53" i="47"/>
  <c r="B53" i="47"/>
  <c r="U52" i="47"/>
  <c r="S52" i="47"/>
  <c r="R52" i="47"/>
  <c r="Q52" i="47"/>
  <c r="P52" i="47"/>
  <c r="E52" i="47"/>
  <c r="T52" i="47" s="1"/>
  <c r="T51" i="47"/>
  <c r="S51" i="47"/>
  <c r="R51" i="47"/>
  <c r="Q51" i="47"/>
  <c r="P51" i="47"/>
  <c r="E51" i="47"/>
  <c r="U51" i="47" s="1"/>
  <c r="S50" i="47"/>
  <c r="R50" i="47"/>
  <c r="Q50" i="47"/>
  <c r="P50" i="47"/>
  <c r="E50" i="47"/>
  <c r="U50" i="47" s="1"/>
  <c r="S49" i="47"/>
  <c r="R49" i="47"/>
  <c r="Q49" i="47"/>
  <c r="P49" i="47"/>
  <c r="E49" i="47"/>
  <c r="U49" i="47" s="1"/>
  <c r="U48" i="47"/>
  <c r="S48" i="47"/>
  <c r="R48" i="47"/>
  <c r="Q48" i="47"/>
  <c r="P48" i="47"/>
  <c r="E48" i="47"/>
  <c r="T48" i="47" s="1"/>
  <c r="S47" i="47"/>
  <c r="R47" i="47"/>
  <c r="Q47" i="47"/>
  <c r="P47" i="47"/>
  <c r="E47" i="47"/>
  <c r="U47" i="47" s="1"/>
  <c r="T46" i="47"/>
  <c r="S46" i="47"/>
  <c r="R46" i="47"/>
  <c r="Q46" i="47"/>
  <c r="P46" i="47"/>
  <c r="E46" i="47"/>
  <c r="U46" i="47" s="1"/>
  <c r="S45" i="47"/>
  <c r="R45" i="47"/>
  <c r="Q45" i="47"/>
  <c r="P45" i="47"/>
  <c r="E45" i="47"/>
  <c r="U45" i="47" s="1"/>
  <c r="S44" i="47"/>
  <c r="R44" i="47"/>
  <c r="Q44" i="47"/>
  <c r="P44" i="47"/>
  <c r="E44" i="47"/>
  <c r="S43" i="47"/>
  <c r="R43" i="47"/>
  <c r="Q43" i="47"/>
  <c r="P43" i="47"/>
  <c r="E43" i="47"/>
  <c r="U43" i="47" s="1"/>
  <c r="T42" i="47"/>
  <c r="S42" i="47"/>
  <c r="R42" i="47"/>
  <c r="Q42" i="47"/>
  <c r="P42" i="47"/>
  <c r="E42" i="47"/>
  <c r="U42" i="47" s="1"/>
  <c r="W40" i="47"/>
  <c r="V40" i="47"/>
  <c r="S40" i="47"/>
  <c r="O40" i="47"/>
  <c r="N40" i="47"/>
  <c r="M40" i="47"/>
  <c r="L40" i="47"/>
  <c r="R40" i="47" s="1"/>
  <c r="K40" i="47"/>
  <c r="J40" i="47"/>
  <c r="I40" i="47"/>
  <c r="H40" i="47"/>
  <c r="G40" i="47"/>
  <c r="F40" i="47"/>
  <c r="C40" i="47"/>
  <c r="B40" i="47"/>
  <c r="U39" i="47"/>
  <c r="S39" i="47"/>
  <c r="R39" i="47"/>
  <c r="Q39" i="47"/>
  <c r="P39" i="47"/>
  <c r="E39" i="47"/>
  <c r="T39" i="47" s="1"/>
  <c r="U38" i="47"/>
  <c r="T38" i="47"/>
  <c r="S38" i="47"/>
  <c r="R38" i="47"/>
  <c r="Q38" i="47"/>
  <c r="P38" i="47"/>
  <c r="E38" i="47"/>
  <c r="S37" i="47"/>
  <c r="R37" i="47"/>
  <c r="Q37" i="47"/>
  <c r="P37" i="47"/>
  <c r="E37" i="47"/>
  <c r="S36" i="47"/>
  <c r="R36" i="47"/>
  <c r="Q36" i="47"/>
  <c r="P36" i="47"/>
  <c r="E36" i="47"/>
  <c r="U36" i="47" s="1"/>
  <c r="S35" i="47"/>
  <c r="R35" i="47"/>
  <c r="Q35" i="47"/>
  <c r="U35" i="47" s="1"/>
  <c r="P35" i="47"/>
  <c r="E35" i="47"/>
  <c r="W33" i="47"/>
  <c r="V33" i="47"/>
  <c r="O33" i="47"/>
  <c r="N33" i="47"/>
  <c r="M33" i="47"/>
  <c r="S33" i="47" s="1"/>
  <c r="L33" i="47"/>
  <c r="R33" i="47" s="1"/>
  <c r="K33" i="47"/>
  <c r="J33" i="47"/>
  <c r="I33" i="47"/>
  <c r="H33" i="47"/>
  <c r="G33" i="47"/>
  <c r="F33" i="47"/>
  <c r="C33" i="47"/>
  <c r="E33" i="47" s="1"/>
  <c r="B33" i="47"/>
  <c r="S32" i="47"/>
  <c r="R32" i="47"/>
  <c r="Q32" i="47"/>
  <c r="P32" i="47"/>
  <c r="E32" i="47"/>
  <c r="U32" i="47" s="1"/>
  <c r="W30" i="47"/>
  <c r="V30" i="47"/>
  <c r="O30" i="47"/>
  <c r="N30" i="47"/>
  <c r="M30" i="47"/>
  <c r="S30" i="47" s="1"/>
  <c r="L30" i="47"/>
  <c r="R30" i="47" s="1"/>
  <c r="K30" i="47"/>
  <c r="J30" i="47"/>
  <c r="I30" i="47"/>
  <c r="H30" i="47"/>
  <c r="G30" i="47"/>
  <c r="F30" i="47"/>
  <c r="C30" i="47"/>
  <c r="B30" i="47"/>
  <c r="E30" i="47" s="1"/>
  <c r="U29" i="47"/>
  <c r="S29" i="47"/>
  <c r="R29" i="47"/>
  <c r="Q29" i="47"/>
  <c r="P29" i="47"/>
  <c r="E29" i="47"/>
  <c r="T29" i="47" s="1"/>
  <c r="U28" i="47"/>
  <c r="T28" i="47"/>
  <c r="S28" i="47"/>
  <c r="R28" i="47"/>
  <c r="Q28" i="47"/>
  <c r="P28" i="47"/>
  <c r="E28" i="47"/>
  <c r="T27" i="47"/>
  <c r="S27" i="47"/>
  <c r="R27" i="47"/>
  <c r="Q27" i="47"/>
  <c r="P27" i="47"/>
  <c r="E27" i="47"/>
  <c r="U27" i="47" s="1"/>
  <c r="S26" i="47"/>
  <c r="R26" i="47"/>
  <c r="Q26" i="47"/>
  <c r="P26" i="47"/>
  <c r="E26" i="47"/>
  <c r="U26" i="47" s="1"/>
  <c r="W24" i="47"/>
  <c r="V24" i="47"/>
  <c r="O24" i="47"/>
  <c r="N24" i="47"/>
  <c r="M24" i="47"/>
  <c r="S24" i="47" s="1"/>
  <c r="L24" i="47"/>
  <c r="R24" i="47" s="1"/>
  <c r="K24" i="47"/>
  <c r="J24" i="47"/>
  <c r="I24" i="47"/>
  <c r="Q24" i="47" s="1"/>
  <c r="H24" i="47"/>
  <c r="G24" i="47"/>
  <c r="F24" i="47"/>
  <c r="C24" i="47"/>
  <c r="B24" i="47"/>
  <c r="E24" i="47" s="1"/>
  <c r="U23" i="47"/>
  <c r="T23" i="47"/>
  <c r="S23" i="47"/>
  <c r="R23" i="47"/>
  <c r="Q23" i="47"/>
  <c r="P23" i="47"/>
  <c r="E23" i="47"/>
  <c r="T22" i="47"/>
  <c r="S22" i="47"/>
  <c r="R22" i="47"/>
  <c r="Q22" i="47"/>
  <c r="P22" i="47"/>
  <c r="E22" i="47"/>
  <c r="U22" i="47" s="1"/>
  <c r="S21" i="47"/>
  <c r="R21" i="47"/>
  <c r="Q21" i="47"/>
  <c r="P21" i="47"/>
  <c r="E21" i="47"/>
  <c r="U21" i="47" s="1"/>
  <c r="S20" i="47"/>
  <c r="R20" i="47"/>
  <c r="Q20" i="47"/>
  <c r="P20" i="47"/>
  <c r="E20" i="47"/>
  <c r="U19" i="47"/>
  <c r="T19" i="47"/>
  <c r="S19" i="47"/>
  <c r="R19" i="47"/>
  <c r="Q19" i="47"/>
  <c r="P19" i="47"/>
  <c r="E19" i="47"/>
  <c r="T18" i="47"/>
  <c r="S18" i="47"/>
  <c r="R18" i="47"/>
  <c r="Q18" i="47"/>
  <c r="P18" i="47"/>
  <c r="E18" i="47"/>
  <c r="U18" i="47" s="1"/>
  <c r="S17" i="47"/>
  <c r="R17" i="47"/>
  <c r="Q17" i="47"/>
  <c r="P17" i="47"/>
  <c r="E17" i="47"/>
  <c r="U17" i="47" s="1"/>
  <c r="W15" i="47"/>
  <c r="V15" i="47"/>
  <c r="O15" i="47"/>
  <c r="N15" i="47"/>
  <c r="M15" i="47"/>
  <c r="S15" i="47" s="1"/>
  <c r="L15" i="47"/>
  <c r="K15" i="47"/>
  <c r="J15" i="47"/>
  <c r="I15" i="47"/>
  <c r="H15" i="47"/>
  <c r="G15" i="47"/>
  <c r="F15" i="47"/>
  <c r="C15" i="47"/>
  <c r="B15" i="47"/>
  <c r="E15" i="47" s="1"/>
  <c r="S14" i="47"/>
  <c r="R14" i="47"/>
  <c r="Q14" i="47"/>
  <c r="P14" i="47"/>
  <c r="E14" i="47"/>
  <c r="S13" i="47"/>
  <c r="R13" i="47"/>
  <c r="Q13" i="47"/>
  <c r="P13" i="47"/>
  <c r="E13" i="47"/>
  <c r="U13" i="47" s="1"/>
  <c r="S12" i="47"/>
  <c r="R12" i="47"/>
  <c r="Q12" i="47"/>
  <c r="P12" i="47"/>
  <c r="E12" i="47"/>
  <c r="U12" i="47" s="1"/>
  <c r="S11" i="47"/>
  <c r="R11" i="47"/>
  <c r="Q11" i="47"/>
  <c r="P11" i="47"/>
  <c r="E11" i="47"/>
  <c r="T11" i="47" s="1"/>
  <c r="S10" i="47"/>
  <c r="R10" i="47"/>
  <c r="Q10" i="47"/>
  <c r="P10" i="47"/>
  <c r="E10" i="47"/>
  <c r="T9" i="47"/>
  <c r="S9" i="47"/>
  <c r="R9" i="47"/>
  <c r="Q9" i="47"/>
  <c r="P9" i="47"/>
  <c r="E9" i="47"/>
  <c r="S93" i="46"/>
  <c r="R93" i="46"/>
  <c r="Q93" i="46"/>
  <c r="P93" i="46"/>
  <c r="E93" i="46"/>
  <c r="U93" i="46" s="1"/>
  <c r="U92" i="46"/>
  <c r="S92" i="46"/>
  <c r="R92" i="46"/>
  <c r="Q92" i="46"/>
  <c r="P92" i="46"/>
  <c r="E92" i="46"/>
  <c r="T92" i="46" s="1"/>
  <c r="U91" i="46"/>
  <c r="S91" i="46"/>
  <c r="R91" i="46"/>
  <c r="Q91" i="46"/>
  <c r="P91" i="46"/>
  <c r="E91" i="46"/>
  <c r="T91" i="46" s="1"/>
  <c r="T90" i="46"/>
  <c r="S90" i="46"/>
  <c r="R90" i="46"/>
  <c r="Q90" i="46"/>
  <c r="P90" i="46"/>
  <c r="E90" i="46"/>
  <c r="U90" i="46" s="1"/>
  <c r="S89" i="46"/>
  <c r="R89" i="46"/>
  <c r="Q89" i="46"/>
  <c r="P89" i="46"/>
  <c r="E89" i="46"/>
  <c r="U89" i="46" s="1"/>
  <c r="U88" i="46"/>
  <c r="S88" i="46"/>
  <c r="R88" i="46"/>
  <c r="Q88" i="46"/>
  <c r="P88" i="46"/>
  <c r="E88" i="46"/>
  <c r="T88" i="46" s="1"/>
  <c r="U87" i="46"/>
  <c r="S87" i="46"/>
  <c r="R87" i="46"/>
  <c r="Q87" i="46"/>
  <c r="P87" i="46"/>
  <c r="E87" i="46"/>
  <c r="T87" i="46" s="1"/>
  <c r="T86" i="46"/>
  <c r="S86" i="46"/>
  <c r="R86" i="46"/>
  <c r="Q86" i="46"/>
  <c r="P86" i="46"/>
  <c r="E86" i="46"/>
  <c r="U86" i="46" s="1"/>
  <c r="W72" i="46"/>
  <c r="V72" i="46"/>
  <c r="O72" i="46"/>
  <c r="N72" i="46"/>
  <c r="M72" i="46"/>
  <c r="L72" i="46"/>
  <c r="K72" i="46"/>
  <c r="J72" i="46"/>
  <c r="I72" i="46"/>
  <c r="H72" i="46"/>
  <c r="G72" i="46"/>
  <c r="F72" i="46"/>
  <c r="C72" i="46"/>
  <c r="B72" i="46"/>
  <c r="W71" i="46"/>
  <c r="V71" i="46"/>
  <c r="O71" i="46"/>
  <c r="N71" i="46"/>
  <c r="M71" i="46"/>
  <c r="L71" i="46"/>
  <c r="K71" i="46"/>
  <c r="J71" i="46"/>
  <c r="I71" i="46"/>
  <c r="H71" i="46"/>
  <c r="G71" i="46"/>
  <c r="F71" i="46"/>
  <c r="C71" i="46"/>
  <c r="B71" i="46"/>
  <c r="E71" i="46" s="1"/>
  <c r="W70" i="46"/>
  <c r="V70" i="46"/>
  <c r="O70" i="46"/>
  <c r="N70" i="46"/>
  <c r="M70" i="46"/>
  <c r="S70" i="46" s="1"/>
  <c r="L70" i="46"/>
  <c r="R70" i="46" s="1"/>
  <c r="K70" i="46"/>
  <c r="J70" i="46"/>
  <c r="I70" i="46"/>
  <c r="Q70" i="46" s="1"/>
  <c r="H70" i="46"/>
  <c r="P70" i="46" s="1"/>
  <c r="G70" i="46"/>
  <c r="F70" i="46"/>
  <c r="C70" i="46"/>
  <c r="B70" i="46"/>
  <c r="E70" i="46" s="1"/>
  <c r="S69" i="46"/>
  <c r="R69" i="46"/>
  <c r="Q69" i="46"/>
  <c r="P69" i="46"/>
  <c r="E69" i="46"/>
  <c r="W67" i="46"/>
  <c r="V67" i="46"/>
  <c r="O67" i="46"/>
  <c r="N67" i="46"/>
  <c r="M67" i="46"/>
  <c r="L67" i="46"/>
  <c r="K67" i="46"/>
  <c r="J67" i="46"/>
  <c r="I67" i="46"/>
  <c r="H67" i="46"/>
  <c r="G67" i="46"/>
  <c r="F67" i="46"/>
  <c r="C67" i="46"/>
  <c r="B67" i="46"/>
  <c r="W66" i="46"/>
  <c r="V66" i="46"/>
  <c r="O66" i="46"/>
  <c r="N66" i="46"/>
  <c r="M66" i="46"/>
  <c r="S66" i="46" s="1"/>
  <c r="L66" i="46"/>
  <c r="R66" i="46" s="1"/>
  <c r="K66" i="46"/>
  <c r="J66" i="46"/>
  <c r="I66" i="46"/>
  <c r="H66" i="46"/>
  <c r="G66" i="46"/>
  <c r="F66" i="46"/>
  <c r="C66" i="46"/>
  <c r="B66" i="46"/>
  <c r="U65" i="46"/>
  <c r="S65" i="46"/>
  <c r="R65" i="46"/>
  <c r="Q65" i="46"/>
  <c r="P65" i="46"/>
  <c r="E65" i="46"/>
  <c r="T65" i="46" s="1"/>
  <c r="T64" i="46"/>
  <c r="S64" i="46"/>
  <c r="R64" i="46"/>
  <c r="Q64" i="46"/>
  <c r="P64" i="46"/>
  <c r="E64" i="46"/>
  <c r="U64" i="46" s="1"/>
  <c r="S63" i="46"/>
  <c r="R63" i="46"/>
  <c r="Q63" i="46"/>
  <c r="P63" i="46"/>
  <c r="E63" i="46"/>
  <c r="U63" i="46" s="1"/>
  <c r="S62" i="46"/>
  <c r="R62" i="46"/>
  <c r="Q62" i="46"/>
  <c r="P62" i="46"/>
  <c r="E62" i="46"/>
  <c r="T62" i="46" s="1"/>
  <c r="U61" i="46"/>
  <c r="S61" i="46"/>
  <c r="R61" i="46"/>
  <c r="Q61" i="46"/>
  <c r="P61" i="46"/>
  <c r="E61" i="46"/>
  <c r="T61" i="46" s="1"/>
  <c r="V59" i="46"/>
  <c r="O59" i="46"/>
  <c r="N59" i="46"/>
  <c r="M59" i="46"/>
  <c r="S59" i="46" s="1"/>
  <c r="L59" i="46"/>
  <c r="R59" i="46" s="1"/>
  <c r="K59" i="46"/>
  <c r="J59" i="46"/>
  <c r="I59" i="46"/>
  <c r="H59" i="46"/>
  <c r="G59" i="46"/>
  <c r="F59" i="46"/>
  <c r="C59" i="46"/>
  <c r="B59" i="46"/>
  <c r="S58" i="46"/>
  <c r="R58" i="46"/>
  <c r="Q58" i="46"/>
  <c r="P58" i="46"/>
  <c r="E58" i="46"/>
  <c r="T58" i="46" s="1"/>
  <c r="S57" i="46"/>
  <c r="R57" i="46"/>
  <c r="Q57" i="46"/>
  <c r="P57" i="46"/>
  <c r="E57" i="46"/>
  <c r="T57" i="46" s="1"/>
  <c r="T56" i="46"/>
  <c r="S56" i="46"/>
  <c r="R56" i="46"/>
  <c r="Q56" i="46"/>
  <c r="P56" i="46"/>
  <c r="E56" i="46"/>
  <c r="U56" i="46" s="1"/>
  <c r="S55" i="46"/>
  <c r="R55" i="46"/>
  <c r="Q55" i="46"/>
  <c r="P55" i="46"/>
  <c r="E55" i="46"/>
  <c r="U55" i="46" s="1"/>
  <c r="W53" i="46"/>
  <c r="V53" i="46"/>
  <c r="O53" i="46"/>
  <c r="N53" i="46"/>
  <c r="M53" i="46"/>
  <c r="S53" i="46" s="1"/>
  <c r="L53" i="46"/>
  <c r="R53" i="46" s="1"/>
  <c r="K53" i="46"/>
  <c r="J53" i="46"/>
  <c r="I53" i="46"/>
  <c r="H53" i="46"/>
  <c r="G53" i="46"/>
  <c r="F53" i="46"/>
  <c r="C53" i="46"/>
  <c r="E53" i="46" s="1"/>
  <c r="B53" i="46"/>
  <c r="U52" i="46"/>
  <c r="S52" i="46"/>
  <c r="R52" i="46"/>
  <c r="Q52" i="46"/>
  <c r="P52" i="46"/>
  <c r="E52" i="46"/>
  <c r="T52" i="46" s="1"/>
  <c r="T51" i="46"/>
  <c r="S51" i="46"/>
  <c r="R51" i="46"/>
  <c r="Q51" i="46"/>
  <c r="P51" i="46"/>
  <c r="E51" i="46"/>
  <c r="U51" i="46" s="1"/>
  <c r="S50" i="46"/>
  <c r="R50" i="46"/>
  <c r="Q50" i="46"/>
  <c r="P50" i="46"/>
  <c r="E50" i="46"/>
  <c r="U50" i="46" s="1"/>
  <c r="S49" i="46"/>
  <c r="R49" i="46"/>
  <c r="Q49" i="46"/>
  <c r="P49" i="46"/>
  <c r="E49" i="46"/>
  <c r="T49" i="46" s="1"/>
  <c r="U48" i="46"/>
  <c r="S48" i="46"/>
  <c r="R48" i="46"/>
  <c r="Q48" i="46"/>
  <c r="P48" i="46"/>
  <c r="E48" i="46"/>
  <c r="T48" i="46" s="1"/>
  <c r="S47" i="46"/>
  <c r="R47" i="46"/>
  <c r="Q47" i="46"/>
  <c r="P47" i="46"/>
  <c r="E47" i="46"/>
  <c r="U47" i="46" s="1"/>
  <c r="S46" i="46"/>
  <c r="R46" i="46"/>
  <c r="Q46" i="46"/>
  <c r="P46" i="46"/>
  <c r="E46" i="46"/>
  <c r="U46" i="46" s="1"/>
  <c r="T45" i="46"/>
  <c r="S45" i="46"/>
  <c r="R45" i="46"/>
  <c r="Q45" i="46"/>
  <c r="P45" i="46"/>
  <c r="E45" i="46"/>
  <c r="U45" i="46" s="1"/>
  <c r="S44" i="46"/>
  <c r="R44" i="46"/>
  <c r="Q44" i="46"/>
  <c r="P44" i="46"/>
  <c r="E44" i="46"/>
  <c r="S43" i="46"/>
  <c r="R43" i="46"/>
  <c r="Q43" i="46"/>
  <c r="P43" i="46"/>
  <c r="E43" i="46"/>
  <c r="T43" i="46" s="1"/>
  <c r="S42" i="46"/>
  <c r="R42" i="46"/>
  <c r="Q42" i="46"/>
  <c r="P42" i="46"/>
  <c r="E42" i="46"/>
  <c r="U42" i="46" s="1"/>
  <c r="W40" i="46"/>
  <c r="V40" i="46"/>
  <c r="R40" i="46"/>
  <c r="O40" i="46"/>
  <c r="N40" i="46"/>
  <c r="M40" i="46"/>
  <c r="L40" i="46"/>
  <c r="K40" i="46"/>
  <c r="J40" i="46"/>
  <c r="I40" i="46"/>
  <c r="H40" i="46"/>
  <c r="P40" i="46" s="1"/>
  <c r="G40" i="46"/>
  <c r="F40" i="46"/>
  <c r="C40" i="46"/>
  <c r="E40" i="46" s="1"/>
  <c r="B40" i="46"/>
  <c r="S39" i="46"/>
  <c r="R39" i="46"/>
  <c r="Q39" i="46"/>
  <c r="P39" i="46"/>
  <c r="E39" i="46"/>
  <c r="S38" i="46"/>
  <c r="R38" i="46"/>
  <c r="Q38" i="46"/>
  <c r="P38" i="46"/>
  <c r="E38" i="46"/>
  <c r="S37" i="46"/>
  <c r="R37" i="46"/>
  <c r="Q37" i="46"/>
  <c r="P37" i="46"/>
  <c r="E37" i="46"/>
  <c r="U37" i="46" s="1"/>
  <c r="S36" i="46"/>
  <c r="R36" i="46"/>
  <c r="Q36" i="46"/>
  <c r="P36" i="46"/>
  <c r="E36" i="46"/>
  <c r="T36" i="46" s="1"/>
  <c r="S35" i="46"/>
  <c r="R35" i="46"/>
  <c r="Q35" i="46"/>
  <c r="P35" i="46"/>
  <c r="E35" i="46"/>
  <c r="W33" i="46"/>
  <c r="V33" i="46"/>
  <c r="O33" i="46"/>
  <c r="S33" i="46" s="1"/>
  <c r="N33" i="46"/>
  <c r="M33" i="46"/>
  <c r="L33" i="46"/>
  <c r="R33" i="46" s="1"/>
  <c r="K33" i="46"/>
  <c r="J33" i="46"/>
  <c r="I33" i="46"/>
  <c r="H33" i="46"/>
  <c r="P33" i="46" s="1"/>
  <c r="G33" i="46"/>
  <c r="F33" i="46"/>
  <c r="C33" i="46"/>
  <c r="B33" i="46"/>
  <c r="E33" i="46" s="1"/>
  <c r="S32" i="46"/>
  <c r="R32" i="46"/>
  <c r="Q32" i="46"/>
  <c r="P32" i="46"/>
  <c r="E32" i="46"/>
  <c r="U32" i="46" s="1"/>
  <c r="W30" i="46"/>
  <c r="V30" i="46"/>
  <c r="O30" i="46"/>
  <c r="N30" i="46"/>
  <c r="M30" i="46"/>
  <c r="S30" i="46" s="1"/>
  <c r="L30" i="46"/>
  <c r="R30" i="46" s="1"/>
  <c r="K30" i="46"/>
  <c r="J30" i="46"/>
  <c r="I30" i="46"/>
  <c r="H30" i="46"/>
  <c r="G30" i="46"/>
  <c r="F30" i="46"/>
  <c r="C30" i="46"/>
  <c r="B30" i="46"/>
  <c r="U29" i="46"/>
  <c r="S29" i="46"/>
  <c r="R29" i="46"/>
  <c r="Q29" i="46"/>
  <c r="P29" i="46"/>
  <c r="E29" i="46"/>
  <c r="T29" i="46" s="1"/>
  <c r="T28" i="46"/>
  <c r="S28" i="46"/>
  <c r="R28" i="46"/>
  <c r="Q28" i="46"/>
  <c r="P28" i="46"/>
  <c r="E28" i="46"/>
  <c r="U28" i="46" s="1"/>
  <c r="S27" i="46"/>
  <c r="R27" i="46"/>
  <c r="Q27" i="46"/>
  <c r="P27" i="46"/>
  <c r="E27" i="46"/>
  <c r="U27" i="46" s="1"/>
  <c r="S26" i="46"/>
  <c r="R26" i="46"/>
  <c r="Q26" i="46"/>
  <c r="P26" i="46"/>
  <c r="E26" i="46"/>
  <c r="T26" i="46" s="1"/>
  <c r="W24" i="46"/>
  <c r="V24" i="46"/>
  <c r="O24" i="46"/>
  <c r="N24" i="46"/>
  <c r="M24" i="46"/>
  <c r="S24" i="46" s="1"/>
  <c r="L24" i="46"/>
  <c r="R24" i="46" s="1"/>
  <c r="K24" i="46"/>
  <c r="J24" i="46"/>
  <c r="I24" i="46"/>
  <c r="Q24" i="46" s="1"/>
  <c r="H24" i="46"/>
  <c r="P24" i="46" s="1"/>
  <c r="G24" i="46"/>
  <c r="F24" i="46"/>
  <c r="C24" i="46"/>
  <c r="B24" i="46"/>
  <c r="E24" i="46" s="1"/>
  <c r="T23" i="46"/>
  <c r="S23" i="46"/>
  <c r="R23" i="46"/>
  <c r="Q23" i="46"/>
  <c r="P23" i="46"/>
  <c r="E23" i="46"/>
  <c r="U23" i="46" s="1"/>
  <c r="S22" i="46"/>
  <c r="R22" i="46"/>
  <c r="Q22" i="46"/>
  <c r="P22" i="46"/>
  <c r="E22" i="46"/>
  <c r="U22" i="46" s="1"/>
  <c r="S21" i="46"/>
  <c r="R21" i="46"/>
  <c r="Q21" i="46"/>
  <c r="P21" i="46"/>
  <c r="E21" i="46"/>
  <c r="T21" i="46" s="1"/>
  <c r="U20" i="46"/>
  <c r="S20" i="46"/>
  <c r="R20" i="46"/>
  <c r="Q20" i="46"/>
  <c r="P20" i="46"/>
  <c r="E20" i="46"/>
  <c r="T20" i="46" s="1"/>
  <c r="S19" i="46"/>
  <c r="R19" i="46"/>
  <c r="Q19" i="46"/>
  <c r="P19" i="46"/>
  <c r="E19" i="46"/>
  <c r="S18" i="46"/>
  <c r="R18" i="46"/>
  <c r="Q18" i="46"/>
  <c r="P18" i="46"/>
  <c r="E18" i="46"/>
  <c r="U18" i="46" s="1"/>
  <c r="S17" i="46"/>
  <c r="R17" i="46"/>
  <c r="Q17" i="46"/>
  <c r="P17" i="46"/>
  <c r="E17" i="46"/>
  <c r="T17" i="46" s="1"/>
  <c r="W15" i="46"/>
  <c r="V15" i="46"/>
  <c r="O15" i="46"/>
  <c r="N15" i="46"/>
  <c r="M15" i="46"/>
  <c r="S15" i="46" s="1"/>
  <c r="L15" i="46"/>
  <c r="R15" i="46" s="1"/>
  <c r="K15" i="46"/>
  <c r="J15" i="46"/>
  <c r="I15" i="46"/>
  <c r="H15" i="46"/>
  <c r="G15" i="46"/>
  <c r="F15" i="46"/>
  <c r="C15" i="46"/>
  <c r="E15" i="46" s="1"/>
  <c r="B15" i="46"/>
  <c r="S14" i="46"/>
  <c r="R14" i="46"/>
  <c r="Q14" i="46"/>
  <c r="P14" i="46"/>
  <c r="E14" i="46"/>
  <c r="U14" i="46" s="1"/>
  <c r="S13" i="46"/>
  <c r="R13" i="46"/>
  <c r="Q13" i="46"/>
  <c r="P13" i="46"/>
  <c r="E13" i="46"/>
  <c r="U13" i="46" s="1"/>
  <c r="S12" i="46"/>
  <c r="R12" i="46"/>
  <c r="Q12" i="46"/>
  <c r="P12" i="46"/>
  <c r="E12" i="46"/>
  <c r="T12" i="46" s="1"/>
  <c r="S11" i="46"/>
  <c r="R11" i="46"/>
  <c r="Q11" i="46"/>
  <c r="P11" i="46"/>
  <c r="E11" i="46"/>
  <c r="T11" i="46" s="1"/>
  <c r="S10" i="46"/>
  <c r="R10" i="46"/>
  <c r="Q10" i="46"/>
  <c r="P10" i="46"/>
  <c r="E10" i="46"/>
  <c r="U10" i="46" s="1"/>
  <c r="S9" i="46"/>
  <c r="R9" i="46"/>
  <c r="Q9" i="46"/>
  <c r="P9" i="46"/>
  <c r="E9" i="46"/>
  <c r="S93" i="45"/>
  <c r="R93" i="45"/>
  <c r="Q93" i="45"/>
  <c r="P93" i="45"/>
  <c r="E93" i="45"/>
  <c r="T93" i="45" s="1"/>
  <c r="U92" i="45"/>
  <c r="S92" i="45"/>
  <c r="R92" i="45"/>
  <c r="Q92" i="45"/>
  <c r="P92" i="45"/>
  <c r="E92" i="45"/>
  <c r="T92" i="45" s="1"/>
  <c r="T91" i="45"/>
  <c r="S91" i="45"/>
  <c r="R91" i="45"/>
  <c r="Q91" i="45"/>
  <c r="P91" i="45"/>
  <c r="E91" i="45"/>
  <c r="U91" i="45" s="1"/>
  <c r="S90" i="45"/>
  <c r="R90" i="45"/>
  <c r="Q90" i="45"/>
  <c r="P90" i="45"/>
  <c r="E90" i="45"/>
  <c r="U90" i="45" s="1"/>
  <c r="S89" i="45"/>
  <c r="R89" i="45"/>
  <c r="Q89" i="45"/>
  <c r="P89" i="45"/>
  <c r="E89" i="45"/>
  <c r="T89" i="45" s="1"/>
  <c r="U88" i="45"/>
  <c r="S88" i="45"/>
  <c r="R88" i="45"/>
  <c r="Q88" i="45"/>
  <c r="P88" i="45"/>
  <c r="E88" i="45"/>
  <c r="T88" i="45" s="1"/>
  <c r="S87" i="45"/>
  <c r="R87" i="45"/>
  <c r="Q87" i="45"/>
  <c r="P87" i="45"/>
  <c r="E87" i="45"/>
  <c r="S86" i="45"/>
  <c r="R86" i="45"/>
  <c r="Q86" i="45"/>
  <c r="P86" i="45"/>
  <c r="E86" i="45"/>
  <c r="U86" i="45" s="1"/>
  <c r="W72" i="45"/>
  <c r="V72" i="45"/>
  <c r="O72" i="45"/>
  <c r="N72" i="45"/>
  <c r="R72" i="45" s="1"/>
  <c r="M72" i="45"/>
  <c r="L72" i="45"/>
  <c r="K72" i="45"/>
  <c r="J72" i="45"/>
  <c r="I72" i="45"/>
  <c r="H72" i="45"/>
  <c r="G72" i="45"/>
  <c r="F72" i="45"/>
  <c r="C72" i="45"/>
  <c r="B72" i="45"/>
  <c r="W71" i="45"/>
  <c r="V71" i="45"/>
  <c r="O71" i="45"/>
  <c r="N71" i="45"/>
  <c r="R71" i="45" s="1"/>
  <c r="M71" i="45"/>
  <c r="S71" i="45" s="1"/>
  <c r="L71" i="45"/>
  <c r="K71" i="45"/>
  <c r="J71" i="45"/>
  <c r="I71" i="45"/>
  <c r="H71" i="45"/>
  <c r="G71" i="45"/>
  <c r="F71" i="45"/>
  <c r="E71" i="45"/>
  <c r="C71" i="45"/>
  <c r="B71" i="45"/>
  <c r="W70" i="45"/>
  <c r="V70" i="45"/>
  <c r="O70" i="45"/>
  <c r="N70" i="45"/>
  <c r="M70" i="45"/>
  <c r="S70" i="45" s="1"/>
  <c r="L70" i="45"/>
  <c r="R70" i="45" s="1"/>
  <c r="K70" i="45"/>
  <c r="J70" i="45"/>
  <c r="I70" i="45"/>
  <c r="H70" i="45"/>
  <c r="G70" i="45"/>
  <c r="F70" i="45"/>
  <c r="C70" i="45"/>
  <c r="B70" i="45"/>
  <c r="S69" i="45"/>
  <c r="R69" i="45"/>
  <c r="Q69" i="45"/>
  <c r="P69" i="45"/>
  <c r="E69" i="45"/>
  <c r="W67" i="45"/>
  <c r="V67" i="45"/>
  <c r="O67" i="45"/>
  <c r="N67" i="45"/>
  <c r="R67" i="45" s="1"/>
  <c r="M67" i="45"/>
  <c r="L67" i="45"/>
  <c r="K67" i="45"/>
  <c r="J67" i="45"/>
  <c r="I67" i="45"/>
  <c r="H67" i="45"/>
  <c r="G67" i="45"/>
  <c r="F67" i="45"/>
  <c r="C67" i="45"/>
  <c r="B67" i="45"/>
  <c r="W66" i="45"/>
  <c r="V66" i="45"/>
  <c r="R66" i="45"/>
  <c r="O66" i="45"/>
  <c r="N66" i="45"/>
  <c r="M66" i="45"/>
  <c r="S66" i="45" s="1"/>
  <c r="L66" i="45"/>
  <c r="K66" i="45"/>
  <c r="J66" i="45"/>
  <c r="I66" i="45"/>
  <c r="H66" i="45"/>
  <c r="G66" i="45"/>
  <c r="F66" i="45"/>
  <c r="E66" i="45"/>
  <c r="C66" i="45"/>
  <c r="B66" i="45"/>
  <c r="U65" i="45"/>
  <c r="S65" i="45"/>
  <c r="R65" i="45"/>
  <c r="Q65" i="45"/>
  <c r="P65" i="45"/>
  <c r="E65" i="45"/>
  <c r="T65" i="45" s="1"/>
  <c r="S64" i="45"/>
  <c r="R64" i="45"/>
  <c r="Q64" i="45"/>
  <c r="P64" i="45"/>
  <c r="E64" i="45"/>
  <c r="U64" i="45" s="1"/>
  <c r="S63" i="45"/>
  <c r="R63" i="45"/>
  <c r="Q63" i="45"/>
  <c r="P63" i="45"/>
  <c r="E63" i="45"/>
  <c r="T63" i="45" s="1"/>
  <c r="S62" i="45"/>
  <c r="R62" i="45"/>
  <c r="Q62" i="45"/>
  <c r="P62" i="45"/>
  <c r="E62" i="45"/>
  <c r="T62" i="45" s="1"/>
  <c r="T61" i="45"/>
  <c r="S61" i="45"/>
  <c r="R61" i="45"/>
  <c r="Q61" i="45"/>
  <c r="P61" i="45"/>
  <c r="E61" i="45"/>
  <c r="U61" i="45" s="1"/>
  <c r="V59" i="45"/>
  <c r="O59" i="45"/>
  <c r="N59" i="45"/>
  <c r="M59" i="45"/>
  <c r="S59" i="45" s="1"/>
  <c r="L59" i="45"/>
  <c r="R59" i="45" s="1"/>
  <c r="K59" i="45"/>
  <c r="J59" i="45"/>
  <c r="I59" i="45"/>
  <c r="H59" i="45"/>
  <c r="G59" i="45"/>
  <c r="F59" i="45"/>
  <c r="C59" i="45"/>
  <c r="B59" i="45"/>
  <c r="E59" i="45" s="1"/>
  <c r="S58" i="45"/>
  <c r="R58" i="45"/>
  <c r="Q58" i="45"/>
  <c r="P58" i="45"/>
  <c r="E58" i="45"/>
  <c r="T58" i="45" s="1"/>
  <c r="T57" i="45"/>
  <c r="S57" i="45"/>
  <c r="R57" i="45"/>
  <c r="Q57" i="45"/>
  <c r="P57" i="45"/>
  <c r="E57" i="45"/>
  <c r="U57" i="45" s="1"/>
  <c r="S56" i="45"/>
  <c r="R56" i="45"/>
  <c r="Q56" i="45"/>
  <c r="P56" i="45"/>
  <c r="E56" i="45"/>
  <c r="U56" i="45" s="1"/>
  <c r="S55" i="45"/>
  <c r="R55" i="45"/>
  <c r="Q55" i="45"/>
  <c r="P55" i="45"/>
  <c r="E55" i="45"/>
  <c r="T55" i="45" s="1"/>
  <c r="W53" i="45"/>
  <c r="V53" i="45"/>
  <c r="O53" i="45"/>
  <c r="N53" i="45"/>
  <c r="M53" i="45"/>
  <c r="S53" i="45" s="1"/>
  <c r="L53" i="45"/>
  <c r="R53" i="45" s="1"/>
  <c r="K53" i="45"/>
  <c r="J53" i="45"/>
  <c r="I53" i="45"/>
  <c r="H53" i="45"/>
  <c r="G53" i="45"/>
  <c r="F53" i="45"/>
  <c r="C53" i="45"/>
  <c r="E53" i="45" s="1"/>
  <c r="B53" i="45"/>
  <c r="S52" i="45"/>
  <c r="R52" i="45"/>
  <c r="Q52" i="45"/>
  <c r="P52" i="45"/>
  <c r="E52" i="45"/>
  <c r="S51" i="45"/>
  <c r="R51" i="45"/>
  <c r="Q51" i="45"/>
  <c r="P51" i="45"/>
  <c r="E51" i="45"/>
  <c r="U51" i="45" s="1"/>
  <c r="S50" i="45"/>
  <c r="R50" i="45"/>
  <c r="Q50" i="45"/>
  <c r="P50" i="45"/>
  <c r="E50" i="45"/>
  <c r="T50" i="45" s="1"/>
  <c r="S49" i="45"/>
  <c r="R49" i="45"/>
  <c r="Q49" i="45"/>
  <c r="P49" i="45"/>
  <c r="E49" i="45"/>
  <c r="S48" i="45"/>
  <c r="R48" i="45"/>
  <c r="Q48" i="45"/>
  <c r="P48" i="45"/>
  <c r="E48" i="45"/>
  <c r="U48" i="45" s="1"/>
  <c r="S47" i="45"/>
  <c r="R47" i="45"/>
  <c r="Q47" i="45"/>
  <c r="P47" i="45"/>
  <c r="E47" i="45"/>
  <c r="U47" i="45" s="1"/>
  <c r="S46" i="45"/>
  <c r="R46" i="45"/>
  <c r="Q46" i="45"/>
  <c r="P46" i="45"/>
  <c r="E46" i="45"/>
  <c r="T46" i="45" s="1"/>
  <c r="S45" i="45"/>
  <c r="R45" i="45"/>
  <c r="Q45" i="45"/>
  <c r="P45" i="45"/>
  <c r="E45" i="45"/>
  <c r="T45" i="45" s="1"/>
  <c r="S44" i="45"/>
  <c r="R44" i="45"/>
  <c r="Q44" i="45"/>
  <c r="P44" i="45"/>
  <c r="E44" i="45"/>
  <c r="S43" i="45"/>
  <c r="R43" i="45"/>
  <c r="Q43" i="45"/>
  <c r="P43" i="45"/>
  <c r="E43" i="45"/>
  <c r="S42" i="45"/>
  <c r="R42" i="45"/>
  <c r="Q42" i="45"/>
  <c r="P42" i="45"/>
  <c r="E42" i="45"/>
  <c r="T42" i="45" s="1"/>
  <c r="W40" i="45"/>
  <c r="V40" i="45"/>
  <c r="O40" i="45"/>
  <c r="N40" i="45"/>
  <c r="M40" i="45"/>
  <c r="S40" i="45" s="1"/>
  <c r="L40" i="45"/>
  <c r="K40" i="45"/>
  <c r="J40" i="45"/>
  <c r="I40" i="45"/>
  <c r="H40" i="45"/>
  <c r="G40" i="45"/>
  <c r="F40" i="45"/>
  <c r="C40" i="45"/>
  <c r="B40" i="45"/>
  <c r="E40" i="45" s="1"/>
  <c r="S39" i="45"/>
  <c r="R39" i="45"/>
  <c r="Q39" i="45"/>
  <c r="P39" i="45"/>
  <c r="E39" i="45"/>
  <c r="S38" i="45"/>
  <c r="R38" i="45"/>
  <c r="Q38" i="45"/>
  <c r="P38" i="45"/>
  <c r="E38" i="45"/>
  <c r="U38" i="45" s="1"/>
  <c r="S37" i="45"/>
  <c r="R37" i="45"/>
  <c r="Q37" i="45"/>
  <c r="P37" i="45"/>
  <c r="E37" i="45"/>
  <c r="T37" i="45" s="1"/>
  <c r="S36" i="45"/>
  <c r="R36" i="45"/>
  <c r="Q36" i="45"/>
  <c r="U36" i="45" s="1"/>
  <c r="P36" i="45"/>
  <c r="E36" i="45"/>
  <c r="S35" i="45"/>
  <c r="R35" i="45"/>
  <c r="Q35" i="45"/>
  <c r="U35" i="45" s="1"/>
  <c r="P35" i="45"/>
  <c r="T35" i="45" s="1"/>
  <c r="E35" i="45"/>
  <c r="W33" i="45"/>
  <c r="V33" i="45"/>
  <c r="O33" i="45"/>
  <c r="N33" i="45"/>
  <c r="M33" i="45"/>
  <c r="L33" i="45"/>
  <c r="R33" i="45" s="1"/>
  <c r="K33" i="45"/>
  <c r="J33" i="45"/>
  <c r="I33" i="45"/>
  <c r="H33" i="45"/>
  <c r="G33" i="45"/>
  <c r="F33" i="45"/>
  <c r="C33" i="45"/>
  <c r="B33" i="45"/>
  <c r="E33" i="45" s="1"/>
  <c r="S32" i="45"/>
  <c r="R32" i="45"/>
  <c r="Q32" i="45"/>
  <c r="P32" i="45"/>
  <c r="E32" i="45"/>
  <c r="W30" i="45"/>
  <c r="V30" i="45"/>
  <c r="R30" i="45"/>
  <c r="O30" i="45"/>
  <c r="N30" i="45"/>
  <c r="M30" i="45"/>
  <c r="S30" i="45" s="1"/>
  <c r="L30" i="45"/>
  <c r="K30" i="45"/>
  <c r="J30" i="45"/>
  <c r="I30" i="45"/>
  <c r="Q30" i="45" s="1"/>
  <c r="H30" i="45"/>
  <c r="P30" i="45" s="1"/>
  <c r="G30" i="45"/>
  <c r="F30" i="45"/>
  <c r="C30" i="45"/>
  <c r="B30" i="45"/>
  <c r="E30" i="45" s="1"/>
  <c r="U29" i="45"/>
  <c r="T29" i="45"/>
  <c r="S29" i="45"/>
  <c r="R29" i="45"/>
  <c r="Q29" i="45"/>
  <c r="P29" i="45"/>
  <c r="E29" i="45"/>
  <c r="S28" i="45"/>
  <c r="R28" i="45"/>
  <c r="Q28" i="45"/>
  <c r="P28" i="45"/>
  <c r="E28" i="45"/>
  <c r="U28" i="45" s="1"/>
  <c r="S27" i="45"/>
  <c r="R27" i="45"/>
  <c r="Q27" i="45"/>
  <c r="P27" i="45"/>
  <c r="E27" i="45"/>
  <c r="T27" i="45" s="1"/>
  <c r="U26" i="45"/>
  <c r="S26" i="45"/>
  <c r="R26" i="45"/>
  <c r="Q26" i="45"/>
  <c r="P26" i="45"/>
  <c r="E26" i="45"/>
  <c r="T26" i="45" s="1"/>
  <c r="W24" i="45"/>
  <c r="V24" i="45"/>
  <c r="O24" i="45"/>
  <c r="N24" i="45"/>
  <c r="M24" i="45"/>
  <c r="S24" i="45" s="1"/>
  <c r="L24" i="45"/>
  <c r="R24" i="45" s="1"/>
  <c r="K24" i="45"/>
  <c r="J24" i="45"/>
  <c r="I24" i="45"/>
  <c r="H24" i="45"/>
  <c r="G24" i="45"/>
  <c r="F24" i="45"/>
  <c r="C24" i="45"/>
  <c r="E24" i="45" s="1"/>
  <c r="B24" i="45"/>
  <c r="S23" i="45"/>
  <c r="R23" i="45"/>
  <c r="Q23" i="45"/>
  <c r="P23" i="45"/>
  <c r="E23" i="45"/>
  <c r="U23" i="45" s="1"/>
  <c r="S22" i="45"/>
  <c r="R22" i="45"/>
  <c r="Q22" i="45"/>
  <c r="P22" i="45"/>
  <c r="E22" i="45"/>
  <c r="T22" i="45" s="1"/>
  <c r="U21" i="45"/>
  <c r="S21" i="45"/>
  <c r="R21" i="45"/>
  <c r="Q21" i="45"/>
  <c r="P21" i="45"/>
  <c r="E21" i="45"/>
  <c r="T21" i="45" s="1"/>
  <c r="T20" i="45"/>
  <c r="S20" i="45"/>
  <c r="R20" i="45"/>
  <c r="Q20" i="45"/>
  <c r="P20" i="45"/>
  <c r="E20" i="45"/>
  <c r="U20" i="45" s="1"/>
  <c r="S19" i="45"/>
  <c r="R19" i="45"/>
  <c r="Q19" i="45"/>
  <c r="P19" i="45"/>
  <c r="E19" i="45"/>
  <c r="U19" i="45" s="1"/>
  <c r="S18" i="45"/>
  <c r="R18" i="45"/>
  <c r="Q18" i="45"/>
  <c r="P18" i="45"/>
  <c r="E18" i="45"/>
  <c r="T18" i="45" s="1"/>
  <c r="U17" i="45"/>
  <c r="S17" i="45"/>
  <c r="R17" i="45"/>
  <c r="Q17" i="45"/>
  <c r="P17" i="45"/>
  <c r="E17" i="45"/>
  <c r="T17" i="45" s="1"/>
  <c r="W15" i="45"/>
  <c r="V15" i="45"/>
  <c r="O15" i="45"/>
  <c r="N15" i="45"/>
  <c r="M15" i="45"/>
  <c r="S15" i="45" s="1"/>
  <c r="L15" i="45"/>
  <c r="R15" i="45" s="1"/>
  <c r="K15" i="45"/>
  <c r="J15" i="45"/>
  <c r="I15" i="45"/>
  <c r="H15" i="45"/>
  <c r="G15" i="45"/>
  <c r="F15" i="45"/>
  <c r="C15" i="45"/>
  <c r="E15" i="45" s="1"/>
  <c r="B15" i="45"/>
  <c r="S14" i="45"/>
  <c r="R14" i="45"/>
  <c r="Q14" i="45"/>
  <c r="P14" i="45"/>
  <c r="E14" i="45"/>
  <c r="U14" i="45" s="1"/>
  <c r="S13" i="45"/>
  <c r="R13" i="45"/>
  <c r="Q13" i="45"/>
  <c r="P13" i="45"/>
  <c r="E13" i="45"/>
  <c r="T13" i="45" s="1"/>
  <c r="S12" i="45"/>
  <c r="R12" i="45"/>
  <c r="Q12" i="45"/>
  <c r="P12" i="45"/>
  <c r="E12" i="45"/>
  <c r="T12" i="45" s="1"/>
  <c r="S11" i="45"/>
  <c r="R11" i="45"/>
  <c r="Q11" i="45"/>
  <c r="P11" i="45"/>
  <c r="E11" i="45"/>
  <c r="T11" i="45" s="1"/>
  <c r="S10" i="45"/>
  <c r="R10" i="45"/>
  <c r="Q10" i="45"/>
  <c r="P10" i="45"/>
  <c r="E10" i="45"/>
  <c r="S9" i="45"/>
  <c r="R9" i="45"/>
  <c r="Q9" i="45"/>
  <c r="P9" i="45"/>
  <c r="E9" i="45"/>
  <c r="U9" i="45" s="1"/>
  <c r="S93" i="44"/>
  <c r="R93" i="44"/>
  <c r="Q93" i="44"/>
  <c r="P93" i="44"/>
  <c r="E93" i="44"/>
  <c r="U92" i="44"/>
  <c r="T92" i="44"/>
  <c r="S92" i="44"/>
  <c r="R92" i="44"/>
  <c r="Q92" i="44"/>
  <c r="P92" i="44"/>
  <c r="E92" i="44"/>
  <c r="S91" i="44"/>
  <c r="R91" i="44"/>
  <c r="Q91" i="44"/>
  <c r="P91" i="44"/>
  <c r="E91" i="44"/>
  <c r="U91" i="44" s="1"/>
  <c r="S90" i="44"/>
  <c r="R90" i="44"/>
  <c r="Q90" i="44"/>
  <c r="P90" i="44"/>
  <c r="E90" i="44"/>
  <c r="T90" i="44" s="1"/>
  <c r="U89" i="44"/>
  <c r="S89" i="44"/>
  <c r="R89" i="44"/>
  <c r="Q89" i="44"/>
  <c r="P89" i="44"/>
  <c r="E89" i="44"/>
  <c r="T89" i="44" s="1"/>
  <c r="U88" i="44"/>
  <c r="T88" i="44"/>
  <c r="S88" i="44"/>
  <c r="R88" i="44"/>
  <c r="Q88" i="44"/>
  <c r="P88" i="44"/>
  <c r="E88" i="44"/>
  <c r="S87" i="44"/>
  <c r="R87" i="44"/>
  <c r="Q87" i="44"/>
  <c r="P87" i="44"/>
  <c r="E87" i="44"/>
  <c r="U87" i="44" s="1"/>
  <c r="S86" i="44"/>
  <c r="R86" i="44"/>
  <c r="Q86" i="44"/>
  <c r="P86" i="44"/>
  <c r="E86" i="44"/>
  <c r="T86" i="44" s="1"/>
  <c r="W72" i="44"/>
  <c r="V72" i="44"/>
  <c r="O72" i="44"/>
  <c r="N72" i="44"/>
  <c r="M72" i="44"/>
  <c r="L72" i="44"/>
  <c r="K72" i="44"/>
  <c r="J72" i="44"/>
  <c r="I72" i="44"/>
  <c r="H72" i="44"/>
  <c r="P72" i="44" s="1"/>
  <c r="G72" i="44"/>
  <c r="F72" i="44"/>
  <c r="C72" i="44"/>
  <c r="B72" i="44"/>
  <c r="E72" i="44" s="1"/>
  <c r="W71" i="44"/>
  <c r="V71" i="44"/>
  <c r="O71" i="44"/>
  <c r="N71" i="44"/>
  <c r="M71" i="44"/>
  <c r="S71" i="44" s="1"/>
  <c r="L71" i="44"/>
  <c r="R71" i="44" s="1"/>
  <c r="K71" i="44"/>
  <c r="J71" i="44"/>
  <c r="I71" i="44"/>
  <c r="H71" i="44"/>
  <c r="G71" i="44"/>
  <c r="F71" i="44"/>
  <c r="C71" i="44"/>
  <c r="E71" i="44" s="1"/>
  <c r="B71" i="44"/>
  <c r="W70" i="44"/>
  <c r="V70" i="44"/>
  <c r="O70" i="44"/>
  <c r="N70" i="44"/>
  <c r="M70" i="44"/>
  <c r="S70" i="44" s="1"/>
  <c r="L70" i="44"/>
  <c r="R70" i="44" s="1"/>
  <c r="K70" i="44"/>
  <c r="J70" i="44"/>
  <c r="I70" i="44"/>
  <c r="H70" i="44"/>
  <c r="G70" i="44"/>
  <c r="F70" i="44"/>
  <c r="C70" i="44"/>
  <c r="B70" i="44"/>
  <c r="S69" i="44"/>
  <c r="R69" i="44"/>
  <c r="Q69" i="44"/>
  <c r="P69" i="44"/>
  <c r="E69" i="44"/>
  <c r="T69" i="44" s="1"/>
  <c r="W67" i="44"/>
  <c r="V67" i="44"/>
  <c r="O67" i="44"/>
  <c r="N67" i="44"/>
  <c r="M67" i="44"/>
  <c r="L67" i="44"/>
  <c r="K67" i="44"/>
  <c r="J67" i="44"/>
  <c r="I67" i="44"/>
  <c r="H67" i="44"/>
  <c r="G67" i="44"/>
  <c r="F67" i="44"/>
  <c r="C67" i="44"/>
  <c r="B67" i="44"/>
  <c r="E67" i="44" s="1"/>
  <c r="W66" i="44"/>
  <c r="V66" i="44"/>
  <c r="O66" i="44"/>
  <c r="N66" i="44"/>
  <c r="M66" i="44"/>
  <c r="S66" i="44" s="1"/>
  <c r="L66" i="44"/>
  <c r="R66" i="44" s="1"/>
  <c r="K66" i="44"/>
  <c r="J66" i="44"/>
  <c r="I66" i="44"/>
  <c r="H66" i="44"/>
  <c r="P66" i="44" s="1"/>
  <c r="G66" i="44"/>
  <c r="F66" i="44"/>
  <c r="C66" i="44"/>
  <c r="E66" i="44" s="1"/>
  <c r="B66" i="44"/>
  <c r="S65" i="44"/>
  <c r="R65" i="44"/>
  <c r="Q65" i="44"/>
  <c r="P65" i="44"/>
  <c r="E65" i="44"/>
  <c r="S64" i="44"/>
  <c r="R64" i="44"/>
  <c r="Q64" i="44"/>
  <c r="P64" i="44"/>
  <c r="E64" i="44"/>
  <c r="T64" i="44" s="1"/>
  <c r="S63" i="44"/>
  <c r="R63" i="44"/>
  <c r="Q63" i="44"/>
  <c r="P63" i="44"/>
  <c r="E63" i="44"/>
  <c r="T63" i="44" s="1"/>
  <c r="S62" i="44"/>
  <c r="R62" i="44"/>
  <c r="Q62" i="44"/>
  <c r="P62" i="44"/>
  <c r="E62" i="44"/>
  <c r="S61" i="44"/>
  <c r="R61" i="44"/>
  <c r="Q61" i="44"/>
  <c r="P61" i="44"/>
  <c r="E61" i="44"/>
  <c r="V59" i="44"/>
  <c r="O59" i="44"/>
  <c r="N59" i="44"/>
  <c r="M59" i="44"/>
  <c r="S59" i="44" s="1"/>
  <c r="L59" i="44"/>
  <c r="R59" i="44" s="1"/>
  <c r="K59" i="44"/>
  <c r="J59" i="44"/>
  <c r="I59" i="44"/>
  <c r="H59" i="44"/>
  <c r="G59" i="44"/>
  <c r="F59" i="44"/>
  <c r="E59" i="44"/>
  <c r="C59" i="44"/>
  <c r="B59" i="44"/>
  <c r="S58" i="44"/>
  <c r="R58" i="44"/>
  <c r="Q58" i="44"/>
  <c r="P58" i="44"/>
  <c r="E58" i="44"/>
  <c r="U58" i="44" s="1"/>
  <c r="S57" i="44"/>
  <c r="R57" i="44"/>
  <c r="Q57" i="44"/>
  <c r="P57" i="44"/>
  <c r="E57" i="44"/>
  <c r="S56" i="44"/>
  <c r="R56" i="44"/>
  <c r="Q56" i="44"/>
  <c r="P56" i="44"/>
  <c r="E56" i="44"/>
  <c r="T56" i="44" s="1"/>
  <c r="S55" i="44"/>
  <c r="R55" i="44"/>
  <c r="Q55" i="44"/>
  <c r="P55" i="44"/>
  <c r="E55" i="44"/>
  <c r="W53" i="44"/>
  <c r="V53" i="44"/>
  <c r="O53" i="44"/>
  <c r="N53" i="44"/>
  <c r="M53" i="44"/>
  <c r="S53" i="44" s="1"/>
  <c r="L53" i="44"/>
  <c r="K53" i="44"/>
  <c r="J53" i="44"/>
  <c r="I53" i="44"/>
  <c r="H53" i="44"/>
  <c r="G53" i="44"/>
  <c r="F53" i="44"/>
  <c r="C53" i="44"/>
  <c r="B53" i="44"/>
  <c r="S52" i="44"/>
  <c r="R52" i="44"/>
  <c r="Q52" i="44"/>
  <c r="P52" i="44"/>
  <c r="E52" i="44"/>
  <c r="S51" i="44"/>
  <c r="R51" i="44"/>
  <c r="Q51" i="44"/>
  <c r="P51" i="44"/>
  <c r="E51" i="44"/>
  <c r="T51" i="44" s="1"/>
  <c r="S50" i="44"/>
  <c r="R50" i="44"/>
  <c r="Q50" i="44"/>
  <c r="P50" i="44"/>
  <c r="E50" i="44"/>
  <c r="T49" i="44"/>
  <c r="S49" i="44"/>
  <c r="R49" i="44"/>
  <c r="Q49" i="44"/>
  <c r="P49" i="44"/>
  <c r="E49" i="44"/>
  <c r="U49" i="44" s="1"/>
  <c r="S48" i="44"/>
  <c r="R48" i="44"/>
  <c r="Q48" i="44"/>
  <c r="P48" i="44"/>
  <c r="E48" i="44"/>
  <c r="S47" i="44"/>
  <c r="R47" i="44"/>
  <c r="Q47" i="44"/>
  <c r="P47" i="44"/>
  <c r="E47" i="44"/>
  <c r="T47" i="44" s="1"/>
  <c r="U46" i="44"/>
  <c r="S46" i="44"/>
  <c r="R46" i="44"/>
  <c r="Q46" i="44"/>
  <c r="P46" i="44"/>
  <c r="E46" i="44"/>
  <c r="T46" i="44" s="1"/>
  <c r="S45" i="44"/>
  <c r="R45" i="44"/>
  <c r="Q45" i="44"/>
  <c r="P45" i="44"/>
  <c r="E45" i="44"/>
  <c r="U45" i="44" s="1"/>
  <c r="S44" i="44"/>
  <c r="R44" i="44"/>
  <c r="Q44" i="44"/>
  <c r="P44" i="44"/>
  <c r="E44" i="44"/>
  <c r="S43" i="44"/>
  <c r="R43" i="44"/>
  <c r="Q43" i="44"/>
  <c r="P43" i="44"/>
  <c r="E43" i="44"/>
  <c r="U43" i="44" s="1"/>
  <c r="S42" i="44"/>
  <c r="R42" i="44"/>
  <c r="Q42" i="44"/>
  <c r="P42" i="44"/>
  <c r="E42" i="44"/>
  <c r="T42" i="44" s="1"/>
  <c r="W40" i="44"/>
  <c r="V40" i="44"/>
  <c r="O40" i="44"/>
  <c r="N40" i="44"/>
  <c r="M40" i="44"/>
  <c r="S40" i="44" s="1"/>
  <c r="L40" i="44"/>
  <c r="R40" i="44" s="1"/>
  <c r="K40" i="44"/>
  <c r="J40" i="44"/>
  <c r="I40" i="44"/>
  <c r="H40" i="44"/>
  <c r="G40" i="44"/>
  <c r="F40" i="44"/>
  <c r="C40" i="44"/>
  <c r="B40" i="44"/>
  <c r="E40" i="44" s="1"/>
  <c r="S39" i="44"/>
  <c r="R39" i="44"/>
  <c r="Q39" i="44"/>
  <c r="P39" i="44"/>
  <c r="E39" i="44"/>
  <c r="S38" i="44"/>
  <c r="R38" i="44"/>
  <c r="Q38" i="44"/>
  <c r="P38" i="44"/>
  <c r="E38" i="44"/>
  <c r="T38" i="44" s="1"/>
  <c r="S37" i="44"/>
  <c r="R37" i="44"/>
  <c r="Q37" i="44"/>
  <c r="P37" i="44"/>
  <c r="E37" i="44"/>
  <c r="S36" i="44"/>
  <c r="R36" i="44"/>
  <c r="Q36" i="44"/>
  <c r="P36" i="44"/>
  <c r="T36" i="44" s="1"/>
  <c r="E36" i="44"/>
  <c r="S35" i="44"/>
  <c r="R35" i="44"/>
  <c r="Q35" i="44"/>
  <c r="P35" i="44"/>
  <c r="E35" i="44"/>
  <c r="W33" i="44"/>
  <c r="V33" i="44"/>
  <c r="O33" i="44"/>
  <c r="N33" i="44"/>
  <c r="R33" i="44" s="1"/>
  <c r="M33" i="44"/>
  <c r="L33" i="44"/>
  <c r="K33" i="44"/>
  <c r="J33" i="44"/>
  <c r="I33" i="44"/>
  <c r="H33" i="44"/>
  <c r="G33" i="44"/>
  <c r="F33" i="44"/>
  <c r="E33" i="44"/>
  <c r="C33" i="44"/>
  <c r="B33" i="44"/>
  <c r="S32" i="44"/>
  <c r="R32" i="44"/>
  <c r="Q32" i="44"/>
  <c r="P32" i="44"/>
  <c r="E32" i="44"/>
  <c r="W30" i="44"/>
  <c r="V30" i="44"/>
  <c r="O30" i="44"/>
  <c r="N30" i="44"/>
  <c r="M30" i="44"/>
  <c r="S30" i="44" s="1"/>
  <c r="L30" i="44"/>
  <c r="R30" i="44" s="1"/>
  <c r="K30" i="44"/>
  <c r="J30" i="44"/>
  <c r="I30" i="44"/>
  <c r="H30" i="44"/>
  <c r="G30" i="44"/>
  <c r="F30" i="44"/>
  <c r="C30" i="44"/>
  <c r="B30" i="44"/>
  <c r="E30" i="44" s="1"/>
  <c r="S29" i="44"/>
  <c r="R29" i="44"/>
  <c r="Q29" i="44"/>
  <c r="P29" i="44"/>
  <c r="E29" i="44"/>
  <c r="S28" i="44"/>
  <c r="R28" i="44"/>
  <c r="Q28" i="44"/>
  <c r="P28" i="44"/>
  <c r="E28" i="44"/>
  <c r="T28" i="44" s="1"/>
  <c r="S27" i="44"/>
  <c r="R27" i="44"/>
  <c r="Q27" i="44"/>
  <c r="P27" i="44"/>
  <c r="E27" i="44"/>
  <c r="U27" i="44" s="1"/>
  <c r="T26" i="44"/>
  <c r="S26" i="44"/>
  <c r="R26" i="44"/>
  <c r="Q26" i="44"/>
  <c r="P26" i="44"/>
  <c r="E26" i="44"/>
  <c r="U26" i="44" s="1"/>
  <c r="W24" i="44"/>
  <c r="V24" i="44"/>
  <c r="S24" i="44"/>
  <c r="O24" i="44"/>
  <c r="N24" i="44"/>
  <c r="M24" i="44"/>
  <c r="L24" i="44"/>
  <c r="K24" i="44"/>
  <c r="J24" i="44"/>
  <c r="I24" i="44"/>
  <c r="Q24" i="44" s="1"/>
  <c r="H24" i="44"/>
  <c r="P24" i="44" s="1"/>
  <c r="G24" i="44"/>
  <c r="F24" i="44"/>
  <c r="C24" i="44"/>
  <c r="B24" i="44"/>
  <c r="E24" i="44" s="1"/>
  <c r="U23" i="44"/>
  <c r="S23" i="44"/>
  <c r="R23" i="44"/>
  <c r="Q23" i="44"/>
  <c r="P23" i="44"/>
  <c r="E23" i="44"/>
  <c r="T23" i="44" s="1"/>
  <c r="S22" i="44"/>
  <c r="R22" i="44"/>
  <c r="Q22" i="44"/>
  <c r="P22" i="44"/>
  <c r="E22" i="44"/>
  <c r="S21" i="44"/>
  <c r="R21" i="44"/>
  <c r="Q21" i="44"/>
  <c r="P21" i="44"/>
  <c r="E21" i="44"/>
  <c r="S20" i="44"/>
  <c r="R20" i="44"/>
  <c r="Q20" i="44"/>
  <c r="P20" i="44"/>
  <c r="E20" i="44"/>
  <c r="S19" i="44"/>
  <c r="R19" i="44"/>
  <c r="Q19" i="44"/>
  <c r="P19" i="44"/>
  <c r="E19" i="44"/>
  <c r="T19" i="44" s="1"/>
  <c r="S18" i="44"/>
  <c r="R18" i="44"/>
  <c r="Q18" i="44"/>
  <c r="P18" i="44"/>
  <c r="E18" i="44"/>
  <c r="S17" i="44"/>
  <c r="R17" i="44"/>
  <c r="Q17" i="44"/>
  <c r="P17" i="44"/>
  <c r="T17" i="44" s="1"/>
  <c r="E17" i="44"/>
  <c r="U17" i="44" s="1"/>
  <c r="W15" i="44"/>
  <c r="V15" i="44"/>
  <c r="S15" i="44"/>
  <c r="O15" i="44"/>
  <c r="N15" i="44"/>
  <c r="M15" i="44"/>
  <c r="L15" i="44"/>
  <c r="K15" i="44"/>
  <c r="J15" i="44"/>
  <c r="I15" i="44"/>
  <c r="H15" i="44"/>
  <c r="G15" i="44"/>
  <c r="F15" i="44"/>
  <c r="C15" i="44"/>
  <c r="B15" i="44"/>
  <c r="E15" i="44" s="1"/>
  <c r="S14" i="44"/>
  <c r="R14" i="44"/>
  <c r="Q14" i="44"/>
  <c r="P14" i="44"/>
  <c r="E14" i="44"/>
  <c r="S13" i="44"/>
  <c r="R13" i="44"/>
  <c r="Q13" i="44"/>
  <c r="P13" i="44"/>
  <c r="E13" i="44"/>
  <c r="T12" i="44"/>
  <c r="S12" i="44"/>
  <c r="R12" i="44"/>
  <c r="Q12" i="44"/>
  <c r="P12" i="44"/>
  <c r="E12" i="44"/>
  <c r="U12" i="44" s="1"/>
  <c r="S11" i="44"/>
  <c r="R11" i="44"/>
  <c r="Q11" i="44"/>
  <c r="P11" i="44"/>
  <c r="E11" i="44"/>
  <c r="S10" i="44"/>
  <c r="R10" i="44"/>
  <c r="Q10" i="44"/>
  <c r="P10" i="44"/>
  <c r="E10" i="44"/>
  <c r="U10" i="44" s="1"/>
  <c r="U9" i="44"/>
  <c r="S9" i="44"/>
  <c r="R9" i="44"/>
  <c r="Q9" i="44"/>
  <c r="P9" i="44"/>
  <c r="E9" i="44"/>
  <c r="T9" i="44" s="1"/>
  <c r="S93" i="43"/>
  <c r="R93" i="43"/>
  <c r="Q93" i="43"/>
  <c r="P93" i="43"/>
  <c r="E93" i="43"/>
  <c r="U93" i="43" s="1"/>
  <c r="S92" i="43"/>
  <c r="R92" i="43"/>
  <c r="Q92" i="43"/>
  <c r="P92" i="43"/>
  <c r="E92" i="43"/>
  <c r="T91" i="43"/>
  <c r="S91" i="43"/>
  <c r="R91" i="43"/>
  <c r="Q91" i="43"/>
  <c r="P91" i="43"/>
  <c r="E91" i="43"/>
  <c r="U91" i="43" s="1"/>
  <c r="U90" i="43"/>
  <c r="S90" i="43"/>
  <c r="R90" i="43"/>
  <c r="Q90" i="43"/>
  <c r="P90" i="43"/>
  <c r="E90" i="43"/>
  <c r="T90" i="43" s="1"/>
  <c r="T89" i="43"/>
  <c r="S89" i="43"/>
  <c r="R89" i="43"/>
  <c r="Q89" i="43"/>
  <c r="P89" i="43"/>
  <c r="E89" i="43"/>
  <c r="U89" i="43" s="1"/>
  <c r="S88" i="43"/>
  <c r="R88" i="43"/>
  <c r="Q88" i="43"/>
  <c r="P88" i="43"/>
  <c r="E88" i="43"/>
  <c r="T87" i="43"/>
  <c r="S87" i="43"/>
  <c r="R87" i="43"/>
  <c r="Q87" i="43"/>
  <c r="P87" i="43"/>
  <c r="E87" i="43"/>
  <c r="U87" i="43" s="1"/>
  <c r="S86" i="43"/>
  <c r="R86" i="43"/>
  <c r="Q86" i="43"/>
  <c r="P86" i="43"/>
  <c r="E86" i="43"/>
  <c r="T86" i="43" s="1"/>
  <c r="W72" i="43"/>
  <c r="V72" i="43"/>
  <c r="O72" i="43"/>
  <c r="N72" i="43"/>
  <c r="M72" i="43"/>
  <c r="S72" i="43" s="1"/>
  <c r="L72" i="43"/>
  <c r="K72" i="43"/>
  <c r="J72" i="43"/>
  <c r="I72" i="43"/>
  <c r="H72" i="43"/>
  <c r="G72" i="43"/>
  <c r="F72" i="43"/>
  <c r="C72" i="43"/>
  <c r="B72" i="43"/>
  <c r="W71" i="43"/>
  <c r="V71" i="43"/>
  <c r="O71" i="43"/>
  <c r="S71" i="43" s="1"/>
  <c r="N71" i="43"/>
  <c r="M71" i="43"/>
  <c r="L71" i="43"/>
  <c r="K71" i="43"/>
  <c r="J71" i="43"/>
  <c r="I71" i="43"/>
  <c r="H71" i="43"/>
  <c r="G71" i="43"/>
  <c r="F71" i="43"/>
  <c r="C71" i="43"/>
  <c r="B71" i="43"/>
  <c r="E71" i="43" s="1"/>
  <c r="W70" i="43"/>
  <c r="V70" i="43"/>
  <c r="O70" i="43"/>
  <c r="N70" i="43"/>
  <c r="M70" i="43"/>
  <c r="S70" i="43" s="1"/>
  <c r="L70" i="43"/>
  <c r="R70" i="43" s="1"/>
  <c r="K70" i="43"/>
  <c r="J70" i="43"/>
  <c r="I70" i="43"/>
  <c r="Q70" i="43" s="1"/>
  <c r="H70" i="43"/>
  <c r="G70" i="43"/>
  <c r="F70" i="43"/>
  <c r="C70" i="43"/>
  <c r="B70" i="43"/>
  <c r="E70" i="43" s="1"/>
  <c r="U69" i="43"/>
  <c r="S69" i="43"/>
  <c r="R69" i="43"/>
  <c r="Q69" i="43"/>
  <c r="P69" i="43"/>
  <c r="E69" i="43"/>
  <c r="T69" i="43" s="1"/>
  <c r="W67" i="43"/>
  <c r="V67" i="43"/>
  <c r="O67" i="43"/>
  <c r="N67" i="43"/>
  <c r="M67" i="43"/>
  <c r="L67" i="43"/>
  <c r="K67" i="43"/>
  <c r="J67" i="43"/>
  <c r="I67" i="43"/>
  <c r="H67" i="43"/>
  <c r="G67" i="43"/>
  <c r="F67" i="43"/>
  <c r="C67" i="43"/>
  <c r="B67" i="43"/>
  <c r="W66" i="43"/>
  <c r="V66" i="43"/>
  <c r="S66" i="43"/>
  <c r="R66" i="43"/>
  <c r="O66" i="43"/>
  <c r="N66" i="43"/>
  <c r="M66" i="43"/>
  <c r="L66" i="43"/>
  <c r="K66" i="43"/>
  <c r="J66" i="43"/>
  <c r="I66" i="43"/>
  <c r="H66" i="43"/>
  <c r="G66" i="43"/>
  <c r="F66" i="43"/>
  <c r="C66" i="43"/>
  <c r="B66" i="43"/>
  <c r="E66" i="43" s="1"/>
  <c r="S65" i="43"/>
  <c r="R65" i="43"/>
  <c r="Q65" i="43"/>
  <c r="P65" i="43"/>
  <c r="E65" i="43"/>
  <c r="S64" i="43"/>
  <c r="R64" i="43"/>
  <c r="Q64" i="43"/>
  <c r="P64" i="43"/>
  <c r="E64" i="43"/>
  <c r="T63" i="43"/>
  <c r="S63" i="43"/>
  <c r="R63" i="43"/>
  <c r="Q63" i="43"/>
  <c r="P63" i="43"/>
  <c r="E63" i="43"/>
  <c r="U63" i="43" s="1"/>
  <c r="S62" i="43"/>
  <c r="R62" i="43"/>
  <c r="Q62" i="43"/>
  <c r="P62" i="43"/>
  <c r="E62" i="43"/>
  <c r="S61" i="43"/>
  <c r="R61" i="43"/>
  <c r="Q61" i="43"/>
  <c r="P61" i="43"/>
  <c r="E61" i="43"/>
  <c r="U61" i="43" s="1"/>
  <c r="V59" i="43"/>
  <c r="O59" i="43"/>
  <c r="N59" i="43"/>
  <c r="M59" i="43"/>
  <c r="S59" i="43" s="1"/>
  <c r="L59" i="43"/>
  <c r="R59" i="43" s="1"/>
  <c r="K59" i="43"/>
  <c r="J59" i="43"/>
  <c r="I59" i="43"/>
  <c r="H59" i="43"/>
  <c r="G59" i="43"/>
  <c r="F59" i="43"/>
  <c r="C59" i="43"/>
  <c r="B59" i="43"/>
  <c r="S58" i="43"/>
  <c r="R58" i="43"/>
  <c r="Q58" i="43"/>
  <c r="P58" i="43"/>
  <c r="E58" i="43"/>
  <c r="S57" i="43"/>
  <c r="R57" i="43"/>
  <c r="Q57" i="43"/>
  <c r="P57" i="43"/>
  <c r="E57" i="43"/>
  <c r="T57" i="43" s="1"/>
  <c r="S56" i="43"/>
  <c r="R56" i="43"/>
  <c r="Q56" i="43"/>
  <c r="P56" i="43"/>
  <c r="E56" i="43"/>
  <c r="T56" i="43" s="1"/>
  <c r="T55" i="43"/>
  <c r="S55" i="43"/>
  <c r="R55" i="43"/>
  <c r="Q55" i="43"/>
  <c r="P55" i="43"/>
  <c r="E55" i="43"/>
  <c r="U55" i="43" s="1"/>
  <c r="W53" i="43"/>
  <c r="V53" i="43"/>
  <c r="O53" i="43"/>
  <c r="N53" i="43"/>
  <c r="M53" i="43"/>
  <c r="S53" i="43" s="1"/>
  <c r="L53" i="43"/>
  <c r="R53" i="43" s="1"/>
  <c r="K53" i="43"/>
  <c r="J53" i="43"/>
  <c r="I53" i="43"/>
  <c r="H53" i="43"/>
  <c r="G53" i="43"/>
  <c r="F53" i="43"/>
  <c r="C53" i="43"/>
  <c r="B53" i="43"/>
  <c r="S52" i="43"/>
  <c r="R52" i="43"/>
  <c r="Q52" i="43"/>
  <c r="P52" i="43"/>
  <c r="E52" i="43"/>
  <c r="S51" i="43"/>
  <c r="R51" i="43"/>
  <c r="Q51" i="43"/>
  <c r="P51" i="43"/>
  <c r="E51" i="43"/>
  <c r="T50" i="43"/>
  <c r="S50" i="43"/>
  <c r="R50" i="43"/>
  <c r="Q50" i="43"/>
  <c r="P50" i="43"/>
  <c r="E50" i="43"/>
  <c r="U50" i="43" s="1"/>
  <c r="S49" i="43"/>
  <c r="R49" i="43"/>
  <c r="Q49" i="43"/>
  <c r="P49" i="43"/>
  <c r="E49" i="43"/>
  <c r="S48" i="43"/>
  <c r="R48" i="43"/>
  <c r="Q48" i="43"/>
  <c r="P48" i="43"/>
  <c r="E48" i="43"/>
  <c r="S47" i="43"/>
  <c r="R47" i="43"/>
  <c r="Q47" i="43"/>
  <c r="P47" i="43"/>
  <c r="E47" i="43"/>
  <c r="T46" i="43"/>
  <c r="S46" i="43"/>
  <c r="R46" i="43"/>
  <c r="Q46" i="43"/>
  <c r="P46" i="43"/>
  <c r="E46" i="43"/>
  <c r="U46" i="43" s="1"/>
  <c r="S45" i="43"/>
  <c r="R45" i="43"/>
  <c r="Q45" i="43"/>
  <c r="P45" i="43"/>
  <c r="E45" i="43"/>
  <c r="S44" i="43"/>
  <c r="R44" i="43"/>
  <c r="Q44" i="43"/>
  <c r="P44" i="43"/>
  <c r="E44" i="43"/>
  <c r="S43" i="43"/>
  <c r="R43" i="43"/>
  <c r="Q43" i="43"/>
  <c r="P43" i="43"/>
  <c r="E43" i="43"/>
  <c r="T42" i="43"/>
  <c r="S42" i="43"/>
  <c r="R42" i="43"/>
  <c r="Q42" i="43"/>
  <c r="P42" i="43"/>
  <c r="E42" i="43"/>
  <c r="U42" i="43" s="1"/>
  <c r="W40" i="43"/>
  <c r="V40" i="43"/>
  <c r="S40" i="43"/>
  <c r="R40" i="43"/>
  <c r="O40" i="43"/>
  <c r="N40" i="43"/>
  <c r="M40" i="43"/>
  <c r="L40" i="43"/>
  <c r="K40" i="43"/>
  <c r="J40" i="43"/>
  <c r="I40" i="43"/>
  <c r="H40" i="43"/>
  <c r="G40" i="43"/>
  <c r="F40" i="43"/>
  <c r="C40" i="43"/>
  <c r="B40" i="43"/>
  <c r="E40" i="43" s="1"/>
  <c r="S39" i="43"/>
  <c r="R39" i="43"/>
  <c r="Q39" i="43"/>
  <c r="P39" i="43"/>
  <c r="E39" i="43"/>
  <c r="T39" i="43" s="1"/>
  <c r="T38" i="43"/>
  <c r="S38" i="43"/>
  <c r="R38" i="43"/>
  <c r="Q38" i="43"/>
  <c r="P38" i="43"/>
  <c r="E38" i="43"/>
  <c r="U38" i="43" s="1"/>
  <c r="S37" i="43"/>
  <c r="R37" i="43"/>
  <c r="Q37" i="43"/>
  <c r="P37" i="43"/>
  <c r="E37" i="43"/>
  <c r="S36" i="43"/>
  <c r="R36" i="43"/>
  <c r="Q36" i="43"/>
  <c r="P36" i="43"/>
  <c r="E36" i="43"/>
  <c r="T35" i="43"/>
  <c r="S35" i="43"/>
  <c r="R35" i="43"/>
  <c r="Q35" i="43"/>
  <c r="P35" i="43"/>
  <c r="E35" i="43"/>
  <c r="U35" i="43" s="1"/>
  <c r="W33" i="43"/>
  <c r="V33" i="43"/>
  <c r="Q33" i="43"/>
  <c r="O33" i="43"/>
  <c r="N33" i="43"/>
  <c r="M33" i="43"/>
  <c r="L33" i="43"/>
  <c r="K33" i="43"/>
  <c r="J33" i="43"/>
  <c r="I33" i="43"/>
  <c r="H33" i="43"/>
  <c r="G33" i="43"/>
  <c r="F33" i="43"/>
  <c r="C33" i="43"/>
  <c r="E33" i="43" s="1"/>
  <c r="B33" i="43"/>
  <c r="S32" i="43"/>
  <c r="R32" i="43"/>
  <c r="Q32" i="43"/>
  <c r="P32" i="43"/>
  <c r="T32" i="43" s="1"/>
  <c r="E32" i="43"/>
  <c r="W30" i="43"/>
  <c r="V30" i="43"/>
  <c r="O30" i="43"/>
  <c r="N30" i="43"/>
  <c r="M30" i="43"/>
  <c r="S30" i="43" s="1"/>
  <c r="L30" i="43"/>
  <c r="R30" i="43" s="1"/>
  <c r="K30" i="43"/>
  <c r="J30" i="43"/>
  <c r="I30" i="43"/>
  <c r="H30" i="43"/>
  <c r="G30" i="43"/>
  <c r="F30" i="43"/>
  <c r="C30" i="43"/>
  <c r="B30" i="43"/>
  <c r="E30" i="43" s="1"/>
  <c r="S29" i="43"/>
  <c r="R29" i="43"/>
  <c r="Q29" i="43"/>
  <c r="P29" i="43"/>
  <c r="E29" i="43"/>
  <c r="U28" i="43"/>
  <c r="T28" i="43"/>
  <c r="S28" i="43"/>
  <c r="R28" i="43"/>
  <c r="Q28" i="43"/>
  <c r="P28" i="43"/>
  <c r="E28" i="43"/>
  <c r="T27" i="43"/>
  <c r="S27" i="43"/>
  <c r="R27" i="43"/>
  <c r="Q27" i="43"/>
  <c r="P27" i="43"/>
  <c r="E27" i="43"/>
  <c r="U27" i="43" s="1"/>
  <c r="S26" i="43"/>
  <c r="R26" i="43"/>
  <c r="Q26" i="43"/>
  <c r="P26" i="43"/>
  <c r="E26" i="43"/>
  <c r="W24" i="43"/>
  <c r="V24" i="43"/>
  <c r="O24" i="43"/>
  <c r="N24" i="43"/>
  <c r="M24" i="43"/>
  <c r="S24" i="43" s="1"/>
  <c r="L24" i="43"/>
  <c r="R24" i="43" s="1"/>
  <c r="K24" i="43"/>
  <c r="J24" i="43"/>
  <c r="I24" i="43"/>
  <c r="H24" i="43"/>
  <c r="G24" i="43"/>
  <c r="F24" i="43"/>
  <c r="C24" i="43"/>
  <c r="E24" i="43" s="1"/>
  <c r="B24" i="43"/>
  <c r="S23" i="43"/>
  <c r="R23" i="43"/>
  <c r="Q23" i="43"/>
  <c r="P23" i="43"/>
  <c r="E23" i="43"/>
  <c r="T22" i="43"/>
  <c r="S22" i="43"/>
  <c r="R22" i="43"/>
  <c r="Q22" i="43"/>
  <c r="P22" i="43"/>
  <c r="E22" i="43"/>
  <c r="U22" i="43" s="1"/>
  <c r="S21" i="43"/>
  <c r="R21" i="43"/>
  <c r="Q21" i="43"/>
  <c r="P21" i="43"/>
  <c r="E21" i="43"/>
  <c r="S20" i="43"/>
  <c r="R20" i="43"/>
  <c r="Q20" i="43"/>
  <c r="P20" i="43"/>
  <c r="E20" i="43"/>
  <c r="S19" i="43"/>
  <c r="R19" i="43"/>
  <c r="Q19" i="43"/>
  <c r="P19" i="43"/>
  <c r="E19" i="43"/>
  <c r="T18" i="43"/>
  <c r="S18" i="43"/>
  <c r="R18" i="43"/>
  <c r="Q18" i="43"/>
  <c r="P18" i="43"/>
  <c r="E18" i="43"/>
  <c r="U18" i="43" s="1"/>
  <c r="S17" i="43"/>
  <c r="R17" i="43"/>
  <c r="Q17" i="43"/>
  <c r="P17" i="43"/>
  <c r="E17" i="43"/>
  <c r="W15" i="43"/>
  <c r="V15" i="43"/>
  <c r="O15" i="43"/>
  <c r="N15" i="43"/>
  <c r="M15" i="43"/>
  <c r="S15" i="43" s="1"/>
  <c r="L15" i="43"/>
  <c r="R15" i="43" s="1"/>
  <c r="K15" i="43"/>
  <c r="J15" i="43"/>
  <c r="I15" i="43"/>
  <c r="H15" i="43"/>
  <c r="G15" i="43"/>
  <c r="F15" i="43"/>
  <c r="E15" i="43"/>
  <c r="C15" i="43"/>
  <c r="B15" i="43"/>
  <c r="U14" i="43"/>
  <c r="T14" i="43"/>
  <c r="S14" i="43"/>
  <c r="R14" i="43"/>
  <c r="Q14" i="43"/>
  <c r="P14" i="43"/>
  <c r="E14" i="43"/>
  <c r="S13" i="43"/>
  <c r="R13" i="43"/>
  <c r="Q13" i="43"/>
  <c r="P13" i="43"/>
  <c r="E13" i="43"/>
  <c r="S12" i="43"/>
  <c r="R12" i="43"/>
  <c r="Q12" i="43"/>
  <c r="P12" i="43"/>
  <c r="E12" i="43"/>
  <c r="S11" i="43"/>
  <c r="R11" i="43"/>
  <c r="Q11" i="43"/>
  <c r="P11" i="43"/>
  <c r="E11" i="43"/>
  <c r="T11" i="43" s="1"/>
  <c r="S10" i="43"/>
  <c r="R10" i="43"/>
  <c r="Q10" i="43"/>
  <c r="P10" i="43"/>
  <c r="E10" i="43"/>
  <c r="S9" i="43"/>
  <c r="R9" i="43"/>
  <c r="Q9" i="43"/>
  <c r="P9" i="43"/>
  <c r="E9" i="43"/>
  <c r="T9" i="43" s="1"/>
  <c r="S93" i="42"/>
  <c r="R93" i="42"/>
  <c r="Q93" i="42"/>
  <c r="P93" i="42"/>
  <c r="E93" i="42"/>
  <c r="U92" i="42"/>
  <c r="S92" i="42"/>
  <c r="R92" i="42"/>
  <c r="Q92" i="42"/>
  <c r="P92" i="42"/>
  <c r="E92" i="42"/>
  <c r="T92" i="42" s="1"/>
  <c r="S91" i="42"/>
  <c r="R91" i="42"/>
  <c r="Q91" i="42"/>
  <c r="P91" i="42"/>
  <c r="E91" i="42"/>
  <c r="S90" i="42"/>
  <c r="R90" i="42"/>
  <c r="Q90" i="42"/>
  <c r="P90" i="42"/>
  <c r="E90" i="42"/>
  <c r="S89" i="42"/>
  <c r="R89" i="42"/>
  <c r="Q89" i="42"/>
  <c r="P89" i="42"/>
  <c r="E89" i="42"/>
  <c r="U88" i="42"/>
  <c r="S88" i="42"/>
  <c r="R88" i="42"/>
  <c r="Q88" i="42"/>
  <c r="P88" i="42"/>
  <c r="E88" i="42"/>
  <c r="T88" i="42" s="1"/>
  <c r="S87" i="42"/>
  <c r="R87" i="42"/>
  <c r="Q87" i="42"/>
  <c r="P87" i="42"/>
  <c r="E87" i="42"/>
  <c r="S86" i="42"/>
  <c r="R86" i="42"/>
  <c r="Q86" i="42"/>
  <c r="P86" i="42"/>
  <c r="E86" i="42"/>
  <c r="W72" i="42"/>
  <c r="V72" i="42"/>
  <c r="O72" i="42"/>
  <c r="N72" i="42"/>
  <c r="M72" i="42"/>
  <c r="S72" i="42" s="1"/>
  <c r="L72" i="42"/>
  <c r="K72" i="42"/>
  <c r="J72" i="42"/>
  <c r="I72" i="42"/>
  <c r="H72" i="42"/>
  <c r="G72" i="42"/>
  <c r="F72" i="42"/>
  <c r="C72" i="42"/>
  <c r="B72" i="42"/>
  <c r="W71" i="42"/>
  <c r="V71" i="42"/>
  <c r="R71" i="42"/>
  <c r="O71" i="42"/>
  <c r="N71" i="42"/>
  <c r="M71" i="42"/>
  <c r="S71" i="42" s="1"/>
  <c r="L71" i="42"/>
  <c r="K71" i="42"/>
  <c r="J71" i="42"/>
  <c r="I71" i="42"/>
  <c r="Q71" i="42" s="1"/>
  <c r="H71" i="42"/>
  <c r="G71" i="42"/>
  <c r="F71" i="42"/>
  <c r="C71" i="42"/>
  <c r="B71" i="42"/>
  <c r="E71" i="42" s="1"/>
  <c r="W70" i="42"/>
  <c r="V70" i="42"/>
  <c r="O70" i="42"/>
  <c r="N70" i="42"/>
  <c r="M70" i="42"/>
  <c r="S70" i="42" s="1"/>
  <c r="L70" i="42"/>
  <c r="R70" i="42" s="1"/>
  <c r="K70" i="42"/>
  <c r="J70" i="42"/>
  <c r="I70" i="42"/>
  <c r="H70" i="42"/>
  <c r="P70" i="42" s="1"/>
  <c r="G70" i="42"/>
  <c r="F70" i="42"/>
  <c r="C70" i="42"/>
  <c r="B70" i="42"/>
  <c r="E70" i="42" s="1"/>
  <c r="S69" i="42"/>
  <c r="R69" i="42"/>
  <c r="Q69" i="42"/>
  <c r="P69" i="42"/>
  <c r="T69" i="42" s="1"/>
  <c r="E69" i="42"/>
  <c r="W67" i="42"/>
  <c r="V67" i="42"/>
  <c r="O67" i="42"/>
  <c r="N67" i="42"/>
  <c r="M67" i="42"/>
  <c r="L67" i="42"/>
  <c r="R67" i="42" s="1"/>
  <c r="K67" i="42"/>
  <c r="J67" i="42"/>
  <c r="I67" i="42"/>
  <c r="H67" i="42"/>
  <c r="G67" i="42"/>
  <c r="F67" i="42"/>
  <c r="C67" i="42"/>
  <c r="B67" i="42"/>
  <c r="W66" i="42"/>
  <c r="V66" i="42"/>
  <c r="O66" i="42"/>
  <c r="N66" i="42"/>
  <c r="M66" i="42"/>
  <c r="S66" i="42" s="1"/>
  <c r="L66" i="42"/>
  <c r="R66" i="42" s="1"/>
  <c r="K66" i="42"/>
  <c r="J66" i="42"/>
  <c r="I66" i="42"/>
  <c r="H66" i="42"/>
  <c r="G66" i="42"/>
  <c r="F66" i="42"/>
  <c r="C66" i="42"/>
  <c r="B66" i="42"/>
  <c r="E66" i="42" s="1"/>
  <c r="U65" i="42"/>
  <c r="S65" i="42"/>
  <c r="R65" i="42"/>
  <c r="Q65" i="42"/>
  <c r="P65" i="42"/>
  <c r="E65" i="42"/>
  <c r="T65" i="42" s="1"/>
  <c r="S64" i="42"/>
  <c r="R64" i="42"/>
  <c r="Q64" i="42"/>
  <c r="P64" i="42"/>
  <c r="E64" i="42"/>
  <c r="U64" i="42" s="1"/>
  <c r="S63" i="42"/>
  <c r="R63" i="42"/>
  <c r="Q63" i="42"/>
  <c r="P63" i="42"/>
  <c r="E63" i="42"/>
  <c r="S62" i="42"/>
  <c r="R62" i="42"/>
  <c r="Q62" i="42"/>
  <c r="P62" i="42"/>
  <c r="E62" i="42"/>
  <c r="T62" i="42" s="1"/>
  <c r="S61" i="42"/>
  <c r="R61" i="42"/>
  <c r="Q61" i="42"/>
  <c r="P61" i="42"/>
  <c r="E61" i="42"/>
  <c r="T61" i="42" s="1"/>
  <c r="V59" i="42"/>
  <c r="O59" i="42"/>
  <c r="N59" i="42"/>
  <c r="M59" i="42"/>
  <c r="S59" i="42" s="1"/>
  <c r="L59" i="42"/>
  <c r="R59" i="42" s="1"/>
  <c r="K59" i="42"/>
  <c r="J59" i="42"/>
  <c r="I59" i="42"/>
  <c r="H59" i="42"/>
  <c r="G59" i="42"/>
  <c r="F59" i="42"/>
  <c r="C59" i="42"/>
  <c r="B59" i="42"/>
  <c r="E59" i="42" s="1"/>
  <c r="S58" i="42"/>
  <c r="R58" i="42"/>
  <c r="Q58" i="42"/>
  <c r="P58" i="42"/>
  <c r="E58" i="42"/>
  <c r="T58" i="42" s="1"/>
  <c r="U57" i="42"/>
  <c r="S57" i="42"/>
  <c r="R57" i="42"/>
  <c r="Q57" i="42"/>
  <c r="P57" i="42"/>
  <c r="E57" i="42"/>
  <c r="T57" i="42" s="1"/>
  <c r="T56" i="42"/>
  <c r="S56" i="42"/>
  <c r="R56" i="42"/>
  <c r="Q56" i="42"/>
  <c r="P56" i="42"/>
  <c r="E56" i="42"/>
  <c r="U56" i="42" s="1"/>
  <c r="S55" i="42"/>
  <c r="R55" i="42"/>
  <c r="Q55" i="42"/>
  <c r="P55" i="42"/>
  <c r="E55" i="42"/>
  <c r="W53" i="42"/>
  <c r="V53" i="42"/>
  <c r="O53" i="42"/>
  <c r="N53" i="42"/>
  <c r="M53" i="42"/>
  <c r="S53" i="42" s="1"/>
  <c r="L53" i="42"/>
  <c r="R53" i="42" s="1"/>
  <c r="K53" i="42"/>
  <c r="J53" i="42"/>
  <c r="I53" i="42"/>
  <c r="Q53" i="42" s="1"/>
  <c r="H53" i="42"/>
  <c r="G53" i="42"/>
  <c r="F53" i="42"/>
  <c r="C53" i="42"/>
  <c r="B53" i="42"/>
  <c r="S52" i="42"/>
  <c r="R52" i="42"/>
  <c r="Q52" i="42"/>
  <c r="P52" i="42"/>
  <c r="E52" i="42"/>
  <c r="T52" i="42" s="1"/>
  <c r="S51" i="42"/>
  <c r="R51" i="42"/>
  <c r="Q51" i="42"/>
  <c r="P51" i="42"/>
  <c r="E51" i="42"/>
  <c r="S50" i="42"/>
  <c r="R50" i="42"/>
  <c r="Q50" i="42"/>
  <c r="P50" i="42"/>
  <c r="E50" i="42"/>
  <c r="U49" i="42"/>
  <c r="S49" i="42"/>
  <c r="R49" i="42"/>
  <c r="Q49" i="42"/>
  <c r="P49" i="42"/>
  <c r="E49" i="42"/>
  <c r="T49" i="42" s="1"/>
  <c r="U48" i="42"/>
  <c r="S48" i="42"/>
  <c r="R48" i="42"/>
  <c r="Q48" i="42"/>
  <c r="P48" i="42"/>
  <c r="E48" i="42"/>
  <c r="T48" i="42" s="1"/>
  <c r="S47" i="42"/>
  <c r="R47" i="42"/>
  <c r="Q47" i="42"/>
  <c r="P47" i="42"/>
  <c r="E47" i="42"/>
  <c r="U47" i="42" s="1"/>
  <c r="S46" i="42"/>
  <c r="R46" i="42"/>
  <c r="Q46" i="42"/>
  <c r="P46" i="42"/>
  <c r="E46" i="42"/>
  <c r="U45" i="42"/>
  <c r="S45" i="42"/>
  <c r="R45" i="42"/>
  <c r="Q45" i="42"/>
  <c r="P45" i="42"/>
  <c r="E45" i="42"/>
  <c r="T45" i="42" s="1"/>
  <c r="S44" i="42"/>
  <c r="R44" i="42"/>
  <c r="Q44" i="42"/>
  <c r="P44" i="42"/>
  <c r="E44" i="42"/>
  <c r="S43" i="42"/>
  <c r="R43" i="42"/>
  <c r="Q43" i="42"/>
  <c r="P43" i="42"/>
  <c r="E43" i="42"/>
  <c r="T43" i="42" s="1"/>
  <c r="S42" i="42"/>
  <c r="R42" i="42"/>
  <c r="Q42" i="42"/>
  <c r="P42" i="42"/>
  <c r="E42" i="42"/>
  <c r="W40" i="42"/>
  <c r="V40" i="42"/>
  <c r="R40" i="42"/>
  <c r="O40" i="42"/>
  <c r="N40" i="42"/>
  <c r="M40" i="42"/>
  <c r="S40" i="42" s="1"/>
  <c r="L40" i="42"/>
  <c r="K40" i="42"/>
  <c r="J40" i="42"/>
  <c r="I40" i="42"/>
  <c r="H40" i="42"/>
  <c r="G40" i="42"/>
  <c r="F40" i="42"/>
  <c r="C40" i="42"/>
  <c r="B40" i="42"/>
  <c r="E40" i="42" s="1"/>
  <c r="U39" i="42"/>
  <c r="S39" i="42"/>
  <c r="R39" i="42"/>
  <c r="Q39" i="42"/>
  <c r="P39" i="42"/>
  <c r="E39" i="42"/>
  <c r="T39" i="42" s="1"/>
  <c r="S38" i="42"/>
  <c r="R38" i="42"/>
  <c r="Q38" i="42"/>
  <c r="P38" i="42"/>
  <c r="E38" i="42"/>
  <c r="S37" i="42"/>
  <c r="R37" i="42"/>
  <c r="Q37" i="42"/>
  <c r="P37" i="42"/>
  <c r="E37" i="42"/>
  <c r="S36" i="42"/>
  <c r="R36" i="42"/>
  <c r="Q36" i="42"/>
  <c r="U36" i="42" s="1"/>
  <c r="P36" i="42"/>
  <c r="T36" i="42" s="1"/>
  <c r="E36" i="42"/>
  <c r="S35" i="42"/>
  <c r="R35" i="42"/>
  <c r="Q35" i="42"/>
  <c r="P35" i="42"/>
  <c r="E35" i="42"/>
  <c r="W33" i="42"/>
  <c r="V33" i="42"/>
  <c r="O33" i="42"/>
  <c r="S33" i="42" s="1"/>
  <c r="N33" i="42"/>
  <c r="M33" i="42"/>
  <c r="L33" i="42"/>
  <c r="R33" i="42" s="1"/>
  <c r="K33" i="42"/>
  <c r="J33" i="42"/>
  <c r="I33" i="42"/>
  <c r="H33" i="42"/>
  <c r="G33" i="42"/>
  <c r="F33" i="42"/>
  <c r="C33" i="42"/>
  <c r="B33" i="42"/>
  <c r="E33" i="42" s="1"/>
  <c r="S32" i="42"/>
  <c r="R32" i="42"/>
  <c r="Q32" i="42"/>
  <c r="P32" i="42"/>
  <c r="E32" i="42"/>
  <c r="W30" i="42"/>
  <c r="V30" i="42"/>
  <c r="R30" i="42"/>
  <c r="O30" i="42"/>
  <c r="N30" i="42"/>
  <c r="M30" i="42"/>
  <c r="S30" i="42" s="1"/>
  <c r="L30" i="42"/>
  <c r="K30" i="42"/>
  <c r="J30" i="42"/>
  <c r="I30" i="42"/>
  <c r="H30" i="42"/>
  <c r="P30" i="42" s="1"/>
  <c r="G30" i="42"/>
  <c r="F30" i="42"/>
  <c r="C30" i="42"/>
  <c r="B30" i="42"/>
  <c r="E30" i="42" s="1"/>
  <c r="U29" i="42"/>
  <c r="S29" i="42"/>
  <c r="R29" i="42"/>
  <c r="Q29" i="42"/>
  <c r="P29" i="42"/>
  <c r="E29" i="42"/>
  <c r="T29" i="42" s="1"/>
  <c r="S28" i="42"/>
  <c r="R28" i="42"/>
  <c r="Q28" i="42"/>
  <c r="P28" i="42"/>
  <c r="E28" i="42"/>
  <c r="S27" i="42"/>
  <c r="R27" i="42"/>
  <c r="Q27" i="42"/>
  <c r="P27" i="42"/>
  <c r="E27" i="42"/>
  <c r="U26" i="42"/>
  <c r="T26" i="42"/>
  <c r="S26" i="42"/>
  <c r="R26" i="42"/>
  <c r="Q26" i="42"/>
  <c r="P26" i="42"/>
  <c r="E26" i="42"/>
  <c r="W24" i="42"/>
  <c r="V24" i="42"/>
  <c r="Q24" i="42"/>
  <c r="O24" i="42"/>
  <c r="N24" i="42"/>
  <c r="M24" i="42"/>
  <c r="S24" i="42" s="1"/>
  <c r="L24" i="42"/>
  <c r="R24" i="42" s="1"/>
  <c r="K24" i="42"/>
  <c r="J24" i="42"/>
  <c r="I24" i="42"/>
  <c r="H24" i="42"/>
  <c r="P24" i="42" s="1"/>
  <c r="G24" i="42"/>
  <c r="F24" i="42"/>
  <c r="C24" i="42"/>
  <c r="B24" i="42"/>
  <c r="E24" i="42" s="1"/>
  <c r="S23" i="42"/>
  <c r="R23" i="42"/>
  <c r="Q23" i="42"/>
  <c r="P23" i="42"/>
  <c r="E23" i="42"/>
  <c r="U23" i="42" s="1"/>
  <c r="S22" i="42"/>
  <c r="R22" i="42"/>
  <c r="Q22" i="42"/>
  <c r="P22" i="42"/>
  <c r="E22" i="42"/>
  <c r="S21" i="42"/>
  <c r="R21" i="42"/>
  <c r="Q21" i="42"/>
  <c r="P21" i="42"/>
  <c r="E21" i="42"/>
  <c r="T21" i="42" s="1"/>
  <c r="U20" i="42"/>
  <c r="T20" i="42"/>
  <c r="S20" i="42"/>
  <c r="R20" i="42"/>
  <c r="Q20" i="42"/>
  <c r="P20" i="42"/>
  <c r="E20" i="42"/>
  <c r="T19" i="42"/>
  <c r="S19" i="42"/>
  <c r="R19" i="42"/>
  <c r="Q19" i="42"/>
  <c r="P19" i="42"/>
  <c r="E19" i="42"/>
  <c r="U19" i="42" s="1"/>
  <c r="S18" i="42"/>
  <c r="R18" i="42"/>
  <c r="Q18" i="42"/>
  <c r="P18" i="42"/>
  <c r="E18" i="42"/>
  <c r="S17" i="42"/>
  <c r="R17" i="42"/>
  <c r="Q17" i="42"/>
  <c r="P17" i="42"/>
  <c r="E17" i="42"/>
  <c r="W15" i="42"/>
  <c r="V15" i="42"/>
  <c r="O15" i="42"/>
  <c r="N15" i="42"/>
  <c r="M15" i="42"/>
  <c r="L15" i="42"/>
  <c r="R15" i="42" s="1"/>
  <c r="K15" i="42"/>
  <c r="J15" i="42"/>
  <c r="I15" i="42"/>
  <c r="H15" i="42"/>
  <c r="G15" i="42"/>
  <c r="F15" i="42"/>
  <c r="C15" i="42"/>
  <c r="B15" i="42"/>
  <c r="T14" i="42"/>
  <c r="S14" i="42"/>
  <c r="R14" i="42"/>
  <c r="Q14" i="42"/>
  <c r="P14" i="42"/>
  <c r="E14" i="42"/>
  <c r="U14" i="42" s="1"/>
  <c r="S13" i="42"/>
  <c r="R13" i="42"/>
  <c r="Q13" i="42"/>
  <c r="P13" i="42"/>
  <c r="E13" i="42"/>
  <c r="U12" i="42"/>
  <c r="T12" i="42"/>
  <c r="S12" i="42"/>
  <c r="R12" i="42"/>
  <c r="Q12" i="42"/>
  <c r="P12" i="42"/>
  <c r="E12" i="42"/>
  <c r="S11" i="42"/>
  <c r="R11" i="42"/>
  <c r="Q11" i="42"/>
  <c r="P11" i="42"/>
  <c r="E11" i="42"/>
  <c r="S10" i="42"/>
  <c r="R10" i="42"/>
  <c r="Q10" i="42"/>
  <c r="P10" i="42"/>
  <c r="E10" i="42"/>
  <c r="S9" i="42"/>
  <c r="R9" i="42"/>
  <c r="Q9" i="42"/>
  <c r="P9" i="42"/>
  <c r="E9" i="42"/>
  <c r="U93" i="41"/>
  <c r="T93" i="41"/>
  <c r="S93" i="41"/>
  <c r="R93" i="41"/>
  <c r="Q93" i="41"/>
  <c r="P93" i="41"/>
  <c r="E93" i="41"/>
  <c r="S92" i="41"/>
  <c r="R92" i="41"/>
  <c r="Q92" i="41"/>
  <c r="P92" i="41"/>
  <c r="E92" i="41"/>
  <c r="S91" i="41"/>
  <c r="R91" i="41"/>
  <c r="Q91" i="41"/>
  <c r="P91" i="41"/>
  <c r="E91" i="41"/>
  <c r="T91" i="41" s="1"/>
  <c r="S90" i="41"/>
  <c r="R90" i="41"/>
  <c r="Q90" i="41"/>
  <c r="P90" i="41"/>
  <c r="E90" i="41"/>
  <c r="U90" i="41" s="1"/>
  <c r="S89" i="41"/>
  <c r="R89" i="41"/>
  <c r="Q89" i="41"/>
  <c r="P89" i="41"/>
  <c r="E89" i="41"/>
  <c r="T89" i="41" s="1"/>
  <c r="S88" i="41"/>
  <c r="R88" i="41"/>
  <c r="Q88" i="41"/>
  <c r="P88" i="41"/>
  <c r="E88" i="41"/>
  <c r="U87" i="41"/>
  <c r="T87" i="41"/>
  <c r="S87" i="41"/>
  <c r="R87" i="41"/>
  <c r="Q87" i="41"/>
  <c r="P87" i="41"/>
  <c r="E87" i="41"/>
  <c r="S86" i="41"/>
  <c r="R86" i="41"/>
  <c r="Q86" i="41"/>
  <c r="P86" i="41"/>
  <c r="E86" i="41"/>
  <c r="U86" i="41" s="1"/>
  <c r="W72" i="41"/>
  <c r="V72" i="41"/>
  <c r="O72" i="41"/>
  <c r="N72" i="41"/>
  <c r="M72" i="41"/>
  <c r="L72" i="41"/>
  <c r="K72" i="41"/>
  <c r="J72" i="41"/>
  <c r="I72" i="41"/>
  <c r="H72" i="41"/>
  <c r="P72" i="41" s="1"/>
  <c r="G72" i="41"/>
  <c r="F72" i="41"/>
  <c r="C72" i="41"/>
  <c r="B72" i="41"/>
  <c r="E72" i="41" s="1"/>
  <c r="W71" i="41"/>
  <c r="V71" i="41"/>
  <c r="O71" i="41"/>
  <c r="N71" i="41"/>
  <c r="R71" i="41" s="1"/>
  <c r="M71" i="41"/>
  <c r="S71" i="41" s="1"/>
  <c r="L71" i="41"/>
  <c r="K71" i="41"/>
  <c r="J71" i="41"/>
  <c r="I71" i="41"/>
  <c r="H71" i="41"/>
  <c r="G71" i="41"/>
  <c r="F71" i="41"/>
  <c r="C71" i="41"/>
  <c r="B71" i="41"/>
  <c r="W70" i="41"/>
  <c r="V70" i="41"/>
  <c r="O70" i="41"/>
  <c r="N70" i="41"/>
  <c r="M70" i="41"/>
  <c r="S70" i="41" s="1"/>
  <c r="L70" i="41"/>
  <c r="R70" i="41" s="1"/>
  <c r="K70" i="41"/>
  <c r="J70" i="41"/>
  <c r="I70" i="41"/>
  <c r="H70" i="41"/>
  <c r="G70" i="41"/>
  <c r="F70" i="41"/>
  <c r="C70" i="41"/>
  <c r="E70" i="41" s="1"/>
  <c r="B70" i="41"/>
  <c r="S69" i="41"/>
  <c r="R69" i="41"/>
  <c r="Q69" i="41"/>
  <c r="P69" i="41"/>
  <c r="E69" i="41"/>
  <c r="W67" i="41"/>
  <c r="V67" i="41"/>
  <c r="O67" i="41"/>
  <c r="N67" i="41"/>
  <c r="M67" i="41"/>
  <c r="L67" i="41"/>
  <c r="K67" i="41"/>
  <c r="J67" i="41"/>
  <c r="I67" i="41"/>
  <c r="H67" i="41"/>
  <c r="G67" i="41"/>
  <c r="F67" i="41"/>
  <c r="C67" i="41"/>
  <c r="B67" i="41"/>
  <c r="E67" i="41" s="1"/>
  <c r="W66" i="41"/>
  <c r="V66" i="41"/>
  <c r="O66" i="41"/>
  <c r="N66" i="41"/>
  <c r="M66" i="41"/>
  <c r="S66" i="41" s="1"/>
  <c r="L66" i="41"/>
  <c r="R66" i="41" s="1"/>
  <c r="K66" i="41"/>
  <c r="J66" i="41"/>
  <c r="I66" i="41"/>
  <c r="H66" i="41"/>
  <c r="G66" i="41"/>
  <c r="F66" i="41"/>
  <c r="C66" i="41"/>
  <c r="E66" i="41" s="1"/>
  <c r="B66" i="41"/>
  <c r="S65" i="41"/>
  <c r="R65" i="41"/>
  <c r="Q65" i="41"/>
  <c r="P65" i="41"/>
  <c r="E65" i="41"/>
  <c r="S64" i="41"/>
  <c r="R64" i="41"/>
  <c r="Q64" i="41"/>
  <c r="P64" i="41"/>
  <c r="E64" i="41"/>
  <c r="U64" i="41" s="1"/>
  <c r="S63" i="41"/>
  <c r="R63" i="41"/>
  <c r="Q63" i="41"/>
  <c r="P63" i="41"/>
  <c r="E63" i="41"/>
  <c r="T63" i="41" s="1"/>
  <c r="S62" i="41"/>
  <c r="R62" i="41"/>
  <c r="Q62" i="41"/>
  <c r="P62" i="41"/>
  <c r="E62" i="41"/>
  <c r="U61" i="41"/>
  <c r="S61" i="41"/>
  <c r="R61" i="41"/>
  <c r="Q61" i="41"/>
  <c r="P61" i="41"/>
  <c r="E61" i="41"/>
  <c r="T61" i="41" s="1"/>
  <c r="V59" i="41"/>
  <c r="O59" i="41"/>
  <c r="N59" i="41"/>
  <c r="M59" i="41"/>
  <c r="S59" i="41" s="1"/>
  <c r="L59" i="41"/>
  <c r="R59" i="41" s="1"/>
  <c r="K59" i="41"/>
  <c r="J59" i="41"/>
  <c r="I59" i="41"/>
  <c r="H59" i="41"/>
  <c r="G59" i="41"/>
  <c r="F59" i="41"/>
  <c r="C59" i="41"/>
  <c r="B59" i="41"/>
  <c r="S58" i="41"/>
  <c r="R58" i="41"/>
  <c r="Q58" i="41"/>
  <c r="P58" i="41"/>
  <c r="E58" i="41"/>
  <c r="T58" i="41" s="1"/>
  <c r="U57" i="41"/>
  <c r="S57" i="41"/>
  <c r="R57" i="41"/>
  <c r="Q57" i="41"/>
  <c r="P57" i="41"/>
  <c r="E57" i="41"/>
  <c r="T57" i="41" s="1"/>
  <c r="S56" i="41"/>
  <c r="R56" i="41"/>
  <c r="Q56" i="41"/>
  <c r="P56" i="41"/>
  <c r="E56" i="41"/>
  <c r="U56" i="41" s="1"/>
  <c r="S55" i="41"/>
  <c r="R55" i="41"/>
  <c r="Q55" i="41"/>
  <c r="P55" i="41"/>
  <c r="E55" i="41"/>
  <c r="T55" i="41" s="1"/>
  <c r="W53" i="41"/>
  <c r="V53" i="41"/>
  <c r="O53" i="41"/>
  <c r="N53" i="41"/>
  <c r="M53" i="41"/>
  <c r="S53" i="41" s="1"/>
  <c r="L53" i="41"/>
  <c r="R53" i="41" s="1"/>
  <c r="K53" i="41"/>
  <c r="J53" i="41"/>
  <c r="I53" i="41"/>
  <c r="H53" i="41"/>
  <c r="P53" i="41" s="1"/>
  <c r="G53" i="41"/>
  <c r="F53" i="41"/>
  <c r="C53" i="41"/>
  <c r="B53" i="41"/>
  <c r="E53" i="41" s="1"/>
  <c r="U52" i="41"/>
  <c r="S52" i="41"/>
  <c r="R52" i="41"/>
  <c r="Q52" i="41"/>
  <c r="P52" i="41"/>
  <c r="E52" i="41"/>
  <c r="T52" i="41" s="1"/>
  <c r="S51" i="41"/>
  <c r="R51" i="41"/>
  <c r="Q51" i="41"/>
  <c r="P51" i="41"/>
  <c r="E51" i="41"/>
  <c r="U51" i="41" s="1"/>
  <c r="S50" i="41"/>
  <c r="R50" i="41"/>
  <c r="Q50" i="41"/>
  <c r="P50" i="41"/>
  <c r="E50" i="41"/>
  <c r="T50" i="41" s="1"/>
  <c r="S49" i="41"/>
  <c r="R49" i="41"/>
  <c r="Q49" i="41"/>
  <c r="P49" i="41"/>
  <c r="E49" i="41"/>
  <c r="T49" i="41" s="1"/>
  <c r="U48" i="41"/>
  <c r="T48" i="41"/>
  <c r="S48" i="41"/>
  <c r="R48" i="41"/>
  <c r="Q48" i="41"/>
  <c r="P48" i="41"/>
  <c r="E48" i="41"/>
  <c r="S47" i="41"/>
  <c r="R47" i="41"/>
  <c r="Q47" i="41"/>
  <c r="P47" i="41"/>
  <c r="E47" i="41"/>
  <c r="U47" i="41" s="1"/>
  <c r="S46" i="41"/>
  <c r="R46" i="41"/>
  <c r="Q46" i="41"/>
  <c r="P46" i="41"/>
  <c r="E46" i="41"/>
  <c r="T46" i="41" s="1"/>
  <c r="U45" i="41"/>
  <c r="S45" i="41"/>
  <c r="R45" i="41"/>
  <c r="Q45" i="41"/>
  <c r="P45" i="41"/>
  <c r="E45" i="41"/>
  <c r="T45" i="41" s="1"/>
  <c r="S44" i="41"/>
  <c r="R44" i="41"/>
  <c r="Q44" i="41"/>
  <c r="P44" i="41"/>
  <c r="E44" i="41"/>
  <c r="S43" i="41"/>
  <c r="R43" i="41"/>
  <c r="Q43" i="41"/>
  <c r="P43" i="41"/>
  <c r="E43" i="41"/>
  <c r="S42" i="41"/>
  <c r="R42" i="41"/>
  <c r="Q42" i="41"/>
  <c r="P42" i="41"/>
  <c r="E42" i="41"/>
  <c r="T42" i="41" s="1"/>
  <c r="W40" i="41"/>
  <c r="V40" i="41"/>
  <c r="O40" i="41"/>
  <c r="N40" i="41"/>
  <c r="M40" i="41"/>
  <c r="S40" i="41" s="1"/>
  <c r="L40" i="41"/>
  <c r="R40" i="41" s="1"/>
  <c r="K40" i="41"/>
  <c r="J40" i="41"/>
  <c r="I40" i="41"/>
  <c r="H40" i="41"/>
  <c r="G40" i="41"/>
  <c r="F40" i="41"/>
  <c r="E40" i="41"/>
  <c r="C40" i="41"/>
  <c r="B40" i="41"/>
  <c r="U39" i="41"/>
  <c r="T39" i="41"/>
  <c r="S39" i="41"/>
  <c r="R39" i="41"/>
  <c r="Q39" i="41"/>
  <c r="P39" i="41"/>
  <c r="E39" i="41"/>
  <c r="S38" i="41"/>
  <c r="R38" i="41"/>
  <c r="Q38" i="41"/>
  <c r="P38" i="41"/>
  <c r="E38" i="41"/>
  <c r="U38" i="41" s="1"/>
  <c r="S37" i="41"/>
  <c r="R37" i="41"/>
  <c r="Q37" i="41"/>
  <c r="P37" i="41"/>
  <c r="E37" i="41"/>
  <c r="T37" i="41" s="1"/>
  <c r="S36" i="41"/>
  <c r="R36" i="41"/>
  <c r="Q36" i="41"/>
  <c r="P36" i="41"/>
  <c r="E36" i="41"/>
  <c r="T36" i="41" s="1"/>
  <c r="S35" i="41"/>
  <c r="R35" i="41"/>
  <c r="Q35" i="41"/>
  <c r="U35" i="41" s="1"/>
  <c r="P35" i="41"/>
  <c r="T35" i="41" s="1"/>
  <c r="E35" i="41"/>
  <c r="W33" i="41"/>
  <c r="V33" i="41"/>
  <c r="O33" i="41"/>
  <c r="S33" i="41" s="1"/>
  <c r="N33" i="41"/>
  <c r="M33" i="41"/>
  <c r="L33" i="41"/>
  <c r="R33" i="41" s="1"/>
  <c r="K33" i="41"/>
  <c r="J33" i="41"/>
  <c r="I33" i="41"/>
  <c r="H33" i="41"/>
  <c r="P33" i="41" s="1"/>
  <c r="G33" i="41"/>
  <c r="F33" i="41"/>
  <c r="C33" i="41"/>
  <c r="B33" i="41"/>
  <c r="E33" i="41" s="1"/>
  <c r="S32" i="41"/>
  <c r="R32" i="41"/>
  <c r="Q32" i="41"/>
  <c r="P32" i="41"/>
  <c r="E32" i="41"/>
  <c r="T32" i="41" s="1"/>
  <c r="W30" i="41"/>
  <c r="V30" i="41"/>
  <c r="O30" i="41"/>
  <c r="N30" i="41"/>
  <c r="M30" i="41"/>
  <c r="S30" i="41" s="1"/>
  <c r="L30" i="41"/>
  <c r="R30" i="41" s="1"/>
  <c r="K30" i="41"/>
  <c r="J30" i="41"/>
  <c r="I30" i="41"/>
  <c r="H30" i="41"/>
  <c r="P30" i="41" s="1"/>
  <c r="G30" i="41"/>
  <c r="F30" i="41"/>
  <c r="C30" i="41"/>
  <c r="B30" i="41"/>
  <c r="E30" i="41" s="1"/>
  <c r="S29" i="41"/>
  <c r="R29" i="41"/>
  <c r="Q29" i="41"/>
  <c r="P29" i="41"/>
  <c r="E29" i="41"/>
  <c r="U29" i="41" s="1"/>
  <c r="S28" i="41"/>
  <c r="R28" i="41"/>
  <c r="Q28" i="41"/>
  <c r="P28" i="41"/>
  <c r="E28" i="41"/>
  <c r="U28" i="41" s="1"/>
  <c r="S27" i="41"/>
  <c r="R27" i="41"/>
  <c r="Q27" i="41"/>
  <c r="P27" i="41"/>
  <c r="E27" i="41"/>
  <c r="T27" i="41" s="1"/>
  <c r="S26" i="41"/>
  <c r="R26" i="41"/>
  <c r="Q26" i="41"/>
  <c r="P26" i="41"/>
  <c r="E26" i="41"/>
  <c r="T26" i="41" s="1"/>
  <c r="W24" i="41"/>
  <c r="V24" i="41"/>
  <c r="O24" i="41"/>
  <c r="N24" i="41"/>
  <c r="M24" i="41"/>
  <c r="S24" i="41" s="1"/>
  <c r="L24" i="41"/>
  <c r="R24" i="41" s="1"/>
  <c r="K24" i="41"/>
  <c r="J24" i="41"/>
  <c r="I24" i="41"/>
  <c r="Q24" i="41" s="1"/>
  <c r="H24" i="41"/>
  <c r="G24" i="41"/>
  <c r="F24" i="41"/>
  <c r="C24" i="41"/>
  <c r="E24" i="41" s="1"/>
  <c r="B24" i="41"/>
  <c r="S23" i="41"/>
  <c r="R23" i="41"/>
  <c r="Q23" i="41"/>
  <c r="P23" i="41"/>
  <c r="E23" i="41"/>
  <c r="U23" i="41" s="1"/>
  <c r="S22" i="41"/>
  <c r="R22" i="41"/>
  <c r="Q22" i="41"/>
  <c r="P22" i="41"/>
  <c r="E22" i="41"/>
  <c r="T22" i="41" s="1"/>
  <c r="U21" i="41"/>
  <c r="S21" i="41"/>
  <c r="R21" i="41"/>
  <c r="Q21" i="41"/>
  <c r="P21" i="41"/>
  <c r="E21" i="41"/>
  <c r="T21" i="41" s="1"/>
  <c r="U20" i="41"/>
  <c r="S20" i="41"/>
  <c r="R20" i="41"/>
  <c r="Q20" i="41"/>
  <c r="P20" i="41"/>
  <c r="E20" i="41"/>
  <c r="T20" i="41" s="1"/>
  <c r="S19" i="41"/>
  <c r="R19" i="41"/>
  <c r="Q19" i="41"/>
  <c r="P19" i="41"/>
  <c r="E19" i="41"/>
  <c r="U19" i="41" s="1"/>
  <c r="S18" i="41"/>
  <c r="R18" i="41"/>
  <c r="Q18" i="41"/>
  <c r="P18" i="41"/>
  <c r="E18" i="41"/>
  <c r="T18" i="41" s="1"/>
  <c r="S17" i="41"/>
  <c r="R17" i="41"/>
  <c r="Q17" i="41"/>
  <c r="P17" i="41"/>
  <c r="E17" i="41"/>
  <c r="T17" i="41" s="1"/>
  <c r="W15" i="41"/>
  <c r="V15" i="41"/>
  <c r="O15" i="41"/>
  <c r="N15" i="41"/>
  <c r="M15" i="41"/>
  <c r="S15" i="41" s="1"/>
  <c r="L15" i="41"/>
  <c r="K15" i="41"/>
  <c r="J15" i="41"/>
  <c r="I15" i="41"/>
  <c r="H15" i="41"/>
  <c r="P15" i="41" s="1"/>
  <c r="G15" i="41"/>
  <c r="F15" i="41"/>
  <c r="C15" i="41"/>
  <c r="B15" i="41"/>
  <c r="S14" i="41"/>
  <c r="R14" i="41"/>
  <c r="Q14" i="41"/>
  <c r="P14" i="41"/>
  <c r="E14" i="41"/>
  <c r="U14" i="41" s="1"/>
  <c r="S13" i="41"/>
  <c r="R13" i="41"/>
  <c r="Q13" i="41"/>
  <c r="P13" i="41"/>
  <c r="E13" i="41"/>
  <c r="T13" i="41" s="1"/>
  <c r="S12" i="41"/>
  <c r="R12" i="41"/>
  <c r="Q12" i="41"/>
  <c r="P12" i="41"/>
  <c r="E12" i="41"/>
  <c r="T12" i="41" s="1"/>
  <c r="U11" i="41"/>
  <c r="T11" i="41"/>
  <c r="S11" i="41"/>
  <c r="R11" i="41"/>
  <c r="Q11" i="41"/>
  <c r="P11" i="41"/>
  <c r="E11" i="41"/>
  <c r="S10" i="41"/>
  <c r="R10" i="41"/>
  <c r="Q10" i="41"/>
  <c r="P10" i="41"/>
  <c r="E10" i="41"/>
  <c r="U10" i="41" s="1"/>
  <c r="S9" i="41"/>
  <c r="R9" i="41"/>
  <c r="Q9" i="41"/>
  <c r="P9" i="41"/>
  <c r="E9" i="41"/>
  <c r="U9" i="41" s="1"/>
  <c r="U93" i="40"/>
  <c r="S93" i="40"/>
  <c r="R93" i="40"/>
  <c r="Q93" i="40"/>
  <c r="P93" i="40"/>
  <c r="E93" i="40"/>
  <c r="T93" i="40" s="1"/>
  <c r="S92" i="40"/>
  <c r="R92" i="40"/>
  <c r="Q92" i="40"/>
  <c r="P92" i="40"/>
  <c r="E92" i="40"/>
  <c r="S91" i="40"/>
  <c r="R91" i="40"/>
  <c r="Q91" i="40"/>
  <c r="P91" i="40"/>
  <c r="E91" i="40"/>
  <c r="U91" i="40" s="1"/>
  <c r="S90" i="40"/>
  <c r="R90" i="40"/>
  <c r="Q90" i="40"/>
  <c r="P90" i="40"/>
  <c r="E90" i="40"/>
  <c r="T90" i="40" s="1"/>
  <c r="S89" i="40"/>
  <c r="R89" i="40"/>
  <c r="Q89" i="40"/>
  <c r="P89" i="40"/>
  <c r="E89" i="40"/>
  <c r="S88" i="40"/>
  <c r="R88" i="40"/>
  <c r="Q88" i="40"/>
  <c r="P88" i="40"/>
  <c r="E88" i="40"/>
  <c r="U88" i="40" s="1"/>
  <c r="S87" i="40"/>
  <c r="R87" i="40"/>
  <c r="Q87" i="40"/>
  <c r="P87" i="40"/>
  <c r="E87" i="40"/>
  <c r="U87" i="40" s="1"/>
  <c r="S86" i="40"/>
  <c r="R86" i="40"/>
  <c r="Q86" i="40"/>
  <c r="P86" i="40"/>
  <c r="E86" i="40"/>
  <c r="T86" i="40" s="1"/>
  <c r="W72" i="40"/>
  <c r="V72" i="40"/>
  <c r="O72" i="40"/>
  <c r="N72" i="40"/>
  <c r="M72" i="40"/>
  <c r="S72" i="40" s="1"/>
  <c r="L72" i="40"/>
  <c r="K72" i="40"/>
  <c r="J72" i="40"/>
  <c r="I72" i="40"/>
  <c r="H72" i="40"/>
  <c r="G72" i="40"/>
  <c r="F72" i="40"/>
  <c r="C72" i="40"/>
  <c r="B72" i="40"/>
  <c r="E72" i="40" s="1"/>
  <c r="W71" i="40"/>
  <c r="V71" i="40"/>
  <c r="O71" i="40"/>
  <c r="N71" i="40"/>
  <c r="M71" i="40"/>
  <c r="L71" i="40"/>
  <c r="R71" i="40" s="1"/>
  <c r="K71" i="40"/>
  <c r="J71" i="40"/>
  <c r="I71" i="40"/>
  <c r="H71" i="40"/>
  <c r="G71" i="40"/>
  <c r="F71" i="40"/>
  <c r="C71" i="40"/>
  <c r="B71" i="40"/>
  <c r="W70" i="40"/>
  <c r="V70" i="40"/>
  <c r="O70" i="40"/>
  <c r="N70" i="40"/>
  <c r="M70" i="40"/>
  <c r="L70" i="40"/>
  <c r="R70" i="40" s="1"/>
  <c r="K70" i="40"/>
  <c r="J70" i="40"/>
  <c r="I70" i="40"/>
  <c r="Q70" i="40" s="1"/>
  <c r="H70" i="40"/>
  <c r="P70" i="40" s="1"/>
  <c r="G70" i="40"/>
  <c r="F70" i="40"/>
  <c r="C70" i="40"/>
  <c r="B70" i="40"/>
  <c r="E70" i="40" s="1"/>
  <c r="S69" i="40"/>
  <c r="R69" i="40"/>
  <c r="Q69" i="40"/>
  <c r="P69" i="40"/>
  <c r="E69" i="40"/>
  <c r="W67" i="40"/>
  <c r="V67" i="40"/>
  <c r="O67" i="40"/>
  <c r="N67" i="40"/>
  <c r="M67" i="40"/>
  <c r="S67" i="40" s="1"/>
  <c r="L67" i="40"/>
  <c r="K67" i="40"/>
  <c r="J67" i="40"/>
  <c r="I67" i="40"/>
  <c r="H67" i="40"/>
  <c r="P67" i="40" s="1"/>
  <c r="G67" i="40"/>
  <c r="F67" i="40"/>
  <c r="C67" i="40"/>
  <c r="B67" i="40"/>
  <c r="E67" i="40" s="1"/>
  <c r="W66" i="40"/>
  <c r="V66" i="40"/>
  <c r="O66" i="40"/>
  <c r="N66" i="40"/>
  <c r="M66" i="40"/>
  <c r="S66" i="40" s="1"/>
  <c r="L66" i="40"/>
  <c r="R66" i="40" s="1"/>
  <c r="K66" i="40"/>
  <c r="J66" i="40"/>
  <c r="I66" i="40"/>
  <c r="H66" i="40"/>
  <c r="G66" i="40"/>
  <c r="F66" i="40"/>
  <c r="C66" i="40"/>
  <c r="B66" i="40"/>
  <c r="S65" i="40"/>
  <c r="R65" i="40"/>
  <c r="Q65" i="40"/>
  <c r="P65" i="40"/>
  <c r="E65" i="40"/>
  <c r="U65" i="40" s="1"/>
  <c r="S64" i="40"/>
  <c r="R64" i="40"/>
  <c r="Q64" i="40"/>
  <c r="P64" i="40"/>
  <c r="E64" i="40"/>
  <c r="T64" i="40" s="1"/>
  <c r="S63" i="40"/>
  <c r="R63" i="40"/>
  <c r="Q63" i="40"/>
  <c r="P63" i="40"/>
  <c r="E63" i="40"/>
  <c r="U62" i="40"/>
  <c r="T62" i="40"/>
  <c r="S62" i="40"/>
  <c r="R62" i="40"/>
  <c r="Q62" i="40"/>
  <c r="P62" i="40"/>
  <c r="E62" i="40"/>
  <c r="S61" i="40"/>
  <c r="R61" i="40"/>
  <c r="Q61" i="40"/>
  <c r="P61" i="40"/>
  <c r="E61" i="40"/>
  <c r="V59" i="40"/>
  <c r="O59" i="40"/>
  <c r="N59" i="40"/>
  <c r="M59" i="40"/>
  <c r="S59" i="40" s="1"/>
  <c r="L59" i="40"/>
  <c r="R59" i="40" s="1"/>
  <c r="K59" i="40"/>
  <c r="J59" i="40"/>
  <c r="I59" i="40"/>
  <c r="H59" i="40"/>
  <c r="G59" i="40"/>
  <c r="F59" i="40"/>
  <c r="C59" i="40"/>
  <c r="E59" i="40" s="1"/>
  <c r="B59" i="40"/>
  <c r="U58" i="40"/>
  <c r="S58" i="40"/>
  <c r="R58" i="40"/>
  <c r="Q58" i="40"/>
  <c r="P58" i="40"/>
  <c r="E58" i="40"/>
  <c r="T58" i="40" s="1"/>
  <c r="S57" i="40"/>
  <c r="R57" i="40"/>
  <c r="Q57" i="40"/>
  <c r="P57" i="40"/>
  <c r="E57" i="40"/>
  <c r="U57" i="40" s="1"/>
  <c r="S56" i="40"/>
  <c r="R56" i="40"/>
  <c r="Q56" i="40"/>
  <c r="P56" i="40"/>
  <c r="E56" i="40"/>
  <c r="T56" i="40" s="1"/>
  <c r="U55" i="40"/>
  <c r="S55" i="40"/>
  <c r="R55" i="40"/>
  <c r="Q55" i="40"/>
  <c r="P55" i="40"/>
  <c r="E55" i="40"/>
  <c r="T55" i="40" s="1"/>
  <c r="W53" i="40"/>
  <c r="V53" i="40"/>
  <c r="O53" i="40"/>
  <c r="N53" i="40"/>
  <c r="M53" i="40"/>
  <c r="S53" i="40" s="1"/>
  <c r="L53" i="40"/>
  <c r="R53" i="40" s="1"/>
  <c r="K53" i="40"/>
  <c r="J53" i="40"/>
  <c r="I53" i="40"/>
  <c r="Q53" i="40" s="1"/>
  <c r="H53" i="40"/>
  <c r="P53" i="40" s="1"/>
  <c r="G53" i="40"/>
  <c r="F53" i="40"/>
  <c r="C53" i="40"/>
  <c r="B53" i="40"/>
  <c r="S52" i="40"/>
  <c r="R52" i="40"/>
  <c r="Q52" i="40"/>
  <c r="P52" i="40"/>
  <c r="E52" i="40"/>
  <c r="U52" i="40" s="1"/>
  <c r="S51" i="40"/>
  <c r="R51" i="40"/>
  <c r="Q51" i="40"/>
  <c r="P51" i="40"/>
  <c r="E51" i="40"/>
  <c r="T51" i="40" s="1"/>
  <c r="U50" i="40"/>
  <c r="S50" i="40"/>
  <c r="R50" i="40"/>
  <c r="Q50" i="40"/>
  <c r="P50" i="40"/>
  <c r="E50" i="40"/>
  <c r="T50" i="40" s="1"/>
  <c r="U49" i="40"/>
  <c r="S49" i="40"/>
  <c r="R49" i="40"/>
  <c r="Q49" i="40"/>
  <c r="P49" i="40"/>
  <c r="E49" i="40"/>
  <c r="T49" i="40" s="1"/>
  <c r="S48" i="40"/>
  <c r="R48" i="40"/>
  <c r="Q48" i="40"/>
  <c r="P48" i="40"/>
  <c r="E48" i="40"/>
  <c r="U48" i="40" s="1"/>
  <c r="S47" i="40"/>
  <c r="R47" i="40"/>
  <c r="Q47" i="40"/>
  <c r="P47" i="40"/>
  <c r="E47" i="40"/>
  <c r="T47" i="40" s="1"/>
  <c r="S46" i="40"/>
  <c r="R46" i="40"/>
  <c r="Q46" i="40"/>
  <c r="P46" i="40"/>
  <c r="E46" i="40"/>
  <c r="T46" i="40" s="1"/>
  <c r="U45" i="40"/>
  <c r="T45" i="40"/>
  <c r="S45" i="40"/>
  <c r="R45" i="40"/>
  <c r="Q45" i="40"/>
  <c r="P45" i="40"/>
  <c r="E45" i="40"/>
  <c r="S44" i="40"/>
  <c r="R44" i="40"/>
  <c r="Q44" i="40"/>
  <c r="P44" i="40"/>
  <c r="E44" i="40"/>
  <c r="U44" i="40" s="1"/>
  <c r="S43" i="40"/>
  <c r="R43" i="40"/>
  <c r="Q43" i="40"/>
  <c r="P43" i="40"/>
  <c r="E43" i="40"/>
  <c r="U43" i="40" s="1"/>
  <c r="U42" i="40"/>
  <c r="S42" i="40"/>
  <c r="R42" i="40"/>
  <c r="Q42" i="40"/>
  <c r="P42" i="40"/>
  <c r="E42" i="40"/>
  <c r="T42" i="40" s="1"/>
  <c r="W40" i="40"/>
  <c r="V40" i="40"/>
  <c r="O40" i="40"/>
  <c r="N40" i="40"/>
  <c r="M40" i="40"/>
  <c r="S40" i="40" s="1"/>
  <c r="L40" i="40"/>
  <c r="R40" i="40" s="1"/>
  <c r="K40" i="40"/>
  <c r="J40" i="40"/>
  <c r="I40" i="40"/>
  <c r="H40" i="40"/>
  <c r="P40" i="40" s="1"/>
  <c r="G40" i="40"/>
  <c r="F40" i="40"/>
  <c r="C40" i="40"/>
  <c r="E40" i="40" s="1"/>
  <c r="B40" i="40"/>
  <c r="S39" i="40"/>
  <c r="R39" i="40"/>
  <c r="Q39" i="40"/>
  <c r="P39" i="40"/>
  <c r="E39" i="40"/>
  <c r="U39" i="40" s="1"/>
  <c r="S38" i="40"/>
  <c r="R38" i="40"/>
  <c r="Q38" i="40"/>
  <c r="P38" i="40"/>
  <c r="E38" i="40"/>
  <c r="T38" i="40" s="1"/>
  <c r="S37" i="40"/>
  <c r="R37" i="40"/>
  <c r="Q37" i="40"/>
  <c r="P37" i="40"/>
  <c r="E37" i="40"/>
  <c r="T37" i="40" s="1"/>
  <c r="S36" i="40"/>
  <c r="R36" i="40"/>
  <c r="Q36" i="40"/>
  <c r="P36" i="40"/>
  <c r="E36" i="40"/>
  <c r="S35" i="40"/>
  <c r="R35" i="40"/>
  <c r="Q35" i="40"/>
  <c r="P35" i="40"/>
  <c r="E35" i="40"/>
  <c r="W33" i="40"/>
  <c r="V33" i="40"/>
  <c r="O33" i="40"/>
  <c r="N33" i="40"/>
  <c r="M33" i="40"/>
  <c r="S33" i="40" s="1"/>
  <c r="L33" i="40"/>
  <c r="R33" i="40" s="1"/>
  <c r="K33" i="40"/>
  <c r="J33" i="40"/>
  <c r="I33" i="40"/>
  <c r="H33" i="40"/>
  <c r="G33" i="40"/>
  <c r="F33" i="40"/>
  <c r="C33" i="40"/>
  <c r="B33" i="40"/>
  <c r="S32" i="40"/>
  <c r="R32" i="40"/>
  <c r="Q32" i="40"/>
  <c r="P32" i="40"/>
  <c r="E32" i="40"/>
  <c r="T32" i="40" s="1"/>
  <c r="W30" i="40"/>
  <c r="V30" i="40"/>
  <c r="O30" i="40"/>
  <c r="N30" i="40"/>
  <c r="M30" i="40"/>
  <c r="S30" i="40" s="1"/>
  <c r="L30" i="40"/>
  <c r="R30" i="40" s="1"/>
  <c r="K30" i="40"/>
  <c r="J30" i="40"/>
  <c r="I30" i="40"/>
  <c r="Q30" i="40" s="1"/>
  <c r="H30" i="40"/>
  <c r="P30" i="40" s="1"/>
  <c r="G30" i="40"/>
  <c r="F30" i="40"/>
  <c r="C30" i="40"/>
  <c r="B30" i="40"/>
  <c r="S29" i="40"/>
  <c r="R29" i="40"/>
  <c r="Q29" i="40"/>
  <c r="P29" i="40"/>
  <c r="E29" i="40"/>
  <c r="U29" i="40" s="1"/>
  <c r="S28" i="40"/>
  <c r="R28" i="40"/>
  <c r="Q28" i="40"/>
  <c r="P28" i="40"/>
  <c r="E28" i="40"/>
  <c r="T28" i="40" s="1"/>
  <c r="S27" i="40"/>
  <c r="R27" i="40"/>
  <c r="Q27" i="40"/>
  <c r="P27" i="40"/>
  <c r="E27" i="40"/>
  <c r="T27" i="40" s="1"/>
  <c r="T26" i="40"/>
  <c r="S26" i="40"/>
  <c r="R26" i="40"/>
  <c r="Q26" i="40"/>
  <c r="P26" i="40"/>
  <c r="E26" i="40"/>
  <c r="U26" i="40" s="1"/>
  <c r="W24" i="40"/>
  <c r="V24" i="40"/>
  <c r="S24" i="40"/>
  <c r="O24" i="40"/>
  <c r="N24" i="40"/>
  <c r="M24" i="40"/>
  <c r="L24" i="40"/>
  <c r="R24" i="40" s="1"/>
  <c r="K24" i="40"/>
  <c r="J24" i="40"/>
  <c r="I24" i="40"/>
  <c r="H24" i="40"/>
  <c r="G24" i="40"/>
  <c r="F24" i="40"/>
  <c r="C24" i="40"/>
  <c r="B24" i="40"/>
  <c r="E24" i="40" s="1"/>
  <c r="S23" i="40"/>
  <c r="R23" i="40"/>
  <c r="Q23" i="40"/>
  <c r="P23" i="40"/>
  <c r="E23" i="40"/>
  <c r="T23" i="40" s="1"/>
  <c r="U22" i="40"/>
  <c r="S22" i="40"/>
  <c r="R22" i="40"/>
  <c r="Q22" i="40"/>
  <c r="P22" i="40"/>
  <c r="E22" i="40"/>
  <c r="T22" i="40" s="1"/>
  <c r="U21" i="40"/>
  <c r="S21" i="40"/>
  <c r="R21" i="40"/>
  <c r="Q21" i="40"/>
  <c r="P21" i="40"/>
  <c r="E21" i="40"/>
  <c r="T21" i="40" s="1"/>
  <c r="S20" i="40"/>
  <c r="R20" i="40"/>
  <c r="Q20" i="40"/>
  <c r="P20" i="40"/>
  <c r="E20" i="40"/>
  <c r="U20" i="40" s="1"/>
  <c r="S19" i="40"/>
  <c r="R19" i="40"/>
  <c r="Q19" i="40"/>
  <c r="P19" i="40"/>
  <c r="E19" i="40"/>
  <c r="T19" i="40" s="1"/>
  <c r="S18" i="40"/>
  <c r="R18" i="40"/>
  <c r="Q18" i="40"/>
  <c r="P18" i="40"/>
  <c r="E18" i="40"/>
  <c r="T18" i="40" s="1"/>
  <c r="T17" i="40"/>
  <c r="S17" i="40"/>
  <c r="R17" i="40"/>
  <c r="Q17" i="40"/>
  <c r="P17" i="40"/>
  <c r="E17" i="40"/>
  <c r="U17" i="40" s="1"/>
  <c r="W15" i="40"/>
  <c r="V15" i="40"/>
  <c r="O15" i="40"/>
  <c r="S15" i="40" s="1"/>
  <c r="N15" i="40"/>
  <c r="M15" i="40"/>
  <c r="L15" i="40"/>
  <c r="K15" i="40"/>
  <c r="J15" i="40"/>
  <c r="I15" i="40"/>
  <c r="H15" i="40"/>
  <c r="G15" i="40"/>
  <c r="F15" i="40"/>
  <c r="C15" i="40"/>
  <c r="B15" i="40"/>
  <c r="S14" i="40"/>
  <c r="R14" i="40"/>
  <c r="Q14" i="40"/>
  <c r="P14" i="40"/>
  <c r="E14" i="40"/>
  <c r="T14" i="40" s="1"/>
  <c r="S13" i="40"/>
  <c r="R13" i="40"/>
  <c r="Q13" i="40"/>
  <c r="P13" i="40"/>
  <c r="E13" i="40"/>
  <c r="T13" i="40" s="1"/>
  <c r="T12" i="40"/>
  <c r="S12" i="40"/>
  <c r="R12" i="40"/>
  <c r="Q12" i="40"/>
  <c r="P12" i="40"/>
  <c r="E12" i="40"/>
  <c r="U12" i="40" s="1"/>
  <c r="S11" i="40"/>
  <c r="R11" i="40"/>
  <c r="Q11" i="40"/>
  <c r="P11" i="40"/>
  <c r="E11" i="40"/>
  <c r="U11" i="40" s="1"/>
  <c r="S10" i="40"/>
  <c r="R10" i="40"/>
  <c r="Q10" i="40"/>
  <c r="P10" i="40"/>
  <c r="E10" i="40"/>
  <c r="U9" i="40"/>
  <c r="S9" i="40"/>
  <c r="R9" i="40"/>
  <c r="Q9" i="40"/>
  <c r="P9" i="40"/>
  <c r="E9" i="40"/>
  <c r="T9" i="40" s="1"/>
  <c r="U93" i="39"/>
  <c r="S93" i="39"/>
  <c r="R93" i="39"/>
  <c r="Q93" i="39"/>
  <c r="P93" i="39"/>
  <c r="E93" i="39"/>
  <c r="T93" i="39" s="1"/>
  <c r="S92" i="39"/>
  <c r="R92" i="39"/>
  <c r="Q92" i="39"/>
  <c r="P92" i="39"/>
  <c r="E92" i="39"/>
  <c r="U92" i="39" s="1"/>
  <c r="S91" i="39"/>
  <c r="R91" i="39"/>
  <c r="Q91" i="39"/>
  <c r="P91" i="39"/>
  <c r="E91" i="39"/>
  <c r="T91" i="39" s="1"/>
  <c r="S90" i="39"/>
  <c r="R90" i="39"/>
  <c r="Q90" i="39"/>
  <c r="P90" i="39"/>
  <c r="E90" i="39"/>
  <c r="T90" i="39" s="1"/>
  <c r="U89" i="39"/>
  <c r="T89" i="39"/>
  <c r="S89" i="39"/>
  <c r="R89" i="39"/>
  <c r="Q89" i="39"/>
  <c r="P89" i="39"/>
  <c r="E89" i="39"/>
  <c r="S88" i="39"/>
  <c r="R88" i="39"/>
  <c r="Q88" i="39"/>
  <c r="P88" i="39"/>
  <c r="E88" i="39"/>
  <c r="U88" i="39" s="1"/>
  <c r="S87" i="39"/>
  <c r="R87" i="39"/>
  <c r="Q87" i="39"/>
  <c r="P87" i="39"/>
  <c r="E87" i="39"/>
  <c r="T87" i="39" s="1"/>
  <c r="U86" i="39"/>
  <c r="S86" i="39"/>
  <c r="R86" i="39"/>
  <c r="Q86" i="39"/>
  <c r="P86" i="39"/>
  <c r="E86" i="39"/>
  <c r="T86" i="39" s="1"/>
  <c r="W72" i="39"/>
  <c r="V72" i="39"/>
  <c r="O72" i="39"/>
  <c r="N72" i="39"/>
  <c r="M72" i="39"/>
  <c r="L72" i="39"/>
  <c r="R72" i="39" s="1"/>
  <c r="K72" i="39"/>
  <c r="J72" i="39"/>
  <c r="I72" i="39"/>
  <c r="H72" i="39"/>
  <c r="P72" i="39" s="1"/>
  <c r="G72" i="39"/>
  <c r="F72" i="39"/>
  <c r="C72" i="39"/>
  <c r="B72" i="39"/>
  <c r="W71" i="39"/>
  <c r="V71" i="39"/>
  <c r="O71" i="39"/>
  <c r="N71" i="39"/>
  <c r="M71" i="39"/>
  <c r="L71" i="39"/>
  <c r="R71" i="39" s="1"/>
  <c r="K71" i="39"/>
  <c r="J71" i="39"/>
  <c r="I71" i="39"/>
  <c r="Q71" i="39" s="1"/>
  <c r="H71" i="39"/>
  <c r="G71" i="39"/>
  <c r="F71" i="39"/>
  <c r="C71" i="39"/>
  <c r="B71" i="39"/>
  <c r="W70" i="39"/>
  <c r="V70" i="39"/>
  <c r="O70" i="39"/>
  <c r="S70" i="39" s="1"/>
  <c r="N70" i="39"/>
  <c r="M70" i="39"/>
  <c r="L70" i="39"/>
  <c r="K70" i="39"/>
  <c r="J70" i="39"/>
  <c r="I70" i="39"/>
  <c r="H70" i="39"/>
  <c r="G70" i="39"/>
  <c r="F70" i="39"/>
  <c r="C70" i="39"/>
  <c r="B70" i="39"/>
  <c r="E70" i="39" s="1"/>
  <c r="S69" i="39"/>
  <c r="R69" i="39"/>
  <c r="Q69" i="39"/>
  <c r="P69" i="39"/>
  <c r="E69" i="39"/>
  <c r="T69" i="39" s="1"/>
  <c r="W67" i="39"/>
  <c r="V67" i="39"/>
  <c r="O67" i="39"/>
  <c r="N67" i="39"/>
  <c r="M67" i="39"/>
  <c r="L67" i="39"/>
  <c r="K67" i="39"/>
  <c r="J67" i="39"/>
  <c r="I67" i="39"/>
  <c r="H67" i="39"/>
  <c r="G67" i="39"/>
  <c r="F67" i="39"/>
  <c r="C67" i="39"/>
  <c r="B67" i="39"/>
  <c r="W66" i="39"/>
  <c r="V66" i="39"/>
  <c r="O66" i="39"/>
  <c r="N66" i="39"/>
  <c r="M66" i="39"/>
  <c r="S66" i="39" s="1"/>
  <c r="L66" i="39"/>
  <c r="R66" i="39" s="1"/>
  <c r="K66" i="39"/>
  <c r="J66" i="39"/>
  <c r="I66" i="39"/>
  <c r="Q66" i="39" s="1"/>
  <c r="H66" i="39"/>
  <c r="G66" i="39"/>
  <c r="F66" i="39"/>
  <c r="C66" i="39"/>
  <c r="B66" i="39"/>
  <c r="S65" i="39"/>
  <c r="R65" i="39"/>
  <c r="Q65" i="39"/>
  <c r="P65" i="39"/>
  <c r="E65" i="39"/>
  <c r="T65" i="39" s="1"/>
  <c r="S64" i="39"/>
  <c r="R64" i="39"/>
  <c r="Q64" i="39"/>
  <c r="P64" i="39"/>
  <c r="E64" i="39"/>
  <c r="S63" i="39"/>
  <c r="R63" i="39"/>
  <c r="Q63" i="39"/>
  <c r="P63" i="39"/>
  <c r="E63" i="39"/>
  <c r="U63" i="39" s="1"/>
  <c r="S62" i="39"/>
  <c r="R62" i="39"/>
  <c r="Q62" i="39"/>
  <c r="P62" i="39"/>
  <c r="E62" i="39"/>
  <c r="U62" i="39" s="1"/>
  <c r="S61" i="39"/>
  <c r="R61" i="39"/>
  <c r="Q61" i="39"/>
  <c r="P61" i="39"/>
  <c r="E61" i="39"/>
  <c r="U61" i="39" s="1"/>
  <c r="V59" i="39"/>
  <c r="O59" i="39"/>
  <c r="N59" i="39"/>
  <c r="M59" i="39"/>
  <c r="S59" i="39" s="1"/>
  <c r="L59" i="39"/>
  <c r="R59" i="39" s="1"/>
  <c r="K59" i="39"/>
  <c r="J59" i="39"/>
  <c r="I59" i="39"/>
  <c r="Q59" i="39" s="1"/>
  <c r="H59" i="39"/>
  <c r="G59" i="39"/>
  <c r="F59" i="39"/>
  <c r="C59" i="39"/>
  <c r="B59" i="39"/>
  <c r="S58" i="39"/>
  <c r="R58" i="39"/>
  <c r="Q58" i="39"/>
  <c r="P58" i="39"/>
  <c r="E58" i="39"/>
  <c r="U58" i="39" s="1"/>
  <c r="S57" i="39"/>
  <c r="R57" i="39"/>
  <c r="Q57" i="39"/>
  <c r="P57" i="39"/>
  <c r="E57" i="39"/>
  <c r="T57" i="39" s="1"/>
  <c r="S56" i="39"/>
  <c r="R56" i="39"/>
  <c r="Q56" i="39"/>
  <c r="P56" i="39"/>
  <c r="E56" i="39"/>
  <c r="T55" i="39"/>
  <c r="S55" i="39"/>
  <c r="R55" i="39"/>
  <c r="Q55" i="39"/>
  <c r="P55" i="39"/>
  <c r="E55" i="39"/>
  <c r="U55" i="39" s="1"/>
  <c r="W53" i="39"/>
  <c r="V53" i="39"/>
  <c r="S53" i="39"/>
  <c r="O53" i="39"/>
  <c r="N53" i="39"/>
  <c r="M53" i="39"/>
  <c r="L53" i="39"/>
  <c r="R53" i="39" s="1"/>
  <c r="K53" i="39"/>
  <c r="J53" i="39"/>
  <c r="I53" i="39"/>
  <c r="H53" i="39"/>
  <c r="P53" i="39" s="1"/>
  <c r="G53" i="39"/>
  <c r="F53" i="39"/>
  <c r="C53" i="39"/>
  <c r="B53" i="39"/>
  <c r="E53" i="39" s="1"/>
  <c r="S52" i="39"/>
  <c r="R52" i="39"/>
  <c r="Q52" i="39"/>
  <c r="P52" i="39"/>
  <c r="E52" i="39"/>
  <c r="T52" i="39" s="1"/>
  <c r="S51" i="39"/>
  <c r="R51" i="39"/>
  <c r="Q51" i="39"/>
  <c r="P51" i="39"/>
  <c r="E51" i="39"/>
  <c r="T51" i="39" s="1"/>
  <c r="U50" i="39"/>
  <c r="S50" i="39"/>
  <c r="R50" i="39"/>
  <c r="Q50" i="39"/>
  <c r="P50" i="39"/>
  <c r="E50" i="39"/>
  <c r="T50" i="39" s="1"/>
  <c r="S49" i="39"/>
  <c r="R49" i="39"/>
  <c r="Q49" i="39"/>
  <c r="P49" i="39"/>
  <c r="E49" i="39"/>
  <c r="U49" i="39" s="1"/>
  <c r="S48" i="39"/>
  <c r="R48" i="39"/>
  <c r="Q48" i="39"/>
  <c r="P48" i="39"/>
  <c r="E48" i="39"/>
  <c r="T48" i="39" s="1"/>
  <c r="S47" i="39"/>
  <c r="R47" i="39"/>
  <c r="Q47" i="39"/>
  <c r="P47" i="39"/>
  <c r="E47" i="39"/>
  <c r="T47" i="39" s="1"/>
  <c r="U46" i="39"/>
  <c r="S46" i="39"/>
  <c r="R46" i="39"/>
  <c r="Q46" i="39"/>
  <c r="P46" i="39"/>
  <c r="E46" i="39"/>
  <c r="T46" i="39" s="1"/>
  <c r="S45" i="39"/>
  <c r="R45" i="39"/>
  <c r="Q45" i="39"/>
  <c r="P45" i="39"/>
  <c r="E45" i="39"/>
  <c r="U45" i="39" s="1"/>
  <c r="S44" i="39"/>
  <c r="R44" i="39"/>
  <c r="Q44" i="39"/>
  <c r="P44" i="39"/>
  <c r="E44" i="39"/>
  <c r="T44" i="39" s="1"/>
  <c r="S43" i="39"/>
  <c r="R43" i="39"/>
  <c r="Q43" i="39"/>
  <c r="P43" i="39"/>
  <c r="E43" i="39"/>
  <c r="T43" i="39" s="1"/>
  <c r="T42" i="39"/>
  <c r="S42" i="39"/>
  <c r="R42" i="39"/>
  <c r="Q42" i="39"/>
  <c r="P42" i="39"/>
  <c r="E42" i="39"/>
  <c r="U42" i="39" s="1"/>
  <c r="W40" i="39"/>
  <c r="V40" i="39"/>
  <c r="O40" i="39"/>
  <c r="S40" i="39" s="1"/>
  <c r="N40" i="39"/>
  <c r="M40" i="39"/>
  <c r="L40" i="39"/>
  <c r="R40" i="39" s="1"/>
  <c r="K40" i="39"/>
  <c r="J40" i="39"/>
  <c r="I40" i="39"/>
  <c r="H40" i="39"/>
  <c r="P40" i="39" s="1"/>
  <c r="G40" i="39"/>
  <c r="F40" i="39"/>
  <c r="C40" i="39"/>
  <c r="B40" i="39"/>
  <c r="S39" i="39"/>
  <c r="R39" i="39"/>
  <c r="Q39" i="39"/>
  <c r="P39" i="39"/>
  <c r="E39" i="39"/>
  <c r="T39" i="39" s="1"/>
  <c r="S38" i="39"/>
  <c r="R38" i="39"/>
  <c r="Q38" i="39"/>
  <c r="P38" i="39"/>
  <c r="E38" i="39"/>
  <c r="T38" i="39" s="1"/>
  <c r="U37" i="39"/>
  <c r="T37" i="39"/>
  <c r="S37" i="39"/>
  <c r="R37" i="39"/>
  <c r="Q37" i="39"/>
  <c r="P37" i="39"/>
  <c r="E37" i="39"/>
  <c r="S36" i="39"/>
  <c r="R36" i="39"/>
  <c r="Q36" i="39"/>
  <c r="P36" i="39"/>
  <c r="E36" i="39"/>
  <c r="S35" i="39"/>
  <c r="R35" i="39"/>
  <c r="Q35" i="39"/>
  <c r="P35" i="39"/>
  <c r="E35" i="39"/>
  <c r="U35" i="39" s="1"/>
  <c r="W33" i="39"/>
  <c r="V33" i="39"/>
  <c r="O33" i="39"/>
  <c r="N33" i="39"/>
  <c r="R33" i="39" s="1"/>
  <c r="M33" i="39"/>
  <c r="S33" i="39" s="1"/>
  <c r="L33" i="39"/>
  <c r="K33" i="39"/>
  <c r="J33" i="39"/>
  <c r="I33" i="39"/>
  <c r="Q33" i="39" s="1"/>
  <c r="H33" i="39"/>
  <c r="G33" i="39"/>
  <c r="F33" i="39"/>
  <c r="C33" i="39"/>
  <c r="B33" i="39"/>
  <c r="E33" i="39" s="1"/>
  <c r="S32" i="39"/>
  <c r="R32" i="39"/>
  <c r="Q32" i="39"/>
  <c r="P32" i="39"/>
  <c r="T32" i="39" s="1"/>
  <c r="E32" i="39"/>
  <c r="W30" i="39"/>
  <c r="V30" i="39"/>
  <c r="S30" i="39"/>
  <c r="O30" i="39"/>
  <c r="N30" i="39"/>
  <c r="M30" i="39"/>
  <c r="L30" i="39"/>
  <c r="R30" i="39" s="1"/>
  <c r="K30" i="39"/>
  <c r="J30" i="39"/>
  <c r="I30" i="39"/>
  <c r="H30" i="39"/>
  <c r="G30" i="39"/>
  <c r="F30" i="39"/>
  <c r="C30" i="39"/>
  <c r="B30" i="39"/>
  <c r="E30" i="39" s="1"/>
  <c r="S29" i="39"/>
  <c r="R29" i="39"/>
  <c r="Q29" i="39"/>
  <c r="P29" i="39"/>
  <c r="E29" i="39"/>
  <c r="T29" i="39" s="1"/>
  <c r="U28" i="39"/>
  <c r="S28" i="39"/>
  <c r="R28" i="39"/>
  <c r="Q28" i="39"/>
  <c r="P28" i="39"/>
  <c r="E28" i="39"/>
  <c r="T28" i="39" s="1"/>
  <c r="U27" i="39"/>
  <c r="T27" i="39"/>
  <c r="S27" i="39"/>
  <c r="R27" i="39"/>
  <c r="Q27" i="39"/>
  <c r="P27" i="39"/>
  <c r="E27" i="39"/>
  <c r="S26" i="39"/>
  <c r="R26" i="39"/>
  <c r="Q26" i="39"/>
  <c r="P26" i="39"/>
  <c r="E26" i="39"/>
  <c r="U26" i="39" s="1"/>
  <c r="W24" i="39"/>
  <c r="V24" i="39"/>
  <c r="O24" i="39"/>
  <c r="N24" i="39"/>
  <c r="M24" i="39"/>
  <c r="S24" i="39" s="1"/>
  <c r="L24" i="39"/>
  <c r="R24" i="39" s="1"/>
  <c r="K24" i="39"/>
  <c r="J24" i="39"/>
  <c r="I24" i="39"/>
  <c r="H24" i="39"/>
  <c r="G24" i="39"/>
  <c r="F24" i="39"/>
  <c r="C24" i="39"/>
  <c r="B24" i="39"/>
  <c r="U23" i="39"/>
  <c r="S23" i="39"/>
  <c r="R23" i="39"/>
  <c r="Q23" i="39"/>
  <c r="P23" i="39"/>
  <c r="E23" i="39"/>
  <c r="T23" i="39" s="1"/>
  <c r="U22" i="39"/>
  <c r="S22" i="39"/>
  <c r="R22" i="39"/>
  <c r="Q22" i="39"/>
  <c r="P22" i="39"/>
  <c r="E22" i="39"/>
  <c r="T22" i="39" s="1"/>
  <c r="S21" i="39"/>
  <c r="R21" i="39"/>
  <c r="Q21" i="39"/>
  <c r="P21" i="39"/>
  <c r="E21" i="39"/>
  <c r="U21" i="39" s="1"/>
  <c r="S20" i="39"/>
  <c r="R20" i="39"/>
  <c r="Q20" i="39"/>
  <c r="P20" i="39"/>
  <c r="E20" i="39"/>
  <c r="T20" i="39" s="1"/>
  <c r="S19" i="39"/>
  <c r="R19" i="39"/>
  <c r="Q19" i="39"/>
  <c r="P19" i="39"/>
  <c r="E19" i="39"/>
  <c r="T19" i="39" s="1"/>
  <c r="T18" i="39"/>
  <c r="S18" i="39"/>
  <c r="R18" i="39"/>
  <c r="Q18" i="39"/>
  <c r="P18" i="39"/>
  <c r="E18" i="39"/>
  <c r="U18" i="39" s="1"/>
  <c r="S17" i="39"/>
  <c r="R17" i="39"/>
  <c r="Q17" i="39"/>
  <c r="P17" i="39"/>
  <c r="E17" i="39"/>
  <c r="U17" i="39" s="1"/>
  <c r="W15" i="39"/>
  <c r="V15" i="39"/>
  <c r="O15" i="39"/>
  <c r="S15" i="39" s="1"/>
  <c r="N15" i="39"/>
  <c r="M15" i="39"/>
  <c r="L15" i="39"/>
  <c r="K15" i="39"/>
  <c r="J15" i="39"/>
  <c r="I15" i="39"/>
  <c r="Q15" i="39" s="1"/>
  <c r="H15" i="39"/>
  <c r="G15" i="39"/>
  <c r="F15" i="39"/>
  <c r="C15" i="39"/>
  <c r="B15" i="39"/>
  <c r="E15" i="39" s="1"/>
  <c r="S14" i="39"/>
  <c r="R14" i="39"/>
  <c r="Q14" i="39"/>
  <c r="P14" i="39"/>
  <c r="E14" i="39"/>
  <c r="T14" i="39" s="1"/>
  <c r="T13" i="39"/>
  <c r="S13" i="39"/>
  <c r="R13" i="39"/>
  <c r="Q13" i="39"/>
  <c r="P13" i="39"/>
  <c r="E13" i="39"/>
  <c r="U13" i="39" s="1"/>
  <c r="S12" i="39"/>
  <c r="R12" i="39"/>
  <c r="Q12" i="39"/>
  <c r="P12" i="39"/>
  <c r="E12" i="39"/>
  <c r="U12" i="39" s="1"/>
  <c r="S11" i="39"/>
  <c r="R11" i="39"/>
  <c r="Q11" i="39"/>
  <c r="P11" i="39"/>
  <c r="E11" i="39"/>
  <c r="T11" i="39" s="1"/>
  <c r="S10" i="39"/>
  <c r="R10" i="39"/>
  <c r="Q10" i="39"/>
  <c r="U10" i="39" s="1"/>
  <c r="P10" i="39"/>
  <c r="E10" i="39"/>
  <c r="T9" i="39"/>
  <c r="S9" i="39"/>
  <c r="R9" i="39"/>
  <c r="Q9" i="39"/>
  <c r="P9" i="39"/>
  <c r="E9" i="39"/>
  <c r="U9" i="39" s="1"/>
  <c r="S93" i="38"/>
  <c r="R93" i="38"/>
  <c r="Q93" i="38"/>
  <c r="P93" i="38"/>
  <c r="E93" i="38"/>
  <c r="U93" i="38" s="1"/>
  <c r="S92" i="38"/>
  <c r="R92" i="38"/>
  <c r="Q92" i="38"/>
  <c r="P92" i="38"/>
  <c r="E92" i="38"/>
  <c r="T92" i="38" s="1"/>
  <c r="U91" i="38"/>
  <c r="S91" i="38"/>
  <c r="R91" i="38"/>
  <c r="Q91" i="38"/>
  <c r="P91" i="38"/>
  <c r="E91" i="38"/>
  <c r="T91" i="38" s="1"/>
  <c r="S90" i="38"/>
  <c r="R90" i="38"/>
  <c r="Q90" i="38"/>
  <c r="P90" i="38"/>
  <c r="E90" i="38"/>
  <c r="S89" i="38"/>
  <c r="R89" i="38"/>
  <c r="Q89" i="38"/>
  <c r="P89" i="38"/>
  <c r="E89" i="38"/>
  <c r="U89" i="38" s="1"/>
  <c r="S88" i="38"/>
  <c r="R88" i="38"/>
  <c r="Q88" i="38"/>
  <c r="P88" i="38"/>
  <c r="E88" i="38"/>
  <c r="T88" i="38" s="1"/>
  <c r="S87" i="38"/>
  <c r="R87" i="38"/>
  <c r="Q87" i="38"/>
  <c r="P87" i="38"/>
  <c r="E87" i="38"/>
  <c r="U86" i="38"/>
  <c r="T86" i="38"/>
  <c r="S86" i="38"/>
  <c r="R86" i="38"/>
  <c r="Q86" i="38"/>
  <c r="P86" i="38"/>
  <c r="E86" i="38"/>
  <c r="W72" i="38"/>
  <c r="V72" i="38"/>
  <c r="O72" i="38"/>
  <c r="N72" i="38"/>
  <c r="M72" i="38"/>
  <c r="L72" i="38"/>
  <c r="K72" i="38"/>
  <c r="J72" i="38"/>
  <c r="I72" i="38"/>
  <c r="Q72" i="38" s="1"/>
  <c r="H72" i="38"/>
  <c r="G72" i="38"/>
  <c r="F72" i="38"/>
  <c r="C72" i="38"/>
  <c r="B72" i="38"/>
  <c r="W71" i="38"/>
  <c r="V71" i="38"/>
  <c r="O71" i="38"/>
  <c r="S71" i="38" s="1"/>
  <c r="N71" i="38"/>
  <c r="R71" i="38" s="1"/>
  <c r="M71" i="38"/>
  <c r="L71" i="38"/>
  <c r="K71" i="38"/>
  <c r="J71" i="38"/>
  <c r="I71" i="38"/>
  <c r="H71" i="38"/>
  <c r="G71" i="38"/>
  <c r="F71" i="38"/>
  <c r="C71" i="38"/>
  <c r="B71" i="38"/>
  <c r="E71" i="38" s="1"/>
  <c r="W70" i="38"/>
  <c r="V70" i="38"/>
  <c r="O70" i="38"/>
  <c r="N70" i="38"/>
  <c r="M70" i="38"/>
  <c r="S70" i="38" s="1"/>
  <c r="L70" i="38"/>
  <c r="K70" i="38"/>
  <c r="J70" i="38"/>
  <c r="I70" i="38"/>
  <c r="H70" i="38"/>
  <c r="G70" i="38"/>
  <c r="F70" i="38"/>
  <c r="E70" i="38"/>
  <c r="C70" i="38"/>
  <c r="B70" i="38"/>
  <c r="S69" i="38"/>
  <c r="R69" i="38"/>
  <c r="Q69" i="38"/>
  <c r="U69" i="38" s="1"/>
  <c r="P69" i="38"/>
  <c r="T69" i="38" s="1"/>
  <c r="E69" i="38"/>
  <c r="W67" i="38"/>
  <c r="V67" i="38"/>
  <c r="O67" i="38"/>
  <c r="N67" i="38"/>
  <c r="M67" i="38"/>
  <c r="L67" i="38"/>
  <c r="K67" i="38"/>
  <c r="J67" i="38"/>
  <c r="I67" i="38"/>
  <c r="Q67" i="38" s="1"/>
  <c r="H67" i="38"/>
  <c r="G67" i="38"/>
  <c r="F67" i="38"/>
  <c r="C67" i="38"/>
  <c r="B67" i="38"/>
  <c r="W66" i="38"/>
  <c r="V66" i="38"/>
  <c r="S66" i="38"/>
  <c r="O66" i="38"/>
  <c r="N66" i="38"/>
  <c r="M66" i="38"/>
  <c r="L66" i="38"/>
  <c r="R66" i="38" s="1"/>
  <c r="K66" i="38"/>
  <c r="J66" i="38"/>
  <c r="I66" i="38"/>
  <c r="Q66" i="38" s="1"/>
  <c r="H66" i="38"/>
  <c r="G66" i="38"/>
  <c r="F66" i="38"/>
  <c r="C66" i="38"/>
  <c r="B66" i="38"/>
  <c r="U65" i="38"/>
  <c r="S65" i="38"/>
  <c r="R65" i="38"/>
  <c r="Q65" i="38"/>
  <c r="P65" i="38"/>
  <c r="E65" i="38"/>
  <c r="T65" i="38" s="1"/>
  <c r="U64" i="38"/>
  <c r="T64" i="38"/>
  <c r="S64" i="38"/>
  <c r="R64" i="38"/>
  <c r="Q64" i="38"/>
  <c r="P64" i="38"/>
  <c r="E64" i="38"/>
  <c r="S63" i="38"/>
  <c r="R63" i="38"/>
  <c r="Q63" i="38"/>
  <c r="P63" i="38"/>
  <c r="E63" i="38"/>
  <c r="U63" i="38" s="1"/>
  <c r="S62" i="38"/>
  <c r="R62" i="38"/>
  <c r="Q62" i="38"/>
  <c r="P62" i="38"/>
  <c r="E62" i="38"/>
  <c r="T62" i="38" s="1"/>
  <c r="U61" i="38"/>
  <c r="S61" i="38"/>
  <c r="R61" i="38"/>
  <c r="Q61" i="38"/>
  <c r="P61" i="38"/>
  <c r="E61" i="38"/>
  <c r="T61" i="38" s="1"/>
  <c r="V59" i="38"/>
  <c r="S59" i="38"/>
  <c r="O59" i="38"/>
  <c r="N59" i="38"/>
  <c r="M59" i="38"/>
  <c r="L59" i="38"/>
  <c r="R59" i="38" s="1"/>
  <c r="K59" i="38"/>
  <c r="J59" i="38"/>
  <c r="I59" i="38"/>
  <c r="H59" i="38"/>
  <c r="G59" i="38"/>
  <c r="F59" i="38"/>
  <c r="C59" i="38"/>
  <c r="B59" i="38"/>
  <c r="E59" i="38" s="1"/>
  <c r="S58" i="38"/>
  <c r="R58" i="38"/>
  <c r="Q58" i="38"/>
  <c r="P58" i="38"/>
  <c r="E58" i="38"/>
  <c r="T58" i="38" s="1"/>
  <c r="U57" i="38"/>
  <c r="S57" i="38"/>
  <c r="R57" i="38"/>
  <c r="Q57" i="38"/>
  <c r="P57" i="38"/>
  <c r="E57" i="38"/>
  <c r="T57" i="38" s="1"/>
  <c r="U56" i="38"/>
  <c r="T56" i="38"/>
  <c r="S56" i="38"/>
  <c r="R56" i="38"/>
  <c r="Q56" i="38"/>
  <c r="P56" i="38"/>
  <c r="E56" i="38"/>
  <c r="S55" i="38"/>
  <c r="R55" i="38"/>
  <c r="Q55" i="38"/>
  <c r="P55" i="38"/>
  <c r="E55" i="38"/>
  <c r="U55" i="38" s="1"/>
  <c r="W53" i="38"/>
  <c r="V53" i="38"/>
  <c r="O53" i="38"/>
  <c r="N53" i="38"/>
  <c r="M53" i="38"/>
  <c r="S53" i="38" s="1"/>
  <c r="L53" i="38"/>
  <c r="R53" i="38" s="1"/>
  <c r="K53" i="38"/>
  <c r="J53" i="38"/>
  <c r="I53" i="38"/>
  <c r="H53" i="38"/>
  <c r="P53" i="38" s="1"/>
  <c r="G53" i="38"/>
  <c r="F53" i="38"/>
  <c r="C53" i="38"/>
  <c r="B53" i="38"/>
  <c r="U52" i="38"/>
  <c r="S52" i="38"/>
  <c r="R52" i="38"/>
  <c r="Q52" i="38"/>
  <c r="P52" i="38"/>
  <c r="E52" i="38"/>
  <c r="T52" i="38" s="1"/>
  <c r="U51" i="38"/>
  <c r="T51" i="38"/>
  <c r="S51" i="38"/>
  <c r="R51" i="38"/>
  <c r="Q51" i="38"/>
  <c r="P51" i="38"/>
  <c r="E51" i="38"/>
  <c r="S50" i="38"/>
  <c r="R50" i="38"/>
  <c r="Q50" i="38"/>
  <c r="P50" i="38"/>
  <c r="E50" i="38"/>
  <c r="U50" i="38" s="1"/>
  <c r="S49" i="38"/>
  <c r="R49" i="38"/>
  <c r="Q49" i="38"/>
  <c r="P49" i="38"/>
  <c r="E49" i="38"/>
  <c r="T49" i="38" s="1"/>
  <c r="U48" i="38"/>
  <c r="S48" i="38"/>
  <c r="R48" i="38"/>
  <c r="Q48" i="38"/>
  <c r="P48" i="38"/>
  <c r="E48" i="38"/>
  <c r="T48" i="38" s="1"/>
  <c r="S47" i="38"/>
  <c r="R47" i="38"/>
  <c r="Q47" i="38"/>
  <c r="P47" i="38"/>
  <c r="E47" i="38"/>
  <c r="U47" i="38" s="1"/>
  <c r="S46" i="38"/>
  <c r="R46" i="38"/>
  <c r="Q46" i="38"/>
  <c r="P46" i="38"/>
  <c r="E46" i="38"/>
  <c r="U46" i="38" s="1"/>
  <c r="S45" i="38"/>
  <c r="R45" i="38"/>
  <c r="Q45" i="38"/>
  <c r="P45" i="38"/>
  <c r="E45" i="38"/>
  <c r="T45" i="38" s="1"/>
  <c r="S44" i="38"/>
  <c r="R44" i="38"/>
  <c r="Q44" i="38"/>
  <c r="P44" i="38"/>
  <c r="E44" i="38"/>
  <c r="T44" i="38" s="1"/>
  <c r="S43" i="38"/>
  <c r="R43" i="38"/>
  <c r="Q43" i="38"/>
  <c r="P43" i="38"/>
  <c r="E43" i="38"/>
  <c r="S42" i="38"/>
  <c r="R42" i="38"/>
  <c r="Q42" i="38"/>
  <c r="P42" i="38"/>
  <c r="E42" i="38"/>
  <c r="U42" i="38" s="1"/>
  <c r="W40" i="38"/>
  <c r="V40" i="38"/>
  <c r="O40" i="38"/>
  <c r="S40" i="38" s="1"/>
  <c r="N40" i="38"/>
  <c r="M40" i="38"/>
  <c r="L40" i="38"/>
  <c r="K40" i="38"/>
  <c r="J40" i="38"/>
  <c r="I40" i="38"/>
  <c r="H40" i="38"/>
  <c r="P40" i="38" s="1"/>
  <c r="G40" i="38"/>
  <c r="F40" i="38"/>
  <c r="C40" i="38"/>
  <c r="B40" i="38"/>
  <c r="S39" i="38"/>
  <c r="R39" i="38"/>
  <c r="Q39" i="38"/>
  <c r="P39" i="38"/>
  <c r="E39" i="38"/>
  <c r="T39" i="38" s="1"/>
  <c r="S38" i="38"/>
  <c r="R38" i="38"/>
  <c r="Q38" i="38"/>
  <c r="P38" i="38"/>
  <c r="E38" i="38"/>
  <c r="T38" i="38" s="1"/>
  <c r="S37" i="38"/>
  <c r="R37" i="38"/>
  <c r="Q37" i="38"/>
  <c r="P37" i="38"/>
  <c r="E37" i="38"/>
  <c r="U37" i="38" s="1"/>
  <c r="S36" i="38"/>
  <c r="R36" i="38"/>
  <c r="Q36" i="38"/>
  <c r="P36" i="38"/>
  <c r="E36" i="38"/>
  <c r="T36" i="38" s="1"/>
  <c r="S35" i="38"/>
  <c r="R35" i="38"/>
  <c r="Q35" i="38"/>
  <c r="P35" i="38"/>
  <c r="E35" i="38"/>
  <c r="W33" i="38"/>
  <c r="V33" i="38"/>
  <c r="O33" i="38"/>
  <c r="N33" i="38"/>
  <c r="M33" i="38"/>
  <c r="L33" i="38"/>
  <c r="R33" i="38" s="1"/>
  <c r="K33" i="38"/>
  <c r="J33" i="38"/>
  <c r="I33" i="38"/>
  <c r="H33" i="38"/>
  <c r="G33" i="38"/>
  <c r="F33" i="38"/>
  <c r="C33" i="38"/>
  <c r="B33" i="38"/>
  <c r="S32" i="38"/>
  <c r="R32" i="38"/>
  <c r="Q32" i="38"/>
  <c r="P32" i="38"/>
  <c r="E32" i="38"/>
  <c r="U32" i="38" s="1"/>
  <c r="W30" i="38"/>
  <c r="V30" i="38"/>
  <c r="S30" i="38"/>
  <c r="O30" i="38"/>
  <c r="N30" i="38"/>
  <c r="M30" i="38"/>
  <c r="L30" i="38"/>
  <c r="R30" i="38" s="1"/>
  <c r="K30" i="38"/>
  <c r="J30" i="38"/>
  <c r="I30" i="38"/>
  <c r="H30" i="38"/>
  <c r="G30" i="38"/>
  <c r="F30" i="38"/>
  <c r="C30" i="38"/>
  <c r="B30" i="38"/>
  <c r="E30" i="38" s="1"/>
  <c r="S29" i="38"/>
  <c r="R29" i="38"/>
  <c r="Q29" i="38"/>
  <c r="P29" i="38"/>
  <c r="E29" i="38"/>
  <c r="T28" i="38"/>
  <c r="S28" i="38"/>
  <c r="R28" i="38"/>
  <c r="Q28" i="38"/>
  <c r="P28" i="38"/>
  <c r="E28" i="38"/>
  <c r="U28" i="38" s="1"/>
  <c r="S27" i="38"/>
  <c r="R27" i="38"/>
  <c r="Q27" i="38"/>
  <c r="P27" i="38"/>
  <c r="E27" i="38"/>
  <c r="U27" i="38" s="1"/>
  <c r="S26" i="38"/>
  <c r="R26" i="38"/>
  <c r="Q26" i="38"/>
  <c r="P26" i="38"/>
  <c r="E26" i="38"/>
  <c r="T26" i="38" s="1"/>
  <c r="W24" i="38"/>
  <c r="V24" i="38"/>
  <c r="O24" i="38"/>
  <c r="N24" i="38"/>
  <c r="M24" i="38"/>
  <c r="S24" i="38" s="1"/>
  <c r="L24" i="38"/>
  <c r="R24" i="38" s="1"/>
  <c r="K24" i="38"/>
  <c r="J24" i="38"/>
  <c r="I24" i="38"/>
  <c r="H24" i="38"/>
  <c r="G24" i="38"/>
  <c r="F24" i="38"/>
  <c r="C24" i="38"/>
  <c r="E24" i="38" s="1"/>
  <c r="B24" i="38"/>
  <c r="S23" i="38"/>
  <c r="R23" i="38"/>
  <c r="Q23" i="38"/>
  <c r="P23" i="38"/>
  <c r="E23" i="38"/>
  <c r="S22" i="38"/>
  <c r="R22" i="38"/>
  <c r="Q22" i="38"/>
  <c r="P22" i="38"/>
  <c r="E22" i="38"/>
  <c r="U22" i="38" s="1"/>
  <c r="S21" i="38"/>
  <c r="R21" i="38"/>
  <c r="Q21" i="38"/>
  <c r="P21" i="38"/>
  <c r="E21" i="38"/>
  <c r="T21" i="38" s="1"/>
  <c r="S20" i="38"/>
  <c r="R20" i="38"/>
  <c r="Q20" i="38"/>
  <c r="P20" i="38"/>
  <c r="E20" i="38"/>
  <c r="T19" i="38"/>
  <c r="S19" i="38"/>
  <c r="R19" i="38"/>
  <c r="Q19" i="38"/>
  <c r="P19" i="38"/>
  <c r="E19" i="38"/>
  <c r="U19" i="38" s="1"/>
  <c r="S18" i="38"/>
  <c r="R18" i="38"/>
  <c r="Q18" i="38"/>
  <c r="P18" i="38"/>
  <c r="E18" i="38"/>
  <c r="U18" i="38" s="1"/>
  <c r="S17" i="38"/>
  <c r="R17" i="38"/>
  <c r="Q17" i="38"/>
  <c r="P17" i="38"/>
  <c r="E17" i="38"/>
  <c r="T17" i="38" s="1"/>
  <c r="W15" i="38"/>
  <c r="V15" i="38"/>
  <c r="O15" i="38"/>
  <c r="N15" i="38"/>
  <c r="M15" i="38"/>
  <c r="S15" i="38" s="1"/>
  <c r="L15" i="38"/>
  <c r="K15" i="38"/>
  <c r="J15" i="38"/>
  <c r="I15" i="38"/>
  <c r="Q15" i="38" s="1"/>
  <c r="H15" i="38"/>
  <c r="G15" i="38"/>
  <c r="F15" i="38"/>
  <c r="C15" i="38"/>
  <c r="B15" i="38"/>
  <c r="E15" i="38" s="1"/>
  <c r="T14" i="38"/>
  <c r="S14" i="38"/>
  <c r="R14" i="38"/>
  <c r="Q14" i="38"/>
  <c r="P14" i="38"/>
  <c r="E14" i="38"/>
  <c r="U14" i="38" s="1"/>
  <c r="S13" i="38"/>
  <c r="R13" i="38"/>
  <c r="Q13" i="38"/>
  <c r="P13" i="38"/>
  <c r="E13" i="38"/>
  <c r="U13" i="38" s="1"/>
  <c r="S12" i="38"/>
  <c r="R12" i="38"/>
  <c r="Q12" i="38"/>
  <c r="P12" i="38"/>
  <c r="E12" i="38"/>
  <c r="T12" i="38" s="1"/>
  <c r="U11" i="38"/>
  <c r="S11" i="38"/>
  <c r="R11" i="38"/>
  <c r="Q11" i="38"/>
  <c r="P11" i="38"/>
  <c r="E11" i="38"/>
  <c r="T11" i="38" s="1"/>
  <c r="S10" i="38"/>
  <c r="R10" i="38"/>
  <c r="Q10" i="38"/>
  <c r="U10" i="38" s="1"/>
  <c r="P10" i="38"/>
  <c r="T10" i="38" s="1"/>
  <c r="E10" i="38"/>
  <c r="S9" i="38"/>
  <c r="R9" i="38"/>
  <c r="Q9" i="38"/>
  <c r="P9" i="38"/>
  <c r="E9" i="38"/>
  <c r="S93" i="37"/>
  <c r="R93" i="37"/>
  <c r="Q93" i="37"/>
  <c r="P93" i="37"/>
  <c r="E93" i="37"/>
  <c r="T93" i="37" s="1"/>
  <c r="S92" i="37"/>
  <c r="R92" i="37"/>
  <c r="Q92" i="37"/>
  <c r="P92" i="37"/>
  <c r="E92" i="37"/>
  <c r="T92" i="37" s="1"/>
  <c r="T91" i="37"/>
  <c r="S91" i="37"/>
  <c r="R91" i="37"/>
  <c r="Q91" i="37"/>
  <c r="P91" i="37"/>
  <c r="E91" i="37"/>
  <c r="U91" i="37" s="1"/>
  <c r="S90" i="37"/>
  <c r="R90" i="37"/>
  <c r="Q90" i="37"/>
  <c r="P90" i="37"/>
  <c r="E90" i="37"/>
  <c r="U90" i="37" s="1"/>
  <c r="S89" i="37"/>
  <c r="R89" i="37"/>
  <c r="Q89" i="37"/>
  <c r="P89" i="37"/>
  <c r="E89" i="37"/>
  <c r="T89" i="37" s="1"/>
  <c r="U88" i="37"/>
  <c r="S88" i="37"/>
  <c r="R88" i="37"/>
  <c r="Q88" i="37"/>
  <c r="P88" i="37"/>
  <c r="E88" i="37"/>
  <c r="T88" i="37" s="1"/>
  <c r="S87" i="37"/>
  <c r="R87" i="37"/>
  <c r="Q87" i="37"/>
  <c r="P87" i="37"/>
  <c r="E87" i="37"/>
  <c r="S86" i="37"/>
  <c r="R86" i="37"/>
  <c r="Q86" i="37"/>
  <c r="P86" i="37"/>
  <c r="E86" i="37"/>
  <c r="U86" i="37" s="1"/>
  <c r="W72" i="37"/>
  <c r="V72" i="37"/>
  <c r="O72" i="37"/>
  <c r="S72" i="37" s="1"/>
  <c r="N72" i="37"/>
  <c r="M72" i="37"/>
  <c r="L72" i="37"/>
  <c r="K72" i="37"/>
  <c r="J72" i="37"/>
  <c r="I72" i="37"/>
  <c r="H72" i="37"/>
  <c r="P72" i="37" s="1"/>
  <c r="G72" i="37"/>
  <c r="F72" i="37"/>
  <c r="C72" i="37"/>
  <c r="B72" i="37"/>
  <c r="W71" i="37"/>
  <c r="V71" i="37"/>
  <c r="O71" i="37"/>
  <c r="N71" i="37"/>
  <c r="R71" i="37" s="1"/>
  <c r="M71" i="37"/>
  <c r="L71" i="37"/>
  <c r="K71" i="37"/>
  <c r="J71" i="37"/>
  <c r="I71" i="37"/>
  <c r="H71" i="37"/>
  <c r="G71" i="37"/>
  <c r="F71" i="37"/>
  <c r="E71" i="37"/>
  <c r="C71" i="37"/>
  <c r="B71" i="37"/>
  <c r="W70" i="37"/>
  <c r="V70" i="37"/>
  <c r="O70" i="37"/>
  <c r="N70" i="37"/>
  <c r="M70" i="37"/>
  <c r="S70" i="37" s="1"/>
  <c r="L70" i="37"/>
  <c r="K70" i="37"/>
  <c r="J70" i="37"/>
  <c r="I70" i="37"/>
  <c r="Q70" i="37" s="1"/>
  <c r="H70" i="37"/>
  <c r="G70" i="37"/>
  <c r="F70" i="37"/>
  <c r="C70" i="37"/>
  <c r="B70" i="37"/>
  <c r="S69" i="37"/>
  <c r="R69" i="37"/>
  <c r="Q69" i="37"/>
  <c r="P69" i="37"/>
  <c r="E69" i="37"/>
  <c r="W67" i="37"/>
  <c r="V67" i="37"/>
  <c r="O67" i="37"/>
  <c r="S67" i="37" s="1"/>
  <c r="N67" i="37"/>
  <c r="M67" i="37"/>
  <c r="L67" i="37"/>
  <c r="K67" i="37"/>
  <c r="J67" i="37"/>
  <c r="I67" i="37"/>
  <c r="H67" i="37"/>
  <c r="G67" i="37"/>
  <c r="F67" i="37"/>
  <c r="C67" i="37"/>
  <c r="B67" i="37"/>
  <c r="E67" i="37" s="1"/>
  <c r="W66" i="37"/>
  <c r="V66" i="37"/>
  <c r="R66" i="37"/>
  <c r="O66" i="37"/>
  <c r="N66" i="37"/>
  <c r="M66" i="37"/>
  <c r="S66" i="37" s="1"/>
  <c r="L66" i="37"/>
  <c r="K66" i="37"/>
  <c r="J66" i="37"/>
  <c r="I66" i="37"/>
  <c r="H66" i="37"/>
  <c r="P66" i="37" s="1"/>
  <c r="G66" i="37"/>
  <c r="F66" i="37"/>
  <c r="C66" i="37"/>
  <c r="B66" i="37"/>
  <c r="E66" i="37" s="1"/>
  <c r="U65" i="37"/>
  <c r="S65" i="37"/>
  <c r="R65" i="37"/>
  <c r="Q65" i="37"/>
  <c r="P65" i="37"/>
  <c r="E65" i="37"/>
  <c r="T65" i="37" s="1"/>
  <c r="S64" i="37"/>
  <c r="R64" i="37"/>
  <c r="Q64" i="37"/>
  <c r="P64" i="37"/>
  <c r="E64" i="37"/>
  <c r="S63" i="37"/>
  <c r="R63" i="37"/>
  <c r="Q63" i="37"/>
  <c r="P63" i="37"/>
  <c r="E63" i="37"/>
  <c r="T63" i="37" s="1"/>
  <c r="S62" i="37"/>
  <c r="R62" i="37"/>
  <c r="Q62" i="37"/>
  <c r="P62" i="37"/>
  <c r="E62" i="37"/>
  <c r="T62" i="37" s="1"/>
  <c r="U61" i="37"/>
  <c r="T61" i="37"/>
  <c r="S61" i="37"/>
  <c r="R61" i="37"/>
  <c r="Q61" i="37"/>
  <c r="P61" i="37"/>
  <c r="E61" i="37"/>
  <c r="V59" i="37"/>
  <c r="O59" i="37"/>
  <c r="N59" i="37"/>
  <c r="M59" i="37"/>
  <c r="S59" i="37" s="1"/>
  <c r="L59" i="37"/>
  <c r="R59" i="37" s="1"/>
  <c r="K59" i="37"/>
  <c r="J59" i="37"/>
  <c r="I59" i="37"/>
  <c r="Q59" i="37" s="1"/>
  <c r="H59" i="37"/>
  <c r="G59" i="37"/>
  <c r="F59" i="37"/>
  <c r="C59" i="37"/>
  <c r="B59" i="37"/>
  <c r="E59" i="37" s="1"/>
  <c r="S58" i="37"/>
  <c r="R58" i="37"/>
  <c r="Q58" i="37"/>
  <c r="P58" i="37"/>
  <c r="E58" i="37"/>
  <c r="T58" i="37" s="1"/>
  <c r="U57" i="37"/>
  <c r="S57" i="37"/>
  <c r="R57" i="37"/>
  <c r="Q57" i="37"/>
  <c r="P57" i="37"/>
  <c r="E57" i="37"/>
  <c r="T57" i="37" s="1"/>
  <c r="S56" i="37"/>
  <c r="R56" i="37"/>
  <c r="Q56" i="37"/>
  <c r="P56" i="37"/>
  <c r="E56" i="37"/>
  <c r="S55" i="37"/>
  <c r="R55" i="37"/>
  <c r="Q55" i="37"/>
  <c r="P55" i="37"/>
  <c r="E55" i="37"/>
  <c r="T55" i="37" s="1"/>
  <c r="W53" i="37"/>
  <c r="V53" i="37"/>
  <c r="O53" i="37"/>
  <c r="N53" i="37"/>
  <c r="M53" i="37"/>
  <c r="S53" i="37" s="1"/>
  <c r="L53" i="37"/>
  <c r="R53" i="37" s="1"/>
  <c r="K53" i="37"/>
  <c r="J53" i="37"/>
  <c r="I53" i="37"/>
  <c r="H53" i="37"/>
  <c r="P53" i="37" s="1"/>
  <c r="G53" i="37"/>
  <c r="F53" i="37"/>
  <c r="C53" i="37"/>
  <c r="B53" i="37"/>
  <c r="U52" i="37"/>
  <c r="S52" i="37"/>
  <c r="R52" i="37"/>
  <c r="Q52" i="37"/>
  <c r="P52" i="37"/>
  <c r="E52" i="37"/>
  <c r="T52" i="37" s="1"/>
  <c r="S51" i="37"/>
  <c r="R51" i="37"/>
  <c r="Q51" i="37"/>
  <c r="P51" i="37"/>
  <c r="E51" i="37"/>
  <c r="S50" i="37"/>
  <c r="R50" i="37"/>
  <c r="Q50" i="37"/>
  <c r="P50" i="37"/>
  <c r="E50" i="37"/>
  <c r="T50" i="37" s="1"/>
  <c r="S49" i="37"/>
  <c r="R49" i="37"/>
  <c r="Q49" i="37"/>
  <c r="P49" i="37"/>
  <c r="E49" i="37"/>
  <c r="T49" i="37" s="1"/>
  <c r="T48" i="37"/>
  <c r="S48" i="37"/>
  <c r="R48" i="37"/>
  <c r="Q48" i="37"/>
  <c r="P48" i="37"/>
  <c r="E48" i="37"/>
  <c r="U48" i="37" s="1"/>
  <c r="S47" i="37"/>
  <c r="R47" i="37"/>
  <c r="Q47" i="37"/>
  <c r="P47" i="37"/>
  <c r="E47" i="37"/>
  <c r="S46" i="37"/>
  <c r="R46" i="37"/>
  <c r="Q46" i="37"/>
  <c r="P46" i="37"/>
  <c r="E46" i="37"/>
  <c r="T46" i="37" s="1"/>
  <c r="U45" i="37"/>
  <c r="S45" i="37"/>
  <c r="R45" i="37"/>
  <c r="Q45" i="37"/>
  <c r="P45" i="37"/>
  <c r="E45" i="37"/>
  <c r="T45" i="37" s="1"/>
  <c r="S44" i="37"/>
  <c r="R44" i="37"/>
  <c r="Q44" i="37"/>
  <c r="P44" i="37"/>
  <c r="E44" i="37"/>
  <c r="S43" i="37"/>
  <c r="R43" i="37"/>
  <c r="Q43" i="37"/>
  <c r="P43" i="37"/>
  <c r="E43" i="37"/>
  <c r="S42" i="37"/>
  <c r="R42" i="37"/>
  <c r="Q42" i="37"/>
  <c r="P42" i="37"/>
  <c r="E42" i="37"/>
  <c r="T42" i="37" s="1"/>
  <c r="W40" i="37"/>
  <c r="V40" i="37"/>
  <c r="O40" i="37"/>
  <c r="N40" i="37"/>
  <c r="M40" i="37"/>
  <c r="S40" i="37" s="1"/>
  <c r="L40" i="37"/>
  <c r="K40" i="37"/>
  <c r="J40" i="37"/>
  <c r="I40" i="37"/>
  <c r="Q40" i="37" s="1"/>
  <c r="H40" i="37"/>
  <c r="G40" i="37"/>
  <c r="F40" i="37"/>
  <c r="C40" i="37"/>
  <c r="B40" i="37"/>
  <c r="E40" i="37" s="1"/>
  <c r="S39" i="37"/>
  <c r="R39" i="37"/>
  <c r="Q39" i="37"/>
  <c r="P39" i="37"/>
  <c r="E39" i="37"/>
  <c r="S38" i="37"/>
  <c r="R38" i="37"/>
  <c r="Q38" i="37"/>
  <c r="P38" i="37"/>
  <c r="E38" i="37"/>
  <c r="S37" i="37"/>
  <c r="R37" i="37"/>
  <c r="Q37" i="37"/>
  <c r="P37" i="37"/>
  <c r="E37" i="37"/>
  <c r="T37" i="37" s="1"/>
  <c r="S36" i="37"/>
  <c r="R36" i="37"/>
  <c r="Q36" i="37"/>
  <c r="P36" i="37"/>
  <c r="E36" i="37"/>
  <c r="S35" i="37"/>
  <c r="R35" i="37"/>
  <c r="Q35" i="37"/>
  <c r="P35" i="37"/>
  <c r="E35" i="37"/>
  <c r="W33" i="37"/>
  <c r="V33" i="37"/>
  <c r="O33" i="37"/>
  <c r="S33" i="37" s="1"/>
  <c r="N33" i="37"/>
  <c r="M33" i="37"/>
  <c r="L33" i="37"/>
  <c r="K33" i="37"/>
  <c r="J33" i="37"/>
  <c r="I33" i="37"/>
  <c r="H33" i="37"/>
  <c r="G33" i="37"/>
  <c r="F33" i="37"/>
  <c r="C33" i="37"/>
  <c r="B33" i="37"/>
  <c r="S32" i="37"/>
  <c r="R32" i="37"/>
  <c r="Q32" i="37"/>
  <c r="P32" i="37"/>
  <c r="E32" i="37"/>
  <c r="W30" i="37"/>
  <c r="V30" i="37"/>
  <c r="O30" i="37"/>
  <c r="N30" i="37"/>
  <c r="M30" i="37"/>
  <c r="S30" i="37" s="1"/>
  <c r="L30" i="37"/>
  <c r="R30" i="37" s="1"/>
  <c r="K30" i="37"/>
  <c r="Q30" i="37" s="1"/>
  <c r="J30" i="37"/>
  <c r="I30" i="37"/>
  <c r="H30" i="37"/>
  <c r="P30" i="37" s="1"/>
  <c r="G30" i="37"/>
  <c r="F30" i="37"/>
  <c r="C30" i="37"/>
  <c r="B30" i="37"/>
  <c r="E30" i="37" s="1"/>
  <c r="S29" i="37"/>
  <c r="R29" i="37"/>
  <c r="Q29" i="37"/>
  <c r="P29" i="37"/>
  <c r="E29" i="37"/>
  <c r="U29" i="37" s="1"/>
  <c r="S28" i="37"/>
  <c r="R28" i="37"/>
  <c r="Q28" i="37"/>
  <c r="P28" i="37"/>
  <c r="E28" i="37"/>
  <c r="S27" i="37"/>
  <c r="R27" i="37"/>
  <c r="Q27" i="37"/>
  <c r="P27" i="37"/>
  <c r="E27" i="37"/>
  <c r="T27" i="37" s="1"/>
  <c r="S26" i="37"/>
  <c r="R26" i="37"/>
  <c r="Q26" i="37"/>
  <c r="P26" i="37"/>
  <c r="E26" i="37"/>
  <c r="T26" i="37" s="1"/>
  <c r="W24" i="37"/>
  <c r="V24" i="37"/>
  <c r="O24" i="37"/>
  <c r="N24" i="37"/>
  <c r="M24" i="37"/>
  <c r="S24" i="37" s="1"/>
  <c r="L24" i="37"/>
  <c r="R24" i="37" s="1"/>
  <c r="K24" i="37"/>
  <c r="J24" i="37"/>
  <c r="I24" i="37"/>
  <c r="Q24" i="37" s="1"/>
  <c r="H24" i="37"/>
  <c r="G24" i="37"/>
  <c r="F24" i="37"/>
  <c r="C24" i="37"/>
  <c r="E24" i="37" s="1"/>
  <c r="B24" i="37"/>
  <c r="S23" i="37"/>
  <c r="R23" i="37"/>
  <c r="Q23" i="37"/>
  <c r="P23" i="37"/>
  <c r="E23" i="37"/>
  <c r="S22" i="37"/>
  <c r="R22" i="37"/>
  <c r="Q22" i="37"/>
  <c r="P22" i="37"/>
  <c r="E22" i="37"/>
  <c r="T22" i="37" s="1"/>
  <c r="U21" i="37"/>
  <c r="S21" i="37"/>
  <c r="R21" i="37"/>
  <c r="Q21" i="37"/>
  <c r="P21" i="37"/>
  <c r="E21" i="37"/>
  <c r="T21" i="37" s="1"/>
  <c r="U20" i="37"/>
  <c r="S20" i="37"/>
  <c r="R20" i="37"/>
  <c r="Q20" i="37"/>
  <c r="P20" i="37"/>
  <c r="E20" i="37"/>
  <c r="T20" i="37" s="1"/>
  <c r="S19" i="37"/>
  <c r="R19" i="37"/>
  <c r="Q19" i="37"/>
  <c r="P19" i="37"/>
  <c r="E19" i="37"/>
  <c r="S18" i="37"/>
  <c r="R18" i="37"/>
  <c r="Q18" i="37"/>
  <c r="P18" i="37"/>
  <c r="E18" i="37"/>
  <c r="T18" i="37" s="1"/>
  <c r="S17" i="37"/>
  <c r="R17" i="37"/>
  <c r="Q17" i="37"/>
  <c r="P17" i="37"/>
  <c r="E17" i="37"/>
  <c r="T17" i="37" s="1"/>
  <c r="W15" i="37"/>
  <c r="V15" i="37"/>
  <c r="O15" i="37"/>
  <c r="N15" i="37"/>
  <c r="M15" i="37"/>
  <c r="L15" i="37"/>
  <c r="K15" i="37"/>
  <c r="J15" i="37"/>
  <c r="I15" i="37"/>
  <c r="H15" i="37"/>
  <c r="G15" i="37"/>
  <c r="F15" i="37"/>
  <c r="C15" i="37"/>
  <c r="E15" i="37" s="1"/>
  <c r="B15" i="37"/>
  <c r="S14" i="37"/>
  <c r="R14" i="37"/>
  <c r="Q14" i="37"/>
  <c r="P14" i="37"/>
  <c r="E14" i="37"/>
  <c r="S13" i="37"/>
  <c r="R13" i="37"/>
  <c r="Q13" i="37"/>
  <c r="P13" i="37"/>
  <c r="E13" i="37"/>
  <c r="T13" i="37" s="1"/>
  <c r="U12" i="37"/>
  <c r="S12" i="37"/>
  <c r="R12" i="37"/>
  <c r="Q12" i="37"/>
  <c r="P12" i="37"/>
  <c r="E12" i="37"/>
  <c r="T12" i="37" s="1"/>
  <c r="T11" i="37"/>
  <c r="S11" i="37"/>
  <c r="R11" i="37"/>
  <c r="Q11" i="37"/>
  <c r="P11" i="37"/>
  <c r="E11" i="37"/>
  <c r="U11" i="37" s="1"/>
  <c r="S10" i="37"/>
  <c r="R10" i="37"/>
  <c r="Q10" i="37"/>
  <c r="P10" i="37"/>
  <c r="E10" i="37"/>
  <c r="S9" i="37"/>
  <c r="R9" i="37"/>
  <c r="Q9" i="37"/>
  <c r="P9" i="37"/>
  <c r="E9" i="37"/>
  <c r="U9" i="37" s="1"/>
  <c r="U93" i="36"/>
  <c r="S93" i="36"/>
  <c r="R93" i="36"/>
  <c r="Q93" i="36"/>
  <c r="P93" i="36"/>
  <c r="E93" i="36"/>
  <c r="T93" i="36" s="1"/>
  <c r="S92" i="36"/>
  <c r="R92" i="36"/>
  <c r="Q92" i="36"/>
  <c r="P92" i="36"/>
  <c r="E92" i="36"/>
  <c r="S91" i="36"/>
  <c r="R91" i="36"/>
  <c r="Q91" i="36"/>
  <c r="P91" i="36"/>
  <c r="E91" i="36"/>
  <c r="S90" i="36"/>
  <c r="R90" i="36"/>
  <c r="Q90" i="36"/>
  <c r="P90" i="36"/>
  <c r="E90" i="36"/>
  <c r="T90" i="36" s="1"/>
  <c r="S89" i="36"/>
  <c r="R89" i="36"/>
  <c r="Q89" i="36"/>
  <c r="P89" i="36"/>
  <c r="E89" i="36"/>
  <c r="U88" i="36"/>
  <c r="S88" i="36"/>
  <c r="R88" i="36"/>
  <c r="Q88" i="36"/>
  <c r="P88" i="36"/>
  <c r="E88" i="36"/>
  <c r="T88" i="36" s="1"/>
  <c r="S87" i="36"/>
  <c r="R87" i="36"/>
  <c r="Q87" i="36"/>
  <c r="P87" i="36"/>
  <c r="E87" i="36"/>
  <c r="S86" i="36"/>
  <c r="R86" i="36"/>
  <c r="Q86" i="36"/>
  <c r="P86" i="36"/>
  <c r="E86" i="36"/>
  <c r="T86" i="36" s="1"/>
  <c r="W72" i="36"/>
  <c r="V72" i="36"/>
  <c r="O72" i="36"/>
  <c r="N72" i="36"/>
  <c r="R72" i="36" s="1"/>
  <c r="M72" i="36"/>
  <c r="S72" i="36" s="1"/>
  <c r="L72" i="36"/>
  <c r="K72" i="36"/>
  <c r="J72" i="36"/>
  <c r="I72" i="36"/>
  <c r="H72" i="36"/>
  <c r="G72" i="36"/>
  <c r="F72" i="36"/>
  <c r="C72" i="36"/>
  <c r="B72" i="36"/>
  <c r="W71" i="36"/>
  <c r="V71" i="36"/>
  <c r="O71" i="36"/>
  <c r="N71" i="36"/>
  <c r="M71" i="36"/>
  <c r="S71" i="36" s="1"/>
  <c r="L71" i="36"/>
  <c r="R71" i="36" s="1"/>
  <c r="K71" i="36"/>
  <c r="J71" i="36"/>
  <c r="I71" i="36"/>
  <c r="H71" i="36"/>
  <c r="G71" i="36"/>
  <c r="F71" i="36"/>
  <c r="C71" i="36"/>
  <c r="E71" i="36" s="1"/>
  <c r="B71" i="36"/>
  <c r="W70" i="36"/>
  <c r="V70" i="36"/>
  <c r="O70" i="36"/>
  <c r="S70" i="36" s="1"/>
  <c r="N70" i="36"/>
  <c r="M70" i="36"/>
  <c r="L70" i="36"/>
  <c r="R70" i="36" s="1"/>
  <c r="K70" i="36"/>
  <c r="J70" i="36"/>
  <c r="I70" i="36"/>
  <c r="Q70" i="36" s="1"/>
  <c r="H70" i="36"/>
  <c r="G70" i="36"/>
  <c r="F70" i="36"/>
  <c r="C70" i="36"/>
  <c r="B70" i="36"/>
  <c r="E70" i="36" s="1"/>
  <c r="S69" i="36"/>
  <c r="R69" i="36"/>
  <c r="Q69" i="36"/>
  <c r="P69" i="36"/>
  <c r="E69" i="36"/>
  <c r="T69" i="36" s="1"/>
  <c r="W67" i="36"/>
  <c r="V67" i="36"/>
  <c r="O67" i="36"/>
  <c r="N67" i="36"/>
  <c r="M67" i="36"/>
  <c r="S67" i="36" s="1"/>
  <c r="L67" i="36"/>
  <c r="K67" i="36"/>
  <c r="J67" i="36"/>
  <c r="I67" i="36"/>
  <c r="Q67" i="36" s="1"/>
  <c r="H67" i="36"/>
  <c r="G67" i="36"/>
  <c r="F67" i="36"/>
  <c r="C67" i="36"/>
  <c r="B67" i="36"/>
  <c r="W66" i="36"/>
  <c r="V66" i="36"/>
  <c r="O66" i="36"/>
  <c r="N66" i="36"/>
  <c r="M66" i="36"/>
  <c r="S66" i="36" s="1"/>
  <c r="L66" i="36"/>
  <c r="R66" i="36" s="1"/>
  <c r="K66" i="36"/>
  <c r="J66" i="36"/>
  <c r="I66" i="36"/>
  <c r="H66" i="36"/>
  <c r="G66" i="36"/>
  <c r="F66" i="36"/>
  <c r="C66" i="36"/>
  <c r="B66" i="36"/>
  <c r="S65" i="36"/>
  <c r="R65" i="36"/>
  <c r="Q65" i="36"/>
  <c r="P65" i="36"/>
  <c r="E65" i="36"/>
  <c r="S64" i="36"/>
  <c r="R64" i="36"/>
  <c r="Q64" i="36"/>
  <c r="P64" i="36"/>
  <c r="E64" i="36"/>
  <c r="T64" i="36" s="1"/>
  <c r="S63" i="36"/>
  <c r="R63" i="36"/>
  <c r="Q63" i="36"/>
  <c r="P63" i="36"/>
  <c r="E63" i="36"/>
  <c r="T63" i="36" s="1"/>
  <c r="U62" i="36"/>
  <c r="T62" i="36"/>
  <c r="S62" i="36"/>
  <c r="R62" i="36"/>
  <c r="Q62" i="36"/>
  <c r="P62" i="36"/>
  <c r="E62" i="36"/>
  <c r="S61" i="36"/>
  <c r="R61" i="36"/>
  <c r="Q61" i="36"/>
  <c r="P61" i="36"/>
  <c r="E61" i="36"/>
  <c r="V59" i="36"/>
  <c r="O59" i="36"/>
  <c r="N59" i="36"/>
  <c r="M59" i="36"/>
  <c r="S59" i="36" s="1"/>
  <c r="L59" i="36"/>
  <c r="R59" i="36" s="1"/>
  <c r="K59" i="36"/>
  <c r="J59" i="36"/>
  <c r="I59" i="36"/>
  <c r="H59" i="36"/>
  <c r="G59" i="36"/>
  <c r="F59" i="36"/>
  <c r="C59" i="36"/>
  <c r="B59" i="36"/>
  <c r="S58" i="36"/>
  <c r="R58" i="36"/>
  <c r="Q58" i="36"/>
  <c r="P58" i="36"/>
  <c r="E58" i="36"/>
  <c r="U58" i="36" s="1"/>
  <c r="S57" i="36"/>
  <c r="R57" i="36"/>
  <c r="Q57" i="36"/>
  <c r="P57" i="36"/>
  <c r="E57" i="36"/>
  <c r="S56" i="36"/>
  <c r="R56" i="36"/>
  <c r="Q56" i="36"/>
  <c r="P56" i="36"/>
  <c r="E56" i="36"/>
  <c r="T56" i="36" s="1"/>
  <c r="U55" i="36"/>
  <c r="S55" i="36"/>
  <c r="R55" i="36"/>
  <c r="Q55" i="36"/>
  <c r="P55" i="36"/>
  <c r="E55" i="36"/>
  <c r="T55" i="36" s="1"/>
  <c r="W53" i="36"/>
  <c r="V53" i="36"/>
  <c r="O53" i="36"/>
  <c r="N53" i="36"/>
  <c r="M53" i="36"/>
  <c r="S53" i="36" s="1"/>
  <c r="L53" i="36"/>
  <c r="R53" i="36" s="1"/>
  <c r="K53" i="36"/>
  <c r="J53" i="36"/>
  <c r="I53" i="36"/>
  <c r="H53" i="36"/>
  <c r="G53" i="36"/>
  <c r="F53" i="36"/>
  <c r="C53" i="36"/>
  <c r="B53" i="36"/>
  <c r="S52" i="36"/>
  <c r="R52" i="36"/>
  <c r="Q52" i="36"/>
  <c r="P52" i="36"/>
  <c r="E52" i="36"/>
  <c r="S51" i="36"/>
  <c r="R51" i="36"/>
  <c r="Q51" i="36"/>
  <c r="P51" i="36"/>
  <c r="E51" i="36"/>
  <c r="T51" i="36" s="1"/>
  <c r="S50" i="36"/>
  <c r="R50" i="36"/>
  <c r="Q50" i="36"/>
  <c r="P50" i="36"/>
  <c r="E50" i="36"/>
  <c r="S49" i="36"/>
  <c r="R49" i="36"/>
  <c r="Q49" i="36"/>
  <c r="P49" i="36"/>
  <c r="E49" i="36"/>
  <c r="U49" i="36" s="1"/>
  <c r="S48" i="36"/>
  <c r="R48" i="36"/>
  <c r="Q48" i="36"/>
  <c r="P48" i="36"/>
  <c r="E48" i="36"/>
  <c r="S47" i="36"/>
  <c r="R47" i="36"/>
  <c r="Q47" i="36"/>
  <c r="P47" i="36"/>
  <c r="E47" i="36"/>
  <c r="T47" i="36" s="1"/>
  <c r="S46" i="36"/>
  <c r="R46" i="36"/>
  <c r="Q46" i="36"/>
  <c r="P46" i="36"/>
  <c r="E46" i="36"/>
  <c r="T46" i="36" s="1"/>
  <c r="U45" i="36"/>
  <c r="S45" i="36"/>
  <c r="R45" i="36"/>
  <c r="Q45" i="36"/>
  <c r="P45" i="36"/>
  <c r="E45" i="36"/>
  <c r="T45" i="36" s="1"/>
  <c r="S44" i="36"/>
  <c r="R44" i="36"/>
  <c r="Q44" i="36"/>
  <c r="P44" i="36"/>
  <c r="E44" i="36"/>
  <c r="S43" i="36"/>
  <c r="R43" i="36"/>
  <c r="Q43" i="36"/>
  <c r="P43" i="36"/>
  <c r="E43" i="36"/>
  <c r="U43" i="36" s="1"/>
  <c r="S42" i="36"/>
  <c r="R42" i="36"/>
  <c r="Q42" i="36"/>
  <c r="P42" i="36"/>
  <c r="E42" i="36"/>
  <c r="W40" i="36"/>
  <c r="V40" i="36"/>
  <c r="O40" i="36"/>
  <c r="N40" i="36"/>
  <c r="M40" i="36"/>
  <c r="S40" i="36" s="1"/>
  <c r="L40" i="36"/>
  <c r="R40" i="36" s="1"/>
  <c r="K40" i="36"/>
  <c r="J40" i="36"/>
  <c r="I40" i="36"/>
  <c r="H40" i="36"/>
  <c r="G40" i="36"/>
  <c r="F40" i="36"/>
  <c r="C40" i="36"/>
  <c r="B40" i="36"/>
  <c r="S39" i="36"/>
  <c r="R39" i="36"/>
  <c r="Q39" i="36"/>
  <c r="P39" i="36"/>
  <c r="E39" i="36"/>
  <c r="S38" i="36"/>
  <c r="R38" i="36"/>
  <c r="Q38" i="36"/>
  <c r="P38" i="36"/>
  <c r="E38" i="36"/>
  <c r="T38" i="36" s="1"/>
  <c r="S37" i="36"/>
  <c r="R37" i="36"/>
  <c r="Q37" i="36"/>
  <c r="P37" i="36"/>
  <c r="E37" i="36"/>
  <c r="T37" i="36" s="1"/>
  <c r="S36" i="36"/>
  <c r="R36" i="36"/>
  <c r="Q36" i="36"/>
  <c r="U36" i="36" s="1"/>
  <c r="P36" i="36"/>
  <c r="T36" i="36" s="1"/>
  <c r="E36" i="36"/>
  <c r="S35" i="36"/>
  <c r="R35" i="36"/>
  <c r="Q35" i="36"/>
  <c r="P35" i="36"/>
  <c r="E35" i="36"/>
  <c r="W33" i="36"/>
  <c r="V33" i="36"/>
  <c r="O33" i="36"/>
  <c r="N33" i="36"/>
  <c r="M33" i="36"/>
  <c r="L33" i="36"/>
  <c r="K33" i="36"/>
  <c r="J33" i="36"/>
  <c r="I33" i="36"/>
  <c r="Q33" i="36" s="1"/>
  <c r="H33" i="36"/>
  <c r="G33" i="36"/>
  <c r="F33" i="36"/>
  <c r="C33" i="36"/>
  <c r="B33" i="36"/>
  <c r="E33" i="36" s="1"/>
  <c r="S32" i="36"/>
  <c r="R32" i="36"/>
  <c r="Q32" i="36"/>
  <c r="U32" i="36" s="1"/>
  <c r="P32" i="36"/>
  <c r="E32" i="36"/>
  <c r="W30" i="36"/>
  <c r="V30" i="36"/>
  <c r="O30" i="36"/>
  <c r="N30" i="36"/>
  <c r="M30" i="36"/>
  <c r="S30" i="36" s="1"/>
  <c r="L30" i="36"/>
  <c r="R30" i="36" s="1"/>
  <c r="K30" i="36"/>
  <c r="J30" i="36"/>
  <c r="I30" i="36"/>
  <c r="H30" i="36"/>
  <c r="G30" i="36"/>
  <c r="F30" i="36"/>
  <c r="C30" i="36"/>
  <c r="B30" i="36"/>
  <c r="S29" i="36"/>
  <c r="R29" i="36"/>
  <c r="Q29" i="36"/>
  <c r="P29" i="36"/>
  <c r="E29" i="36"/>
  <c r="S28" i="36"/>
  <c r="R28" i="36"/>
  <c r="Q28" i="36"/>
  <c r="P28" i="36"/>
  <c r="E28" i="36"/>
  <c r="T28" i="36" s="1"/>
  <c r="S27" i="36"/>
  <c r="R27" i="36"/>
  <c r="Q27" i="36"/>
  <c r="P27" i="36"/>
  <c r="E27" i="36"/>
  <c r="S26" i="36"/>
  <c r="R26" i="36"/>
  <c r="Q26" i="36"/>
  <c r="P26" i="36"/>
  <c r="E26" i="36"/>
  <c r="U26" i="36" s="1"/>
  <c r="W24" i="36"/>
  <c r="V24" i="36"/>
  <c r="O24" i="36"/>
  <c r="N24" i="36"/>
  <c r="M24" i="36"/>
  <c r="S24" i="36" s="1"/>
  <c r="L24" i="36"/>
  <c r="R24" i="36" s="1"/>
  <c r="K24" i="36"/>
  <c r="J24" i="36"/>
  <c r="I24" i="36"/>
  <c r="H24" i="36"/>
  <c r="G24" i="36"/>
  <c r="F24" i="36"/>
  <c r="C24" i="36"/>
  <c r="B24" i="36"/>
  <c r="E24" i="36" s="1"/>
  <c r="S23" i="36"/>
  <c r="R23" i="36"/>
  <c r="Q23" i="36"/>
  <c r="P23" i="36"/>
  <c r="E23" i="36"/>
  <c r="T23" i="36" s="1"/>
  <c r="U22" i="36"/>
  <c r="S22" i="36"/>
  <c r="R22" i="36"/>
  <c r="Q22" i="36"/>
  <c r="P22" i="36"/>
  <c r="E22" i="36"/>
  <c r="T22" i="36" s="1"/>
  <c r="S21" i="36"/>
  <c r="R21" i="36"/>
  <c r="Q21" i="36"/>
  <c r="P21" i="36"/>
  <c r="E21" i="36"/>
  <c r="S20" i="36"/>
  <c r="R20" i="36"/>
  <c r="Q20" i="36"/>
  <c r="P20" i="36"/>
  <c r="E20" i="36"/>
  <c r="S19" i="36"/>
  <c r="R19" i="36"/>
  <c r="Q19" i="36"/>
  <c r="P19" i="36"/>
  <c r="E19" i="36"/>
  <c r="T19" i="36" s="1"/>
  <c r="S18" i="36"/>
  <c r="R18" i="36"/>
  <c r="Q18" i="36"/>
  <c r="P18" i="36"/>
  <c r="E18" i="36"/>
  <c r="S17" i="36"/>
  <c r="R17" i="36"/>
  <c r="Q17" i="36"/>
  <c r="P17" i="36"/>
  <c r="E17" i="36"/>
  <c r="U17" i="36" s="1"/>
  <c r="W15" i="36"/>
  <c r="V15" i="36"/>
  <c r="O15" i="36"/>
  <c r="N15" i="36"/>
  <c r="M15" i="36"/>
  <c r="L15" i="36"/>
  <c r="R15" i="36" s="1"/>
  <c r="K15" i="36"/>
  <c r="J15" i="36"/>
  <c r="I15" i="36"/>
  <c r="Q15" i="36" s="1"/>
  <c r="H15" i="36"/>
  <c r="P15" i="36" s="1"/>
  <c r="G15" i="36"/>
  <c r="F15" i="36"/>
  <c r="C15" i="36"/>
  <c r="B15" i="36"/>
  <c r="S14" i="36"/>
  <c r="R14" i="36"/>
  <c r="Q14" i="36"/>
  <c r="P14" i="36"/>
  <c r="E14" i="36"/>
  <c r="T14" i="36" s="1"/>
  <c r="S13" i="36"/>
  <c r="R13" i="36"/>
  <c r="Q13" i="36"/>
  <c r="P13" i="36"/>
  <c r="E13" i="36"/>
  <c r="T12" i="36"/>
  <c r="S12" i="36"/>
  <c r="R12" i="36"/>
  <c r="Q12" i="36"/>
  <c r="P12" i="36"/>
  <c r="E12" i="36"/>
  <c r="U12" i="36" s="1"/>
  <c r="S11" i="36"/>
  <c r="R11" i="36"/>
  <c r="Q11" i="36"/>
  <c r="P11" i="36"/>
  <c r="E11" i="36"/>
  <c r="S10" i="36"/>
  <c r="R10" i="36"/>
  <c r="Q10" i="36"/>
  <c r="P10" i="36"/>
  <c r="E10" i="36"/>
  <c r="U9" i="36"/>
  <c r="S9" i="36"/>
  <c r="R9" i="36"/>
  <c r="Q9" i="36"/>
  <c r="P9" i="36"/>
  <c r="E9" i="36"/>
  <c r="T9" i="36" s="1"/>
  <c r="S93" i="35"/>
  <c r="R93" i="35"/>
  <c r="Q93" i="35"/>
  <c r="P93" i="35"/>
  <c r="E93" i="35"/>
  <c r="T93" i="35" s="1"/>
  <c r="S92" i="35"/>
  <c r="R92" i="35"/>
  <c r="Q92" i="35"/>
  <c r="P92" i="35"/>
  <c r="E92" i="35"/>
  <c r="S91" i="35"/>
  <c r="R91" i="35"/>
  <c r="Q91" i="35"/>
  <c r="P91" i="35"/>
  <c r="E91" i="35"/>
  <c r="T91" i="35" s="1"/>
  <c r="S90" i="35"/>
  <c r="R90" i="35"/>
  <c r="Q90" i="35"/>
  <c r="P90" i="35"/>
  <c r="E90" i="35"/>
  <c r="T89" i="35"/>
  <c r="S89" i="35"/>
  <c r="R89" i="35"/>
  <c r="Q89" i="35"/>
  <c r="P89" i="35"/>
  <c r="E89" i="35"/>
  <c r="U89" i="35" s="1"/>
  <c r="S88" i="35"/>
  <c r="R88" i="35"/>
  <c r="Q88" i="35"/>
  <c r="P88" i="35"/>
  <c r="E88" i="35"/>
  <c r="S87" i="35"/>
  <c r="R87" i="35"/>
  <c r="Q87" i="35"/>
  <c r="P87" i="35"/>
  <c r="E87" i="35"/>
  <c r="T87" i="35" s="1"/>
  <c r="U86" i="35"/>
  <c r="S86" i="35"/>
  <c r="R86" i="35"/>
  <c r="Q86" i="35"/>
  <c r="P86" i="35"/>
  <c r="E86" i="35"/>
  <c r="T86" i="35" s="1"/>
  <c r="W72" i="35"/>
  <c r="V72" i="35"/>
  <c r="O72" i="35"/>
  <c r="N72" i="35"/>
  <c r="M72" i="35"/>
  <c r="L72" i="35"/>
  <c r="K72" i="35"/>
  <c r="J72" i="35"/>
  <c r="I72" i="35"/>
  <c r="Q72" i="35" s="1"/>
  <c r="H72" i="35"/>
  <c r="G72" i="35"/>
  <c r="F72" i="35"/>
  <c r="C72" i="35"/>
  <c r="E72" i="35" s="1"/>
  <c r="B72" i="35"/>
  <c r="W71" i="35"/>
  <c r="V71" i="35"/>
  <c r="S71" i="35"/>
  <c r="O71" i="35"/>
  <c r="N71" i="35"/>
  <c r="M71" i="35"/>
  <c r="L71" i="35"/>
  <c r="K71" i="35"/>
  <c r="J71" i="35"/>
  <c r="I71" i="35"/>
  <c r="H71" i="35"/>
  <c r="P71" i="35" s="1"/>
  <c r="G71" i="35"/>
  <c r="F71" i="35"/>
  <c r="C71" i="35"/>
  <c r="B71" i="35"/>
  <c r="E71" i="35" s="1"/>
  <c r="W70" i="35"/>
  <c r="V70" i="35"/>
  <c r="O70" i="35"/>
  <c r="N70" i="35"/>
  <c r="R70" i="35" s="1"/>
  <c r="M70" i="35"/>
  <c r="L70" i="35"/>
  <c r="K70" i="35"/>
  <c r="J70" i="35"/>
  <c r="I70" i="35"/>
  <c r="Q70" i="35" s="1"/>
  <c r="H70" i="35"/>
  <c r="G70" i="35"/>
  <c r="F70" i="35"/>
  <c r="C70" i="35"/>
  <c r="B70" i="35"/>
  <c r="E70" i="35" s="1"/>
  <c r="S69" i="35"/>
  <c r="R69" i="35"/>
  <c r="Q69" i="35"/>
  <c r="P69" i="35"/>
  <c r="E69" i="35"/>
  <c r="W67" i="35"/>
  <c r="V67" i="35"/>
  <c r="O67" i="35"/>
  <c r="N67" i="35"/>
  <c r="M67" i="35"/>
  <c r="L67" i="35"/>
  <c r="K67" i="35"/>
  <c r="J67" i="35"/>
  <c r="I67" i="35"/>
  <c r="H67" i="35"/>
  <c r="G67" i="35"/>
  <c r="F67" i="35"/>
  <c r="C67" i="35"/>
  <c r="E67" i="35" s="1"/>
  <c r="B67" i="35"/>
  <c r="W66" i="35"/>
  <c r="V66" i="35"/>
  <c r="O66" i="35"/>
  <c r="N66" i="35"/>
  <c r="M66" i="35"/>
  <c r="S66" i="35" s="1"/>
  <c r="L66" i="35"/>
  <c r="R66" i="35" s="1"/>
  <c r="K66" i="35"/>
  <c r="J66" i="35"/>
  <c r="I66" i="35"/>
  <c r="H66" i="35"/>
  <c r="G66" i="35"/>
  <c r="F66" i="35"/>
  <c r="C66" i="35"/>
  <c r="B66" i="35"/>
  <c r="E66" i="35" s="1"/>
  <c r="S65" i="35"/>
  <c r="R65" i="35"/>
  <c r="Q65" i="35"/>
  <c r="P65" i="35"/>
  <c r="E65" i="35"/>
  <c r="T65" i="35" s="1"/>
  <c r="S64" i="35"/>
  <c r="R64" i="35"/>
  <c r="Q64" i="35"/>
  <c r="U64" i="35" s="1"/>
  <c r="P64" i="35"/>
  <c r="E64" i="35"/>
  <c r="U63" i="35"/>
  <c r="S63" i="35"/>
  <c r="R63" i="35"/>
  <c r="Q63" i="35"/>
  <c r="P63" i="35"/>
  <c r="E63" i="35"/>
  <c r="T63" i="35" s="1"/>
  <c r="S62" i="35"/>
  <c r="R62" i="35"/>
  <c r="Q62" i="35"/>
  <c r="P62" i="35"/>
  <c r="E62" i="35"/>
  <c r="S61" i="35"/>
  <c r="R61" i="35"/>
  <c r="Q61" i="35"/>
  <c r="P61" i="35"/>
  <c r="E61" i="35"/>
  <c r="U61" i="35" s="1"/>
  <c r="V59" i="35"/>
  <c r="O59" i="35"/>
  <c r="N59" i="35"/>
  <c r="M59" i="35"/>
  <c r="S59" i="35" s="1"/>
  <c r="L59" i="35"/>
  <c r="R59" i="35" s="1"/>
  <c r="K59" i="35"/>
  <c r="J59" i="35"/>
  <c r="I59" i="35"/>
  <c r="H59" i="35"/>
  <c r="G59" i="35"/>
  <c r="F59" i="35"/>
  <c r="C59" i="35"/>
  <c r="B59" i="35"/>
  <c r="S58" i="35"/>
  <c r="R58" i="35"/>
  <c r="Q58" i="35"/>
  <c r="P58" i="35"/>
  <c r="E58" i="35"/>
  <c r="S57" i="35"/>
  <c r="R57" i="35"/>
  <c r="Q57" i="35"/>
  <c r="P57" i="35"/>
  <c r="E57" i="35"/>
  <c r="T57" i="35" s="1"/>
  <c r="U56" i="35"/>
  <c r="S56" i="35"/>
  <c r="R56" i="35"/>
  <c r="Q56" i="35"/>
  <c r="P56" i="35"/>
  <c r="E56" i="35"/>
  <c r="T56" i="35" s="1"/>
  <c r="S55" i="35"/>
  <c r="R55" i="35"/>
  <c r="Q55" i="35"/>
  <c r="P55" i="35"/>
  <c r="E55" i="35"/>
  <c r="U55" i="35" s="1"/>
  <c r="W53" i="35"/>
  <c r="V53" i="35"/>
  <c r="O53" i="35"/>
  <c r="N53" i="35"/>
  <c r="M53" i="35"/>
  <c r="S53" i="35" s="1"/>
  <c r="L53" i="35"/>
  <c r="R53" i="35" s="1"/>
  <c r="K53" i="35"/>
  <c r="J53" i="35"/>
  <c r="I53" i="35"/>
  <c r="H53" i="35"/>
  <c r="G53" i="35"/>
  <c r="F53" i="35"/>
  <c r="C53" i="35"/>
  <c r="B53" i="35"/>
  <c r="S52" i="35"/>
  <c r="R52" i="35"/>
  <c r="Q52" i="35"/>
  <c r="P52" i="35"/>
  <c r="E52" i="35"/>
  <c r="T52" i="35" s="1"/>
  <c r="S51" i="35"/>
  <c r="R51" i="35"/>
  <c r="Q51" i="35"/>
  <c r="P51" i="35"/>
  <c r="E51" i="35"/>
  <c r="T51" i="35" s="1"/>
  <c r="T50" i="35"/>
  <c r="S50" i="35"/>
  <c r="R50" i="35"/>
  <c r="Q50" i="35"/>
  <c r="P50" i="35"/>
  <c r="E50" i="35"/>
  <c r="U50" i="35" s="1"/>
  <c r="S49" i="35"/>
  <c r="R49" i="35"/>
  <c r="Q49" i="35"/>
  <c r="P49" i="35"/>
  <c r="E49" i="35"/>
  <c r="S48" i="35"/>
  <c r="R48" i="35"/>
  <c r="Q48" i="35"/>
  <c r="P48" i="35"/>
  <c r="E48" i="35"/>
  <c r="T48" i="35" s="1"/>
  <c r="U47" i="35"/>
  <c r="S47" i="35"/>
  <c r="R47" i="35"/>
  <c r="Q47" i="35"/>
  <c r="P47" i="35"/>
  <c r="E47" i="35"/>
  <c r="T47" i="35" s="1"/>
  <c r="U46" i="35"/>
  <c r="S46" i="35"/>
  <c r="R46" i="35"/>
  <c r="Q46" i="35"/>
  <c r="P46" i="35"/>
  <c r="E46" i="35"/>
  <c r="T46" i="35" s="1"/>
  <c r="S45" i="35"/>
  <c r="R45" i="35"/>
  <c r="Q45" i="35"/>
  <c r="P45" i="35"/>
  <c r="E45" i="35"/>
  <c r="S44" i="35"/>
  <c r="R44" i="35"/>
  <c r="Q44" i="35"/>
  <c r="P44" i="35"/>
  <c r="E44" i="35"/>
  <c r="T44" i="35" s="1"/>
  <c r="S43" i="35"/>
  <c r="R43" i="35"/>
  <c r="Q43" i="35"/>
  <c r="P43" i="35"/>
  <c r="E43" i="35"/>
  <c r="T43" i="35" s="1"/>
  <c r="U42" i="35"/>
  <c r="T42" i="35"/>
  <c r="S42" i="35"/>
  <c r="R42" i="35"/>
  <c r="Q42" i="35"/>
  <c r="P42" i="35"/>
  <c r="E42" i="35"/>
  <c r="W40" i="35"/>
  <c r="V40" i="35"/>
  <c r="S40" i="35"/>
  <c r="O40" i="35"/>
  <c r="N40" i="35"/>
  <c r="M40" i="35"/>
  <c r="L40" i="35"/>
  <c r="R40" i="35" s="1"/>
  <c r="K40" i="35"/>
  <c r="J40" i="35"/>
  <c r="I40" i="35"/>
  <c r="Q40" i="35" s="1"/>
  <c r="H40" i="35"/>
  <c r="G40" i="35"/>
  <c r="F40" i="35"/>
  <c r="C40" i="35"/>
  <c r="B40" i="35"/>
  <c r="E40" i="35" s="1"/>
  <c r="S39" i="35"/>
  <c r="R39" i="35"/>
  <c r="Q39" i="35"/>
  <c r="P39" i="35"/>
  <c r="E39" i="35"/>
  <c r="T39" i="35" s="1"/>
  <c r="U38" i="35"/>
  <c r="S38" i="35"/>
  <c r="R38" i="35"/>
  <c r="Q38" i="35"/>
  <c r="P38" i="35"/>
  <c r="E38" i="35"/>
  <c r="T38" i="35" s="1"/>
  <c r="U37" i="35"/>
  <c r="S37" i="35"/>
  <c r="R37" i="35"/>
  <c r="Q37" i="35"/>
  <c r="P37" i="35"/>
  <c r="E37" i="35"/>
  <c r="T37" i="35" s="1"/>
  <c r="S36" i="35"/>
  <c r="R36" i="35"/>
  <c r="Q36" i="35"/>
  <c r="P36" i="35"/>
  <c r="E36" i="35"/>
  <c r="S35" i="35"/>
  <c r="R35" i="35"/>
  <c r="Q35" i="35"/>
  <c r="P35" i="35"/>
  <c r="E35" i="35"/>
  <c r="U35" i="35" s="1"/>
  <c r="W33" i="35"/>
  <c r="V33" i="35"/>
  <c r="O33" i="35"/>
  <c r="N33" i="35"/>
  <c r="R33" i="35" s="1"/>
  <c r="M33" i="35"/>
  <c r="S33" i="35" s="1"/>
  <c r="L33" i="35"/>
  <c r="K33" i="35"/>
  <c r="J33" i="35"/>
  <c r="I33" i="35"/>
  <c r="H33" i="35"/>
  <c r="G33" i="35"/>
  <c r="F33" i="35"/>
  <c r="C33" i="35"/>
  <c r="B33" i="35"/>
  <c r="E33" i="35" s="1"/>
  <c r="S32" i="35"/>
  <c r="R32" i="35"/>
  <c r="Q32" i="35"/>
  <c r="P32" i="35"/>
  <c r="E32" i="35"/>
  <c r="W30" i="35"/>
  <c r="V30" i="35"/>
  <c r="O30" i="35"/>
  <c r="N30" i="35"/>
  <c r="M30" i="35"/>
  <c r="S30" i="35" s="1"/>
  <c r="L30" i="35"/>
  <c r="R30" i="35" s="1"/>
  <c r="K30" i="35"/>
  <c r="J30" i="35"/>
  <c r="I30" i="35"/>
  <c r="H30" i="35"/>
  <c r="P30" i="35" s="1"/>
  <c r="G30" i="35"/>
  <c r="F30" i="35"/>
  <c r="C30" i="35"/>
  <c r="B30" i="35"/>
  <c r="S29" i="35"/>
  <c r="R29" i="35"/>
  <c r="Q29" i="35"/>
  <c r="P29" i="35"/>
  <c r="E29" i="35"/>
  <c r="T29" i="35" s="1"/>
  <c r="U28" i="35"/>
  <c r="S28" i="35"/>
  <c r="R28" i="35"/>
  <c r="Q28" i="35"/>
  <c r="P28" i="35"/>
  <c r="E28" i="35"/>
  <c r="T28" i="35" s="1"/>
  <c r="U27" i="35"/>
  <c r="T27" i="35"/>
  <c r="S27" i="35"/>
  <c r="R27" i="35"/>
  <c r="Q27" i="35"/>
  <c r="P27" i="35"/>
  <c r="E27" i="35"/>
  <c r="S26" i="35"/>
  <c r="R26" i="35"/>
  <c r="Q26" i="35"/>
  <c r="P26" i="35"/>
  <c r="E26" i="35"/>
  <c r="W24" i="35"/>
  <c r="V24" i="35"/>
  <c r="O24" i="35"/>
  <c r="N24" i="35"/>
  <c r="M24" i="35"/>
  <c r="S24" i="35" s="1"/>
  <c r="L24" i="35"/>
  <c r="R24" i="35" s="1"/>
  <c r="K24" i="35"/>
  <c r="J24" i="35"/>
  <c r="I24" i="35"/>
  <c r="H24" i="35"/>
  <c r="G24" i="35"/>
  <c r="F24" i="35"/>
  <c r="C24" i="35"/>
  <c r="B24" i="35"/>
  <c r="E24" i="35" s="1"/>
  <c r="S23" i="35"/>
  <c r="R23" i="35"/>
  <c r="Q23" i="35"/>
  <c r="P23" i="35"/>
  <c r="E23" i="35"/>
  <c r="T23" i="35" s="1"/>
  <c r="T22" i="35"/>
  <c r="S22" i="35"/>
  <c r="R22" i="35"/>
  <c r="Q22" i="35"/>
  <c r="P22" i="35"/>
  <c r="E22" i="35"/>
  <c r="U22" i="35" s="1"/>
  <c r="S21" i="35"/>
  <c r="R21" i="35"/>
  <c r="Q21" i="35"/>
  <c r="P21" i="35"/>
  <c r="E21" i="35"/>
  <c r="S20" i="35"/>
  <c r="R20" i="35"/>
  <c r="Q20" i="35"/>
  <c r="P20" i="35"/>
  <c r="E20" i="35"/>
  <c r="T20" i="35" s="1"/>
  <c r="U19" i="35"/>
  <c r="S19" i="35"/>
  <c r="R19" i="35"/>
  <c r="Q19" i="35"/>
  <c r="P19" i="35"/>
  <c r="E19" i="35"/>
  <c r="T19" i="35" s="1"/>
  <c r="U18" i="35"/>
  <c r="T18" i="35"/>
  <c r="S18" i="35"/>
  <c r="R18" i="35"/>
  <c r="Q18" i="35"/>
  <c r="P18" i="35"/>
  <c r="E18" i="35"/>
  <c r="S17" i="35"/>
  <c r="R17" i="35"/>
  <c r="Q17" i="35"/>
  <c r="P17" i="35"/>
  <c r="E17" i="35"/>
  <c r="W15" i="35"/>
  <c r="V15" i="35"/>
  <c r="O15" i="35"/>
  <c r="N15" i="35"/>
  <c r="R15" i="35" s="1"/>
  <c r="M15" i="35"/>
  <c r="L15" i="35"/>
  <c r="K15" i="35"/>
  <c r="J15" i="35"/>
  <c r="I15" i="35"/>
  <c r="H15" i="35"/>
  <c r="G15" i="35"/>
  <c r="F15" i="35"/>
  <c r="C15" i="35"/>
  <c r="B15" i="35"/>
  <c r="U14" i="35"/>
  <c r="S14" i="35"/>
  <c r="R14" i="35"/>
  <c r="Q14" i="35"/>
  <c r="P14" i="35"/>
  <c r="E14" i="35"/>
  <c r="T14" i="35" s="1"/>
  <c r="U13" i="35"/>
  <c r="S13" i="35"/>
  <c r="R13" i="35"/>
  <c r="Q13" i="35"/>
  <c r="P13" i="35"/>
  <c r="E13" i="35"/>
  <c r="T13" i="35" s="1"/>
  <c r="S12" i="35"/>
  <c r="R12" i="35"/>
  <c r="Q12" i="35"/>
  <c r="P12" i="35"/>
  <c r="E12" i="35"/>
  <c r="S11" i="35"/>
  <c r="R11" i="35"/>
  <c r="Q11" i="35"/>
  <c r="P11" i="35"/>
  <c r="E11" i="35"/>
  <c r="U10" i="35"/>
  <c r="S10" i="35"/>
  <c r="R10" i="35"/>
  <c r="Q10" i="35"/>
  <c r="P10" i="35"/>
  <c r="E10" i="35"/>
  <c r="T10" i="35" s="1"/>
  <c r="U9" i="35"/>
  <c r="S9" i="35"/>
  <c r="R9" i="35"/>
  <c r="Q9" i="35"/>
  <c r="P9" i="35"/>
  <c r="E9" i="35"/>
  <c r="T9" i="35" s="1"/>
  <c r="S93" i="34"/>
  <c r="R93" i="34"/>
  <c r="Q93" i="34"/>
  <c r="P93" i="34"/>
  <c r="E93" i="34"/>
  <c r="S92" i="34"/>
  <c r="R92" i="34"/>
  <c r="Q92" i="34"/>
  <c r="P92" i="34"/>
  <c r="E92" i="34"/>
  <c r="U91" i="34"/>
  <c r="S91" i="34"/>
  <c r="R91" i="34"/>
  <c r="Q91" i="34"/>
  <c r="P91" i="34"/>
  <c r="E91" i="34"/>
  <c r="T91" i="34" s="1"/>
  <c r="U90" i="34"/>
  <c r="S90" i="34"/>
  <c r="R90" i="34"/>
  <c r="Q90" i="34"/>
  <c r="P90" i="34"/>
  <c r="E90" i="34"/>
  <c r="T90" i="34" s="1"/>
  <c r="S89" i="34"/>
  <c r="R89" i="34"/>
  <c r="Q89" i="34"/>
  <c r="P89" i="34"/>
  <c r="E89" i="34"/>
  <c r="S88" i="34"/>
  <c r="R88" i="34"/>
  <c r="Q88" i="34"/>
  <c r="P88" i="34"/>
  <c r="E88" i="34"/>
  <c r="U87" i="34"/>
  <c r="S87" i="34"/>
  <c r="R87" i="34"/>
  <c r="Q87" i="34"/>
  <c r="P87" i="34"/>
  <c r="E87" i="34"/>
  <c r="T87" i="34" s="1"/>
  <c r="U86" i="34"/>
  <c r="S86" i="34"/>
  <c r="R86" i="34"/>
  <c r="Q86" i="34"/>
  <c r="P86" i="34"/>
  <c r="E86" i="34"/>
  <c r="T86" i="34" s="1"/>
  <c r="W72" i="34"/>
  <c r="V72" i="34"/>
  <c r="O72" i="34"/>
  <c r="S72" i="34" s="1"/>
  <c r="N72" i="34"/>
  <c r="M72" i="34"/>
  <c r="L72" i="34"/>
  <c r="K72" i="34"/>
  <c r="J72" i="34"/>
  <c r="I72" i="34"/>
  <c r="H72" i="34"/>
  <c r="G72" i="34"/>
  <c r="F72" i="34"/>
  <c r="C72" i="34"/>
  <c r="B72" i="34"/>
  <c r="W71" i="34"/>
  <c r="V71" i="34"/>
  <c r="O71" i="34"/>
  <c r="N71" i="34"/>
  <c r="M71" i="34"/>
  <c r="L71" i="34"/>
  <c r="K71" i="34"/>
  <c r="J71" i="34"/>
  <c r="I71" i="34"/>
  <c r="H71" i="34"/>
  <c r="G71" i="34"/>
  <c r="F71" i="34"/>
  <c r="C71" i="34"/>
  <c r="B71" i="34"/>
  <c r="E71" i="34" s="1"/>
  <c r="W70" i="34"/>
  <c r="V70" i="34"/>
  <c r="O70" i="34"/>
  <c r="N70" i="34"/>
  <c r="R70" i="34" s="1"/>
  <c r="M70" i="34"/>
  <c r="S70" i="34" s="1"/>
  <c r="L70" i="34"/>
  <c r="K70" i="34"/>
  <c r="J70" i="34"/>
  <c r="I70" i="34"/>
  <c r="H70" i="34"/>
  <c r="G70" i="34"/>
  <c r="F70" i="34"/>
  <c r="C70" i="34"/>
  <c r="B70" i="34"/>
  <c r="E70" i="34" s="1"/>
  <c r="S69" i="34"/>
  <c r="R69" i="34"/>
  <c r="Q69" i="34"/>
  <c r="P69" i="34"/>
  <c r="E69" i="34"/>
  <c r="W67" i="34"/>
  <c r="V67" i="34"/>
  <c r="O67" i="34"/>
  <c r="N67" i="34"/>
  <c r="M67" i="34"/>
  <c r="L67" i="34"/>
  <c r="R67" i="34" s="1"/>
  <c r="K67" i="34"/>
  <c r="J67" i="34"/>
  <c r="I67" i="34"/>
  <c r="H67" i="34"/>
  <c r="P67" i="34" s="1"/>
  <c r="G67" i="34"/>
  <c r="F67" i="34"/>
  <c r="C67" i="34"/>
  <c r="B67" i="34"/>
  <c r="W66" i="34"/>
  <c r="V66" i="34"/>
  <c r="O66" i="34"/>
  <c r="N66" i="34"/>
  <c r="M66" i="34"/>
  <c r="S66" i="34" s="1"/>
  <c r="L66" i="34"/>
  <c r="R66" i="34" s="1"/>
  <c r="K66" i="34"/>
  <c r="J66" i="34"/>
  <c r="I66" i="34"/>
  <c r="H66" i="34"/>
  <c r="G66" i="34"/>
  <c r="F66" i="34"/>
  <c r="C66" i="34"/>
  <c r="B66" i="34"/>
  <c r="S65" i="34"/>
  <c r="R65" i="34"/>
  <c r="Q65" i="34"/>
  <c r="P65" i="34"/>
  <c r="E65" i="34"/>
  <c r="T65" i="34" s="1"/>
  <c r="S64" i="34"/>
  <c r="R64" i="34"/>
  <c r="Q64" i="34"/>
  <c r="P64" i="34"/>
  <c r="E64" i="34"/>
  <c r="T64" i="34" s="1"/>
  <c r="S63" i="34"/>
  <c r="R63" i="34"/>
  <c r="Q63" i="34"/>
  <c r="P63" i="34"/>
  <c r="E63" i="34"/>
  <c r="T63" i="34" s="1"/>
  <c r="T62" i="34"/>
  <c r="S62" i="34"/>
  <c r="R62" i="34"/>
  <c r="Q62" i="34"/>
  <c r="P62" i="34"/>
  <c r="E62" i="34"/>
  <c r="U62" i="34" s="1"/>
  <c r="S61" i="34"/>
  <c r="R61" i="34"/>
  <c r="Q61" i="34"/>
  <c r="P61" i="34"/>
  <c r="E61" i="34"/>
  <c r="V59" i="34"/>
  <c r="O59" i="34"/>
  <c r="N59" i="34"/>
  <c r="M59" i="34"/>
  <c r="S59" i="34" s="1"/>
  <c r="L59" i="34"/>
  <c r="R59" i="34" s="1"/>
  <c r="K59" i="34"/>
  <c r="J59" i="34"/>
  <c r="I59" i="34"/>
  <c r="H59" i="34"/>
  <c r="P59" i="34" s="1"/>
  <c r="G59" i="34"/>
  <c r="F59" i="34"/>
  <c r="C59" i="34"/>
  <c r="B59" i="34"/>
  <c r="S58" i="34"/>
  <c r="R58" i="34"/>
  <c r="Q58" i="34"/>
  <c r="P58" i="34"/>
  <c r="E58" i="34"/>
  <c r="U58" i="34" s="1"/>
  <c r="S57" i="34"/>
  <c r="R57" i="34"/>
  <c r="Q57" i="34"/>
  <c r="P57" i="34"/>
  <c r="E57" i="34"/>
  <c r="T57" i="34" s="1"/>
  <c r="S56" i="34"/>
  <c r="R56" i="34"/>
  <c r="Q56" i="34"/>
  <c r="P56" i="34"/>
  <c r="E56" i="34"/>
  <c r="T55" i="34"/>
  <c r="S55" i="34"/>
  <c r="R55" i="34"/>
  <c r="Q55" i="34"/>
  <c r="P55" i="34"/>
  <c r="E55" i="34"/>
  <c r="U55" i="34" s="1"/>
  <c r="W53" i="34"/>
  <c r="V53" i="34"/>
  <c r="O53" i="34"/>
  <c r="N53" i="34"/>
  <c r="M53" i="34"/>
  <c r="S53" i="34" s="1"/>
  <c r="L53" i="34"/>
  <c r="R53" i="34" s="1"/>
  <c r="K53" i="34"/>
  <c r="J53" i="34"/>
  <c r="I53" i="34"/>
  <c r="H53" i="34"/>
  <c r="G53" i="34"/>
  <c r="F53" i="34"/>
  <c r="C53" i="34"/>
  <c r="B53" i="34"/>
  <c r="E53" i="34" s="1"/>
  <c r="U52" i="34"/>
  <c r="S52" i="34"/>
  <c r="R52" i="34"/>
  <c r="Q52" i="34"/>
  <c r="P52" i="34"/>
  <c r="E52" i="34"/>
  <c r="T52" i="34" s="1"/>
  <c r="S51" i="34"/>
  <c r="R51" i="34"/>
  <c r="Q51" i="34"/>
  <c r="P51" i="34"/>
  <c r="E51" i="34"/>
  <c r="S50" i="34"/>
  <c r="R50" i="34"/>
  <c r="Q50" i="34"/>
  <c r="P50" i="34"/>
  <c r="E50" i="34"/>
  <c r="S49" i="34"/>
  <c r="R49" i="34"/>
  <c r="Q49" i="34"/>
  <c r="P49" i="34"/>
  <c r="E49" i="34"/>
  <c r="U49" i="34" s="1"/>
  <c r="S48" i="34"/>
  <c r="R48" i="34"/>
  <c r="Q48" i="34"/>
  <c r="P48" i="34"/>
  <c r="E48" i="34"/>
  <c r="T48" i="34" s="1"/>
  <c r="S47" i="34"/>
  <c r="R47" i="34"/>
  <c r="Q47" i="34"/>
  <c r="P47" i="34"/>
  <c r="E47" i="34"/>
  <c r="U47" i="34" s="1"/>
  <c r="S46" i="34"/>
  <c r="R46" i="34"/>
  <c r="Q46" i="34"/>
  <c r="P46" i="34"/>
  <c r="E46" i="34"/>
  <c r="U46" i="34" s="1"/>
  <c r="S45" i="34"/>
  <c r="R45" i="34"/>
  <c r="Q45" i="34"/>
  <c r="P45" i="34"/>
  <c r="E45" i="34"/>
  <c r="U45" i="34" s="1"/>
  <c r="S44" i="34"/>
  <c r="R44" i="34"/>
  <c r="Q44" i="34"/>
  <c r="P44" i="34"/>
  <c r="E44" i="34"/>
  <c r="T44" i="34" s="1"/>
  <c r="S43" i="34"/>
  <c r="R43" i="34"/>
  <c r="Q43" i="34"/>
  <c r="P43" i="34"/>
  <c r="E43" i="34"/>
  <c r="S42" i="34"/>
  <c r="R42" i="34"/>
  <c r="Q42" i="34"/>
  <c r="P42" i="34"/>
  <c r="E42" i="34"/>
  <c r="T42" i="34" s="1"/>
  <c r="W40" i="34"/>
  <c r="V40" i="34"/>
  <c r="O40" i="34"/>
  <c r="N40" i="34"/>
  <c r="M40" i="34"/>
  <c r="L40" i="34"/>
  <c r="K40" i="34"/>
  <c r="J40" i="34"/>
  <c r="I40" i="34"/>
  <c r="H40" i="34"/>
  <c r="G40" i="34"/>
  <c r="F40" i="34"/>
  <c r="C40" i="34"/>
  <c r="B40" i="34"/>
  <c r="S39" i="34"/>
  <c r="R39" i="34"/>
  <c r="Q39" i="34"/>
  <c r="P39" i="34"/>
  <c r="E39" i="34"/>
  <c r="S38" i="34"/>
  <c r="R38" i="34"/>
  <c r="Q38" i="34"/>
  <c r="P38" i="34"/>
  <c r="T38" i="34" s="1"/>
  <c r="E38" i="34"/>
  <c r="S37" i="34"/>
  <c r="R37" i="34"/>
  <c r="Q37" i="34"/>
  <c r="P37" i="34"/>
  <c r="E37" i="34"/>
  <c r="U37" i="34" s="1"/>
  <c r="S36" i="34"/>
  <c r="R36" i="34"/>
  <c r="Q36" i="34"/>
  <c r="P36" i="34"/>
  <c r="T36" i="34" s="1"/>
  <c r="E36" i="34"/>
  <c r="S35" i="34"/>
  <c r="R35" i="34"/>
  <c r="Q35" i="34"/>
  <c r="P35" i="34"/>
  <c r="E35" i="34"/>
  <c r="W33" i="34"/>
  <c r="V33" i="34"/>
  <c r="O33" i="34"/>
  <c r="N33" i="34"/>
  <c r="M33" i="34"/>
  <c r="S33" i="34" s="1"/>
  <c r="L33" i="34"/>
  <c r="K33" i="34"/>
  <c r="J33" i="34"/>
  <c r="I33" i="34"/>
  <c r="H33" i="34"/>
  <c r="G33" i="34"/>
  <c r="F33" i="34"/>
  <c r="E33" i="34"/>
  <c r="C33" i="34"/>
  <c r="B33" i="34"/>
  <c r="S32" i="34"/>
  <c r="R32" i="34"/>
  <c r="Q32" i="34"/>
  <c r="P32" i="34"/>
  <c r="E32" i="34"/>
  <c r="U32" i="34" s="1"/>
  <c r="W30" i="34"/>
  <c r="V30" i="34"/>
  <c r="O30" i="34"/>
  <c r="N30" i="34"/>
  <c r="M30" i="34"/>
  <c r="S30" i="34" s="1"/>
  <c r="L30" i="34"/>
  <c r="R30" i="34" s="1"/>
  <c r="K30" i="34"/>
  <c r="J30" i="34"/>
  <c r="I30" i="34"/>
  <c r="H30" i="34"/>
  <c r="G30" i="34"/>
  <c r="F30" i="34"/>
  <c r="C30" i="34"/>
  <c r="B30" i="34"/>
  <c r="S29" i="34"/>
  <c r="R29" i="34"/>
  <c r="Q29" i="34"/>
  <c r="P29" i="34"/>
  <c r="E29" i="34"/>
  <c r="T29" i="34" s="1"/>
  <c r="U28" i="34"/>
  <c r="T28" i="34"/>
  <c r="S28" i="34"/>
  <c r="R28" i="34"/>
  <c r="Q28" i="34"/>
  <c r="P28" i="34"/>
  <c r="E28" i="34"/>
  <c r="U27" i="34"/>
  <c r="S27" i="34"/>
  <c r="R27" i="34"/>
  <c r="Q27" i="34"/>
  <c r="P27" i="34"/>
  <c r="E27" i="34"/>
  <c r="T27" i="34" s="1"/>
  <c r="S26" i="34"/>
  <c r="R26" i="34"/>
  <c r="Q26" i="34"/>
  <c r="P26" i="34"/>
  <c r="E26" i="34"/>
  <c r="U26" i="34" s="1"/>
  <c r="W24" i="34"/>
  <c r="V24" i="34"/>
  <c r="O24" i="34"/>
  <c r="N24" i="34"/>
  <c r="M24" i="34"/>
  <c r="S24" i="34" s="1"/>
  <c r="L24" i="34"/>
  <c r="R24" i="34" s="1"/>
  <c r="K24" i="34"/>
  <c r="J24" i="34"/>
  <c r="I24" i="34"/>
  <c r="H24" i="34"/>
  <c r="G24" i="34"/>
  <c r="F24" i="34"/>
  <c r="C24" i="34"/>
  <c r="B24" i="34"/>
  <c r="E24" i="34" s="1"/>
  <c r="U23" i="34"/>
  <c r="S23" i="34"/>
  <c r="R23" i="34"/>
  <c r="Q23" i="34"/>
  <c r="P23" i="34"/>
  <c r="E23" i="34"/>
  <c r="T23" i="34" s="1"/>
  <c r="S22" i="34"/>
  <c r="R22" i="34"/>
  <c r="Q22" i="34"/>
  <c r="P22" i="34"/>
  <c r="E22" i="34"/>
  <c r="U22" i="34" s="1"/>
  <c r="T21" i="34"/>
  <c r="S21" i="34"/>
  <c r="R21" i="34"/>
  <c r="Q21" i="34"/>
  <c r="P21" i="34"/>
  <c r="E21" i="34"/>
  <c r="U21" i="34" s="1"/>
  <c r="S20" i="34"/>
  <c r="R20" i="34"/>
  <c r="Q20" i="34"/>
  <c r="P20" i="34"/>
  <c r="E20" i="34"/>
  <c r="T20" i="34" s="1"/>
  <c r="U19" i="34"/>
  <c r="T19" i="34"/>
  <c r="S19" i="34"/>
  <c r="R19" i="34"/>
  <c r="Q19" i="34"/>
  <c r="P19" i="34"/>
  <c r="E19" i="34"/>
  <c r="U18" i="34"/>
  <c r="T18" i="34"/>
  <c r="S18" i="34"/>
  <c r="R18" i="34"/>
  <c r="Q18" i="34"/>
  <c r="P18" i="34"/>
  <c r="E18" i="34"/>
  <c r="S17" i="34"/>
  <c r="R17" i="34"/>
  <c r="Q17" i="34"/>
  <c r="P17" i="34"/>
  <c r="E17" i="34"/>
  <c r="U17" i="34" s="1"/>
  <c r="W15" i="34"/>
  <c r="V15" i="34"/>
  <c r="O15" i="34"/>
  <c r="N15" i="34"/>
  <c r="M15" i="34"/>
  <c r="S15" i="34" s="1"/>
  <c r="L15" i="34"/>
  <c r="R15" i="34" s="1"/>
  <c r="K15" i="34"/>
  <c r="J15" i="34"/>
  <c r="I15" i="34"/>
  <c r="H15" i="34"/>
  <c r="G15" i="34"/>
  <c r="F15" i="34"/>
  <c r="C15" i="34"/>
  <c r="E15" i="34" s="1"/>
  <c r="B15" i="34"/>
  <c r="S14" i="34"/>
  <c r="R14" i="34"/>
  <c r="Q14" i="34"/>
  <c r="P14" i="34"/>
  <c r="E14" i="34"/>
  <c r="S13" i="34"/>
  <c r="R13" i="34"/>
  <c r="Q13" i="34"/>
  <c r="P13" i="34"/>
  <c r="E13" i="34"/>
  <c r="U13" i="34" s="1"/>
  <c r="T12" i="34"/>
  <c r="S12" i="34"/>
  <c r="R12" i="34"/>
  <c r="Q12" i="34"/>
  <c r="P12" i="34"/>
  <c r="E12" i="34"/>
  <c r="U12" i="34" s="1"/>
  <c r="S11" i="34"/>
  <c r="R11" i="34"/>
  <c r="Q11" i="34"/>
  <c r="P11" i="34"/>
  <c r="E11" i="34"/>
  <c r="T11" i="34" s="1"/>
  <c r="S10" i="34"/>
  <c r="R10" i="34"/>
  <c r="Q10" i="34"/>
  <c r="P10" i="34"/>
  <c r="T10" i="34" s="1"/>
  <c r="E10" i="34"/>
  <c r="U9" i="34"/>
  <c r="T9" i="34"/>
  <c r="S9" i="34"/>
  <c r="R9" i="34"/>
  <c r="Q9" i="34"/>
  <c r="P9" i="34"/>
  <c r="E9" i="34"/>
  <c r="S93" i="33"/>
  <c r="R93" i="33"/>
  <c r="Q93" i="33"/>
  <c r="P93" i="33"/>
  <c r="E93" i="33"/>
  <c r="U93" i="33" s="1"/>
  <c r="S92" i="33"/>
  <c r="R92" i="33"/>
  <c r="Q92" i="33"/>
  <c r="P92" i="33"/>
  <c r="E92" i="33"/>
  <c r="T91" i="33"/>
  <c r="S91" i="33"/>
  <c r="R91" i="33"/>
  <c r="Q91" i="33"/>
  <c r="P91" i="33"/>
  <c r="E91" i="33"/>
  <c r="U91" i="33" s="1"/>
  <c r="S90" i="33"/>
  <c r="R90" i="33"/>
  <c r="Q90" i="33"/>
  <c r="P90" i="33"/>
  <c r="E90" i="33"/>
  <c r="U90" i="33" s="1"/>
  <c r="S89" i="33"/>
  <c r="R89" i="33"/>
  <c r="Q89" i="33"/>
  <c r="P89" i="33"/>
  <c r="E89" i="33"/>
  <c r="S88" i="33"/>
  <c r="R88" i="33"/>
  <c r="Q88" i="33"/>
  <c r="P88" i="33"/>
  <c r="E88" i="33"/>
  <c r="T87" i="33"/>
  <c r="S87" i="33"/>
  <c r="R87" i="33"/>
  <c r="Q87" i="33"/>
  <c r="P87" i="33"/>
  <c r="E87" i="33"/>
  <c r="U87" i="33" s="1"/>
  <c r="S86" i="33"/>
  <c r="R86" i="33"/>
  <c r="Q86" i="33"/>
  <c r="P86" i="33"/>
  <c r="E86" i="33"/>
  <c r="U86" i="33" s="1"/>
  <c r="W72" i="33"/>
  <c r="V72" i="33"/>
  <c r="O72" i="33"/>
  <c r="N72" i="33"/>
  <c r="M72" i="33"/>
  <c r="S72" i="33" s="1"/>
  <c r="L72" i="33"/>
  <c r="K72" i="33"/>
  <c r="J72" i="33"/>
  <c r="I72" i="33"/>
  <c r="H72" i="33"/>
  <c r="G72" i="33"/>
  <c r="F72" i="33"/>
  <c r="C72" i="33"/>
  <c r="B72" i="33"/>
  <c r="W71" i="33"/>
  <c r="V71" i="33"/>
  <c r="O71" i="33"/>
  <c r="N71" i="33"/>
  <c r="M71" i="33"/>
  <c r="S71" i="33" s="1"/>
  <c r="L71" i="33"/>
  <c r="R71" i="33" s="1"/>
  <c r="K71" i="33"/>
  <c r="J71" i="33"/>
  <c r="I71" i="33"/>
  <c r="H71" i="33"/>
  <c r="G71" i="33"/>
  <c r="F71" i="33"/>
  <c r="C71" i="33"/>
  <c r="B71" i="33"/>
  <c r="E71" i="33" s="1"/>
  <c r="W70" i="33"/>
  <c r="V70" i="33"/>
  <c r="O70" i="33"/>
  <c r="N70" i="33"/>
  <c r="M70" i="33"/>
  <c r="S70" i="33" s="1"/>
  <c r="L70" i="33"/>
  <c r="R70" i="33" s="1"/>
  <c r="K70" i="33"/>
  <c r="J70" i="33"/>
  <c r="I70" i="33"/>
  <c r="H70" i="33"/>
  <c r="G70" i="33"/>
  <c r="F70" i="33"/>
  <c r="C70" i="33"/>
  <c r="B70" i="33"/>
  <c r="E70" i="33" s="1"/>
  <c r="S69" i="33"/>
  <c r="R69" i="33"/>
  <c r="Q69" i="33"/>
  <c r="P69" i="33"/>
  <c r="E69" i="33"/>
  <c r="U69" i="33" s="1"/>
  <c r="W67" i="33"/>
  <c r="V67" i="33"/>
  <c r="O67" i="33"/>
  <c r="N67" i="33"/>
  <c r="R67" i="33" s="1"/>
  <c r="M67" i="33"/>
  <c r="S67" i="33" s="1"/>
  <c r="L67" i="33"/>
  <c r="K67" i="33"/>
  <c r="J67" i="33"/>
  <c r="I67" i="33"/>
  <c r="H67" i="33"/>
  <c r="G67" i="33"/>
  <c r="F67" i="33"/>
  <c r="C67" i="33"/>
  <c r="B67" i="33"/>
  <c r="W66" i="33"/>
  <c r="V66" i="33"/>
  <c r="O66" i="33"/>
  <c r="N66" i="33"/>
  <c r="M66" i="33"/>
  <c r="S66" i="33" s="1"/>
  <c r="L66" i="33"/>
  <c r="R66" i="33" s="1"/>
  <c r="K66" i="33"/>
  <c r="J66" i="33"/>
  <c r="I66" i="33"/>
  <c r="H66" i="33"/>
  <c r="G66" i="33"/>
  <c r="F66" i="33"/>
  <c r="C66" i="33"/>
  <c r="B66" i="33"/>
  <c r="E66" i="33" s="1"/>
  <c r="S65" i="33"/>
  <c r="R65" i="33"/>
  <c r="Q65" i="33"/>
  <c r="P65" i="33"/>
  <c r="E65" i="33"/>
  <c r="U65" i="33" s="1"/>
  <c r="S64" i="33"/>
  <c r="R64" i="33"/>
  <c r="Q64" i="33"/>
  <c r="P64" i="33"/>
  <c r="E64" i="33"/>
  <c r="U64" i="33" s="1"/>
  <c r="U63" i="33"/>
  <c r="S63" i="33"/>
  <c r="R63" i="33"/>
  <c r="Q63" i="33"/>
  <c r="P63" i="33"/>
  <c r="E63" i="33"/>
  <c r="T63" i="33" s="1"/>
  <c r="S62" i="33"/>
  <c r="R62" i="33"/>
  <c r="Q62" i="33"/>
  <c r="P62" i="33"/>
  <c r="E62" i="33"/>
  <c r="S61" i="33"/>
  <c r="R61" i="33"/>
  <c r="Q61" i="33"/>
  <c r="P61" i="33"/>
  <c r="E61" i="33"/>
  <c r="T61" i="33" s="1"/>
  <c r="V59" i="33"/>
  <c r="O59" i="33"/>
  <c r="N59" i="33"/>
  <c r="M59" i="33"/>
  <c r="S59" i="33" s="1"/>
  <c r="L59" i="33"/>
  <c r="R59" i="33" s="1"/>
  <c r="K59" i="33"/>
  <c r="J59" i="33"/>
  <c r="I59" i="33"/>
  <c r="H59" i="33"/>
  <c r="G59" i="33"/>
  <c r="F59" i="33"/>
  <c r="C59" i="33"/>
  <c r="B59" i="33"/>
  <c r="U58" i="33"/>
  <c r="S58" i="33"/>
  <c r="R58" i="33"/>
  <c r="Q58" i="33"/>
  <c r="P58" i="33"/>
  <c r="E58" i="33"/>
  <c r="T58" i="33" s="1"/>
  <c r="S57" i="33"/>
  <c r="R57" i="33"/>
  <c r="Q57" i="33"/>
  <c r="P57" i="33"/>
  <c r="E57" i="33"/>
  <c r="U57" i="33" s="1"/>
  <c r="S56" i="33"/>
  <c r="R56" i="33"/>
  <c r="Q56" i="33"/>
  <c r="P56" i="33"/>
  <c r="E56" i="33"/>
  <c r="U56" i="33" s="1"/>
  <c r="U55" i="33"/>
  <c r="S55" i="33"/>
  <c r="R55" i="33"/>
  <c r="Q55" i="33"/>
  <c r="P55" i="33"/>
  <c r="E55" i="33"/>
  <c r="T55" i="33" s="1"/>
  <c r="W53" i="33"/>
  <c r="V53" i="33"/>
  <c r="O53" i="33"/>
  <c r="N53" i="33"/>
  <c r="M53" i="33"/>
  <c r="S53" i="33" s="1"/>
  <c r="L53" i="33"/>
  <c r="R53" i="33" s="1"/>
  <c r="K53" i="33"/>
  <c r="J53" i="33"/>
  <c r="I53" i="33"/>
  <c r="H53" i="33"/>
  <c r="G53" i="33"/>
  <c r="F53" i="33"/>
  <c r="C53" i="33"/>
  <c r="B53" i="33"/>
  <c r="E53" i="33" s="1"/>
  <c r="T52" i="33"/>
  <c r="S52" i="33"/>
  <c r="R52" i="33"/>
  <c r="Q52" i="33"/>
  <c r="P52" i="33"/>
  <c r="E52" i="33"/>
  <c r="U52" i="33" s="1"/>
  <c r="S51" i="33"/>
  <c r="R51" i="33"/>
  <c r="Q51" i="33"/>
  <c r="P51" i="33"/>
  <c r="E51" i="33"/>
  <c r="U51" i="33" s="1"/>
  <c r="S50" i="33"/>
  <c r="R50" i="33"/>
  <c r="Q50" i="33"/>
  <c r="P50" i="33"/>
  <c r="E50" i="33"/>
  <c r="S49" i="33"/>
  <c r="R49" i="33"/>
  <c r="Q49" i="33"/>
  <c r="P49" i="33"/>
  <c r="E49" i="33"/>
  <c r="T48" i="33"/>
  <c r="S48" i="33"/>
  <c r="R48" i="33"/>
  <c r="Q48" i="33"/>
  <c r="P48" i="33"/>
  <c r="E48" i="33"/>
  <c r="U48" i="33" s="1"/>
  <c r="S47" i="33"/>
  <c r="R47" i="33"/>
  <c r="Q47" i="33"/>
  <c r="P47" i="33"/>
  <c r="E47" i="33"/>
  <c r="U47" i="33" s="1"/>
  <c r="S46" i="33"/>
  <c r="R46" i="33"/>
  <c r="Q46" i="33"/>
  <c r="P46" i="33"/>
  <c r="E46" i="33"/>
  <c r="S45" i="33"/>
  <c r="R45" i="33"/>
  <c r="Q45" i="33"/>
  <c r="P45" i="33"/>
  <c r="E45" i="33"/>
  <c r="T44" i="33"/>
  <c r="S44" i="33"/>
  <c r="R44" i="33"/>
  <c r="Q44" i="33"/>
  <c r="P44" i="33"/>
  <c r="E44" i="33"/>
  <c r="U44" i="33" s="1"/>
  <c r="S43" i="33"/>
  <c r="R43" i="33"/>
  <c r="Q43" i="33"/>
  <c r="P43" i="33"/>
  <c r="E43" i="33"/>
  <c r="S42" i="33"/>
  <c r="R42" i="33"/>
  <c r="Q42" i="33"/>
  <c r="P42" i="33"/>
  <c r="E42" i="33"/>
  <c r="W40" i="33"/>
  <c r="V40" i="33"/>
  <c r="O40" i="33"/>
  <c r="N40" i="33"/>
  <c r="M40" i="33"/>
  <c r="S40" i="33" s="1"/>
  <c r="L40" i="33"/>
  <c r="R40" i="33" s="1"/>
  <c r="K40" i="33"/>
  <c r="J40" i="33"/>
  <c r="I40" i="33"/>
  <c r="H40" i="33"/>
  <c r="G40" i="33"/>
  <c r="F40" i="33"/>
  <c r="C40" i="33"/>
  <c r="B40" i="33"/>
  <c r="E40" i="33" s="1"/>
  <c r="T39" i="33"/>
  <c r="S39" i="33"/>
  <c r="R39" i="33"/>
  <c r="Q39" i="33"/>
  <c r="P39" i="33"/>
  <c r="E39" i="33"/>
  <c r="U39" i="33" s="1"/>
  <c r="S38" i="33"/>
  <c r="R38" i="33"/>
  <c r="Q38" i="33"/>
  <c r="P38" i="33"/>
  <c r="E38" i="33"/>
  <c r="U38" i="33" s="1"/>
  <c r="S37" i="33"/>
  <c r="R37" i="33"/>
  <c r="Q37" i="33"/>
  <c r="P37" i="33"/>
  <c r="E37" i="33"/>
  <c r="S36" i="33"/>
  <c r="R36" i="33"/>
  <c r="Q36" i="33"/>
  <c r="P36" i="33"/>
  <c r="T36" i="33" s="1"/>
  <c r="E36" i="33"/>
  <c r="T35" i="33"/>
  <c r="S35" i="33"/>
  <c r="R35" i="33"/>
  <c r="Q35" i="33"/>
  <c r="P35" i="33"/>
  <c r="E35" i="33"/>
  <c r="W33" i="33"/>
  <c r="V33" i="33"/>
  <c r="S33" i="33"/>
  <c r="R33" i="33"/>
  <c r="O33" i="33"/>
  <c r="N33" i="33"/>
  <c r="M33" i="33"/>
  <c r="L33" i="33"/>
  <c r="K33" i="33"/>
  <c r="J33" i="33"/>
  <c r="I33" i="33"/>
  <c r="H33" i="33"/>
  <c r="P33" i="33" s="1"/>
  <c r="G33" i="33"/>
  <c r="F33" i="33"/>
  <c r="C33" i="33"/>
  <c r="B33" i="33"/>
  <c r="U32" i="33"/>
  <c r="S32" i="33"/>
  <c r="R32" i="33"/>
  <c r="Q32" i="33"/>
  <c r="P32" i="33"/>
  <c r="E32" i="33"/>
  <c r="T32" i="33" s="1"/>
  <c r="W30" i="33"/>
  <c r="V30" i="33"/>
  <c r="O30" i="33"/>
  <c r="N30" i="33"/>
  <c r="M30" i="33"/>
  <c r="S30" i="33" s="1"/>
  <c r="L30" i="33"/>
  <c r="R30" i="33" s="1"/>
  <c r="K30" i="33"/>
  <c r="J30" i="33"/>
  <c r="I30" i="33"/>
  <c r="H30" i="33"/>
  <c r="G30" i="33"/>
  <c r="F30" i="33"/>
  <c r="C30" i="33"/>
  <c r="B30" i="33"/>
  <c r="E30" i="33" s="1"/>
  <c r="S29" i="33"/>
  <c r="R29" i="33"/>
  <c r="Q29" i="33"/>
  <c r="P29" i="33"/>
  <c r="E29" i="33"/>
  <c r="U29" i="33" s="1"/>
  <c r="S28" i="33"/>
  <c r="R28" i="33"/>
  <c r="Q28" i="33"/>
  <c r="P28" i="33"/>
  <c r="E28" i="33"/>
  <c r="U28" i="33" s="1"/>
  <c r="U27" i="33"/>
  <c r="S27" i="33"/>
  <c r="R27" i="33"/>
  <c r="Q27" i="33"/>
  <c r="P27" i="33"/>
  <c r="E27" i="33"/>
  <c r="T27" i="33" s="1"/>
  <c r="S26" i="33"/>
  <c r="R26" i="33"/>
  <c r="Q26" i="33"/>
  <c r="P26" i="33"/>
  <c r="E26" i="33"/>
  <c r="W24" i="33"/>
  <c r="V24" i="33"/>
  <c r="O24" i="33"/>
  <c r="N24" i="33"/>
  <c r="M24" i="33"/>
  <c r="S24" i="33" s="1"/>
  <c r="L24" i="33"/>
  <c r="R24" i="33" s="1"/>
  <c r="K24" i="33"/>
  <c r="J24" i="33"/>
  <c r="I24" i="33"/>
  <c r="H24" i="33"/>
  <c r="G24" i="33"/>
  <c r="F24" i="33"/>
  <c r="C24" i="33"/>
  <c r="B24" i="33"/>
  <c r="E24" i="33" s="1"/>
  <c r="S23" i="33"/>
  <c r="R23" i="33"/>
  <c r="Q23" i="33"/>
  <c r="P23" i="33"/>
  <c r="E23" i="33"/>
  <c r="U23" i="33" s="1"/>
  <c r="S22" i="33"/>
  <c r="R22" i="33"/>
  <c r="Q22" i="33"/>
  <c r="P22" i="33"/>
  <c r="E22" i="33"/>
  <c r="T22" i="33" s="1"/>
  <c r="T21" i="33"/>
  <c r="S21" i="33"/>
  <c r="R21" i="33"/>
  <c r="Q21" i="33"/>
  <c r="P21" i="33"/>
  <c r="E21" i="33"/>
  <c r="U21" i="33" s="1"/>
  <c r="S20" i="33"/>
  <c r="R20" i="33"/>
  <c r="Q20" i="33"/>
  <c r="P20" i="33"/>
  <c r="E20" i="33"/>
  <c r="S19" i="33"/>
  <c r="R19" i="33"/>
  <c r="Q19" i="33"/>
  <c r="P19" i="33"/>
  <c r="E19" i="33"/>
  <c r="U19" i="33" s="1"/>
  <c r="S18" i="33"/>
  <c r="R18" i="33"/>
  <c r="Q18" i="33"/>
  <c r="P18" i="33"/>
  <c r="E18" i="33"/>
  <c r="T18" i="33" s="1"/>
  <c r="T17" i="33"/>
  <c r="S17" i="33"/>
  <c r="R17" i="33"/>
  <c r="Q17" i="33"/>
  <c r="P17" i="33"/>
  <c r="E17" i="33"/>
  <c r="U17" i="33" s="1"/>
  <c r="W15" i="33"/>
  <c r="V15" i="33"/>
  <c r="O15" i="33"/>
  <c r="N15" i="33"/>
  <c r="M15" i="33"/>
  <c r="S15" i="33" s="1"/>
  <c r="L15" i="33"/>
  <c r="R15" i="33" s="1"/>
  <c r="K15" i="33"/>
  <c r="J15" i="33"/>
  <c r="I15" i="33"/>
  <c r="H15" i="33"/>
  <c r="G15" i="33"/>
  <c r="F15" i="33"/>
  <c r="C15" i="33"/>
  <c r="B15" i="33"/>
  <c r="E15" i="33" s="1"/>
  <c r="S14" i="33"/>
  <c r="R14" i="33"/>
  <c r="Q14" i="33"/>
  <c r="P14" i="33"/>
  <c r="E14" i="33"/>
  <c r="U14" i="33" s="1"/>
  <c r="U13" i="33"/>
  <c r="S13" i="33"/>
  <c r="R13" i="33"/>
  <c r="Q13" i="33"/>
  <c r="P13" i="33"/>
  <c r="E13" i="33"/>
  <c r="T13" i="33" s="1"/>
  <c r="U12" i="33"/>
  <c r="S12" i="33"/>
  <c r="R12" i="33"/>
  <c r="Q12" i="33"/>
  <c r="P12" i="33"/>
  <c r="E12" i="33"/>
  <c r="T12" i="33" s="1"/>
  <c r="S11" i="33"/>
  <c r="R11" i="33"/>
  <c r="Q11" i="33"/>
  <c r="P11" i="33"/>
  <c r="E11" i="33"/>
  <c r="S10" i="33"/>
  <c r="R10" i="33"/>
  <c r="Q10" i="33"/>
  <c r="P10" i="33"/>
  <c r="E10" i="33"/>
  <c r="U10" i="33" s="1"/>
  <c r="U9" i="33"/>
  <c r="S9" i="33"/>
  <c r="R9" i="33"/>
  <c r="Q9" i="33"/>
  <c r="P9" i="33"/>
  <c r="E9" i="33"/>
  <c r="U93" i="32"/>
  <c r="S93" i="32"/>
  <c r="R93" i="32"/>
  <c r="Q93" i="32"/>
  <c r="P93" i="32"/>
  <c r="E93" i="32"/>
  <c r="T93" i="32" s="1"/>
  <c r="S92" i="32"/>
  <c r="R92" i="32"/>
  <c r="Q92" i="32"/>
  <c r="P92" i="32"/>
  <c r="E92" i="32"/>
  <c r="S91" i="32"/>
  <c r="R91" i="32"/>
  <c r="Q91" i="32"/>
  <c r="P91" i="32"/>
  <c r="E91" i="32"/>
  <c r="U91" i="32" s="1"/>
  <c r="U90" i="32"/>
  <c r="S90" i="32"/>
  <c r="R90" i="32"/>
  <c r="Q90" i="32"/>
  <c r="P90" i="32"/>
  <c r="E90" i="32"/>
  <c r="T90" i="32" s="1"/>
  <c r="U89" i="32"/>
  <c r="S89" i="32"/>
  <c r="R89" i="32"/>
  <c r="Q89" i="32"/>
  <c r="P89" i="32"/>
  <c r="E89" i="32"/>
  <c r="T89" i="32" s="1"/>
  <c r="S88" i="32"/>
  <c r="R88" i="32"/>
  <c r="Q88" i="32"/>
  <c r="P88" i="32"/>
  <c r="E88" i="32"/>
  <c r="S87" i="32"/>
  <c r="R87" i="32"/>
  <c r="Q87" i="32"/>
  <c r="P87" i="32"/>
  <c r="E87" i="32"/>
  <c r="U87" i="32" s="1"/>
  <c r="U86" i="32"/>
  <c r="S86" i="32"/>
  <c r="R86" i="32"/>
  <c r="Q86" i="32"/>
  <c r="P86" i="32"/>
  <c r="E86" i="32"/>
  <c r="T86" i="32" s="1"/>
  <c r="W72" i="32"/>
  <c r="V72" i="32"/>
  <c r="O72" i="32"/>
  <c r="N72" i="32"/>
  <c r="M72" i="32"/>
  <c r="S72" i="32" s="1"/>
  <c r="L72" i="32"/>
  <c r="K72" i="32"/>
  <c r="J72" i="32"/>
  <c r="I72" i="32"/>
  <c r="H72" i="32"/>
  <c r="G72" i="32"/>
  <c r="F72" i="32"/>
  <c r="C72" i="32"/>
  <c r="B72" i="32"/>
  <c r="W71" i="32"/>
  <c r="V71" i="32"/>
  <c r="O71" i="32"/>
  <c r="N71" i="32"/>
  <c r="M71" i="32"/>
  <c r="S71" i="32" s="1"/>
  <c r="L71" i="32"/>
  <c r="R71" i="32" s="1"/>
  <c r="K71" i="32"/>
  <c r="J71" i="32"/>
  <c r="I71" i="32"/>
  <c r="H71" i="32"/>
  <c r="G71" i="32"/>
  <c r="F71" i="32"/>
  <c r="C71" i="32"/>
  <c r="B71" i="32"/>
  <c r="E71" i="32" s="1"/>
  <c r="W70" i="32"/>
  <c r="V70" i="32"/>
  <c r="O70" i="32"/>
  <c r="N70" i="32"/>
  <c r="M70" i="32"/>
  <c r="S70" i="32" s="1"/>
  <c r="L70" i="32"/>
  <c r="K70" i="32"/>
  <c r="J70" i="32"/>
  <c r="I70" i="32"/>
  <c r="H70" i="32"/>
  <c r="G70" i="32"/>
  <c r="F70" i="32"/>
  <c r="C70" i="32"/>
  <c r="B70" i="32"/>
  <c r="E70" i="32" s="1"/>
  <c r="S69" i="32"/>
  <c r="R69" i="32"/>
  <c r="Q69" i="32"/>
  <c r="P69" i="32"/>
  <c r="E69" i="32"/>
  <c r="T69" i="32" s="1"/>
  <c r="W67" i="32"/>
  <c r="V67" i="32"/>
  <c r="O67" i="32"/>
  <c r="N67" i="32"/>
  <c r="M67" i="32"/>
  <c r="S67" i="32" s="1"/>
  <c r="L67" i="32"/>
  <c r="K67" i="32"/>
  <c r="J67" i="32"/>
  <c r="I67" i="32"/>
  <c r="H67" i="32"/>
  <c r="G67" i="32"/>
  <c r="F67" i="32"/>
  <c r="C67" i="32"/>
  <c r="B67" i="32"/>
  <c r="E67" i="32" s="1"/>
  <c r="W66" i="32"/>
  <c r="V66" i="32"/>
  <c r="O66" i="32"/>
  <c r="N66" i="32"/>
  <c r="M66" i="32"/>
  <c r="S66" i="32" s="1"/>
  <c r="L66" i="32"/>
  <c r="R66" i="32" s="1"/>
  <c r="K66" i="32"/>
  <c r="J66" i="32"/>
  <c r="I66" i="32"/>
  <c r="H66" i="32"/>
  <c r="G66" i="32"/>
  <c r="F66" i="32"/>
  <c r="C66" i="32"/>
  <c r="B66" i="32"/>
  <c r="S65" i="32"/>
  <c r="R65" i="32"/>
  <c r="Q65" i="32"/>
  <c r="P65" i="32"/>
  <c r="E65" i="32"/>
  <c r="U65" i="32" s="1"/>
  <c r="U64" i="32"/>
  <c r="S64" i="32"/>
  <c r="R64" i="32"/>
  <c r="Q64" i="32"/>
  <c r="P64" i="32"/>
  <c r="E64" i="32"/>
  <c r="T64" i="32" s="1"/>
  <c r="U63" i="32"/>
  <c r="T63" i="32"/>
  <c r="S63" i="32"/>
  <c r="R63" i="32"/>
  <c r="Q63" i="32"/>
  <c r="P63" i="32"/>
  <c r="E63" i="32"/>
  <c r="T62" i="32"/>
  <c r="S62" i="32"/>
  <c r="R62" i="32"/>
  <c r="Q62" i="32"/>
  <c r="P62" i="32"/>
  <c r="E62" i="32"/>
  <c r="U62" i="32" s="1"/>
  <c r="S61" i="32"/>
  <c r="R61" i="32"/>
  <c r="Q61" i="32"/>
  <c r="P61" i="32"/>
  <c r="E61" i="32"/>
  <c r="V59" i="32"/>
  <c r="O59" i="32"/>
  <c r="N59" i="32"/>
  <c r="M59" i="32"/>
  <c r="S59" i="32" s="1"/>
  <c r="L59" i="32"/>
  <c r="R59" i="32" s="1"/>
  <c r="K59" i="32"/>
  <c r="J59" i="32"/>
  <c r="I59" i="32"/>
  <c r="H59" i="32"/>
  <c r="P59" i="32" s="1"/>
  <c r="G59" i="32"/>
  <c r="F59" i="32"/>
  <c r="C59" i="32"/>
  <c r="B59" i="32"/>
  <c r="T58" i="32"/>
  <c r="S58" i="32"/>
  <c r="R58" i="32"/>
  <c r="Q58" i="32"/>
  <c r="P58" i="32"/>
  <c r="E58" i="32"/>
  <c r="U58" i="32" s="1"/>
  <c r="S57" i="32"/>
  <c r="R57" i="32"/>
  <c r="Q57" i="32"/>
  <c r="P57" i="32"/>
  <c r="E57" i="32"/>
  <c r="U57" i="32" s="1"/>
  <c r="U56" i="32"/>
  <c r="S56" i="32"/>
  <c r="R56" i="32"/>
  <c r="Q56" i="32"/>
  <c r="P56" i="32"/>
  <c r="E56" i="32"/>
  <c r="T56" i="32" s="1"/>
  <c r="U55" i="32"/>
  <c r="T55" i="32"/>
  <c r="S55" i="32"/>
  <c r="R55" i="32"/>
  <c r="Q55" i="32"/>
  <c r="P55" i="32"/>
  <c r="E55" i="32"/>
  <c r="W53" i="32"/>
  <c r="V53" i="32"/>
  <c r="O53" i="32"/>
  <c r="N53" i="32"/>
  <c r="M53" i="32"/>
  <c r="S53" i="32" s="1"/>
  <c r="L53" i="32"/>
  <c r="R53" i="32" s="1"/>
  <c r="K53" i="32"/>
  <c r="J53" i="32"/>
  <c r="I53" i="32"/>
  <c r="H53" i="32"/>
  <c r="G53" i="32"/>
  <c r="F53" i="32"/>
  <c r="C53" i="32"/>
  <c r="B53" i="32"/>
  <c r="S52" i="32"/>
  <c r="R52" i="32"/>
  <c r="Q52" i="32"/>
  <c r="P52" i="32"/>
  <c r="E52" i="32"/>
  <c r="U52" i="32" s="1"/>
  <c r="U51" i="32"/>
  <c r="S51" i="32"/>
  <c r="R51" i="32"/>
  <c r="Q51" i="32"/>
  <c r="P51" i="32"/>
  <c r="E51" i="32"/>
  <c r="T51" i="32" s="1"/>
  <c r="U50" i="32"/>
  <c r="T50" i="32"/>
  <c r="S50" i="32"/>
  <c r="R50" i="32"/>
  <c r="Q50" i="32"/>
  <c r="P50" i="32"/>
  <c r="E50" i="32"/>
  <c r="T49" i="32"/>
  <c r="S49" i="32"/>
  <c r="R49" i="32"/>
  <c r="Q49" i="32"/>
  <c r="P49" i="32"/>
  <c r="E49" i="32"/>
  <c r="U49" i="32" s="1"/>
  <c r="S48" i="32"/>
  <c r="R48" i="32"/>
  <c r="Q48" i="32"/>
  <c r="P48" i="32"/>
  <c r="E48" i="32"/>
  <c r="U48" i="32" s="1"/>
  <c r="S47" i="32"/>
  <c r="R47" i="32"/>
  <c r="Q47" i="32"/>
  <c r="P47" i="32"/>
  <c r="E47" i="32"/>
  <c r="T47" i="32" s="1"/>
  <c r="U46" i="32"/>
  <c r="T46" i="32"/>
  <c r="S46" i="32"/>
  <c r="R46" i="32"/>
  <c r="Q46" i="32"/>
  <c r="P46" i="32"/>
  <c r="E46" i="32"/>
  <c r="S45" i="32"/>
  <c r="R45" i="32"/>
  <c r="Q45" i="32"/>
  <c r="P45" i="32"/>
  <c r="E45" i="32"/>
  <c r="S44" i="32"/>
  <c r="R44" i="32"/>
  <c r="Q44" i="32"/>
  <c r="P44" i="32"/>
  <c r="E44" i="32"/>
  <c r="U44" i="32" s="1"/>
  <c r="U43" i="32"/>
  <c r="S43" i="32"/>
  <c r="R43" i="32"/>
  <c r="Q43" i="32"/>
  <c r="P43" i="32"/>
  <c r="E43" i="32"/>
  <c r="U42" i="32"/>
  <c r="T42" i="32"/>
  <c r="S42" i="32"/>
  <c r="R42" i="32"/>
  <c r="Q42" i="32"/>
  <c r="P42" i="32"/>
  <c r="E42" i="32"/>
  <c r="W40" i="32"/>
  <c r="V40" i="32"/>
  <c r="O40" i="32"/>
  <c r="N40" i="32"/>
  <c r="M40" i="32"/>
  <c r="S40" i="32" s="1"/>
  <c r="L40" i="32"/>
  <c r="K40" i="32"/>
  <c r="J40" i="32"/>
  <c r="I40" i="32"/>
  <c r="H40" i="32"/>
  <c r="G40" i="32"/>
  <c r="F40" i="32"/>
  <c r="C40" i="32"/>
  <c r="B40" i="32"/>
  <c r="S39" i="32"/>
  <c r="R39" i="32"/>
  <c r="Q39" i="32"/>
  <c r="P39" i="32"/>
  <c r="E39" i="32"/>
  <c r="U39" i="32" s="1"/>
  <c r="U38" i="32"/>
  <c r="S38" i="32"/>
  <c r="R38" i="32"/>
  <c r="Q38" i="32"/>
  <c r="P38" i="32"/>
  <c r="E38" i="32"/>
  <c r="T38" i="32" s="1"/>
  <c r="U37" i="32"/>
  <c r="T37" i="32"/>
  <c r="S37" i="32"/>
  <c r="R37" i="32"/>
  <c r="Q37" i="32"/>
  <c r="P37" i="32"/>
  <c r="E37" i="32"/>
  <c r="S36" i="32"/>
  <c r="R36" i="32"/>
  <c r="Q36" i="32"/>
  <c r="P36" i="32"/>
  <c r="E36" i="32"/>
  <c r="U36" i="32" s="1"/>
  <c r="S35" i="32"/>
  <c r="R35" i="32"/>
  <c r="Q35" i="32"/>
  <c r="P35" i="32"/>
  <c r="E35" i="32"/>
  <c r="W33" i="32"/>
  <c r="V33" i="32"/>
  <c r="R33" i="32"/>
  <c r="O33" i="32"/>
  <c r="N33" i="32"/>
  <c r="M33" i="32"/>
  <c r="S33" i="32" s="1"/>
  <c r="L33" i="32"/>
  <c r="K33" i="32"/>
  <c r="J33" i="32"/>
  <c r="I33" i="32"/>
  <c r="Q33" i="32" s="1"/>
  <c r="H33" i="32"/>
  <c r="P33" i="32" s="1"/>
  <c r="G33" i="32"/>
  <c r="F33" i="32"/>
  <c r="C33" i="32"/>
  <c r="B33" i="32"/>
  <c r="E33" i="32" s="1"/>
  <c r="U32" i="32"/>
  <c r="T32" i="32"/>
  <c r="S32" i="32"/>
  <c r="R32" i="32"/>
  <c r="Q32" i="32"/>
  <c r="P32" i="32"/>
  <c r="E32" i="32"/>
  <c r="W30" i="32"/>
  <c r="V30" i="32"/>
  <c r="S30" i="32"/>
  <c r="O30" i="32"/>
  <c r="N30" i="32"/>
  <c r="M30" i="32"/>
  <c r="L30" i="32"/>
  <c r="R30" i="32" s="1"/>
  <c r="K30" i="32"/>
  <c r="J30" i="32"/>
  <c r="I30" i="32"/>
  <c r="H30" i="32"/>
  <c r="P30" i="32" s="1"/>
  <c r="G30" i="32"/>
  <c r="F30" i="32"/>
  <c r="C30" i="32"/>
  <c r="B30" i="32"/>
  <c r="S29" i="32"/>
  <c r="R29" i="32"/>
  <c r="Q29" i="32"/>
  <c r="P29" i="32"/>
  <c r="E29" i="32"/>
  <c r="U29" i="32" s="1"/>
  <c r="S28" i="32"/>
  <c r="R28" i="32"/>
  <c r="Q28" i="32"/>
  <c r="P28" i="32"/>
  <c r="E28" i="32"/>
  <c r="T28" i="32" s="1"/>
  <c r="U27" i="32"/>
  <c r="T27" i="32"/>
  <c r="S27" i="32"/>
  <c r="R27" i="32"/>
  <c r="Q27" i="32"/>
  <c r="P27" i="32"/>
  <c r="E27" i="32"/>
  <c r="T26" i="32"/>
  <c r="S26" i="32"/>
  <c r="R26" i="32"/>
  <c r="Q26" i="32"/>
  <c r="P26" i="32"/>
  <c r="E26" i="32"/>
  <c r="U26" i="32" s="1"/>
  <c r="W24" i="32"/>
  <c r="V24" i="32"/>
  <c r="S24" i="32"/>
  <c r="R24" i="32"/>
  <c r="O24" i="32"/>
  <c r="N24" i="32"/>
  <c r="M24" i="32"/>
  <c r="L24" i="32"/>
  <c r="K24" i="32"/>
  <c r="J24" i="32"/>
  <c r="I24" i="32"/>
  <c r="H24" i="32"/>
  <c r="P24" i="32" s="1"/>
  <c r="G24" i="32"/>
  <c r="F24" i="32"/>
  <c r="C24" i="32"/>
  <c r="B24" i="32"/>
  <c r="U23" i="32"/>
  <c r="S23" i="32"/>
  <c r="R23" i="32"/>
  <c r="Q23" i="32"/>
  <c r="P23" i="32"/>
  <c r="E23" i="32"/>
  <c r="T23" i="32" s="1"/>
  <c r="S22" i="32"/>
  <c r="R22" i="32"/>
  <c r="Q22" i="32"/>
  <c r="P22" i="32"/>
  <c r="E22" i="32"/>
  <c r="S21" i="32"/>
  <c r="R21" i="32"/>
  <c r="Q21" i="32"/>
  <c r="P21" i="32"/>
  <c r="E21" i="32"/>
  <c r="U21" i="32" s="1"/>
  <c r="S20" i="32"/>
  <c r="R20" i="32"/>
  <c r="Q20" i="32"/>
  <c r="P20" i="32"/>
  <c r="E20" i="32"/>
  <c r="U20" i="32" s="1"/>
  <c r="U19" i="32"/>
  <c r="S19" i="32"/>
  <c r="R19" i="32"/>
  <c r="Q19" i="32"/>
  <c r="P19" i="32"/>
  <c r="E19" i="32"/>
  <c r="T19" i="32" s="1"/>
  <c r="S18" i="32"/>
  <c r="R18" i="32"/>
  <c r="Q18" i="32"/>
  <c r="P18" i="32"/>
  <c r="E18" i="32"/>
  <c r="S17" i="32"/>
  <c r="R17" i="32"/>
  <c r="Q17" i="32"/>
  <c r="P17" i="32"/>
  <c r="E17" i="32"/>
  <c r="U17" i="32" s="1"/>
  <c r="W15" i="32"/>
  <c r="V15" i="32"/>
  <c r="O15" i="32"/>
  <c r="N15" i="32"/>
  <c r="M15" i="32"/>
  <c r="S15" i="32" s="1"/>
  <c r="L15" i="32"/>
  <c r="K15" i="32"/>
  <c r="J15" i="32"/>
  <c r="I15" i="32"/>
  <c r="Q15" i="32" s="1"/>
  <c r="H15" i="32"/>
  <c r="G15" i="32"/>
  <c r="F15" i="32"/>
  <c r="C15" i="32"/>
  <c r="B15" i="32"/>
  <c r="U14" i="32"/>
  <c r="S14" i="32"/>
  <c r="R14" i="32"/>
  <c r="Q14" i="32"/>
  <c r="P14" i="32"/>
  <c r="E14" i="32"/>
  <c r="T14" i="32" s="1"/>
  <c r="U13" i="32"/>
  <c r="S13" i="32"/>
  <c r="R13" i="32"/>
  <c r="Q13" i="32"/>
  <c r="P13" i="32"/>
  <c r="E13" i="32"/>
  <c r="T13" i="32" s="1"/>
  <c r="S12" i="32"/>
  <c r="R12" i="32"/>
  <c r="Q12" i="32"/>
  <c r="P12" i="32"/>
  <c r="E12" i="32"/>
  <c r="S11" i="32"/>
  <c r="R11" i="32"/>
  <c r="Q11" i="32"/>
  <c r="P11" i="32"/>
  <c r="E11" i="32"/>
  <c r="U11" i="32" s="1"/>
  <c r="S10" i="32"/>
  <c r="R10" i="32"/>
  <c r="Q10" i="32"/>
  <c r="U10" i="32" s="1"/>
  <c r="P10" i="32"/>
  <c r="E10" i="32"/>
  <c r="T10" i="32" s="1"/>
  <c r="T9" i="32"/>
  <c r="S9" i="32"/>
  <c r="R9" i="32"/>
  <c r="Q9" i="32"/>
  <c r="P9" i="32"/>
  <c r="E9" i="32"/>
  <c r="U9" i="32" s="1"/>
  <c r="S93" i="31"/>
  <c r="R93" i="31"/>
  <c r="Q93" i="31"/>
  <c r="P93" i="31"/>
  <c r="E93" i="31"/>
  <c r="S92" i="31"/>
  <c r="R92" i="31"/>
  <c r="Q92" i="31"/>
  <c r="P92" i="31"/>
  <c r="E92" i="31"/>
  <c r="U92" i="31" s="1"/>
  <c r="S91" i="31"/>
  <c r="R91" i="31"/>
  <c r="Q91" i="31"/>
  <c r="P91" i="31"/>
  <c r="E91" i="31"/>
  <c r="T91" i="31" s="1"/>
  <c r="T90" i="31"/>
  <c r="S90" i="31"/>
  <c r="R90" i="31"/>
  <c r="Q90" i="31"/>
  <c r="P90" i="31"/>
  <c r="E90" i="31"/>
  <c r="U90" i="31" s="1"/>
  <c r="S89" i="31"/>
  <c r="R89" i="31"/>
  <c r="Q89" i="31"/>
  <c r="P89" i="31"/>
  <c r="E89" i="31"/>
  <c r="S88" i="31"/>
  <c r="R88" i="31"/>
  <c r="Q88" i="31"/>
  <c r="P88" i="31"/>
  <c r="E88" i="31"/>
  <c r="U88" i="31" s="1"/>
  <c r="S87" i="31"/>
  <c r="R87" i="31"/>
  <c r="Q87" i="31"/>
  <c r="P87" i="31"/>
  <c r="E87" i="31"/>
  <c r="T87" i="31" s="1"/>
  <c r="T86" i="31"/>
  <c r="S86" i="31"/>
  <c r="R86" i="31"/>
  <c r="Q86" i="31"/>
  <c r="P86" i="31"/>
  <c r="E86" i="31"/>
  <c r="U86" i="31" s="1"/>
  <c r="W72" i="31"/>
  <c r="V72" i="31"/>
  <c r="O72" i="31"/>
  <c r="N72" i="31"/>
  <c r="M72" i="31"/>
  <c r="L72" i="31"/>
  <c r="K72" i="31"/>
  <c r="J72" i="31"/>
  <c r="I72" i="31"/>
  <c r="H72" i="31"/>
  <c r="G72" i="31"/>
  <c r="F72" i="31"/>
  <c r="C72" i="31"/>
  <c r="B72" i="31"/>
  <c r="E72" i="31" s="1"/>
  <c r="W71" i="31"/>
  <c r="V71" i="31"/>
  <c r="O71" i="31"/>
  <c r="N71" i="31"/>
  <c r="M71" i="31"/>
  <c r="L71" i="31"/>
  <c r="K71" i="31"/>
  <c r="J71" i="31"/>
  <c r="I71" i="31"/>
  <c r="Q71" i="31" s="1"/>
  <c r="H71" i="31"/>
  <c r="G71" i="31"/>
  <c r="F71" i="31"/>
  <c r="C71" i="31"/>
  <c r="B71" i="31"/>
  <c r="W70" i="31"/>
  <c r="V70" i="31"/>
  <c r="O70" i="31"/>
  <c r="N70" i="31"/>
  <c r="R70" i="31" s="1"/>
  <c r="M70" i="31"/>
  <c r="L70" i="31"/>
  <c r="K70" i="31"/>
  <c r="J70" i="31"/>
  <c r="I70" i="31"/>
  <c r="H70" i="31"/>
  <c r="P70" i="31" s="1"/>
  <c r="G70" i="31"/>
  <c r="F70" i="31"/>
  <c r="C70" i="31"/>
  <c r="B70" i="31"/>
  <c r="E70" i="31" s="1"/>
  <c r="S69" i="31"/>
  <c r="R69" i="31"/>
  <c r="Q69" i="31"/>
  <c r="U69" i="31" s="1"/>
  <c r="P69" i="31"/>
  <c r="T69" i="31" s="1"/>
  <c r="E69" i="31"/>
  <c r="W67" i="31"/>
  <c r="V67" i="31"/>
  <c r="O67" i="31"/>
  <c r="N67" i="31"/>
  <c r="M67" i="31"/>
  <c r="L67" i="31"/>
  <c r="K67" i="31"/>
  <c r="J67" i="31"/>
  <c r="I67" i="31"/>
  <c r="H67" i="31"/>
  <c r="G67" i="31"/>
  <c r="F67" i="31"/>
  <c r="C67" i="31"/>
  <c r="B67" i="31"/>
  <c r="E67" i="31" s="1"/>
  <c r="W66" i="31"/>
  <c r="V66" i="31"/>
  <c r="O66" i="31"/>
  <c r="N66" i="31"/>
  <c r="M66" i="31"/>
  <c r="S66" i="31" s="1"/>
  <c r="L66" i="31"/>
  <c r="R66" i="31" s="1"/>
  <c r="K66" i="31"/>
  <c r="J66" i="31"/>
  <c r="I66" i="31"/>
  <c r="H66" i="31"/>
  <c r="G66" i="31"/>
  <c r="F66" i="31"/>
  <c r="C66" i="31"/>
  <c r="B66" i="31"/>
  <c r="E66" i="31" s="1"/>
  <c r="U65" i="31"/>
  <c r="S65" i="31"/>
  <c r="R65" i="31"/>
  <c r="Q65" i="31"/>
  <c r="P65" i="31"/>
  <c r="E65" i="31"/>
  <c r="T65" i="31" s="1"/>
  <c r="U64" i="31"/>
  <c r="T64" i="31"/>
  <c r="S64" i="31"/>
  <c r="R64" i="31"/>
  <c r="Q64" i="31"/>
  <c r="P64" i="31"/>
  <c r="E64" i="31"/>
  <c r="S63" i="31"/>
  <c r="R63" i="31"/>
  <c r="Q63" i="31"/>
  <c r="P63" i="31"/>
  <c r="E63" i="31"/>
  <c r="U63" i="31" s="1"/>
  <c r="S62" i="31"/>
  <c r="R62" i="31"/>
  <c r="Q62" i="31"/>
  <c r="P62" i="31"/>
  <c r="E62" i="31"/>
  <c r="U62" i="31" s="1"/>
  <c r="U61" i="31"/>
  <c r="S61" i="31"/>
  <c r="R61" i="31"/>
  <c r="Q61" i="31"/>
  <c r="P61" i="31"/>
  <c r="E61" i="31"/>
  <c r="V59" i="31"/>
  <c r="S59" i="31"/>
  <c r="O59" i="31"/>
  <c r="N59" i="31"/>
  <c r="M59" i="31"/>
  <c r="L59" i="31"/>
  <c r="R59" i="31" s="1"/>
  <c r="K59" i="31"/>
  <c r="J59" i="31"/>
  <c r="I59" i="31"/>
  <c r="H59" i="31"/>
  <c r="G59" i="31"/>
  <c r="F59" i="31"/>
  <c r="C59" i="31"/>
  <c r="B59" i="31"/>
  <c r="E59" i="31" s="1"/>
  <c r="S58" i="31"/>
  <c r="R58" i="31"/>
  <c r="Q58" i="31"/>
  <c r="P58" i="31"/>
  <c r="E58" i="31"/>
  <c r="U58" i="31" s="1"/>
  <c r="S57" i="31"/>
  <c r="R57" i="31"/>
  <c r="Q57" i="31"/>
  <c r="P57" i="31"/>
  <c r="E57" i="31"/>
  <c r="T57" i="31" s="1"/>
  <c r="U56" i="31"/>
  <c r="T56" i="31"/>
  <c r="S56" i="31"/>
  <c r="R56" i="31"/>
  <c r="Q56" i="31"/>
  <c r="P56" i="31"/>
  <c r="E56" i="31"/>
  <c r="T55" i="31"/>
  <c r="S55" i="31"/>
  <c r="R55" i="31"/>
  <c r="Q55" i="31"/>
  <c r="P55" i="31"/>
  <c r="E55" i="31"/>
  <c r="U55" i="31" s="1"/>
  <c r="W53" i="31"/>
  <c r="V53" i="31"/>
  <c r="O53" i="31"/>
  <c r="N53" i="31"/>
  <c r="R53" i="31" s="1"/>
  <c r="M53" i="31"/>
  <c r="L53" i="31"/>
  <c r="K53" i="31"/>
  <c r="J53" i="31"/>
  <c r="I53" i="31"/>
  <c r="H53" i="31"/>
  <c r="G53" i="31"/>
  <c r="F53" i="31"/>
  <c r="C53" i="31"/>
  <c r="B53" i="31"/>
  <c r="S52" i="31"/>
  <c r="R52" i="31"/>
  <c r="Q52" i="31"/>
  <c r="P52" i="31"/>
  <c r="E52" i="31"/>
  <c r="S51" i="31"/>
  <c r="R51" i="31"/>
  <c r="Q51" i="31"/>
  <c r="P51" i="31"/>
  <c r="E51" i="31"/>
  <c r="S50" i="31"/>
  <c r="R50" i="31"/>
  <c r="Q50" i="31"/>
  <c r="P50" i="31"/>
  <c r="E50" i="31"/>
  <c r="U50" i="31" s="1"/>
  <c r="S49" i="31"/>
  <c r="R49" i="31"/>
  <c r="Q49" i="31"/>
  <c r="P49" i="31"/>
  <c r="E49" i="31"/>
  <c r="U49" i="31" s="1"/>
  <c r="U48" i="31"/>
  <c r="S48" i="31"/>
  <c r="R48" i="31"/>
  <c r="Q48" i="31"/>
  <c r="P48" i="31"/>
  <c r="E48" i="31"/>
  <c r="T48" i="31" s="1"/>
  <c r="U47" i="31"/>
  <c r="T47" i="31"/>
  <c r="S47" i="31"/>
  <c r="R47" i="31"/>
  <c r="Q47" i="31"/>
  <c r="P47" i="31"/>
  <c r="E47" i="31"/>
  <c r="S46" i="31"/>
  <c r="R46" i="31"/>
  <c r="Q46" i="31"/>
  <c r="P46" i="31"/>
  <c r="E46" i="31"/>
  <c r="U46" i="31" s="1"/>
  <c r="S45" i="31"/>
  <c r="R45" i="31"/>
  <c r="Q45" i="31"/>
  <c r="P45" i="31"/>
  <c r="E45" i="31"/>
  <c r="U45" i="31" s="1"/>
  <c r="U44" i="31"/>
  <c r="S44" i="31"/>
  <c r="R44" i="31"/>
  <c r="Q44" i="31"/>
  <c r="P44" i="31"/>
  <c r="E44" i="31"/>
  <c r="T44" i="31" s="1"/>
  <c r="U43" i="31"/>
  <c r="T43" i="31"/>
  <c r="S43" i="31"/>
  <c r="R43" i="31"/>
  <c r="Q43" i="31"/>
  <c r="P43" i="31"/>
  <c r="E43" i="31"/>
  <c r="S42" i="31"/>
  <c r="R42" i="31"/>
  <c r="Q42" i="31"/>
  <c r="P42" i="31"/>
  <c r="E42" i="31"/>
  <c r="U42" i="31" s="1"/>
  <c r="W40" i="31"/>
  <c r="V40" i="31"/>
  <c r="R40" i="31"/>
  <c r="O40" i="31"/>
  <c r="N40" i="31"/>
  <c r="M40" i="31"/>
  <c r="L40" i="31"/>
  <c r="K40" i="31"/>
  <c r="J40" i="31"/>
  <c r="I40" i="31"/>
  <c r="H40" i="31"/>
  <c r="G40" i="31"/>
  <c r="F40" i="31"/>
  <c r="C40" i="31"/>
  <c r="B40" i="31"/>
  <c r="S39" i="31"/>
  <c r="R39" i="31"/>
  <c r="Q39" i="31"/>
  <c r="P39" i="31"/>
  <c r="E39" i="31"/>
  <c r="S38" i="31"/>
  <c r="R38" i="31"/>
  <c r="Q38" i="31"/>
  <c r="P38" i="31"/>
  <c r="E38" i="31"/>
  <c r="S37" i="31"/>
  <c r="R37" i="31"/>
  <c r="Q37" i="31"/>
  <c r="P37" i="31"/>
  <c r="E37" i="31"/>
  <c r="U37" i="31" s="1"/>
  <c r="S36" i="31"/>
  <c r="R36" i="31"/>
  <c r="Q36" i="31"/>
  <c r="P36" i="31"/>
  <c r="E36" i="31"/>
  <c r="U36" i="31" s="1"/>
  <c r="U35" i="31"/>
  <c r="S35" i="31"/>
  <c r="R35" i="31"/>
  <c r="Q35" i="31"/>
  <c r="P35" i="31"/>
  <c r="E35" i="31"/>
  <c r="W33" i="31"/>
  <c r="V33" i="31"/>
  <c r="O33" i="31"/>
  <c r="N33" i="31"/>
  <c r="M33" i="31"/>
  <c r="L33" i="31"/>
  <c r="R33" i="31" s="1"/>
  <c r="K33" i="31"/>
  <c r="J33" i="31"/>
  <c r="I33" i="31"/>
  <c r="Q33" i="31" s="1"/>
  <c r="H33" i="31"/>
  <c r="P33" i="31" s="1"/>
  <c r="G33" i="31"/>
  <c r="F33" i="31"/>
  <c r="C33" i="31"/>
  <c r="B33" i="31"/>
  <c r="E33" i="31" s="1"/>
  <c r="S32" i="31"/>
  <c r="R32" i="31"/>
  <c r="Q32" i="31"/>
  <c r="P32" i="31"/>
  <c r="T32" i="31" s="1"/>
  <c r="E32" i="31"/>
  <c r="W30" i="31"/>
  <c r="V30" i="31"/>
  <c r="O30" i="31"/>
  <c r="N30" i="31"/>
  <c r="M30" i="31"/>
  <c r="S30" i="31" s="1"/>
  <c r="L30" i="31"/>
  <c r="R30" i="31" s="1"/>
  <c r="K30" i="31"/>
  <c r="J30" i="31"/>
  <c r="I30" i="31"/>
  <c r="H30" i="31"/>
  <c r="G30" i="31"/>
  <c r="F30" i="31"/>
  <c r="C30" i="31"/>
  <c r="B30" i="31"/>
  <c r="S29" i="31"/>
  <c r="R29" i="31"/>
  <c r="Q29" i="31"/>
  <c r="P29" i="31"/>
  <c r="E29" i="31"/>
  <c r="S28" i="31"/>
  <c r="R28" i="31"/>
  <c r="Q28" i="31"/>
  <c r="P28" i="31"/>
  <c r="E28" i="31"/>
  <c r="T28" i="31" s="1"/>
  <c r="T27" i="31"/>
  <c r="S27" i="31"/>
  <c r="R27" i="31"/>
  <c r="Q27" i="31"/>
  <c r="P27" i="31"/>
  <c r="E27" i="31"/>
  <c r="U27" i="31" s="1"/>
  <c r="S26" i="31"/>
  <c r="R26" i="31"/>
  <c r="Q26" i="31"/>
  <c r="P26" i="31"/>
  <c r="E26" i="31"/>
  <c r="U26" i="31" s="1"/>
  <c r="W24" i="31"/>
  <c r="V24" i="31"/>
  <c r="O24" i="31"/>
  <c r="N24" i="31"/>
  <c r="M24" i="31"/>
  <c r="S24" i="31" s="1"/>
  <c r="L24" i="31"/>
  <c r="R24" i="31" s="1"/>
  <c r="K24" i="31"/>
  <c r="J24" i="31"/>
  <c r="I24" i="31"/>
  <c r="H24" i="31"/>
  <c r="G24" i="31"/>
  <c r="F24" i="31"/>
  <c r="C24" i="31"/>
  <c r="E24" i="31" s="1"/>
  <c r="B24" i="31"/>
  <c r="S23" i="31"/>
  <c r="R23" i="31"/>
  <c r="Q23" i="31"/>
  <c r="P23" i="31"/>
  <c r="E23" i="31"/>
  <c r="S22" i="31"/>
  <c r="R22" i="31"/>
  <c r="Q22" i="31"/>
  <c r="P22" i="31"/>
  <c r="E22" i="31"/>
  <c r="S21" i="31"/>
  <c r="R21" i="31"/>
  <c r="Q21" i="31"/>
  <c r="P21" i="31"/>
  <c r="E21" i="31"/>
  <c r="U21" i="31" s="1"/>
  <c r="U20" i="31"/>
  <c r="S20" i="31"/>
  <c r="R20" i="31"/>
  <c r="Q20" i="31"/>
  <c r="P20" i="31"/>
  <c r="E20" i="31"/>
  <c r="T20" i="31" s="1"/>
  <c r="S19" i="31"/>
  <c r="R19" i="31"/>
  <c r="Q19" i="31"/>
  <c r="P19" i="31"/>
  <c r="E19" i="31"/>
  <c r="S18" i="31"/>
  <c r="R18" i="31"/>
  <c r="Q18" i="31"/>
  <c r="P18" i="31"/>
  <c r="E18" i="31"/>
  <c r="S17" i="31"/>
  <c r="R17" i="31"/>
  <c r="Q17" i="31"/>
  <c r="P17" i="31"/>
  <c r="E17" i="31"/>
  <c r="U17" i="31" s="1"/>
  <c r="W15" i="31"/>
  <c r="V15" i="31"/>
  <c r="O15" i="31"/>
  <c r="N15" i="31"/>
  <c r="R15" i="31" s="1"/>
  <c r="M15" i="31"/>
  <c r="L15" i="31"/>
  <c r="K15" i="31"/>
  <c r="J15" i="31"/>
  <c r="I15" i="31"/>
  <c r="H15" i="31"/>
  <c r="G15" i="31"/>
  <c r="F15" i="31"/>
  <c r="E15" i="31"/>
  <c r="C15" i="31"/>
  <c r="B15" i="31"/>
  <c r="S14" i="31"/>
  <c r="R14" i="31"/>
  <c r="Q14" i="31"/>
  <c r="P14" i="31"/>
  <c r="E14" i="31"/>
  <c r="S13" i="31"/>
  <c r="R13" i="31"/>
  <c r="Q13" i="31"/>
  <c r="P13" i="31"/>
  <c r="E13" i="31"/>
  <c r="U13" i="31" s="1"/>
  <c r="S12" i="31"/>
  <c r="R12" i="31"/>
  <c r="Q12" i="31"/>
  <c r="P12" i="31"/>
  <c r="E12" i="31"/>
  <c r="U12" i="31" s="1"/>
  <c r="S11" i="31"/>
  <c r="R11" i="31"/>
  <c r="Q11" i="31"/>
  <c r="P11" i="31"/>
  <c r="E11" i="31"/>
  <c r="S10" i="31"/>
  <c r="R10" i="31"/>
  <c r="Q10" i="31"/>
  <c r="P10" i="31"/>
  <c r="E10" i="31"/>
  <c r="S9" i="31"/>
  <c r="R9" i="31"/>
  <c r="Q9" i="31"/>
  <c r="P9" i="31"/>
  <c r="E9" i="31"/>
  <c r="T9" i="31" s="1"/>
  <c r="S93" i="30"/>
  <c r="R93" i="30"/>
  <c r="Q93" i="30"/>
  <c r="P93" i="30"/>
  <c r="E93" i="30"/>
  <c r="U93" i="30" s="1"/>
  <c r="U92" i="30"/>
  <c r="S92" i="30"/>
  <c r="R92" i="30"/>
  <c r="Q92" i="30"/>
  <c r="P92" i="30"/>
  <c r="E92" i="30"/>
  <c r="T92" i="30" s="1"/>
  <c r="U91" i="30"/>
  <c r="T91" i="30"/>
  <c r="S91" i="30"/>
  <c r="R91" i="30"/>
  <c r="Q91" i="30"/>
  <c r="P91" i="30"/>
  <c r="E91" i="30"/>
  <c r="T90" i="30"/>
  <c r="S90" i="30"/>
  <c r="R90" i="30"/>
  <c r="Q90" i="30"/>
  <c r="P90" i="30"/>
  <c r="E90" i="30"/>
  <c r="U90" i="30" s="1"/>
  <c r="S89" i="30"/>
  <c r="R89" i="30"/>
  <c r="Q89" i="30"/>
  <c r="P89" i="30"/>
  <c r="E89" i="30"/>
  <c r="U89" i="30" s="1"/>
  <c r="U88" i="30"/>
  <c r="S88" i="30"/>
  <c r="R88" i="30"/>
  <c r="Q88" i="30"/>
  <c r="P88" i="30"/>
  <c r="E88" i="30"/>
  <c r="T88" i="30" s="1"/>
  <c r="U87" i="30"/>
  <c r="T87" i="30"/>
  <c r="S87" i="30"/>
  <c r="R87" i="30"/>
  <c r="Q87" i="30"/>
  <c r="P87" i="30"/>
  <c r="E87" i="30"/>
  <c r="T86" i="30"/>
  <c r="S86" i="30"/>
  <c r="R86" i="30"/>
  <c r="Q86" i="30"/>
  <c r="P86" i="30"/>
  <c r="E86" i="30"/>
  <c r="U86" i="30" s="1"/>
  <c r="W72" i="30"/>
  <c r="V72" i="30"/>
  <c r="O72" i="30"/>
  <c r="N72" i="30"/>
  <c r="M72" i="30"/>
  <c r="S72" i="30" s="1"/>
  <c r="L72" i="30"/>
  <c r="K72" i="30"/>
  <c r="J72" i="30"/>
  <c r="I72" i="30"/>
  <c r="H72" i="30"/>
  <c r="G72" i="30"/>
  <c r="F72" i="30"/>
  <c r="C72" i="30"/>
  <c r="B72" i="30"/>
  <c r="W71" i="30"/>
  <c r="V71" i="30"/>
  <c r="O71" i="30"/>
  <c r="N71" i="30"/>
  <c r="R71" i="30" s="1"/>
  <c r="M71" i="30"/>
  <c r="S71" i="30" s="1"/>
  <c r="L71" i="30"/>
  <c r="K71" i="30"/>
  <c r="J71" i="30"/>
  <c r="I71" i="30"/>
  <c r="H71" i="30"/>
  <c r="G71" i="30"/>
  <c r="F71" i="30"/>
  <c r="C71" i="30"/>
  <c r="B71" i="30"/>
  <c r="E71" i="30" s="1"/>
  <c r="W70" i="30"/>
  <c r="V70" i="30"/>
  <c r="O70" i="30"/>
  <c r="N70" i="30"/>
  <c r="M70" i="30"/>
  <c r="S70" i="30" s="1"/>
  <c r="L70" i="30"/>
  <c r="K70" i="30"/>
  <c r="J70" i="30"/>
  <c r="I70" i="30"/>
  <c r="H70" i="30"/>
  <c r="G70" i="30"/>
  <c r="F70" i="30"/>
  <c r="C70" i="30"/>
  <c r="B70" i="30"/>
  <c r="E70" i="30" s="1"/>
  <c r="S69" i="30"/>
  <c r="R69" i="30"/>
  <c r="Q69" i="30"/>
  <c r="P69" i="30"/>
  <c r="E69" i="30"/>
  <c r="U69" i="30" s="1"/>
  <c r="W67" i="30"/>
  <c r="V67" i="30"/>
  <c r="O67" i="30"/>
  <c r="N67" i="30"/>
  <c r="M67" i="30"/>
  <c r="S67" i="30" s="1"/>
  <c r="L67" i="30"/>
  <c r="K67" i="30"/>
  <c r="J67" i="30"/>
  <c r="I67" i="30"/>
  <c r="H67" i="30"/>
  <c r="G67" i="30"/>
  <c r="F67" i="30"/>
  <c r="C67" i="30"/>
  <c r="B67" i="30"/>
  <c r="W66" i="30"/>
  <c r="V66" i="30"/>
  <c r="R66" i="30"/>
  <c r="O66" i="30"/>
  <c r="N66" i="30"/>
  <c r="M66" i="30"/>
  <c r="S66" i="30" s="1"/>
  <c r="L66" i="30"/>
  <c r="K66" i="30"/>
  <c r="J66" i="30"/>
  <c r="I66" i="30"/>
  <c r="H66" i="30"/>
  <c r="G66" i="30"/>
  <c r="F66" i="30"/>
  <c r="C66" i="30"/>
  <c r="B66" i="30"/>
  <c r="S65" i="30"/>
  <c r="R65" i="30"/>
  <c r="Q65" i="30"/>
  <c r="P65" i="30"/>
  <c r="E65" i="30"/>
  <c r="S64" i="30"/>
  <c r="R64" i="30"/>
  <c r="Q64" i="30"/>
  <c r="P64" i="30"/>
  <c r="E64" i="30"/>
  <c r="S63" i="30"/>
  <c r="R63" i="30"/>
  <c r="Q63" i="30"/>
  <c r="P63" i="30"/>
  <c r="E63" i="30"/>
  <c r="U63" i="30" s="1"/>
  <c r="S62" i="30"/>
  <c r="R62" i="30"/>
  <c r="Q62" i="30"/>
  <c r="P62" i="30"/>
  <c r="E62" i="30"/>
  <c r="T62" i="30" s="1"/>
  <c r="S61" i="30"/>
  <c r="R61" i="30"/>
  <c r="Q61" i="30"/>
  <c r="P61" i="30"/>
  <c r="E61" i="30"/>
  <c r="V59" i="30"/>
  <c r="O59" i="30"/>
  <c r="N59" i="30"/>
  <c r="M59" i="30"/>
  <c r="S59" i="30" s="1"/>
  <c r="L59" i="30"/>
  <c r="R59" i="30" s="1"/>
  <c r="K59" i="30"/>
  <c r="J59" i="30"/>
  <c r="I59" i="30"/>
  <c r="Q59" i="30" s="1"/>
  <c r="H59" i="30"/>
  <c r="G59" i="30"/>
  <c r="F59" i="30"/>
  <c r="C59" i="30"/>
  <c r="B59" i="30"/>
  <c r="S58" i="30"/>
  <c r="R58" i="30"/>
  <c r="Q58" i="30"/>
  <c r="P58" i="30"/>
  <c r="E58" i="30"/>
  <c r="T58" i="30" s="1"/>
  <c r="S57" i="30"/>
  <c r="R57" i="30"/>
  <c r="Q57" i="30"/>
  <c r="P57" i="30"/>
  <c r="E57" i="30"/>
  <c r="T57" i="30" s="1"/>
  <c r="T56" i="30"/>
  <c r="S56" i="30"/>
  <c r="R56" i="30"/>
  <c r="Q56" i="30"/>
  <c r="P56" i="30"/>
  <c r="E56" i="30"/>
  <c r="U56" i="30" s="1"/>
  <c r="S55" i="30"/>
  <c r="R55" i="30"/>
  <c r="Q55" i="30"/>
  <c r="P55" i="30"/>
  <c r="E55" i="30"/>
  <c r="U55" i="30" s="1"/>
  <c r="W53" i="30"/>
  <c r="V53" i="30"/>
  <c r="O53" i="30"/>
  <c r="N53" i="30"/>
  <c r="M53" i="30"/>
  <c r="S53" i="30" s="1"/>
  <c r="L53" i="30"/>
  <c r="R53" i="30" s="1"/>
  <c r="K53" i="30"/>
  <c r="J53" i="30"/>
  <c r="I53" i="30"/>
  <c r="H53" i="30"/>
  <c r="G53" i="30"/>
  <c r="F53" i="30"/>
  <c r="C53" i="30"/>
  <c r="B53" i="30"/>
  <c r="E53" i="30" s="1"/>
  <c r="S52" i="30"/>
  <c r="R52" i="30"/>
  <c r="Q52" i="30"/>
  <c r="P52" i="30"/>
  <c r="E52" i="30"/>
  <c r="T51" i="30"/>
  <c r="S51" i="30"/>
  <c r="R51" i="30"/>
  <c r="Q51" i="30"/>
  <c r="P51" i="30"/>
  <c r="E51" i="30"/>
  <c r="U51" i="30" s="1"/>
  <c r="S50" i="30"/>
  <c r="R50" i="30"/>
  <c r="Q50" i="30"/>
  <c r="P50" i="30"/>
  <c r="E50" i="30"/>
  <c r="U50" i="30" s="1"/>
  <c r="S49" i="30"/>
  <c r="R49" i="30"/>
  <c r="Q49" i="30"/>
  <c r="P49" i="30"/>
  <c r="E49" i="30"/>
  <c r="T49" i="30" s="1"/>
  <c r="U48" i="30"/>
  <c r="S48" i="30"/>
  <c r="R48" i="30"/>
  <c r="Q48" i="30"/>
  <c r="P48" i="30"/>
  <c r="E48" i="30"/>
  <c r="T48" i="30" s="1"/>
  <c r="U47" i="30"/>
  <c r="T47" i="30"/>
  <c r="S47" i="30"/>
  <c r="R47" i="30"/>
  <c r="Q47" i="30"/>
  <c r="P47" i="30"/>
  <c r="E47" i="30"/>
  <c r="S46" i="30"/>
  <c r="R46" i="30"/>
  <c r="Q46" i="30"/>
  <c r="P46" i="30"/>
  <c r="E46" i="30"/>
  <c r="U46" i="30" s="1"/>
  <c r="S45" i="30"/>
  <c r="R45" i="30"/>
  <c r="Q45" i="30"/>
  <c r="P45" i="30"/>
  <c r="E45" i="30"/>
  <c r="T45" i="30" s="1"/>
  <c r="U44" i="30"/>
  <c r="S44" i="30"/>
  <c r="R44" i="30"/>
  <c r="Q44" i="30"/>
  <c r="P44" i="30"/>
  <c r="E44" i="30"/>
  <c r="T44" i="30" s="1"/>
  <c r="U43" i="30"/>
  <c r="T43" i="30"/>
  <c r="S43" i="30"/>
  <c r="R43" i="30"/>
  <c r="Q43" i="30"/>
  <c r="P43" i="30"/>
  <c r="E43" i="30"/>
  <c r="S42" i="30"/>
  <c r="R42" i="30"/>
  <c r="Q42" i="30"/>
  <c r="P42" i="30"/>
  <c r="E42" i="30"/>
  <c r="U42" i="30" s="1"/>
  <c r="W40" i="30"/>
  <c r="V40" i="30"/>
  <c r="O40" i="30"/>
  <c r="N40" i="30"/>
  <c r="M40" i="30"/>
  <c r="S40" i="30" s="1"/>
  <c r="L40" i="30"/>
  <c r="K40" i="30"/>
  <c r="J40" i="30"/>
  <c r="I40" i="30"/>
  <c r="H40" i="30"/>
  <c r="G40" i="30"/>
  <c r="F40" i="30"/>
  <c r="C40" i="30"/>
  <c r="B40" i="30"/>
  <c r="E40" i="30" s="1"/>
  <c r="U39" i="30"/>
  <c r="S39" i="30"/>
  <c r="R39" i="30"/>
  <c r="Q39" i="30"/>
  <c r="P39" i="30"/>
  <c r="E39" i="30"/>
  <c r="T39" i="30" s="1"/>
  <c r="S38" i="30"/>
  <c r="R38" i="30"/>
  <c r="Q38" i="30"/>
  <c r="U38" i="30" s="1"/>
  <c r="P38" i="30"/>
  <c r="T38" i="30" s="1"/>
  <c r="E38" i="30"/>
  <c r="S37" i="30"/>
  <c r="R37" i="30"/>
  <c r="Q37" i="30"/>
  <c r="P37" i="30"/>
  <c r="E37" i="30"/>
  <c r="U37" i="30" s="1"/>
  <c r="S36" i="30"/>
  <c r="R36" i="30"/>
  <c r="Q36" i="30"/>
  <c r="P36" i="30"/>
  <c r="E36" i="30"/>
  <c r="S35" i="30"/>
  <c r="R35" i="30"/>
  <c r="Q35" i="30"/>
  <c r="U35" i="30" s="1"/>
  <c r="P35" i="30"/>
  <c r="E35" i="30"/>
  <c r="W33" i="30"/>
  <c r="V33" i="30"/>
  <c r="O33" i="30"/>
  <c r="N33" i="30"/>
  <c r="M33" i="30"/>
  <c r="S33" i="30" s="1"/>
  <c r="L33" i="30"/>
  <c r="R33" i="30" s="1"/>
  <c r="K33" i="30"/>
  <c r="J33" i="30"/>
  <c r="I33" i="30"/>
  <c r="H33" i="30"/>
  <c r="G33" i="30"/>
  <c r="F33" i="30"/>
  <c r="C33" i="30"/>
  <c r="B33" i="30"/>
  <c r="S32" i="30"/>
  <c r="R32" i="30"/>
  <c r="Q32" i="30"/>
  <c r="P32" i="30"/>
  <c r="E32" i="30"/>
  <c r="U32" i="30" s="1"/>
  <c r="W30" i="30"/>
  <c r="V30" i="30"/>
  <c r="S30" i="30"/>
  <c r="R30" i="30"/>
  <c r="O30" i="30"/>
  <c r="N30" i="30"/>
  <c r="M30" i="30"/>
  <c r="L30" i="30"/>
  <c r="K30" i="30"/>
  <c r="J30" i="30"/>
  <c r="I30" i="30"/>
  <c r="Q30" i="30" s="1"/>
  <c r="H30" i="30"/>
  <c r="P30" i="30" s="1"/>
  <c r="G30" i="30"/>
  <c r="F30" i="30"/>
  <c r="C30" i="30"/>
  <c r="B30" i="30"/>
  <c r="E30" i="30" s="1"/>
  <c r="U29" i="30"/>
  <c r="S29" i="30"/>
  <c r="R29" i="30"/>
  <c r="Q29" i="30"/>
  <c r="P29" i="30"/>
  <c r="E29" i="30"/>
  <c r="T29" i="30" s="1"/>
  <c r="S28" i="30"/>
  <c r="R28" i="30"/>
  <c r="Q28" i="30"/>
  <c r="P28" i="30"/>
  <c r="E28" i="30"/>
  <c r="S27" i="30"/>
  <c r="R27" i="30"/>
  <c r="Q27" i="30"/>
  <c r="P27" i="30"/>
  <c r="E27" i="30"/>
  <c r="U27" i="30" s="1"/>
  <c r="S26" i="30"/>
  <c r="R26" i="30"/>
  <c r="Q26" i="30"/>
  <c r="P26" i="30"/>
  <c r="E26" i="30"/>
  <c r="T26" i="30" s="1"/>
  <c r="W24" i="30"/>
  <c r="V24" i="30"/>
  <c r="O24" i="30"/>
  <c r="N24" i="30"/>
  <c r="M24" i="30"/>
  <c r="S24" i="30" s="1"/>
  <c r="L24" i="30"/>
  <c r="R24" i="30" s="1"/>
  <c r="K24" i="30"/>
  <c r="J24" i="30"/>
  <c r="I24" i="30"/>
  <c r="H24" i="30"/>
  <c r="G24" i="30"/>
  <c r="F24" i="30"/>
  <c r="E24" i="30"/>
  <c r="C24" i="30"/>
  <c r="B24" i="30"/>
  <c r="T23" i="30"/>
  <c r="S23" i="30"/>
  <c r="R23" i="30"/>
  <c r="Q23" i="30"/>
  <c r="P23" i="30"/>
  <c r="E23" i="30"/>
  <c r="U23" i="30" s="1"/>
  <c r="S22" i="30"/>
  <c r="R22" i="30"/>
  <c r="Q22" i="30"/>
  <c r="P22" i="30"/>
  <c r="E22" i="30"/>
  <c r="U22" i="30" s="1"/>
  <c r="S21" i="30"/>
  <c r="R21" i="30"/>
  <c r="Q21" i="30"/>
  <c r="P21" i="30"/>
  <c r="E21" i="30"/>
  <c r="T21" i="30" s="1"/>
  <c r="U20" i="30"/>
  <c r="S20" i="30"/>
  <c r="R20" i="30"/>
  <c r="Q20" i="30"/>
  <c r="P20" i="30"/>
  <c r="E20" i="30"/>
  <c r="T20" i="30" s="1"/>
  <c r="S19" i="30"/>
  <c r="R19" i="30"/>
  <c r="Q19" i="30"/>
  <c r="P19" i="30"/>
  <c r="E19" i="30"/>
  <c r="S18" i="30"/>
  <c r="R18" i="30"/>
  <c r="Q18" i="30"/>
  <c r="P18" i="30"/>
  <c r="E18" i="30"/>
  <c r="U18" i="30" s="1"/>
  <c r="S17" i="30"/>
  <c r="R17" i="30"/>
  <c r="Q17" i="30"/>
  <c r="P17" i="30"/>
  <c r="E17" i="30"/>
  <c r="T17" i="30" s="1"/>
  <c r="W15" i="30"/>
  <c r="V15" i="30"/>
  <c r="O15" i="30"/>
  <c r="N15" i="30"/>
  <c r="M15" i="30"/>
  <c r="S15" i="30" s="1"/>
  <c r="L15" i="30"/>
  <c r="K15" i="30"/>
  <c r="J15" i="30"/>
  <c r="I15" i="30"/>
  <c r="H15" i="30"/>
  <c r="G15" i="30"/>
  <c r="F15" i="30"/>
  <c r="C15" i="30"/>
  <c r="E15" i="30" s="1"/>
  <c r="B15" i="30"/>
  <c r="S14" i="30"/>
  <c r="R14" i="30"/>
  <c r="Q14" i="30"/>
  <c r="P14" i="30"/>
  <c r="E14" i="30"/>
  <c r="S13" i="30"/>
  <c r="R13" i="30"/>
  <c r="Q13" i="30"/>
  <c r="P13" i="30"/>
  <c r="E13" i="30"/>
  <c r="U13" i="30" s="1"/>
  <c r="S12" i="30"/>
  <c r="R12" i="30"/>
  <c r="Q12" i="30"/>
  <c r="P12" i="30"/>
  <c r="E12" i="30"/>
  <c r="T12" i="30" s="1"/>
  <c r="S11" i="30"/>
  <c r="R11" i="30"/>
  <c r="Q11" i="30"/>
  <c r="P11" i="30"/>
  <c r="E11" i="30"/>
  <c r="S10" i="30"/>
  <c r="R10" i="30"/>
  <c r="Q10" i="30"/>
  <c r="U10" i="30" s="1"/>
  <c r="P10" i="30"/>
  <c r="T10" i="30" s="1"/>
  <c r="E10" i="30"/>
  <c r="S9" i="30"/>
  <c r="R9" i="30"/>
  <c r="Q9" i="30"/>
  <c r="P9" i="30"/>
  <c r="E9" i="30"/>
  <c r="S93" i="29"/>
  <c r="R93" i="29"/>
  <c r="Q93" i="29"/>
  <c r="P93" i="29"/>
  <c r="E93" i="29"/>
  <c r="T93" i="29" s="1"/>
  <c r="U92" i="29"/>
  <c r="S92" i="29"/>
  <c r="R92" i="29"/>
  <c r="Q92" i="29"/>
  <c r="P92" i="29"/>
  <c r="E92" i="29"/>
  <c r="T92" i="29" s="1"/>
  <c r="U91" i="29"/>
  <c r="T91" i="29"/>
  <c r="S91" i="29"/>
  <c r="R91" i="29"/>
  <c r="Q91" i="29"/>
  <c r="P91" i="29"/>
  <c r="E91" i="29"/>
  <c r="S90" i="29"/>
  <c r="R90" i="29"/>
  <c r="Q90" i="29"/>
  <c r="P90" i="29"/>
  <c r="E90" i="29"/>
  <c r="U90" i="29" s="1"/>
  <c r="S89" i="29"/>
  <c r="R89" i="29"/>
  <c r="Q89" i="29"/>
  <c r="P89" i="29"/>
  <c r="E89" i="29"/>
  <c r="T89" i="29" s="1"/>
  <c r="U88" i="29"/>
  <c r="S88" i="29"/>
  <c r="R88" i="29"/>
  <c r="Q88" i="29"/>
  <c r="P88" i="29"/>
  <c r="E88" i="29"/>
  <c r="T88" i="29" s="1"/>
  <c r="T87" i="29"/>
  <c r="S87" i="29"/>
  <c r="R87" i="29"/>
  <c r="Q87" i="29"/>
  <c r="P87" i="29"/>
  <c r="E87" i="29"/>
  <c r="U87" i="29" s="1"/>
  <c r="S86" i="29"/>
  <c r="R86" i="29"/>
  <c r="Q86" i="29"/>
  <c r="P86" i="29"/>
  <c r="E86" i="29"/>
  <c r="U86" i="29" s="1"/>
  <c r="W72" i="29"/>
  <c r="V72" i="29"/>
  <c r="O72" i="29"/>
  <c r="N72" i="29"/>
  <c r="M72" i="29"/>
  <c r="L72" i="29"/>
  <c r="K72" i="29"/>
  <c r="J72" i="29"/>
  <c r="I72" i="29"/>
  <c r="H72" i="29"/>
  <c r="G72" i="29"/>
  <c r="F72" i="29"/>
  <c r="C72" i="29"/>
  <c r="B72" i="29"/>
  <c r="E72" i="29" s="1"/>
  <c r="W71" i="29"/>
  <c r="V71" i="29"/>
  <c r="O71" i="29"/>
  <c r="N71" i="29"/>
  <c r="M71" i="29"/>
  <c r="S71" i="29" s="1"/>
  <c r="L71" i="29"/>
  <c r="K71" i="29"/>
  <c r="J71" i="29"/>
  <c r="I71" i="29"/>
  <c r="Q71" i="29" s="1"/>
  <c r="H71" i="29"/>
  <c r="G71" i="29"/>
  <c r="F71" i="29"/>
  <c r="C71" i="29"/>
  <c r="E71" i="29" s="1"/>
  <c r="B71" i="29"/>
  <c r="W70" i="29"/>
  <c r="V70" i="29"/>
  <c r="O70" i="29"/>
  <c r="N70" i="29"/>
  <c r="M70" i="29"/>
  <c r="S70" i="29" s="1"/>
  <c r="L70" i="29"/>
  <c r="R70" i="29" s="1"/>
  <c r="K70" i="29"/>
  <c r="J70" i="29"/>
  <c r="I70" i="29"/>
  <c r="Q70" i="29" s="1"/>
  <c r="H70" i="29"/>
  <c r="P70" i="29" s="1"/>
  <c r="G70" i="29"/>
  <c r="F70" i="29"/>
  <c r="C70" i="29"/>
  <c r="B70" i="29"/>
  <c r="S69" i="29"/>
  <c r="R69" i="29"/>
  <c r="Q69" i="29"/>
  <c r="P69" i="29"/>
  <c r="E69" i="29"/>
  <c r="W67" i="29"/>
  <c r="V67" i="29"/>
  <c r="O67" i="29"/>
  <c r="S67" i="29" s="1"/>
  <c r="N67" i="29"/>
  <c r="M67" i="29"/>
  <c r="L67" i="29"/>
  <c r="K67" i="29"/>
  <c r="J67" i="29"/>
  <c r="I67" i="29"/>
  <c r="H67" i="29"/>
  <c r="G67" i="29"/>
  <c r="F67" i="29"/>
  <c r="C67" i="29"/>
  <c r="B67" i="29"/>
  <c r="E67" i="29" s="1"/>
  <c r="W66" i="29"/>
  <c r="V66" i="29"/>
  <c r="O66" i="29"/>
  <c r="N66" i="29"/>
  <c r="M66" i="29"/>
  <c r="S66" i="29" s="1"/>
  <c r="L66" i="29"/>
  <c r="R66" i="29" s="1"/>
  <c r="K66" i="29"/>
  <c r="J66" i="29"/>
  <c r="I66" i="29"/>
  <c r="Q66" i="29" s="1"/>
  <c r="H66" i="29"/>
  <c r="G66" i="29"/>
  <c r="F66" i="29"/>
  <c r="C66" i="29"/>
  <c r="B66" i="29"/>
  <c r="E66" i="29" s="1"/>
  <c r="U65" i="29"/>
  <c r="T65" i="29"/>
  <c r="S65" i="29"/>
  <c r="R65" i="29"/>
  <c r="Q65" i="29"/>
  <c r="P65" i="29"/>
  <c r="E65" i="29"/>
  <c r="S64" i="29"/>
  <c r="R64" i="29"/>
  <c r="Q64" i="29"/>
  <c r="P64" i="29"/>
  <c r="E64" i="29"/>
  <c r="U64" i="29" s="1"/>
  <c r="S63" i="29"/>
  <c r="R63" i="29"/>
  <c r="Q63" i="29"/>
  <c r="P63" i="29"/>
  <c r="E63" i="29"/>
  <c r="T63" i="29" s="1"/>
  <c r="U62" i="29"/>
  <c r="S62" i="29"/>
  <c r="R62" i="29"/>
  <c r="Q62" i="29"/>
  <c r="P62" i="29"/>
  <c r="E62" i="29"/>
  <c r="T62" i="29" s="1"/>
  <c r="U61" i="29"/>
  <c r="T61" i="29"/>
  <c r="S61" i="29"/>
  <c r="R61" i="29"/>
  <c r="Q61" i="29"/>
  <c r="P61" i="29"/>
  <c r="E61" i="29"/>
  <c r="V59" i="29"/>
  <c r="O59" i="29"/>
  <c r="N59" i="29"/>
  <c r="M59" i="29"/>
  <c r="S59" i="29" s="1"/>
  <c r="L59" i="29"/>
  <c r="R59" i="29" s="1"/>
  <c r="K59" i="29"/>
  <c r="J59" i="29"/>
  <c r="I59" i="29"/>
  <c r="H59" i="29"/>
  <c r="G59" i="29"/>
  <c r="F59" i="29"/>
  <c r="C59" i="29"/>
  <c r="B59" i="29"/>
  <c r="S58" i="29"/>
  <c r="R58" i="29"/>
  <c r="Q58" i="29"/>
  <c r="P58" i="29"/>
  <c r="E58" i="29"/>
  <c r="T58" i="29" s="1"/>
  <c r="U57" i="29"/>
  <c r="T57" i="29"/>
  <c r="S57" i="29"/>
  <c r="R57" i="29"/>
  <c r="Q57" i="29"/>
  <c r="P57" i="29"/>
  <c r="E57" i="29"/>
  <c r="S56" i="29"/>
  <c r="R56" i="29"/>
  <c r="Q56" i="29"/>
  <c r="P56" i="29"/>
  <c r="E56" i="29"/>
  <c r="U56" i="29" s="1"/>
  <c r="S55" i="29"/>
  <c r="R55" i="29"/>
  <c r="Q55" i="29"/>
  <c r="P55" i="29"/>
  <c r="E55" i="29"/>
  <c r="T55" i="29" s="1"/>
  <c r="W53" i="29"/>
  <c r="V53" i="29"/>
  <c r="O53" i="29"/>
  <c r="N53" i="29"/>
  <c r="M53" i="29"/>
  <c r="S53" i="29" s="1"/>
  <c r="L53" i="29"/>
  <c r="R53" i="29" s="1"/>
  <c r="K53" i="29"/>
  <c r="J53" i="29"/>
  <c r="I53" i="29"/>
  <c r="H53" i="29"/>
  <c r="G53" i="29"/>
  <c r="F53" i="29"/>
  <c r="C53" i="29"/>
  <c r="B53" i="29"/>
  <c r="U52" i="29"/>
  <c r="T52" i="29"/>
  <c r="S52" i="29"/>
  <c r="R52" i="29"/>
  <c r="Q52" i="29"/>
  <c r="P52" i="29"/>
  <c r="E52" i="29"/>
  <c r="S51" i="29"/>
  <c r="R51" i="29"/>
  <c r="Q51" i="29"/>
  <c r="P51" i="29"/>
  <c r="E51" i="29"/>
  <c r="U51" i="29" s="1"/>
  <c r="S50" i="29"/>
  <c r="R50" i="29"/>
  <c r="Q50" i="29"/>
  <c r="P50" i="29"/>
  <c r="E50" i="29"/>
  <c r="T50" i="29" s="1"/>
  <c r="U49" i="29"/>
  <c r="S49" i="29"/>
  <c r="R49" i="29"/>
  <c r="Q49" i="29"/>
  <c r="P49" i="29"/>
  <c r="E49" i="29"/>
  <c r="T49" i="29" s="1"/>
  <c r="U48" i="29"/>
  <c r="T48" i="29"/>
  <c r="S48" i="29"/>
  <c r="R48" i="29"/>
  <c r="Q48" i="29"/>
  <c r="P48" i="29"/>
  <c r="E48" i="29"/>
  <c r="S47" i="29"/>
  <c r="R47" i="29"/>
  <c r="Q47" i="29"/>
  <c r="P47" i="29"/>
  <c r="E47" i="29"/>
  <c r="U47" i="29" s="1"/>
  <c r="S46" i="29"/>
  <c r="R46" i="29"/>
  <c r="Q46" i="29"/>
  <c r="P46" i="29"/>
  <c r="E46" i="29"/>
  <c r="T46" i="29" s="1"/>
  <c r="U45" i="29"/>
  <c r="T45" i="29"/>
  <c r="S45" i="29"/>
  <c r="R45" i="29"/>
  <c r="Q45" i="29"/>
  <c r="P45" i="29"/>
  <c r="E45" i="29"/>
  <c r="U44" i="29"/>
  <c r="T44" i="29"/>
  <c r="S44" i="29"/>
  <c r="R44" i="29"/>
  <c r="Q44" i="29"/>
  <c r="P44" i="29"/>
  <c r="E44" i="29"/>
  <c r="S43" i="29"/>
  <c r="R43" i="29"/>
  <c r="Q43" i="29"/>
  <c r="P43" i="29"/>
  <c r="E43" i="29"/>
  <c r="S42" i="29"/>
  <c r="R42" i="29"/>
  <c r="Q42" i="29"/>
  <c r="P42" i="29"/>
  <c r="E42" i="29"/>
  <c r="T42" i="29" s="1"/>
  <c r="W40" i="29"/>
  <c r="V40" i="29"/>
  <c r="O40" i="29"/>
  <c r="N40" i="29"/>
  <c r="R40" i="29" s="1"/>
  <c r="M40" i="29"/>
  <c r="L40" i="29"/>
  <c r="K40" i="29"/>
  <c r="J40" i="29"/>
  <c r="I40" i="29"/>
  <c r="H40" i="29"/>
  <c r="P40" i="29" s="1"/>
  <c r="G40" i="29"/>
  <c r="F40" i="29"/>
  <c r="C40" i="29"/>
  <c r="B40" i="29"/>
  <c r="E40" i="29" s="1"/>
  <c r="U39" i="29"/>
  <c r="T39" i="29"/>
  <c r="S39" i="29"/>
  <c r="R39" i="29"/>
  <c r="Q39" i="29"/>
  <c r="P39" i="29"/>
  <c r="E39" i="29"/>
  <c r="S38" i="29"/>
  <c r="R38" i="29"/>
  <c r="Q38" i="29"/>
  <c r="P38" i="29"/>
  <c r="E38" i="29"/>
  <c r="U38" i="29" s="1"/>
  <c r="S37" i="29"/>
  <c r="R37" i="29"/>
  <c r="Q37" i="29"/>
  <c r="P37" i="29"/>
  <c r="E37" i="29"/>
  <c r="T37" i="29" s="1"/>
  <c r="S36" i="29"/>
  <c r="R36" i="29"/>
  <c r="Q36" i="29"/>
  <c r="U36" i="29" s="1"/>
  <c r="P36" i="29"/>
  <c r="T36" i="29" s="1"/>
  <c r="E36" i="29"/>
  <c r="S35" i="29"/>
  <c r="R35" i="29"/>
  <c r="Q35" i="29"/>
  <c r="P35" i="29"/>
  <c r="E35" i="29"/>
  <c r="W33" i="29"/>
  <c r="V33" i="29"/>
  <c r="O33" i="29"/>
  <c r="N33" i="29"/>
  <c r="M33" i="29"/>
  <c r="L33" i="29"/>
  <c r="R33" i="29" s="1"/>
  <c r="K33" i="29"/>
  <c r="J33" i="29"/>
  <c r="I33" i="29"/>
  <c r="Q33" i="29" s="1"/>
  <c r="H33" i="29"/>
  <c r="G33" i="29"/>
  <c r="F33" i="29"/>
  <c r="C33" i="29"/>
  <c r="B33" i="29"/>
  <c r="S32" i="29"/>
  <c r="R32" i="29"/>
  <c r="Q32" i="29"/>
  <c r="P32" i="29"/>
  <c r="E32" i="29"/>
  <c r="T32" i="29" s="1"/>
  <c r="W30" i="29"/>
  <c r="V30" i="29"/>
  <c r="R30" i="29"/>
  <c r="O30" i="29"/>
  <c r="N30" i="29"/>
  <c r="M30" i="29"/>
  <c r="S30" i="29" s="1"/>
  <c r="L30" i="29"/>
  <c r="K30" i="29"/>
  <c r="J30" i="29"/>
  <c r="I30" i="29"/>
  <c r="H30" i="29"/>
  <c r="G30" i="29"/>
  <c r="F30" i="29"/>
  <c r="E30" i="29"/>
  <c r="C30" i="29"/>
  <c r="B30" i="29"/>
  <c r="T29" i="29"/>
  <c r="S29" i="29"/>
  <c r="R29" i="29"/>
  <c r="Q29" i="29"/>
  <c r="P29" i="29"/>
  <c r="E29" i="29"/>
  <c r="U29" i="29" s="1"/>
  <c r="S28" i="29"/>
  <c r="R28" i="29"/>
  <c r="Q28" i="29"/>
  <c r="P28" i="29"/>
  <c r="E28" i="29"/>
  <c r="U28" i="29" s="1"/>
  <c r="S27" i="29"/>
  <c r="R27" i="29"/>
  <c r="Q27" i="29"/>
  <c r="P27" i="29"/>
  <c r="E27" i="29"/>
  <c r="T27" i="29" s="1"/>
  <c r="U26" i="29"/>
  <c r="T26" i="29"/>
  <c r="S26" i="29"/>
  <c r="R26" i="29"/>
  <c r="Q26" i="29"/>
  <c r="P26" i="29"/>
  <c r="E26" i="29"/>
  <c r="W24" i="29"/>
  <c r="V24" i="29"/>
  <c r="O24" i="29"/>
  <c r="N24" i="29"/>
  <c r="M24" i="29"/>
  <c r="S24" i="29" s="1"/>
  <c r="L24" i="29"/>
  <c r="R24" i="29" s="1"/>
  <c r="K24" i="29"/>
  <c r="J24" i="29"/>
  <c r="I24" i="29"/>
  <c r="H24" i="29"/>
  <c r="G24" i="29"/>
  <c r="F24" i="29"/>
  <c r="C24" i="29"/>
  <c r="B24" i="29"/>
  <c r="S23" i="29"/>
  <c r="R23" i="29"/>
  <c r="Q23" i="29"/>
  <c r="P23" i="29"/>
  <c r="E23" i="29"/>
  <c r="U23" i="29" s="1"/>
  <c r="S22" i="29"/>
  <c r="R22" i="29"/>
  <c r="Q22" i="29"/>
  <c r="P22" i="29"/>
  <c r="E22" i="29"/>
  <c r="T22" i="29" s="1"/>
  <c r="U21" i="29"/>
  <c r="T21" i="29"/>
  <c r="S21" i="29"/>
  <c r="R21" i="29"/>
  <c r="Q21" i="29"/>
  <c r="P21" i="29"/>
  <c r="E21" i="29"/>
  <c r="S20" i="29"/>
  <c r="R20" i="29"/>
  <c r="Q20" i="29"/>
  <c r="P20" i="29"/>
  <c r="E20" i="29"/>
  <c r="S19" i="29"/>
  <c r="R19" i="29"/>
  <c r="Q19" i="29"/>
  <c r="P19" i="29"/>
  <c r="E19" i="29"/>
  <c r="U19" i="29" s="1"/>
  <c r="S18" i="29"/>
  <c r="R18" i="29"/>
  <c r="Q18" i="29"/>
  <c r="P18" i="29"/>
  <c r="E18" i="29"/>
  <c r="T18" i="29" s="1"/>
  <c r="U17" i="29"/>
  <c r="T17" i="29"/>
  <c r="S17" i="29"/>
  <c r="R17" i="29"/>
  <c r="Q17" i="29"/>
  <c r="P17" i="29"/>
  <c r="E17" i="29"/>
  <c r="W15" i="29"/>
  <c r="V15" i="29"/>
  <c r="O15" i="29"/>
  <c r="N15" i="29"/>
  <c r="M15" i="29"/>
  <c r="S15" i="29" s="1"/>
  <c r="L15" i="29"/>
  <c r="R15" i="29" s="1"/>
  <c r="K15" i="29"/>
  <c r="J15" i="29"/>
  <c r="I15" i="29"/>
  <c r="H15" i="29"/>
  <c r="G15" i="29"/>
  <c r="F15" i="29"/>
  <c r="C15" i="29"/>
  <c r="B15" i="29"/>
  <c r="S14" i="29"/>
  <c r="R14" i="29"/>
  <c r="Q14" i="29"/>
  <c r="P14" i="29"/>
  <c r="E14" i="29"/>
  <c r="U14" i="29" s="1"/>
  <c r="S13" i="29"/>
  <c r="R13" i="29"/>
  <c r="Q13" i="29"/>
  <c r="P13" i="29"/>
  <c r="E13" i="29"/>
  <c r="T13" i="29" s="1"/>
  <c r="S12" i="29"/>
  <c r="R12" i="29"/>
  <c r="Q12" i="29"/>
  <c r="P12" i="29"/>
  <c r="E12" i="29"/>
  <c r="S11" i="29"/>
  <c r="R11" i="29"/>
  <c r="Q11" i="29"/>
  <c r="P11" i="29"/>
  <c r="E11" i="29"/>
  <c r="S10" i="29"/>
  <c r="R10" i="29"/>
  <c r="Q10" i="29"/>
  <c r="P10" i="29"/>
  <c r="E10" i="29"/>
  <c r="U10" i="29" s="1"/>
  <c r="S9" i="29"/>
  <c r="R9" i="29"/>
  <c r="Q9" i="29"/>
  <c r="P9" i="29"/>
  <c r="E9" i="29"/>
  <c r="U9" i="29" s="1"/>
  <c r="S93" i="28"/>
  <c r="R93" i="28"/>
  <c r="Q93" i="28"/>
  <c r="P93" i="28"/>
  <c r="E93" i="28"/>
  <c r="S92" i="28"/>
  <c r="R92" i="28"/>
  <c r="Q92" i="28"/>
  <c r="P92" i="28"/>
  <c r="E92" i="28"/>
  <c r="S91" i="28"/>
  <c r="R91" i="28"/>
  <c r="Q91" i="28"/>
  <c r="P91" i="28"/>
  <c r="E91" i="28"/>
  <c r="U91" i="28" s="1"/>
  <c r="S90" i="28"/>
  <c r="R90" i="28"/>
  <c r="Q90" i="28"/>
  <c r="P90" i="28"/>
  <c r="E90" i="28"/>
  <c r="T90" i="28" s="1"/>
  <c r="S89" i="28"/>
  <c r="R89" i="28"/>
  <c r="Q89" i="28"/>
  <c r="P89" i="28"/>
  <c r="E89" i="28"/>
  <c r="S88" i="28"/>
  <c r="R88" i="28"/>
  <c r="Q88" i="28"/>
  <c r="P88" i="28"/>
  <c r="E88" i="28"/>
  <c r="S87" i="28"/>
  <c r="R87" i="28"/>
  <c r="Q87" i="28"/>
  <c r="P87" i="28"/>
  <c r="E87" i="28"/>
  <c r="U87" i="28" s="1"/>
  <c r="S86" i="28"/>
  <c r="R86" i="28"/>
  <c r="Q86" i="28"/>
  <c r="P86" i="28"/>
  <c r="E86" i="28"/>
  <c r="T86" i="28" s="1"/>
  <c r="W72" i="28"/>
  <c r="V72" i="28"/>
  <c r="O72" i="28"/>
  <c r="N72" i="28"/>
  <c r="M72" i="28"/>
  <c r="S72" i="28" s="1"/>
  <c r="L72" i="28"/>
  <c r="K72" i="28"/>
  <c r="J72" i="28"/>
  <c r="I72" i="28"/>
  <c r="H72" i="28"/>
  <c r="G72" i="28"/>
  <c r="F72" i="28"/>
  <c r="C72" i="28"/>
  <c r="B72" i="28"/>
  <c r="E72" i="28" s="1"/>
  <c r="W71" i="28"/>
  <c r="V71" i="28"/>
  <c r="O71" i="28"/>
  <c r="N71" i="28"/>
  <c r="M71" i="28"/>
  <c r="S71" i="28" s="1"/>
  <c r="L71" i="28"/>
  <c r="R71" i="28" s="1"/>
  <c r="K71" i="28"/>
  <c r="J71" i="28"/>
  <c r="I71" i="28"/>
  <c r="H71" i="28"/>
  <c r="G71" i="28"/>
  <c r="F71" i="28"/>
  <c r="C71" i="28"/>
  <c r="B71" i="28"/>
  <c r="W70" i="28"/>
  <c r="V70" i="28"/>
  <c r="O70" i="28"/>
  <c r="N70" i="28"/>
  <c r="M70" i="28"/>
  <c r="S70" i="28" s="1"/>
  <c r="L70" i="28"/>
  <c r="R70" i="28" s="1"/>
  <c r="K70" i="28"/>
  <c r="J70" i="28"/>
  <c r="I70" i="28"/>
  <c r="Q70" i="28" s="1"/>
  <c r="H70" i="28"/>
  <c r="G70" i="28"/>
  <c r="F70" i="28"/>
  <c r="C70" i="28"/>
  <c r="B70" i="28"/>
  <c r="S69" i="28"/>
  <c r="R69" i="28"/>
  <c r="Q69" i="28"/>
  <c r="P69" i="28"/>
  <c r="E69" i="28"/>
  <c r="T69" i="28" s="1"/>
  <c r="W67" i="28"/>
  <c r="V67" i="28"/>
  <c r="O67" i="28"/>
  <c r="N67" i="28"/>
  <c r="M67" i="28"/>
  <c r="L67" i="28"/>
  <c r="K67" i="28"/>
  <c r="J67" i="28"/>
  <c r="I67" i="28"/>
  <c r="H67" i="28"/>
  <c r="G67" i="28"/>
  <c r="F67" i="28"/>
  <c r="C67" i="28"/>
  <c r="B67" i="28"/>
  <c r="W66" i="28"/>
  <c r="V66" i="28"/>
  <c r="O66" i="28"/>
  <c r="N66" i="28"/>
  <c r="M66" i="28"/>
  <c r="S66" i="28" s="1"/>
  <c r="L66" i="28"/>
  <c r="R66" i="28" s="1"/>
  <c r="K66" i="28"/>
  <c r="J66" i="28"/>
  <c r="I66" i="28"/>
  <c r="H66" i="28"/>
  <c r="G66" i="28"/>
  <c r="F66" i="28"/>
  <c r="C66" i="28"/>
  <c r="B66" i="28"/>
  <c r="S65" i="28"/>
  <c r="R65" i="28"/>
  <c r="Q65" i="28"/>
  <c r="P65" i="28"/>
  <c r="E65" i="28"/>
  <c r="S64" i="28"/>
  <c r="R64" i="28"/>
  <c r="Q64" i="28"/>
  <c r="P64" i="28"/>
  <c r="E64" i="28"/>
  <c r="T64" i="28" s="1"/>
  <c r="S63" i="28"/>
  <c r="R63" i="28"/>
  <c r="Q63" i="28"/>
  <c r="P63" i="28"/>
  <c r="E63" i="28"/>
  <c r="U62" i="28"/>
  <c r="T62" i="28"/>
  <c r="S62" i="28"/>
  <c r="R62" i="28"/>
  <c r="Q62" i="28"/>
  <c r="P62" i="28"/>
  <c r="E62" i="28"/>
  <c r="S61" i="28"/>
  <c r="R61" i="28"/>
  <c r="Q61" i="28"/>
  <c r="P61" i="28"/>
  <c r="E61" i="28"/>
  <c r="V59" i="28"/>
  <c r="O59" i="28"/>
  <c r="N59" i="28"/>
  <c r="M59" i="28"/>
  <c r="S59" i="28" s="1"/>
  <c r="L59" i="28"/>
  <c r="R59" i="28" s="1"/>
  <c r="K59" i="28"/>
  <c r="J59" i="28"/>
  <c r="I59" i="28"/>
  <c r="H59" i="28"/>
  <c r="G59" i="28"/>
  <c r="F59" i="28"/>
  <c r="E59" i="28"/>
  <c r="C59" i="28"/>
  <c r="B59" i="28"/>
  <c r="S58" i="28"/>
  <c r="R58" i="28"/>
  <c r="Q58" i="28"/>
  <c r="P58" i="28"/>
  <c r="E58" i="28"/>
  <c r="S57" i="28"/>
  <c r="R57" i="28"/>
  <c r="Q57" i="28"/>
  <c r="P57" i="28"/>
  <c r="E57" i="28"/>
  <c r="S56" i="28"/>
  <c r="R56" i="28"/>
  <c r="Q56" i="28"/>
  <c r="P56" i="28"/>
  <c r="E56" i="28"/>
  <c r="T56" i="28" s="1"/>
  <c r="S55" i="28"/>
  <c r="R55" i="28"/>
  <c r="Q55" i="28"/>
  <c r="P55" i="28"/>
  <c r="E55" i="28"/>
  <c r="W53" i="28"/>
  <c r="V53" i="28"/>
  <c r="O53" i="28"/>
  <c r="N53" i="28"/>
  <c r="M53" i="28"/>
  <c r="S53" i="28" s="1"/>
  <c r="L53" i="28"/>
  <c r="R53" i="28" s="1"/>
  <c r="K53" i="28"/>
  <c r="J53" i="28"/>
  <c r="I53" i="28"/>
  <c r="H53" i="28"/>
  <c r="G53" i="28"/>
  <c r="F53" i="28"/>
  <c r="C53" i="28"/>
  <c r="B53" i="28"/>
  <c r="S52" i="28"/>
  <c r="R52" i="28"/>
  <c r="Q52" i="28"/>
  <c r="P52" i="28"/>
  <c r="E52" i="28"/>
  <c r="S51" i="28"/>
  <c r="R51" i="28"/>
  <c r="Q51" i="28"/>
  <c r="P51" i="28"/>
  <c r="E51" i="28"/>
  <c r="T51" i="28" s="1"/>
  <c r="S50" i="28"/>
  <c r="R50" i="28"/>
  <c r="Q50" i="28"/>
  <c r="P50" i="28"/>
  <c r="E50" i="28"/>
  <c r="U49" i="28"/>
  <c r="T49" i="28"/>
  <c r="S49" i="28"/>
  <c r="R49" i="28"/>
  <c r="Q49" i="28"/>
  <c r="P49" i="28"/>
  <c r="E49" i="28"/>
  <c r="S48" i="28"/>
  <c r="R48" i="28"/>
  <c r="Q48" i="28"/>
  <c r="P48" i="28"/>
  <c r="E48" i="28"/>
  <c r="S47" i="28"/>
  <c r="R47" i="28"/>
  <c r="Q47" i="28"/>
  <c r="P47" i="28"/>
  <c r="E47" i="28"/>
  <c r="T47" i="28" s="1"/>
  <c r="U46" i="28"/>
  <c r="S46" i="28"/>
  <c r="R46" i="28"/>
  <c r="Q46" i="28"/>
  <c r="P46" i="28"/>
  <c r="E46" i="28"/>
  <c r="T46" i="28" s="1"/>
  <c r="U45" i="28"/>
  <c r="T45" i="28"/>
  <c r="S45" i="28"/>
  <c r="R45" i="28"/>
  <c r="Q45" i="28"/>
  <c r="P45" i="28"/>
  <c r="E45" i="28"/>
  <c r="S44" i="28"/>
  <c r="R44" i="28"/>
  <c r="Q44" i="28"/>
  <c r="P44" i="28"/>
  <c r="E44" i="28"/>
  <c r="S43" i="28"/>
  <c r="R43" i="28"/>
  <c r="Q43" i="28"/>
  <c r="P43" i="28"/>
  <c r="E43" i="28"/>
  <c r="U43" i="28" s="1"/>
  <c r="U42" i="28"/>
  <c r="S42" i="28"/>
  <c r="R42" i="28"/>
  <c r="Q42" i="28"/>
  <c r="P42" i="28"/>
  <c r="E42" i="28"/>
  <c r="T42" i="28" s="1"/>
  <c r="W40" i="28"/>
  <c r="V40" i="28"/>
  <c r="O40" i="28"/>
  <c r="N40" i="28"/>
  <c r="M40" i="28"/>
  <c r="S40" i="28" s="1"/>
  <c r="L40" i="28"/>
  <c r="K40" i="28"/>
  <c r="J40" i="28"/>
  <c r="I40" i="28"/>
  <c r="H40" i="28"/>
  <c r="G40" i="28"/>
  <c r="F40" i="28"/>
  <c r="C40" i="28"/>
  <c r="B40" i="28"/>
  <c r="S39" i="28"/>
  <c r="R39" i="28"/>
  <c r="Q39" i="28"/>
  <c r="P39" i="28"/>
  <c r="E39" i="28"/>
  <c r="S38" i="28"/>
  <c r="R38" i="28"/>
  <c r="Q38" i="28"/>
  <c r="P38" i="28"/>
  <c r="E38" i="28"/>
  <c r="T38" i="28" s="1"/>
  <c r="U37" i="28"/>
  <c r="S37" i="28"/>
  <c r="R37" i="28"/>
  <c r="Q37" i="28"/>
  <c r="P37" i="28"/>
  <c r="E37" i="28"/>
  <c r="T37" i="28" s="1"/>
  <c r="S36" i="28"/>
  <c r="R36" i="28"/>
  <c r="Q36" i="28"/>
  <c r="P36" i="28"/>
  <c r="E36" i="28"/>
  <c r="U36" i="28" s="1"/>
  <c r="S35" i="28"/>
  <c r="R35" i="28"/>
  <c r="Q35" i="28"/>
  <c r="P35" i="28"/>
  <c r="E35" i="28"/>
  <c r="W33" i="28"/>
  <c r="V33" i="28"/>
  <c r="O33" i="28"/>
  <c r="S33" i="28" s="1"/>
  <c r="N33" i="28"/>
  <c r="R33" i="28" s="1"/>
  <c r="M33" i="28"/>
  <c r="L33" i="28"/>
  <c r="K33" i="28"/>
  <c r="J33" i="28"/>
  <c r="I33" i="28"/>
  <c r="H33" i="28"/>
  <c r="G33" i="28"/>
  <c r="F33" i="28"/>
  <c r="C33" i="28"/>
  <c r="B33" i="28"/>
  <c r="E33" i="28" s="1"/>
  <c r="S32" i="28"/>
  <c r="R32" i="28"/>
  <c r="Q32" i="28"/>
  <c r="P32" i="28"/>
  <c r="E32" i="28"/>
  <c r="T32" i="28" s="1"/>
  <c r="W30" i="28"/>
  <c r="V30" i="28"/>
  <c r="O30" i="28"/>
  <c r="N30" i="28"/>
  <c r="M30" i="28"/>
  <c r="S30" i="28" s="1"/>
  <c r="L30" i="28"/>
  <c r="R30" i="28" s="1"/>
  <c r="K30" i="28"/>
  <c r="J30" i="28"/>
  <c r="I30" i="28"/>
  <c r="Q30" i="28" s="1"/>
  <c r="H30" i="28"/>
  <c r="G30" i="28"/>
  <c r="F30" i="28"/>
  <c r="C30" i="28"/>
  <c r="E30" i="28" s="1"/>
  <c r="B30" i="28"/>
  <c r="S29" i="28"/>
  <c r="R29" i="28"/>
  <c r="Q29" i="28"/>
  <c r="P29" i="28"/>
  <c r="E29" i="28"/>
  <c r="S28" i="28"/>
  <c r="R28" i="28"/>
  <c r="Q28" i="28"/>
  <c r="P28" i="28"/>
  <c r="E28" i="28"/>
  <c r="T28" i="28" s="1"/>
  <c r="U27" i="28"/>
  <c r="S27" i="28"/>
  <c r="R27" i="28"/>
  <c r="Q27" i="28"/>
  <c r="P27" i="28"/>
  <c r="E27" i="28"/>
  <c r="T27" i="28" s="1"/>
  <c r="T26" i="28"/>
  <c r="S26" i="28"/>
  <c r="R26" i="28"/>
  <c r="Q26" i="28"/>
  <c r="P26" i="28"/>
  <c r="E26" i="28"/>
  <c r="U26" i="28" s="1"/>
  <c r="W24" i="28"/>
  <c r="V24" i="28"/>
  <c r="S24" i="28"/>
  <c r="O24" i="28"/>
  <c r="N24" i="28"/>
  <c r="M24" i="28"/>
  <c r="L24" i="28"/>
  <c r="R24" i="28" s="1"/>
  <c r="K24" i="28"/>
  <c r="J24" i="28"/>
  <c r="I24" i="28"/>
  <c r="H24" i="28"/>
  <c r="G24" i="28"/>
  <c r="F24" i="28"/>
  <c r="C24" i="28"/>
  <c r="B24" i="28"/>
  <c r="E24" i="28" s="1"/>
  <c r="S23" i="28"/>
  <c r="R23" i="28"/>
  <c r="Q23" i="28"/>
  <c r="P23" i="28"/>
  <c r="E23" i="28"/>
  <c r="T23" i="28" s="1"/>
  <c r="U22" i="28"/>
  <c r="S22" i="28"/>
  <c r="R22" i="28"/>
  <c r="Q22" i="28"/>
  <c r="P22" i="28"/>
  <c r="E22" i="28"/>
  <c r="T22" i="28" s="1"/>
  <c r="T21" i="28"/>
  <c r="S21" i="28"/>
  <c r="R21" i="28"/>
  <c r="Q21" i="28"/>
  <c r="P21" i="28"/>
  <c r="E21" i="28"/>
  <c r="U21" i="28" s="1"/>
  <c r="S20" i="28"/>
  <c r="R20" i="28"/>
  <c r="Q20" i="28"/>
  <c r="P20" i="28"/>
  <c r="E20" i="28"/>
  <c r="S19" i="28"/>
  <c r="R19" i="28"/>
  <c r="Q19" i="28"/>
  <c r="P19" i="28"/>
  <c r="E19" i="28"/>
  <c r="T19" i="28" s="1"/>
  <c r="U18" i="28"/>
  <c r="S18" i="28"/>
  <c r="R18" i="28"/>
  <c r="Q18" i="28"/>
  <c r="P18" i="28"/>
  <c r="E18" i="28"/>
  <c r="T18" i="28" s="1"/>
  <c r="T17" i="28"/>
  <c r="S17" i="28"/>
  <c r="R17" i="28"/>
  <c r="Q17" i="28"/>
  <c r="P17" i="28"/>
  <c r="E17" i="28"/>
  <c r="U17" i="28" s="1"/>
  <c r="W15" i="28"/>
  <c r="V15" i="28"/>
  <c r="O15" i="28"/>
  <c r="N15" i="28"/>
  <c r="M15" i="28"/>
  <c r="S15" i="28" s="1"/>
  <c r="L15" i="28"/>
  <c r="R15" i="28" s="1"/>
  <c r="K15" i="28"/>
  <c r="J15" i="28"/>
  <c r="I15" i="28"/>
  <c r="H15" i="28"/>
  <c r="G15" i="28"/>
  <c r="F15" i="28"/>
  <c r="C15" i="28"/>
  <c r="B15" i="28"/>
  <c r="E15" i="28" s="1"/>
  <c r="S14" i="28"/>
  <c r="R14" i="28"/>
  <c r="Q14" i="28"/>
  <c r="P14" i="28"/>
  <c r="E14" i="28"/>
  <c r="T14" i="28" s="1"/>
  <c r="U13" i="28"/>
  <c r="S13" i="28"/>
  <c r="R13" i="28"/>
  <c r="Q13" i="28"/>
  <c r="P13" i="28"/>
  <c r="E13" i="28"/>
  <c r="T13" i="28" s="1"/>
  <c r="T12" i="28"/>
  <c r="S12" i="28"/>
  <c r="R12" i="28"/>
  <c r="Q12" i="28"/>
  <c r="P12" i="28"/>
  <c r="E12" i="28"/>
  <c r="U12" i="28" s="1"/>
  <c r="S11" i="28"/>
  <c r="R11" i="28"/>
  <c r="Q11" i="28"/>
  <c r="P11" i="28"/>
  <c r="E11" i="28"/>
  <c r="S10" i="28"/>
  <c r="R10" i="28"/>
  <c r="Q10" i="28"/>
  <c r="P10" i="28"/>
  <c r="E10" i="28"/>
  <c r="U9" i="28"/>
  <c r="S9" i="28"/>
  <c r="R9" i="28"/>
  <c r="Q9" i="28"/>
  <c r="P9" i="28"/>
  <c r="E9" i="28"/>
  <c r="T9" i="28" s="1"/>
  <c r="S93" i="27"/>
  <c r="R93" i="27"/>
  <c r="Q93" i="27"/>
  <c r="P93" i="27"/>
  <c r="E93" i="27"/>
  <c r="S92" i="27"/>
  <c r="R92" i="27"/>
  <c r="Q92" i="27"/>
  <c r="P92" i="27"/>
  <c r="E92" i="27"/>
  <c r="S91" i="27"/>
  <c r="R91" i="27"/>
  <c r="Q91" i="27"/>
  <c r="P91" i="27"/>
  <c r="E91" i="27"/>
  <c r="T91" i="27" s="1"/>
  <c r="S90" i="27"/>
  <c r="R90" i="27"/>
  <c r="Q90" i="27"/>
  <c r="P90" i="27"/>
  <c r="E90" i="27"/>
  <c r="T89" i="27"/>
  <c r="S89" i="27"/>
  <c r="R89" i="27"/>
  <c r="Q89" i="27"/>
  <c r="P89" i="27"/>
  <c r="E89" i="27"/>
  <c r="U89" i="27" s="1"/>
  <c r="S88" i="27"/>
  <c r="R88" i="27"/>
  <c r="Q88" i="27"/>
  <c r="P88" i="27"/>
  <c r="E88" i="27"/>
  <c r="S87" i="27"/>
  <c r="R87" i="27"/>
  <c r="Q87" i="27"/>
  <c r="P87" i="27"/>
  <c r="E87" i="27"/>
  <c r="T87" i="27" s="1"/>
  <c r="U86" i="27"/>
  <c r="S86" i="27"/>
  <c r="R86" i="27"/>
  <c r="Q86" i="27"/>
  <c r="P86" i="27"/>
  <c r="E86" i="27"/>
  <c r="T86" i="27" s="1"/>
  <c r="W72" i="27"/>
  <c r="V72" i="27"/>
  <c r="O72" i="27"/>
  <c r="N72" i="27"/>
  <c r="M72" i="27"/>
  <c r="S72" i="27" s="1"/>
  <c r="L72" i="27"/>
  <c r="K72" i="27"/>
  <c r="J72" i="27"/>
  <c r="I72" i="27"/>
  <c r="H72" i="27"/>
  <c r="G72" i="27"/>
  <c r="F72" i="27"/>
  <c r="C72" i="27"/>
  <c r="B72" i="27"/>
  <c r="W71" i="27"/>
  <c r="V71" i="27"/>
  <c r="S71" i="27"/>
  <c r="O71" i="27"/>
  <c r="N71" i="27"/>
  <c r="R71" i="27" s="1"/>
  <c r="M71" i="27"/>
  <c r="L71" i="27"/>
  <c r="K71" i="27"/>
  <c r="J71" i="27"/>
  <c r="I71" i="27"/>
  <c r="H71" i="27"/>
  <c r="P71" i="27" s="1"/>
  <c r="G71" i="27"/>
  <c r="F71" i="27"/>
  <c r="C71" i="27"/>
  <c r="B71" i="27"/>
  <c r="W70" i="27"/>
  <c r="V70" i="27"/>
  <c r="O70" i="27"/>
  <c r="N70" i="27"/>
  <c r="R70" i="27" s="1"/>
  <c r="M70" i="27"/>
  <c r="S70" i="27" s="1"/>
  <c r="L70" i="27"/>
  <c r="K70" i="27"/>
  <c r="J70" i="27"/>
  <c r="I70" i="27"/>
  <c r="H70" i="27"/>
  <c r="G70" i="27"/>
  <c r="F70" i="27"/>
  <c r="C70" i="27"/>
  <c r="E70" i="27" s="1"/>
  <c r="B70" i="27"/>
  <c r="S69" i="27"/>
  <c r="R69" i="27"/>
  <c r="Q69" i="27"/>
  <c r="P69" i="27"/>
  <c r="E69" i="27"/>
  <c r="T69" i="27" s="1"/>
  <c r="W67" i="27"/>
  <c r="V67" i="27"/>
  <c r="O67" i="27"/>
  <c r="N67" i="27"/>
  <c r="M67" i="27"/>
  <c r="S67" i="27" s="1"/>
  <c r="L67" i="27"/>
  <c r="R67" i="27" s="1"/>
  <c r="K67" i="27"/>
  <c r="J67" i="27"/>
  <c r="I67" i="27"/>
  <c r="H67" i="27"/>
  <c r="G67" i="27"/>
  <c r="F67" i="27"/>
  <c r="C67" i="27"/>
  <c r="B67" i="27"/>
  <c r="W66" i="27"/>
  <c r="V66" i="27"/>
  <c r="R66" i="27"/>
  <c r="O66" i="27"/>
  <c r="N66" i="27"/>
  <c r="M66" i="27"/>
  <c r="S66" i="27" s="1"/>
  <c r="L66" i="27"/>
  <c r="K66" i="27"/>
  <c r="J66" i="27"/>
  <c r="I66" i="27"/>
  <c r="H66" i="27"/>
  <c r="G66" i="27"/>
  <c r="F66" i="27"/>
  <c r="C66" i="27"/>
  <c r="B66" i="27"/>
  <c r="S65" i="27"/>
  <c r="R65" i="27"/>
  <c r="Q65" i="27"/>
  <c r="P65" i="27"/>
  <c r="E65" i="27"/>
  <c r="T65" i="27" s="1"/>
  <c r="U64" i="27"/>
  <c r="T64" i="27"/>
  <c r="S64" i="27"/>
  <c r="R64" i="27"/>
  <c r="Q64" i="27"/>
  <c r="P64" i="27"/>
  <c r="E64" i="27"/>
  <c r="S63" i="27"/>
  <c r="R63" i="27"/>
  <c r="Q63" i="27"/>
  <c r="P63" i="27"/>
  <c r="E63" i="27"/>
  <c r="U63" i="27" s="1"/>
  <c r="S62" i="27"/>
  <c r="R62" i="27"/>
  <c r="Q62" i="27"/>
  <c r="P62" i="27"/>
  <c r="E62" i="27"/>
  <c r="S61" i="27"/>
  <c r="R61" i="27"/>
  <c r="Q61" i="27"/>
  <c r="P61" i="27"/>
  <c r="E61" i="27"/>
  <c r="U61" i="27" s="1"/>
  <c r="V59" i="27"/>
  <c r="S59" i="27"/>
  <c r="O59" i="27"/>
  <c r="N59" i="27"/>
  <c r="M59" i="27"/>
  <c r="L59" i="27"/>
  <c r="R59" i="27" s="1"/>
  <c r="K59" i="27"/>
  <c r="J59" i="27"/>
  <c r="I59" i="27"/>
  <c r="H59" i="27"/>
  <c r="G59" i="27"/>
  <c r="F59" i="27"/>
  <c r="C59" i="27"/>
  <c r="B59" i="27"/>
  <c r="S58" i="27"/>
  <c r="R58" i="27"/>
  <c r="Q58" i="27"/>
  <c r="P58" i="27"/>
  <c r="E58" i="27"/>
  <c r="S57" i="27"/>
  <c r="R57" i="27"/>
  <c r="Q57" i="27"/>
  <c r="P57" i="27"/>
  <c r="E57" i="27"/>
  <c r="U56" i="27"/>
  <c r="S56" i="27"/>
  <c r="R56" i="27"/>
  <c r="Q56" i="27"/>
  <c r="P56" i="27"/>
  <c r="E56" i="27"/>
  <c r="T56" i="27" s="1"/>
  <c r="T55" i="27"/>
  <c r="S55" i="27"/>
  <c r="R55" i="27"/>
  <c r="Q55" i="27"/>
  <c r="P55" i="27"/>
  <c r="E55" i="27"/>
  <c r="U55" i="27" s="1"/>
  <c r="W53" i="27"/>
  <c r="V53" i="27"/>
  <c r="O53" i="27"/>
  <c r="N53" i="27"/>
  <c r="M53" i="27"/>
  <c r="S53" i="27" s="1"/>
  <c r="L53" i="27"/>
  <c r="R53" i="27" s="1"/>
  <c r="K53" i="27"/>
  <c r="J53" i="27"/>
  <c r="I53" i="27"/>
  <c r="H53" i="27"/>
  <c r="G53" i="27"/>
  <c r="F53" i="27"/>
  <c r="C53" i="27"/>
  <c r="B53" i="27"/>
  <c r="E53" i="27" s="1"/>
  <c r="S52" i="27"/>
  <c r="R52" i="27"/>
  <c r="Q52" i="27"/>
  <c r="P52" i="27"/>
  <c r="E52" i="27"/>
  <c r="S51" i="27"/>
  <c r="R51" i="27"/>
  <c r="Q51" i="27"/>
  <c r="P51" i="27"/>
  <c r="E51" i="27"/>
  <c r="T50" i="27"/>
  <c r="S50" i="27"/>
  <c r="R50" i="27"/>
  <c r="Q50" i="27"/>
  <c r="P50" i="27"/>
  <c r="E50" i="27"/>
  <c r="U50" i="27" s="1"/>
  <c r="S49" i="27"/>
  <c r="R49" i="27"/>
  <c r="Q49" i="27"/>
  <c r="P49" i="27"/>
  <c r="E49" i="27"/>
  <c r="S48" i="27"/>
  <c r="R48" i="27"/>
  <c r="Q48" i="27"/>
  <c r="P48" i="27"/>
  <c r="E48" i="27"/>
  <c r="S47" i="27"/>
  <c r="R47" i="27"/>
  <c r="Q47" i="27"/>
  <c r="P47" i="27"/>
  <c r="E47" i="27"/>
  <c r="U47" i="27" s="1"/>
  <c r="S46" i="27"/>
  <c r="R46" i="27"/>
  <c r="Q46" i="27"/>
  <c r="P46" i="27"/>
  <c r="E46" i="27"/>
  <c r="U46" i="27" s="1"/>
  <c r="S45" i="27"/>
  <c r="R45" i="27"/>
  <c r="Q45" i="27"/>
  <c r="P45" i="27"/>
  <c r="E45" i="27"/>
  <c r="S44" i="27"/>
  <c r="R44" i="27"/>
  <c r="Q44" i="27"/>
  <c r="P44" i="27"/>
  <c r="E44" i="27"/>
  <c r="T44" i="27" s="1"/>
  <c r="U43" i="27"/>
  <c r="T43" i="27"/>
  <c r="S43" i="27"/>
  <c r="R43" i="27"/>
  <c r="Q43" i="27"/>
  <c r="P43" i="27"/>
  <c r="E43" i="27"/>
  <c r="S42" i="27"/>
  <c r="R42" i="27"/>
  <c r="Q42" i="27"/>
  <c r="P42" i="27"/>
  <c r="E42" i="27"/>
  <c r="U42" i="27" s="1"/>
  <c r="W40" i="27"/>
  <c r="V40" i="27"/>
  <c r="S40" i="27"/>
  <c r="O40" i="27"/>
  <c r="N40" i="27"/>
  <c r="R40" i="27" s="1"/>
  <c r="M40" i="27"/>
  <c r="L40" i="27"/>
  <c r="K40" i="27"/>
  <c r="J40" i="27"/>
  <c r="I40" i="27"/>
  <c r="H40" i="27"/>
  <c r="G40" i="27"/>
  <c r="F40" i="27"/>
  <c r="C40" i="27"/>
  <c r="B40" i="27"/>
  <c r="E40" i="27" s="1"/>
  <c r="S39" i="27"/>
  <c r="R39" i="27"/>
  <c r="Q39" i="27"/>
  <c r="P39" i="27"/>
  <c r="E39" i="27"/>
  <c r="S38" i="27"/>
  <c r="R38" i="27"/>
  <c r="Q38" i="27"/>
  <c r="P38" i="27"/>
  <c r="E38" i="27"/>
  <c r="T38" i="27" s="1"/>
  <c r="T37" i="27"/>
  <c r="S37" i="27"/>
  <c r="R37" i="27"/>
  <c r="Q37" i="27"/>
  <c r="P37" i="27"/>
  <c r="E37" i="27"/>
  <c r="U37" i="27" s="1"/>
  <c r="S36" i="27"/>
  <c r="R36" i="27"/>
  <c r="Q36" i="27"/>
  <c r="P36" i="27"/>
  <c r="E36" i="27"/>
  <c r="S35" i="27"/>
  <c r="R35" i="27"/>
  <c r="Q35" i="27"/>
  <c r="P35" i="27"/>
  <c r="E35" i="27"/>
  <c r="W33" i="27"/>
  <c r="V33" i="27"/>
  <c r="O33" i="27"/>
  <c r="N33" i="27"/>
  <c r="M33" i="27"/>
  <c r="S33" i="27" s="1"/>
  <c r="L33" i="27"/>
  <c r="R33" i="27" s="1"/>
  <c r="K33" i="27"/>
  <c r="J33" i="27"/>
  <c r="I33" i="27"/>
  <c r="Q33" i="27" s="1"/>
  <c r="H33" i="27"/>
  <c r="P33" i="27" s="1"/>
  <c r="G33" i="27"/>
  <c r="F33" i="27"/>
  <c r="E33" i="27"/>
  <c r="C33" i="27"/>
  <c r="B33" i="27"/>
  <c r="S32" i="27"/>
  <c r="R32" i="27"/>
  <c r="Q32" i="27"/>
  <c r="P32" i="27"/>
  <c r="E32" i="27"/>
  <c r="W30" i="27"/>
  <c r="V30" i="27"/>
  <c r="O30" i="27"/>
  <c r="N30" i="27"/>
  <c r="M30" i="27"/>
  <c r="S30" i="27" s="1"/>
  <c r="L30" i="27"/>
  <c r="R30" i="27" s="1"/>
  <c r="K30" i="27"/>
  <c r="J30" i="27"/>
  <c r="I30" i="27"/>
  <c r="H30" i="27"/>
  <c r="G30" i="27"/>
  <c r="F30" i="27"/>
  <c r="C30" i="27"/>
  <c r="B30" i="27"/>
  <c r="S29" i="27"/>
  <c r="R29" i="27"/>
  <c r="Q29" i="27"/>
  <c r="P29" i="27"/>
  <c r="E29" i="27"/>
  <c r="T29" i="27" s="1"/>
  <c r="U28" i="27"/>
  <c r="S28" i="27"/>
  <c r="R28" i="27"/>
  <c r="Q28" i="27"/>
  <c r="P28" i="27"/>
  <c r="E28" i="27"/>
  <c r="T28" i="27" s="1"/>
  <c r="T27" i="27"/>
  <c r="S27" i="27"/>
  <c r="R27" i="27"/>
  <c r="Q27" i="27"/>
  <c r="P27" i="27"/>
  <c r="E27" i="27"/>
  <c r="U27" i="27" s="1"/>
  <c r="S26" i="27"/>
  <c r="R26" i="27"/>
  <c r="Q26" i="27"/>
  <c r="P26" i="27"/>
  <c r="E26" i="27"/>
  <c r="W24" i="27"/>
  <c r="V24" i="27"/>
  <c r="O24" i="27"/>
  <c r="N24" i="27"/>
  <c r="M24" i="27"/>
  <c r="S24" i="27" s="1"/>
  <c r="L24" i="27"/>
  <c r="R24" i="27" s="1"/>
  <c r="K24" i="27"/>
  <c r="J24" i="27"/>
  <c r="I24" i="27"/>
  <c r="H24" i="27"/>
  <c r="G24" i="27"/>
  <c r="F24" i="27"/>
  <c r="C24" i="27"/>
  <c r="B24" i="27"/>
  <c r="E24" i="27" s="1"/>
  <c r="U23" i="27"/>
  <c r="S23" i="27"/>
  <c r="R23" i="27"/>
  <c r="Q23" i="27"/>
  <c r="P23" i="27"/>
  <c r="E23" i="27"/>
  <c r="T23" i="27" s="1"/>
  <c r="S22" i="27"/>
  <c r="R22" i="27"/>
  <c r="Q22" i="27"/>
  <c r="P22" i="27"/>
  <c r="E22" i="27"/>
  <c r="U22" i="27" s="1"/>
  <c r="S21" i="27"/>
  <c r="R21" i="27"/>
  <c r="Q21" i="27"/>
  <c r="P21" i="27"/>
  <c r="E21" i="27"/>
  <c r="S20" i="27"/>
  <c r="R20" i="27"/>
  <c r="Q20" i="27"/>
  <c r="P20" i="27"/>
  <c r="E20" i="27"/>
  <c r="T20" i="27" s="1"/>
  <c r="S19" i="27"/>
  <c r="R19" i="27"/>
  <c r="Q19" i="27"/>
  <c r="P19" i="27"/>
  <c r="E19" i="27"/>
  <c r="T19" i="27" s="1"/>
  <c r="T18" i="27"/>
  <c r="S18" i="27"/>
  <c r="R18" i="27"/>
  <c r="Q18" i="27"/>
  <c r="P18" i="27"/>
  <c r="E18" i="27"/>
  <c r="U18" i="27" s="1"/>
  <c r="S17" i="27"/>
  <c r="R17" i="27"/>
  <c r="Q17" i="27"/>
  <c r="P17" i="27"/>
  <c r="E17" i="27"/>
  <c r="W15" i="27"/>
  <c r="V15" i="27"/>
  <c r="O15" i="27"/>
  <c r="N15" i="27"/>
  <c r="M15" i="27"/>
  <c r="S15" i="27" s="1"/>
  <c r="L15" i="27"/>
  <c r="R15" i="27" s="1"/>
  <c r="K15" i="27"/>
  <c r="J15" i="27"/>
  <c r="I15" i="27"/>
  <c r="Q15" i="27" s="1"/>
  <c r="H15" i="27"/>
  <c r="G15" i="27"/>
  <c r="F15" i="27"/>
  <c r="C15" i="27"/>
  <c r="B15" i="27"/>
  <c r="E15" i="27" s="1"/>
  <c r="U14" i="27"/>
  <c r="S14" i="27"/>
  <c r="R14" i="27"/>
  <c r="Q14" i="27"/>
  <c r="P14" i="27"/>
  <c r="E14" i="27"/>
  <c r="T14" i="27" s="1"/>
  <c r="T13" i="27"/>
  <c r="S13" i="27"/>
  <c r="R13" i="27"/>
  <c r="Q13" i="27"/>
  <c r="P13" i="27"/>
  <c r="E13" i="27"/>
  <c r="U13" i="27" s="1"/>
  <c r="S12" i="27"/>
  <c r="R12" i="27"/>
  <c r="Q12" i="27"/>
  <c r="P12" i="27"/>
  <c r="E12" i="27"/>
  <c r="S11" i="27"/>
  <c r="R11" i="27"/>
  <c r="Q11" i="27"/>
  <c r="P11" i="27"/>
  <c r="E11" i="27"/>
  <c r="T11" i="27" s="1"/>
  <c r="S10" i="27"/>
  <c r="R10" i="27"/>
  <c r="Q10" i="27"/>
  <c r="U10" i="27" s="1"/>
  <c r="P10" i="27"/>
  <c r="E10" i="27"/>
  <c r="S9" i="27"/>
  <c r="R9" i="27"/>
  <c r="Q9" i="27"/>
  <c r="P9" i="27"/>
  <c r="E9" i="27"/>
  <c r="T9" i="27" s="1"/>
  <c r="S93" i="26"/>
  <c r="R93" i="26"/>
  <c r="Q93" i="26"/>
  <c r="P93" i="26"/>
  <c r="E93" i="26"/>
  <c r="S92" i="26"/>
  <c r="R92" i="26"/>
  <c r="Q92" i="26"/>
  <c r="P92" i="26"/>
  <c r="E92" i="26"/>
  <c r="T92" i="26" s="1"/>
  <c r="S91" i="26"/>
  <c r="R91" i="26"/>
  <c r="Q91" i="26"/>
  <c r="P91" i="26"/>
  <c r="E91" i="26"/>
  <c r="S90" i="26"/>
  <c r="R90" i="26"/>
  <c r="Q90" i="26"/>
  <c r="P90" i="26"/>
  <c r="E90" i="26"/>
  <c r="U90" i="26" s="1"/>
  <c r="S89" i="26"/>
  <c r="R89" i="26"/>
  <c r="Q89" i="26"/>
  <c r="P89" i="26"/>
  <c r="E89" i="26"/>
  <c r="S88" i="26"/>
  <c r="R88" i="26"/>
  <c r="Q88" i="26"/>
  <c r="P88" i="26"/>
  <c r="E88" i="26"/>
  <c r="T88" i="26" s="1"/>
  <c r="S87" i="26"/>
  <c r="R87" i="26"/>
  <c r="Q87" i="26"/>
  <c r="P87" i="26"/>
  <c r="E87" i="26"/>
  <c r="T87" i="26" s="1"/>
  <c r="T86" i="26"/>
  <c r="S86" i="26"/>
  <c r="R86" i="26"/>
  <c r="Q86" i="26"/>
  <c r="P86" i="26"/>
  <c r="E86" i="26"/>
  <c r="U86" i="26" s="1"/>
  <c r="W72" i="26"/>
  <c r="V72" i="26"/>
  <c r="O72" i="26"/>
  <c r="S72" i="26" s="1"/>
  <c r="N72" i="26"/>
  <c r="M72" i="26"/>
  <c r="L72" i="26"/>
  <c r="K72" i="26"/>
  <c r="J72" i="26"/>
  <c r="I72" i="26"/>
  <c r="H72" i="26"/>
  <c r="G72" i="26"/>
  <c r="F72" i="26"/>
  <c r="C72" i="26"/>
  <c r="B72" i="26"/>
  <c r="E72" i="26" s="1"/>
  <c r="W71" i="26"/>
  <c r="V71" i="26"/>
  <c r="O71" i="26"/>
  <c r="N71" i="26"/>
  <c r="R71" i="26" s="1"/>
  <c r="M71" i="26"/>
  <c r="S71" i="26" s="1"/>
  <c r="L71" i="26"/>
  <c r="K71" i="26"/>
  <c r="J71" i="26"/>
  <c r="I71" i="26"/>
  <c r="H71" i="26"/>
  <c r="G71" i="26"/>
  <c r="F71" i="26"/>
  <c r="E71" i="26"/>
  <c r="C71" i="26"/>
  <c r="B71" i="26"/>
  <c r="W70" i="26"/>
  <c r="V70" i="26"/>
  <c r="O70" i="26"/>
  <c r="N70" i="26"/>
  <c r="M70" i="26"/>
  <c r="S70" i="26" s="1"/>
  <c r="L70" i="26"/>
  <c r="R70" i="26" s="1"/>
  <c r="K70" i="26"/>
  <c r="J70" i="26"/>
  <c r="I70" i="26"/>
  <c r="H70" i="26"/>
  <c r="G70" i="26"/>
  <c r="F70" i="26"/>
  <c r="C70" i="26"/>
  <c r="E70" i="26" s="1"/>
  <c r="B70" i="26"/>
  <c r="S69" i="26"/>
  <c r="R69" i="26"/>
  <c r="Q69" i="26"/>
  <c r="P69" i="26"/>
  <c r="T69" i="26" s="1"/>
  <c r="E69" i="26"/>
  <c r="U69" i="26" s="1"/>
  <c r="W67" i="26"/>
  <c r="V67" i="26"/>
  <c r="O67" i="26"/>
  <c r="N67" i="26"/>
  <c r="M67" i="26"/>
  <c r="L67" i="26"/>
  <c r="K67" i="26"/>
  <c r="J67" i="26"/>
  <c r="I67" i="26"/>
  <c r="H67" i="26"/>
  <c r="G67" i="26"/>
  <c r="F67" i="26"/>
  <c r="C67" i="26"/>
  <c r="B67" i="26"/>
  <c r="W66" i="26"/>
  <c r="V66" i="26"/>
  <c r="S66" i="26"/>
  <c r="R66" i="26"/>
  <c r="O66" i="26"/>
  <c r="N66" i="26"/>
  <c r="M66" i="26"/>
  <c r="L66" i="26"/>
  <c r="K66" i="26"/>
  <c r="J66" i="26"/>
  <c r="I66" i="26"/>
  <c r="Q66" i="26" s="1"/>
  <c r="H66" i="26"/>
  <c r="G66" i="26"/>
  <c r="F66" i="26"/>
  <c r="C66" i="26"/>
  <c r="B66" i="26"/>
  <c r="U65" i="26"/>
  <c r="S65" i="26"/>
  <c r="R65" i="26"/>
  <c r="Q65" i="26"/>
  <c r="P65" i="26"/>
  <c r="E65" i="26"/>
  <c r="T65" i="26" s="1"/>
  <c r="U64" i="26"/>
  <c r="S64" i="26"/>
  <c r="R64" i="26"/>
  <c r="Q64" i="26"/>
  <c r="P64" i="26"/>
  <c r="E64" i="26"/>
  <c r="T64" i="26" s="1"/>
  <c r="S63" i="26"/>
  <c r="R63" i="26"/>
  <c r="Q63" i="26"/>
  <c r="P63" i="26"/>
  <c r="E63" i="26"/>
  <c r="S62" i="26"/>
  <c r="R62" i="26"/>
  <c r="Q62" i="26"/>
  <c r="P62" i="26"/>
  <c r="E62" i="26"/>
  <c r="T62" i="26" s="1"/>
  <c r="T61" i="26"/>
  <c r="S61" i="26"/>
  <c r="R61" i="26"/>
  <c r="Q61" i="26"/>
  <c r="P61" i="26"/>
  <c r="E61" i="26"/>
  <c r="U61" i="26" s="1"/>
  <c r="V59" i="26"/>
  <c r="O59" i="26"/>
  <c r="N59" i="26"/>
  <c r="M59" i="26"/>
  <c r="S59" i="26" s="1"/>
  <c r="L59" i="26"/>
  <c r="R59" i="26" s="1"/>
  <c r="K59" i="26"/>
  <c r="J59" i="26"/>
  <c r="I59" i="26"/>
  <c r="H59" i="26"/>
  <c r="G59" i="26"/>
  <c r="F59" i="26"/>
  <c r="C59" i="26"/>
  <c r="B59" i="26"/>
  <c r="S58" i="26"/>
  <c r="R58" i="26"/>
  <c r="Q58" i="26"/>
  <c r="P58" i="26"/>
  <c r="E58" i="26"/>
  <c r="T58" i="26" s="1"/>
  <c r="S57" i="26"/>
  <c r="R57" i="26"/>
  <c r="Q57" i="26"/>
  <c r="P57" i="26"/>
  <c r="E57" i="26"/>
  <c r="T57" i="26" s="1"/>
  <c r="S56" i="26"/>
  <c r="R56" i="26"/>
  <c r="Q56" i="26"/>
  <c r="P56" i="26"/>
  <c r="E56" i="26"/>
  <c r="S55" i="26"/>
  <c r="R55" i="26"/>
  <c r="Q55" i="26"/>
  <c r="P55" i="26"/>
  <c r="E55" i="26"/>
  <c r="W53" i="26"/>
  <c r="V53" i="26"/>
  <c r="O53" i="26"/>
  <c r="N53" i="26"/>
  <c r="M53" i="26"/>
  <c r="S53" i="26" s="1"/>
  <c r="L53" i="26"/>
  <c r="R53" i="26" s="1"/>
  <c r="K53" i="26"/>
  <c r="J53" i="26"/>
  <c r="I53" i="26"/>
  <c r="H53" i="26"/>
  <c r="G53" i="26"/>
  <c r="F53" i="26"/>
  <c r="C53" i="26"/>
  <c r="B53" i="26"/>
  <c r="E53" i="26" s="1"/>
  <c r="S52" i="26"/>
  <c r="R52" i="26"/>
  <c r="Q52" i="26"/>
  <c r="P52" i="26"/>
  <c r="E52" i="26"/>
  <c r="T52" i="26" s="1"/>
  <c r="S51" i="26"/>
  <c r="R51" i="26"/>
  <c r="Q51" i="26"/>
  <c r="P51" i="26"/>
  <c r="E51" i="26"/>
  <c r="S50" i="26"/>
  <c r="R50" i="26"/>
  <c r="Q50" i="26"/>
  <c r="P50" i="26"/>
  <c r="E50" i="26"/>
  <c r="S49" i="26"/>
  <c r="R49" i="26"/>
  <c r="Q49" i="26"/>
  <c r="P49" i="26"/>
  <c r="E49" i="26"/>
  <c r="T49" i="26" s="1"/>
  <c r="S48" i="26"/>
  <c r="R48" i="26"/>
  <c r="Q48" i="26"/>
  <c r="P48" i="26"/>
  <c r="E48" i="26"/>
  <c r="S47" i="26"/>
  <c r="R47" i="26"/>
  <c r="Q47" i="26"/>
  <c r="P47" i="26"/>
  <c r="E47" i="26"/>
  <c r="T47" i="26" s="1"/>
  <c r="S46" i="26"/>
  <c r="R46" i="26"/>
  <c r="Q46" i="26"/>
  <c r="P46" i="26"/>
  <c r="E46" i="26"/>
  <c r="S45" i="26"/>
  <c r="R45" i="26"/>
  <c r="Q45" i="26"/>
  <c r="P45" i="26"/>
  <c r="E45" i="26"/>
  <c r="T45" i="26" s="1"/>
  <c r="S44" i="26"/>
  <c r="R44" i="26"/>
  <c r="Q44" i="26"/>
  <c r="P44" i="26"/>
  <c r="E44" i="26"/>
  <c r="T44" i="26" s="1"/>
  <c r="U43" i="26"/>
  <c r="T43" i="26"/>
  <c r="S43" i="26"/>
  <c r="R43" i="26"/>
  <c r="Q43" i="26"/>
  <c r="P43" i="26"/>
  <c r="E43" i="26"/>
  <c r="S42" i="26"/>
  <c r="R42" i="26"/>
  <c r="Q42" i="26"/>
  <c r="P42" i="26"/>
  <c r="E42" i="26"/>
  <c r="W40" i="26"/>
  <c r="V40" i="26"/>
  <c r="O40" i="26"/>
  <c r="N40" i="26"/>
  <c r="M40" i="26"/>
  <c r="L40" i="26"/>
  <c r="K40" i="26"/>
  <c r="J40" i="26"/>
  <c r="I40" i="26"/>
  <c r="H40" i="26"/>
  <c r="G40" i="26"/>
  <c r="F40" i="26"/>
  <c r="C40" i="26"/>
  <c r="B40" i="26"/>
  <c r="E40" i="26" s="1"/>
  <c r="S39" i="26"/>
  <c r="R39" i="26"/>
  <c r="Q39" i="26"/>
  <c r="P39" i="26"/>
  <c r="E39" i="26"/>
  <c r="T39" i="26" s="1"/>
  <c r="U38" i="26"/>
  <c r="T38" i="26"/>
  <c r="S38" i="26"/>
  <c r="R38" i="26"/>
  <c r="Q38" i="26"/>
  <c r="P38" i="26"/>
  <c r="E38" i="26"/>
  <c r="S37" i="26"/>
  <c r="R37" i="26"/>
  <c r="Q37" i="26"/>
  <c r="P37" i="26"/>
  <c r="E37" i="26"/>
  <c r="S36" i="26"/>
  <c r="R36" i="26"/>
  <c r="Q36" i="26"/>
  <c r="P36" i="26"/>
  <c r="E36" i="26"/>
  <c r="T36" i="26" s="1"/>
  <c r="S35" i="26"/>
  <c r="R35" i="26"/>
  <c r="Q35" i="26"/>
  <c r="U35" i="26" s="1"/>
  <c r="P35" i="26"/>
  <c r="E35" i="26"/>
  <c r="W33" i="26"/>
  <c r="V33" i="26"/>
  <c r="O33" i="26"/>
  <c r="N33" i="26"/>
  <c r="M33" i="26"/>
  <c r="L33" i="26"/>
  <c r="K33" i="26"/>
  <c r="J33" i="26"/>
  <c r="I33" i="26"/>
  <c r="H33" i="26"/>
  <c r="G33" i="26"/>
  <c r="F33" i="26"/>
  <c r="C33" i="26"/>
  <c r="B33" i="26"/>
  <c r="S32" i="26"/>
  <c r="R32" i="26"/>
  <c r="Q32" i="26"/>
  <c r="P32" i="26"/>
  <c r="E32" i="26"/>
  <c r="W30" i="26"/>
  <c r="V30" i="26"/>
  <c r="O30" i="26"/>
  <c r="N30" i="26"/>
  <c r="M30" i="26"/>
  <c r="S30" i="26" s="1"/>
  <c r="L30" i="26"/>
  <c r="R30" i="26" s="1"/>
  <c r="K30" i="26"/>
  <c r="J30" i="26"/>
  <c r="I30" i="26"/>
  <c r="H30" i="26"/>
  <c r="G30" i="26"/>
  <c r="F30" i="26"/>
  <c r="C30" i="26"/>
  <c r="B30" i="26"/>
  <c r="E30" i="26" s="1"/>
  <c r="U29" i="26"/>
  <c r="S29" i="26"/>
  <c r="R29" i="26"/>
  <c r="Q29" i="26"/>
  <c r="P29" i="26"/>
  <c r="E29" i="26"/>
  <c r="T29" i="26" s="1"/>
  <c r="U28" i="26"/>
  <c r="T28" i="26"/>
  <c r="S28" i="26"/>
  <c r="R28" i="26"/>
  <c r="Q28" i="26"/>
  <c r="P28" i="26"/>
  <c r="E28" i="26"/>
  <c r="S27" i="26"/>
  <c r="R27" i="26"/>
  <c r="Q27" i="26"/>
  <c r="P27" i="26"/>
  <c r="E27" i="26"/>
  <c r="S26" i="26"/>
  <c r="R26" i="26"/>
  <c r="Q26" i="26"/>
  <c r="P26" i="26"/>
  <c r="E26" i="26"/>
  <c r="T26" i="26" s="1"/>
  <c r="W24" i="26"/>
  <c r="V24" i="26"/>
  <c r="O24" i="26"/>
  <c r="N24" i="26"/>
  <c r="R24" i="26" s="1"/>
  <c r="M24" i="26"/>
  <c r="S24" i="26" s="1"/>
  <c r="L24" i="26"/>
  <c r="K24" i="26"/>
  <c r="J24" i="26"/>
  <c r="I24" i="26"/>
  <c r="Q24" i="26" s="1"/>
  <c r="H24" i="26"/>
  <c r="G24" i="26"/>
  <c r="F24" i="26"/>
  <c r="C24" i="26"/>
  <c r="B24" i="26"/>
  <c r="E24" i="26" s="1"/>
  <c r="U23" i="26"/>
  <c r="T23" i="26"/>
  <c r="S23" i="26"/>
  <c r="R23" i="26"/>
  <c r="Q23" i="26"/>
  <c r="P23" i="26"/>
  <c r="E23" i="26"/>
  <c r="S22" i="26"/>
  <c r="R22" i="26"/>
  <c r="Q22" i="26"/>
  <c r="P22" i="26"/>
  <c r="E22" i="26"/>
  <c r="S21" i="26"/>
  <c r="R21" i="26"/>
  <c r="Q21" i="26"/>
  <c r="P21" i="26"/>
  <c r="E21" i="26"/>
  <c r="T21" i="26" s="1"/>
  <c r="U20" i="26"/>
  <c r="S20" i="26"/>
  <c r="R20" i="26"/>
  <c r="Q20" i="26"/>
  <c r="P20" i="26"/>
  <c r="E20" i="26"/>
  <c r="T20" i="26" s="1"/>
  <c r="U19" i="26"/>
  <c r="T19" i="26"/>
  <c r="S19" i="26"/>
  <c r="R19" i="26"/>
  <c r="Q19" i="26"/>
  <c r="P19" i="26"/>
  <c r="E19" i="26"/>
  <c r="S18" i="26"/>
  <c r="R18" i="26"/>
  <c r="Q18" i="26"/>
  <c r="P18" i="26"/>
  <c r="E18" i="26"/>
  <c r="S17" i="26"/>
  <c r="R17" i="26"/>
  <c r="Q17" i="26"/>
  <c r="P17" i="26"/>
  <c r="E17" i="26"/>
  <c r="T17" i="26" s="1"/>
  <c r="W15" i="26"/>
  <c r="V15" i="26"/>
  <c r="O15" i="26"/>
  <c r="N15" i="26"/>
  <c r="R15" i="26" s="1"/>
  <c r="M15" i="26"/>
  <c r="S15" i="26" s="1"/>
  <c r="L15" i="26"/>
  <c r="K15" i="26"/>
  <c r="J15" i="26"/>
  <c r="I15" i="26"/>
  <c r="Q15" i="26" s="1"/>
  <c r="H15" i="26"/>
  <c r="G15" i="26"/>
  <c r="F15" i="26"/>
  <c r="C15" i="26"/>
  <c r="B15" i="26"/>
  <c r="E15" i="26" s="1"/>
  <c r="U14" i="26"/>
  <c r="T14" i="26"/>
  <c r="S14" i="26"/>
  <c r="R14" i="26"/>
  <c r="Q14" i="26"/>
  <c r="P14" i="26"/>
  <c r="E14" i="26"/>
  <c r="S13" i="26"/>
  <c r="R13" i="26"/>
  <c r="Q13" i="26"/>
  <c r="P13" i="26"/>
  <c r="E13" i="26"/>
  <c r="S12" i="26"/>
  <c r="R12" i="26"/>
  <c r="Q12" i="26"/>
  <c r="P12" i="26"/>
  <c r="E12" i="26"/>
  <c r="T12" i="26" s="1"/>
  <c r="U11" i="26"/>
  <c r="S11" i="26"/>
  <c r="R11" i="26"/>
  <c r="Q11" i="26"/>
  <c r="P11" i="26"/>
  <c r="E11" i="26"/>
  <c r="T11" i="26" s="1"/>
  <c r="S10" i="26"/>
  <c r="R10" i="26"/>
  <c r="Q10" i="26"/>
  <c r="U10" i="26" s="1"/>
  <c r="P10" i="26"/>
  <c r="T10" i="26" s="1"/>
  <c r="E10" i="26"/>
  <c r="S9" i="26"/>
  <c r="R9" i="26"/>
  <c r="Q9" i="26"/>
  <c r="P9" i="26"/>
  <c r="E9" i="26"/>
  <c r="S93" i="25"/>
  <c r="R93" i="25"/>
  <c r="Q93" i="25"/>
  <c r="P93" i="25"/>
  <c r="E93" i="25"/>
  <c r="T93" i="25" s="1"/>
  <c r="U92" i="25"/>
  <c r="S92" i="25"/>
  <c r="R92" i="25"/>
  <c r="Q92" i="25"/>
  <c r="P92" i="25"/>
  <c r="E92" i="25"/>
  <c r="T92" i="25" s="1"/>
  <c r="U91" i="25"/>
  <c r="S91" i="25"/>
  <c r="R91" i="25"/>
  <c r="Q91" i="25"/>
  <c r="P91" i="25"/>
  <c r="E91" i="25"/>
  <c r="T91" i="25" s="1"/>
  <c r="S90" i="25"/>
  <c r="R90" i="25"/>
  <c r="Q90" i="25"/>
  <c r="P90" i="25"/>
  <c r="E90" i="25"/>
  <c r="S89" i="25"/>
  <c r="R89" i="25"/>
  <c r="Q89" i="25"/>
  <c r="P89" i="25"/>
  <c r="E89" i="25"/>
  <c r="T89" i="25" s="1"/>
  <c r="S88" i="25"/>
  <c r="R88" i="25"/>
  <c r="Q88" i="25"/>
  <c r="P88" i="25"/>
  <c r="E88" i="25"/>
  <c r="T88" i="25" s="1"/>
  <c r="S87" i="25"/>
  <c r="R87" i="25"/>
  <c r="Q87" i="25"/>
  <c r="P87" i="25"/>
  <c r="E87" i="25"/>
  <c r="S86" i="25"/>
  <c r="R86" i="25"/>
  <c r="Q86" i="25"/>
  <c r="P86" i="25"/>
  <c r="E86" i="25"/>
  <c r="W72" i="25"/>
  <c r="V72" i="25"/>
  <c r="O72" i="25"/>
  <c r="N72" i="25"/>
  <c r="M72" i="25"/>
  <c r="L72" i="25"/>
  <c r="K72" i="25"/>
  <c r="J72" i="25"/>
  <c r="I72" i="25"/>
  <c r="H72" i="25"/>
  <c r="G72" i="25"/>
  <c r="F72" i="25"/>
  <c r="C72" i="25"/>
  <c r="B72" i="25"/>
  <c r="E72" i="25" s="1"/>
  <c r="W71" i="25"/>
  <c r="V71" i="25"/>
  <c r="O71" i="25"/>
  <c r="N71" i="25"/>
  <c r="R71" i="25" s="1"/>
  <c r="M71" i="25"/>
  <c r="L71" i="25"/>
  <c r="K71" i="25"/>
  <c r="J71" i="25"/>
  <c r="I71" i="25"/>
  <c r="H71" i="25"/>
  <c r="G71" i="25"/>
  <c r="F71" i="25"/>
  <c r="C71" i="25"/>
  <c r="B71" i="25"/>
  <c r="E71" i="25" s="1"/>
  <c r="W70" i="25"/>
  <c r="V70" i="25"/>
  <c r="O70" i="25"/>
  <c r="N70" i="25"/>
  <c r="M70" i="25"/>
  <c r="S70" i="25" s="1"/>
  <c r="L70" i="25"/>
  <c r="K70" i="25"/>
  <c r="J70" i="25"/>
  <c r="I70" i="25"/>
  <c r="H70" i="25"/>
  <c r="G70" i="25"/>
  <c r="F70" i="25"/>
  <c r="C70" i="25"/>
  <c r="E70" i="25" s="1"/>
  <c r="B70" i="25"/>
  <c r="S69" i="25"/>
  <c r="R69" i="25"/>
  <c r="Q69" i="25"/>
  <c r="P69" i="25"/>
  <c r="E69" i="25"/>
  <c r="W67" i="25"/>
  <c r="V67" i="25"/>
  <c r="O67" i="25"/>
  <c r="N67" i="25"/>
  <c r="M67" i="25"/>
  <c r="S67" i="25" s="1"/>
  <c r="L67" i="25"/>
  <c r="K67" i="25"/>
  <c r="J67" i="25"/>
  <c r="I67" i="25"/>
  <c r="H67" i="25"/>
  <c r="G67" i="25"/>
  <c r="F67" i="25"/>
  <c r="C67" i="25"/>
  <c r="B67" i="25"/>
  <c r="W66" i="25"/>
  <c r="V66" i="25"/>
  <c r="R66" i="25"/>
  <c r="O66" i="25"/>
  <c r="N66" i="25"/>
  <c r="M66" i="25"/>
  <c r="S66" i="25" s="1"/>
  <c r="L66" i="25"/>
  <c r="K66" i="25"/>
  <c r="J66" i="25"/>
  <c r="I66" i="25"/>
  <c r="Q66" i="25" s="1"/>
  <c r="H66" i="25"/>
  <c r="P66" i="25" s="1"/>
  <c r="G66" i="25"/>
  <c r="F66" i="25"/>
  <c r="E66" i="25"/>
  <c r="C66" i="25"/>
  <c r="B66" i="25"/>
  <c r="U65" i="25"/>
  <c r="T65" i="25"/>
  <c r="S65" i="25"/>
  <c r="R65" i="25"/>
  <c r="Q65" i="25"/>
  <c r="P65" i="25"/>
  <c r="E65" i="25"/>
  <c r="S64" i="25"/>
  <c r="R64" i="25"/>
  <c r="Q64" i="25"/>
  <c r="P64" i="25"/>
  <c r="E64" i="25"/>
  <c r="S63" i="25"/>
  <c r="R63" i="25"/>
  <c r="Q63" i="25"/>
  <c r="P63" i="25"/>
  <c r="E63" i="25"/>
  <c r="T63" i="25" s="1"/>
  <c r="U62" i="25"/>
  <c r="S62" i="25"/>
  <c r="R62" i="25"/>
  <c r="Q62" i="25"/>
  <c r="P62" i="25"/>
  <c r="E62" i="25"/>
  <c r="T62" i="25" s="1"/>
  <c r="S61" i="25"/>
  <c r="R61" i="25"/>
  <c r="Q61" i="25"/>
  <c r="P61" i="25"/>
  <c r="E61" i="25"/>
  <c r="U61" i="25" s="1"/>
  <c r="V59" i="25"/>
  <c r="O59" i="25"/>
  <c r="N59" i="25"/>
  <c r="M59" i="25"/>
  <c r="S59" i="25" s="1"/>
  <c r="L59" i="25"/>
  <c r="R59" i="25" s="1"/>
  <c r="K59" i="25"/>
  <c r="J59" i="25"/>
  <c r="I59" i="25"/>
  <c r="H59" i="25"/>
  <c r="G59" i="25"/>
  <c r="F59" i="25"/>
  <c r="C59" i="25"/>
  <c r="B59" i="25"/>
  <c r="E59" i="25" s="1"/>
  <c r="S58" i="25"/>
  <c r="R58" i="25"/>
  <c r="Q58" i="25"/>
  <c r="P58" i="25"/>
  <c r="E58" i="25"/>
  <c r="T58" i="25" s="1"/>
  <c r="S57" i="25"/>
  <c r="R57" i="25"/>
  <c r="Q57" i="25"/>
  <c r="P57" i="25"/>
  <c r="E57" i="25"/>
  <c r="U57" i="25" s="1"/>
  <c r="S56" i="25"/>
  <c r="R56" i="25"/>
  <c r="Q56" i="25"/>
  <c r="P56" i="25"/>
  <c r="E56" i="25"/>
  <c r="S55" i="25"/>
  <c r="R55" i="25"/>
  <c r="Q55" i="25"/>
  <c r="P55" i="25"/>
  <c r="E55" i="25"/>
  <c r="T55" i="25" s="1"/>
  <c r="W53" i="25"/>
  <c r="V53" i="25"/>
  <c r="Q53" i="25"/>
  <c r="O53" i="25"/>
  <c r="N53" i="25"/>
  <c r="M53" i="25"/>
  <c r="S53" i="25" s="1"/>
  <c r="L53" i="25"/>
  <c r="R53" i="25" s="1"/>
  <c r="K53" i="25"/>
  <c r="J53" i="25"/>
  <c r="I53" i="25"/>
  <c r="H53" i="25"/>
  <c r="P53" i="25" s="1"/>
  <c r="G53" i="25"/>
  <c r="F53" i="25"/>
  <c r="C53" i="25"/>
  <c r="E53" i="25" s="1"/>
  <c r="B53" i="25"/>
  <c r="S52" i="25"/>
  <c r="R52" i="25"/>
  <c r="Q52" i="25"/>
  <c r="P52" i="25"/>
  <c r="E52" i="25"/>
  <c r="U52" i="25" s="1"/>
  <c r="S51" i="25"/>
  <c r="R51" i="25"/>
  <c r="Q51" i="25"/>
  <c r="P51" i="25"/>
  <c r="E51" i="25"/>
  <c r="S50" i="25"/>
  <c r="R50" i="25"/>
  <c r="Q50" i="25"/>
  <c r="P50" i="25"/>
  <c r="E50" i="25"/>
  <c r="T50" i="25" s="1"/>
  <c r="S49" i="25"/>
  <c r="R49" i="25"/>
  <c r="Q49" i="25"/>
  <c r="P49" i="25"/>
  <c r="E49" i="25"/>
  <c r="T49" i="25" s="1"/>
  <c r="T48" i="25"/>
  <c r="S48" i="25"/>
  <c r="R48" i="25"/>
  <c r="Q48" i="25"/>
  <c r="P48" i="25"/>
  <c r="E48" i="25"/>
  <c r="U48" i="25" s="1"/>
  <c r="S47" i="25"/>
  <c r="R47" i="25"/>
  <c r="Q47" i="25"/>
  <c r="P47" i="25"/>
  <c r="E47" i="25"/>
  <c r="S46" i="25"/>
  <c r="R46" i="25"/>
  <c r="Q46" i="25"/>
  <c r="P46" i="25"/>
  <c r="E46" i="25"/>
  <c r="T46" i="25" s="1"/>
  <c r="U45" i="25"/>
  <c r="S45" i="25"/>
  <c r="R45" i="25"/>
  <c r="Q45" i="25"/>
  <c r="P45" i="25"/>
  <c r="E45" i="25"/>
  <c r="T45" i="25" s="1"/>
  <c r="U44" i="25"/>
  <c r="S44" i="25"/>
  <c r="R44" i="25"/>
  <c r="Q44" i="25"/>
  <c r="P44" i="25"/>
  <c r="E44" i="25"/>
  <c r="T44" i="25" s="1"/>
  <c r="S43" i="25"/>
  <c r="R43" i="25"/>
  <c r="Q43" i="25"/>
  <c r="P43" i="25"/>
  <c r="E43" i="25"/>
  <c r="S42" i="25"/>
  <c r="R42" i="25"/>
  <c r="Q42" i="25"/>
  <c r="P42" i="25"/>
  <c r="E42" i="25"/>
  <c r="T42" i="25" s="1"/>
  <c r="W40" i="25"/>
  <c r="V40" i="25"/>
  <c r="O40" i="25"/>
  <c r="Q40" i="25" s="1"/>
  <c r="N40" i="25"/>
  <c r="M40" i="25"/>
  <c r="S40" i="25" s="1"/>
  <c r="L40" i="25"/>
  <c r="R40" i="25" s="1"/>
  <c r="K40" i="25"/>
  <c r="J40" i="25"/>
  <c r="I40" i="25"/>
  <c r="H40" i="25"/>
  <c r="P40" i="25" s="1"/>
  <c r="G40" i="25"/>
  <c r="F40" i="25"/>
  <c r="C40" i="25"/>
  <c r="E40" i="25" s="1"/>
  <c r="B40" i="25"/>
  <c r="T39" i="25"/>
  <c r="S39" i="25"/>
  <c r="R39" i="25"/>
  <c r="Q39" i="25"/>
  <c r="P39" i="25"/>
  <c r="E39" i="25"/>
  <c r="U39" i="25" s="1"/>
  <c r="S38" i="25"/>
  <c r="R38" i="25"/>
  <c r="Q38" i="25"/>
  <c r="P38" i="25"/>
  <c r="E38" i="25"/>
  <c r="S37" i="25"/>
  <c r="R37" i="25"/>
  <c r="Q37" i="25"/>
  <c r="P37" i="25"/>
  <c r="E37" i="25"/>
  <c r="U37" i="25" s="1"/>
  <c r="S36" i="25"/>
  <c r="R36" i="25"/>
  <c r="Q36" i="25"/>
  <c r="P36" i="25"/>
  <c r="E36" i="25"/>
  <c r="T36" i="25" s="1"/>
  <c r="U35" i="25"/>
  <c r="S35" i="25"/>
  <c r="R35" i="25"/>
  <c r="Q35" i="25"/>
  <c r="P35" i="25"/>
  <c r="E35" i="25"/>
  <c r="T35" i="25" s="1"/>
  <c r="W33" i="25"/>
  <c r="V33" i="25"/>
  <c r="O33" i="25"/>
  <c r="N33" i="25"/>
  <c r="M33" i="25"/>
  <c r="S33" i="25" s="1"/>
  <c r="L33" i="25"/>
  <c r="R33" i="25" s="1"/>
  <c r="K33" i="25"/>
  <c r="J33" i="25"/>
  <c r="I33" i="25"/>
  <c r="H33" i="25"/>
  <c r="G33" i="25"/>
  <c r="F33" i="25"/>
  <c r="C33" i="25"/>
  <c r="B33" i="25"/>
  <c r="S32" i="25"/>
  <c r="R32" i="25"/>
  <c r="Q32" i="25"/>
  <c r="P32" i="25"/>
  <c r="E32" i="25"/>
  <c r="W30" i="25"/>
  <c r="V30" i="25"/>
  <c r="S30" i="25"/>
  <c r="R30" i="25"/>
  <c r="O30" i="25"/>
  <c r="N30" i="25"/>
  <c r="M30" i="25"/>
  <c r="L30" i="25"/>
  <c r="K30" i="25"/>
  <c r="J30" i="25"/>
  <c r="I30" i="25"/>
  <c r="Q30" i="25" s="1"/>
  <c r="H30" i="25"/>
  <c r="P30" i="25" s="1"/>
  <c r="G30" i="25"/>
  <c r="F30" i="25"/>
  <c r="C30" i="25"/>
  <c r="B30" i="25"/>
  <c r="S29" i="25"/>
  <c r="R29" i="25"/>
  <c r="Q29" i="25"/>
  <c r="P29" i="25"/>
  <c r="E29" i="25"/>
  <c r="U29" i="25" s="1"/>
  <c r="S28" i="25"/>
  <c r="R28" i="25"/>
  <c r="Q28" i="25"/>
  <c r="P28" i="25"/>
  <c r="E28" i="25"/>
  <c r="U28" i="25" s="1"/>
  <c r="S27" i="25"/>
  <c r="R27" i="25"/>
  <c r="Q27" i="25"/>
  <c r="P27" i="25"/>
  <c r="E27" i="25"/>
  <c r="U27" i="25" s="1"/>
  <c r="S26" i="25"/>
  <c r="R26" i="25"/>
  <c r="Q26" i="25"/>
  <c r="P26" i="25"/>
  <c r="E26" i="25"/>
  <c r="T26" i="25" s="1"/>
  <c r="W24" i="25"/>
  <c r="V24" i="25"/>
  <c r="O24" i="25"/>
  <c r="N24" i="25"/>
  <c r="M24" i="25"/>
  <c r="S24" i="25" s="1"/>
  <c r="L24" i="25"/>
  <c r="R24" i="25" s="1"/>
  <c r="K24" i="25"/>
  <c r="J24" i="25"/>
  <c r="I24" i="25"/>
  <c r="H24" i="25"/>
  <c r="G24" i="25"/>
  <c r="F24" i="25"/>
  <c r="E24" i="25"/>
  <c r="C24" i="25"/>
  <c r="B24" i="25"/>
  <c r="S23" i="25"/>
  <c r="R23" i="25"/>
  <c r="Q23" i="25"/>
  <c r="P23" i="25"/>
  <c r="E23" i="25"/>
  <c r="S22" i="25"/>
  <c r="R22" i="25"/>
  <c r="Q22" i="25"/>
  <c r="P22" i="25"/>
  <c r="E22" i="25"/>
  <c r="U22" i="25" s="1"/>
  <c r="S21" i="25"/>
  <c r="R21" i="25"/>
  <c r="Q21" i="25"/>
  <c r="P21" i="25"/>
  <c r="E21" i="25"/>
  <c r="T21" i="25" s="1"/>
  <c r="U20" i="25"/>
  <c r="S20" i="25"/>
  <c r="R20" i="25"/>
  <c r="Q20" i="25"/>
  <c r="P20" i="25"/>
  <c r="E20" i="25"/>
  <c r="T20" i="25" s="1"/>
  <c r="S19" i="25"/>
  <c r="R19" i="25"/>
  <c r="Q19" i="25"/>
  <c r="P19" i="25"/>
  <c r="E19" i="25"/>
  <c r="S18" i="25"/>
  <c r="R18" i="25"/>
  <c r="Q18" i="25"/>
  <c r="P18" i="25"/>
  <c r="E18" i="25"/>
  <c r="U18" i="25" s="1"/>
  <c r="S17" i="25"/>
  <c r="R17" i="25"/>
  <c r="Q17" i="25"/>
  <c r="P17" i="25"/>
  <c r="E17" i="25"/>
  <c r="T17" i="25" s="1"/>
  <c r="W15" i="25"/>
  <c r="V15" i="25"/>
  <c r="O15" i="25"/>
  <c r="N15" i="25"/>
  <c r="M15" i="25"/>
  <c r="S15" i="25" s="1"/>
  <c r="L15" i="25"/>
  <c r="K15" i="25"/>
  <c r="J15" i="25"/>
  <c r="I15" i="25"/>
  <c r="H15" i="25"/>
  <c r="G15" i="25"/>
  <c r="F15" i="25"/>
  <c r="C15" i="25"/>
  <c r="E15" i="25" s="1"/>
  <c r="B15" i="25"/>
  <c r="S14" i="25"/>
  <c r="R14" i="25"/>
  <c r="Q14" i="25"/>
  <c r="P14" i="25"/>
  <c r="E14" i="25"/>
  <c r="S13" i="25"/>
  <c r="R13" i="25"/>
  <c r="Q13" i="25"/>
  <c r="P13" i="25"/>
  <c r="E13" i="25"/>
  <c r="U13" i="25" s="1"/>
  <c r="S12" i="25"/>
  <c r="R12" i="25"/>
  <c r="Q12" i="25"/>
  <c r="P12" i="25"/>
  <c r="E12" i="25"/>
  <c r="T12" i="25" s="1"/>
  <c r="U11" i="25"/>
  <c r="S11" i="25"/>
  <c r="R11" i="25"/>
  <c r="Q11" i="25"/>
  <c r="P11" i="25"/>
  <c r="E11" i="25"/>
  <c r="T11" i="25" s="1"/>
  <c r="S10" i="25"/>
  <c r="R10" i="25"/>
  <c r="Q10" i="25"/>
  <c r="U10" i="25" s="1"/>
  <c r="P10" i="25"/>
  <c r="T10" i="25" s="1"/>
  <c r="E10" i="25"/>
  <c r="S9" i="25"/>
  <c r="R9" i="25"/>
  <c r="Q9" i="25"/>
  <c r="P9" i="25"/>
  <c r="E9" i="25"/>
  <c r="S93" i="24"/>
  <c r="R93" i="24"/>
  <c r="Q93" i="24"/>
  <c r="P93" i="24"/>
  <c r="E93" i="24"/>
  <c r="T93" i="24" s="1"/>
  <c r="S92" i="24"/>
  <c r="R92" i="24"/>
  <c r="Q92" i="24"/>
  <c r="P92" i="24"/>
  <c r="E92" i="24"/>
  <c r="U91" i="24"/>
  <c r="S91" i="24"/>
  <c r="R91" i="24"/>
  <c r="Q91" i="24"/>
  <c r="P91" i="24"/>
  <c r="E91" i="24"/>
  <c r="T91" i="24" s="1"/>
  <c r="S90" i="24"/>
  <c r="R90" i="24"/>
  <c r="Q90" i="24"/>
  <c r="P90" i="24"/>
  <c r="E90" i="24"/>
  <c r="U90" i="24" s="1"/>
  <c r="S89" i="24"/>
  <c r="R89" i="24"/>
  <c r="Q89" i="24"/>
  <c r="P89" i="24"/>
  <c r="E89" i="24"/>
  <c r="T89" i="24" s="1"/>
  <c r="S88" i="24"/>
  <c r="R88" i="24"/>
  <c r="Q88" i="24"/>
  <c r="P88" i="24"/>
  <c r="E88" i="24"/>
  <c r="U87" i="24"/>
  <c r="S87" i="24"/>
  <c r="R87" i="24"/>
  <c r="Q87" i="24"/>
  <c r="P87" i="24"/>
  <c r="E87" i="24"/>
  <c r="T87" i="24" s="1"/>
  <c r="S86" i="24"/>
  <c r="R86" i="24"/>
  <c r="Q86" i="24"/>
  <c r="P86" i="24"/>
  <c r="E86" i="24"/>
  <c r="U86" i="24" s="1"/>
  <c r="W72" i="24"/>
  <c r="V72" i="24"/>
  <c r="O72" i="24"/>
  <c r="N72" i="24"/>
  <c r="M72" i="24"/>
  <c r="L72" i="24"/>
  <c r="K72" i="24"/>
  <c r="J72" i="24"/>
  <c r="I72" i="24"/>
  <c r="H72" i="24"/>
  <c r="G72" i="24"/>
  <c r="F72" i="24"/>
  <c r="C72" i="24"/>
  <c r="B72" i="24"/>
  <c r="W71" i="24"/>
  <c r="V71" i="24"/>
  <c r="O71" i="24"/>
  <c r="N71" i="24"/>
  <c r="M71" i="24"/>
  <c r="S71" i="24" s="1"/>
  <c r="L71" i="24"/>
  <c r="K71" i="24"/>
  <c r="J71" i="24"/>
  <c r="I71" i="24"/>
  <c r="H71" i="24"/>
  <c r="G71" i="24"/>
  <c r="F71" i="24"/>
  <c r="C71" i="24"/>
  <c r="B71" i="24"/>
  <c r="W70" i="24"/>
  <c r="V70" i="24"/>
  <c r="O70" i="24"/>
  <c r="N70" i="24"/>
  <c r="M70" i="24"/>
  <c r="L70" i="24"/>
  <c r="R70" i="24" s="1"/>
  <c r="K70" i="24"/>
  <c r="J70" i="24"/>
  <c r="I70" i="24"/>
  <c r="H70" i="24"/>
  <c r="G70" i="24"/>
  <c r="F70" i="24"/>
  <c r="C70" i="24"/>
  <c r="B70" i="24"/>
  <c r="S69" i="24"/>
  <c r="R69" i="24"/>
  <c r="Q69" i="24"/>
  <c r="P69" i="24"/>
  <c r="E69" i="24"/>
  <c r="U69" i="24" s="1"/>
  <c r="W67" i="24"/>
  <c r="V67" i="24"/>
  <c r="O67" i="24"/>
  <c r="N67" i="24"/>
  <c r="M67" i="24"/>
  <c r="L67" i="24"/>
  <c r="K67" i="24"/>
  <c r="J67" i="24"/>
  <c r="I67" i="24"/>
  <c r="H67" i="24"/>
  <c r="G67" i="24"/>
  <c r="F67" i="24"/>
  <c r="C67" i="24"/>
  <c r="B67" i="24"/>
  <c r="W66" i="24"/>
  <c r="V66" i="24"/>
  <c r="O66" i="24"/>
  <c r="N66" i="24"/>
  <c r="M66" i="24"/>
  <c r="S66" i="24" s="1"/>
  <c r="L66" i="24"/>
  <c r="R66" i="24" s="1"/>
  <c r="K66" i="24"/>
  <c r="J66" i="24"/>
  <c r="I66" i="24"/>
  <c r="H66" i="24"/>
  <c r="G66" i="24"/>
  <c r="F66" i="24"/>
  <c r="C66" i="24"/>
  <c r="E66" i="24" s="1"/>
  <c r="B66" i="24"/>
  <c r="S65" i="24"/>
  <c r="R65" i="24"/>
  <c r="Q65" i="24"/>
  <c r="P65" i="24"/>
  <c r="E65" i="24"/>
  <c r="S64" i="24"/>
  <c r="R64" i="24"/>
  <c r="Q64" i="24"/>
  <c r="P64" i="24"/>
  <c r="E64" i="24"/>
  <c r="U64" i="24" s="1"/>
  <c r="S63" i="24"/>
  <c r="R63" i="24"/>
  <c r="Q63" i="24"/>
  <c r="P63" i="24"/>
  <c r="E63" i="24"/>
  <c r="T63" i="24" s="1"/>
  <c r="U62" i="24"/>
  <c r="S62" i="24"/>
  <c r="R62" i="24"/>
  <c r="Q62" i="24"/>
  <c r="P62" i="24"/>
  <c r="E62" i="24"/>
  <c r="T62" i="24" s="1"/>
  <c r="S61" i="24"/>
  <c r="R61" i="24"/>
  <c r="Q61" i="24"/>
  <c r="P61" i="24"/>
  <c r="E61" i="24"/>
  <c r="V59" i="24"/>
  <c r="O59" i="24"/>
  <c r="N59" i="24"/>
  <c r="M59" i="24"/>
  <c r="S59" i="24" s="1"/>
  <c r="L59" i="24"/>
  <c r="R59" i="24" s="1"/>
  <c r="K59" i="24"/>
  <c r="J59" i="24"/>
  <c r="I59" i="24"/>
  <c r="Q59" i="24" s="1"/>
  <c r="H59" i="24"/>
  <c r="G59" i="24"/>
  <c r="F59" i="24"/>
  <c r="C59" i="24"/>
  <c r="B59" i="24"/>
  <c r="S58" i="24"/>
  <c r="R58" i="24"/>
  <c r="Q58" i="24"/>
  <c r="P58" i="24"/>
  <c r="E58" i="24"/>
  <c r="U58" i="24" s="1"/>
  <c r="S57" i="24"/>
  <c r="R57" i="24"/>
  <c r="Q57" i="24"/>
  <c r="P57" i="24"/>
  <c r="E57" i="24"/>
  <c r="U57" i="24" s="1"/>
  <c r="S56" i="24"/>
  <c r="R56" i="24"/>
  <c r="Q56" i="24"/>
  <c r="P56" i="24"/>
  <c r="E56" i="24"/>
  <c r="U56" i="24" s="1"/>
  <c r="S55" i="24"/>
  <c r="R55" i="24"/>
  <c r="Q55" i="24"/>
  <c r="P55" i="24"/>
  <c r="E55" i="24"/>
  <c r="T55" i="24" s="1"/>
  <c r="W53" i="24"/>
  <c r="V53" i="24"/>
  <c r="O53" i="24"/>
  <c r="N53" i="24"/>
  <c r="M53" i="24"/>
  <c r="S53" i="24" s="1"/>
  <c r="L53" i="24"/>
  <c r="R53" i="24" s="1"/>
  <c r="K53" i="24"/>
  <c r="J53" i="24"/>
  <c r="I53" i="24"/>
  <c r="H53" i="24"/>
  <c r="G53" i="24"/>
  <c r="F53" i="24"/>
  <c r="C53" i="24"/>
  <c r="B53" i="24"/>
  <c r="E53" i="24" s="1"/>
  <c r="U52" i="24"/>
  <c r="S52" i="24"/>
  <c r="R52" i="24"/>
  <c r="Q52" i="24"/>
  <c r="P52" i="24"/>
  <c r="E52" i="24"/>
  <c r="T52" i="24" s="1"/>
  <c r="S51" i="24"/>
  <c r="R51" i="24"/>
  <c r="Q51" i="24"/>
  <c r="P51" i="24"/>
  <c r="E51" i="24"/>
  <c r="U51" i="24" s="1"/>
  <c r="S50" i="24"/>
  <c r="R50" i="24"/>
  <c r="Q50" i="24"/>
  <c r="P50" i="24"/>
  <c r="E50" i="24"/>
  <c r="T50" i="24" s="1"/>
  <c r="S49" i="24"/>
  <c r="R49" i="24"/>
  <c r="Q49" i="24"/>
  <c r="P49" i="24"/>
  <c r="E49" i="24"/>
  <c r="U48" i="24"/>
  <c r="S48" i="24"/>
  <c r="R48" i="24"/>
  <c r="Q48" i="24"/>
  <c r="P48" i="24"/>
  <c r="E48" i="24"/>
  <c r="T48" i="24" s="1"/>
  <c r="S47" i="24"/>
  <c r="R47" i="24"/>
  <c r="Q47" i="24"/>
  <c r="P47" i="24"/>
  <c r="E47" i="24"/>
  <c r="U47" i="24" s="1"/>
  <c r="S46" i="24"/>
  <c r="R46" i="24"/>
  <c r="Q46" i="24"/>
  <c r="P46" i="24"/>
  <c r="E46" i="24"/>
  <c r="T46" i="24" s="1"/>
  <c r="S45" i="24"/>
  <c r="R45" i="24"/>
  <c r="Q45" i="24"/>
  <c r="P45" i="24"/>
  <c r="E45" i="24"/>
  <c r="U44" i="24"/>
  <c r="S44" i="24"/>
  <c r="R44" i="24"/>
  <c r="Q44" i="24"/>
  <c r="P44" i="24"/>
  <c r="E44" i="24"/>
  <c r="T44" i="24" s="1"/>
  <c r="S43" i="24"/>
  <c r="R43" i="24"/>
  <c r="Q43" i="24"/>
  <c r="P43" i="24"/>
  <c r="E43" i="24"/>
  <c r="S42" i="24"/>
  <c r="R42" i="24"/>
  <c r="Q42" i="24"/>
  <c r="P42" i="24"/>
  <c r="E42" i="24"/>
  <c r="T42" i="24" s="1"/>
  <c r="W40" i="24"/>
  <c r="V40" i="24"/>
  <c r="O40" i="24"/>
  <c r="N40" i="24"/>
  <c r="M40" i="24"/>
  <c r="L40" i="24"/>
  <c r="K40" i="24"/>
  <c r="J40" i="24"/>
  <c r="I40" i="24"/>
  <c r="H40" i="24"/>
  <c r="G40" i="24"/>
  <c r="F40" i="24"/>
  <c r="C40" i="24"/>
  <c r="B40" i="24"/>
  <c r="E40" i="24" s="1"/>
  <c r="U39" i="24"/>
  <c r="S39" i="24"/>
  <c r="R39" i="24"/>
  <c r="Q39" i="24"/>
  <c r="P39" i="24"/>
  <c r="E39" i="24"/>
  <c r="T39" i="24" s="1"/>
  <c r="S38" i="24"/>
  <c r="R38" i="24"/>
  <c r="Q38" i="24"/>
  <c r="P38" i="24"/>
  <c r="E38" i="24"/>
  <c r="U38" i="24" s="1"/>
  <c r="S37" i="24"/>
  <c r="R37" i="24"/>
  <c r="Q37" i="24"/>
  <c r="P37" i="24"/>
  <c r="E37" i="24"/>
  <c r="T37" i="24" s="1"/>
  <c r="S36" i="24"/>
  <c r="R36" i="24"/>
  <c r="Q36" i="24"/>
  <c r="P36" i="24"/>
  <c r="E36" i="24"/>
  <c r="S35" i="24"/>
  <c r="R35" i="24"/>
  <c r="Q35" i="24"/>
  <c r="P35" i="24"/>
  <c r="T35" i="24" s="1"/>
  <c r="E35" i="24"/>
  <c r="W33" i="24"/>
  <c r="V33" i="24"/>
  <c r="S33" i="24"/>
  <c r="O33" i="24"/>
  <c r="N33" i="24"/>
  <c r="M33" i="24"/>
  <c r="L33" i="24"/>
  <c r="R33" i="24" s="1"/>
  <c r="K33" i="24"/>
  <c r="J33" i="24"/>
  <c r="I33" i="24"/>
  <c r="H33" i="24"/>
  <c r="P33" i="24" s="1"/>
  <c r="G33" i="24"/>
  <c r="F33" i="24"/>
  <c r="C33" i="24"/>
  <c r="B33" i="24"/>
  <c r="E33" i="24" s="1"/>
  <c r="S32" i="24"/>
  <c r="R32" i="24"/>
  <c r="Q32" i="24"/>
  <c r="P32" i="24"/>
  <c r="E32" i="24"/>
  <c r="T32" i="24" s="1"/>
  <c r="W30" i="24"/>
  <c r="V30" i="24"/>
  <c r="O30" i="24"/>
  <c r="N30" i="24"/>
  <c r="M30" i="24"/>
  <c r="S30" i="24" s="1"/>
  <c r="L30" i="24"/>
  <c r="R30" i="24" s="1"/>
  <c r="K30" i="24"/>
  <c r="J30" i="24"/>
  <c r="I30" i="24"/>
  <c r="H30" i="24"/>
  <c r="G30" i="24"/>
  <c r="F30" i="24"/>
  <c r="C30" i="24"/>
  <c r="B30" i="24"/>
  <c r="E30" i="24" s="1"/>
  <c r="S29" i="24"/>
  <c r="R29" i="24"/>
  <c r="Q29" i="24"/>
  <c r="P29" i="24"/>
  <c r="E29" i="24"/>
  <c r="S28" i="24"/>
  <c r="R28" i="24"/>
  <c r="Q28" i="24"/>
  <c r="P28" i="24"/>
  <c r="E28" i="24"/>
  <c r="U28" i="24" s="1"/>
  <c r="S27" i="24"/>
  <c r="R27" i="24"/>
  <c r="Q27" i="24"/>
  <c r="P27" i="24"/>
  <c r="E27" i="24"/>
  <c r="T27" i="24" s="1"/>
  <c r="S26" i="24"/>
  <c r="R26" i="24"/>
  <c r="Q26" i="24"/>
  <c r="P26" i="24"/>
  <c r="E26" i="24"/>
  <c r="W24" i="24"/>
  <c r="V24" i="24"/>
  <c r="O24" i="24"/>
  <c r="N24" i="24"/>
  <c r="M24" i="24"/>
  <c r="S24" i="24" s="1"/>
  <c r="L24" i="24"/>
  <c r="R24" i="24" s="1"/>
  <c r="K24" i="24"/>
  <c r="J24" i="24"/>
  <c r="I24" i="24"/>
  <c r="H24" i="24"/>
  <c r="G24" i="24"/>
  <c r="F24" i="24"/>
  <c r="C24" i="24"/>
  <c r="B24" i="24"/>
  <c r="S23" i="24"/>
  <c r="R23" i="24"/>
  <c r="Q23" i="24"/>
  <c r="P23" i="24"/>
  <c r="E23" i="24"/>
  <c r="U23" i="24" s="1"/>
  <c r="S22" i="24"/>
  <c r="R22" i="24"/>
  <c r="Q22" i="24"/>
  <c r="P22" i="24"/>
  <c r="E22" i="24"/>
  <c r="T22" i="24" s="1"/>
  <c r="S21" i="24"/>
  <c r="R21" i="24"/>
  <c r="Q21" i="24"/>
  <c r="P21" i="24"/>
  <c r="E21" i="24"/>
  <c r="U20" i="24"/>
  <c r="S20" i="24"/>
  <c r="R20" i="24"/>
  <c r="Q20" i="24"/>
  <c r="P20" i="24"/>
  <c r="E20" i="24"/>
  <c r="T20" i="24" s="1"/>
  <c r="S19" i="24"/>
  <c r="R19" i="24"/>
  <c r="Q19" i="24"/>
  <c r="P19" i="24"/>
  <c r="E19" i="24"/>
  <c r="U19" i="24" s="1"/>
  <c r="S18" i="24"/>
  <c r="R18" i="24"/>
  <c r="Q18" i="24"/>
  <c r="P18" i="24"/>
  <c r="E18" i="24"/>
  <c r="T18" i="24" s="1"/>
  <c r="S17" i="24"/>
  <c r="R17" i="24"/>
  <c r="Q17" i="24"/>
  <c r="P17" i="24"/>
  <c r="E17" i="24"/>
  <c r="W15" i="24"/>
  <c r="V15" i="24"/>
  <c r="O15" i="24"/>
  <c r="N15" i="24"/>
  <c r="M15" i="24"/>
  <c r="L15" i="24"/>
  <c r="K15" i="24"/>
  <c r="J15" i="24"/>
  <c r="I15" i="24"/>
  <c r="Q15" i="24" s="1"/>
  <c r="H15" i="24"/>
  <c r="G15" i="24"/>
  <c r="F15" i="24"/>
  <c r="C15" i="24"/>
  <c r="B15" i="24"/>
  <c r="S14" i="24"/>
  <c r="R14" i="24"/>
  <c r="Q14" i="24"/>
  <c r="P14" i="24"/>
  <c r="E14" i="24"/>
  <c r="U14" i="24" s="1"/>
  <c r="S13" i="24"/>
  <c r="R13" i="24"/>
  <c r="Q13" i="24"/>
  <c r="P13" i="24"/>
  <c r="E13" i="24"/>
  <c r="T13" i="24" s="1"/>
  <c r="U12" i="24"/>
  <c r="S12" i="24"/>
  <c r="R12" i="24"/>
  <c r="Q12" i="24"/>
  <c r="P12" i="24"/>
  <c r="E12" i="24"/>
  <c r="T12" i="24" s="1"/>
  <c r="U11" i="24"/>
  <c r="T11" i="24"/>
  <c r="S11" i="24"/>
  <c r="R11" i="24"/>
  <c r="Q11" i="24"/>
  <c r="P11" i="24"/>
  <c r="E11" i="24"/>
  <c r="S10" i="24"/>
  <c r="R10" i="24"/>
  <c r="Q10" i="24"/>
  <c r="P10" i="24"/>
  <c r="E10" i="24"/>
  <c r="S9" i="24"/>
  <c r="R9" i="24"/>
  <c r="Q9" i="24"/>
  <c r="P9" i="24"/>
  <c r="E9" i="24"/>
  <c r="U9" i="24" s="1"/>
  <c r="U93" i="23"/>
  <c r="S93" i="23"/>
  <c r="R93" i="23"/>
  <c r="Q93" i="23"/>
  <c r="P93" i="23"/>
  <c r="E93" i="23"/>
  <c r="T93" i="23" s="1"/>
  <c r="U92" i="23"/>
  <c r="T92" i="23"/>
  <c r="S92" i="23"/>
  <c r="R92" i="23"/>
  <c r="Q92" i="23"/>
  <c r="P92" i="23"/>
  <c r="E92" i="23"/>
  <c r="S91" i="23"/>
  <c r="R91" i="23"/>
  <c r="Q91" i="23"/>
  <c r="P91" i="23"/>
  <c r="E91" i="23"/>
  <c r="U91" i="23" s="1"/>
  <c r="S90" i="23"/>
  <c r="R90" i="23"/>
  <c r="Q90" i="23"/>
  <c r="P90" i="23"/>
  <c r="E90" i="23"/>
  <c r="T90" i="23" s="1"/>
  <c r="U89" i="23"/>
  <c r="S89" i="23"/>
  <c r="R89" i="23"/>
  <c r="Q89" i="23"/>
  <c r="P89" i="23"/>
  <c r="E89" i="23"/>
  <c r="T89" i="23" s="1"/>
  <c r="U88" i="23"/>
  <c r="T88" i="23"/>
  <c r="S88" i="23"/>
  <c r="R88" i="23"/>
  <c r="Q88" i="23"/>
  <c r="P88" i="23"/>
  <c r="E88" i="23"/>
  <c r="S87" i="23"/>
  <c r="R87" i="23"/>
  <c r="Q87" i="23"/>
  <c r="P87" i="23"/>
  <c r="E87" i="23"/>
  <c r="U87" i="23" s="1"/>
  <c r="S86" i="23"/>
  <c r="R86" i="23"/>
  <c r="Q86" i="23"/>
  <c r="P86" i="23"/>
  <c r="E86" i="23"/>
  <c r="T86" i="23" s="1"/>
  <c r="W72" i="23"/>
  <c r="V72" i="23"/>
  <c r="O72" i="23"/>
  <c r="N72" i="23"/>
  <c r="M72" i="23"/>
  <c r="S72" i="23" s="1"/>
  <c r="L72" i="23"/>
  <c r="K72" i="23"/>
  <c r="J72" i="23"/>
  <c r="I72" i="23"/>
  <c r="Q72" i="23" s="1"/>
  <c r="H72" i="23"/>
  <c r="G72" i="23"/>
  <c r="F72" i="23"/>
  <c r="C72" i="23"/>
  <c r="B72" i="23"/>
  <c r="E72" i="23" s="1"/>
  <c r="W71" i="23"/>
  <c r="V71" i="23"/>
  <c r="O71" i="23"/>
  <c r="N71" i="23"/>
  <c r="M71" i="23"/>
  <c r="S71" i="23" s="1"/>
  <c r="L71" i="23"/>
  <c r="R71" i="23" s="1"/>
  <c r="K71" i="23"/>
  <c r="J71" i="23"/>
  <c r="I71" i="23"/>
  <c r="Q71" i="23" s="1"/>
  <c r="H71" i="23"/>
  <c r="P71" i="23" s="1"/>
  <c r="G71" i="23"/>
  <c r="F71" i="23"/>
  <c r="C71" i="23"/>
  <c r="E71" i="23" s="1"/>
  <c r="B71" i="23"/>
  <c r="W70" i="23"/>
  <c r="V70" i="23"/>
  <c r="O70" i="23"/>
  <c r="S70" i="23" s="1"/>
  <c r="N70" i="23"/>
  <c r="M70" i="23"/>
  <c r="L70" i="23"/>
  <c r="R70" i="23" s="1"/>
  <c r="K70" i="23"/>
  <c r="J70" i="23"/>
  <c r="I70" i="23"/>
  <c r="H70" i="23"/>
  <c r="G70" i="23"/>
  <c r="F70" i="23"/>
  <c r="C70" i="23"/>
  <c r="B70" i="23"/>
  <c r="E70" i="23" s="1"/>
  <c r="S69" i="23"/>
  <c r="R69" i="23"/>
  <c r="Q69" i="23"/>
  <c r="P69" i="23"/>
  <c r="E69" i="23"/>
  <c r="T69" i="23" s="1"/>
  <c r="W67" i="23"/>
  <c r="V67" i="23"/>
  <c r="O67" i="23"/>
  <c r="N67" i="23"/>
  <c r="M67" i="23"/>
  <c r="S67" i="23" s="1"/>
  <c r="L67" i="23"/>
  <c r="K67" i="23"/>
  <c r="J67" i="23"/>
  <c r="I67" i="23"/>
  <c r="Q67" i="23" s="1"/>
  <c r="H67" i="23"/>
  <c r="G67" i="23"/>
  <c r="F67" i="23"/>
  <c r="C67" i="23"/>
  <c r="B67" i="23"/>
  <c r="E67" i="23" s="1"/>
  <c r="W66" i="23"/>
  <c r="V66" i="23"/>
  <c r="O66" i="23"/>
  <c r="N66" i="23"/>
  <c r="M66" i="23"/>
  <c r="S66" i="23" s="1"/>
  <c r="L66" i="23"/>
  <c r="R66" i="23" s="1"/>
  <c r="K66" i="23"/>
  <c r="J66" i="23"/>
  <c r="I66" i="23"/>
  <c r="Q66" i="23" s="1"/>
  <c r="H66" i="23"/>
  <c r="P66" i="23" s="1"/>
  <c r="G66" i="23"/>
  <c r="F66" i="23"/>
  <c r="C66" i="23"/>
  <c r="E66" i="23" s="1"/>
  <c r="B66" i="23"/>
  <c r="S65" i="23"/>
  <c r="R65" i="23"/>
  <c r="Q65" i="23"/>
  <c r="P65" i="23"/>
  <c r="E65" i="23"/>
  <c r="U65" i="23" s="1"/>
  <c r="S64" i="23"/>
  <c r="R64" i="23"/>
  <c r="Q64" i="23"/>
  <c r="P64" i="23"/>
  <c r="E64" i="23"/>
  <c r="T64" i="23" s="1"/>
  <c r="U63" i="23"/>
  <c r="S63" i="23"/>
  <c r="R63" i="23"/>
  <c r="Q63" i="23"/>
  <c r="P63" i="23"/>
  <c r="E63" i="23"/>
  <c r="T63" i="23" s="1"/>
  <c r="S62" i="23"/>
  <c r="R62" i="23"/>
  <c r="Q62" i="23"/>
  <c r="P62" i="23"/>
  <c r="E62" i="23"/>
  <c r="U62" i="23" s="1"/>
  <c r="S61" i="23"/>
  <c r="R61" i="23"/>
  <c r="Q61" i="23"/>
  <c r="P61" i="23"/>
  <c r="E61" i="23"/>
  <c r="V59" i="23"/>
  <c r="O59" i="23"/>
  <c r="N59" i="23"/>
  <c r="M59" i="23"/>
  <c r="S59" i="23" s="1"/>
  <c r="L59" i="23"/>
  <c r="R59" i="23" s="1"/>
  <c r="K59" i="23"/>
  <c r="J59" i="23"/>
  <c r="I59" i="23"/>
  <c r="Q59" i="23" s="1"/>
  <c r="H59" i="23"/>
  <c r="G59" i="23"/>
  <c r="F59" i="23"/>
  <c r="E59" i="23"/>
  <c r="C59" i="23"/>
  <c r="B59" i="23"/>
  <c r="U58" i="23"/>
  <c r="T58" i="23"/>
  <c r="S58" i="23"/>
  <c r="R58" i="23"/>
  <c r="Q58" i="23"/>
  <c r="P58" i="23"/>
  <c r="E58" i="23"/>
  <c r="S57" i="23"/>
  <c r="R57" i="23"/>
  <c r="Q57" i="23"/>
  <c r="P57" i="23"/>
  <c r="E57" i="23"/>
  <c r="U57" i="23" s="1"/>
  <c r="S56" i="23"/>
  <c r="R56" i="23"/>
  <c r="Q56" i="23"/>
  <c r="P56" i="23"/>
  <c r="E56" i="23"/>
  <c r="T56" i="23" s="1"/>
  <c r="U55" i="23"/>
  <c r="S55" i="23"/>
  <c r="R55" i="23"/>
  <c r="Q55" i="23"/>
  <c r="P55" i="23"/>
  <c r="E55" i="23"/>
  <c r="T55" i="23" s="1"/>
  <c r="W53" i="23"/>
  <c r="V53" i="23"/>
  <c r="O53" i="23"/>
  <c r="N53" i="23"/>
  <c r="M53" i="23"/>
  <c r="S53" i="23" s="1"/>
  <c r="L53" i="23"/>
  <c r="R53" i="23" s="1"/>
  <c r="K53" i="23"/>
  <c r="J53" i="23"/>
  <c r="I53" i="23"/>
  <c r="H53" i="23"/>
  <c r="P53" i="23" s="1"/>
  <c r="G53" i="23"/>
  <c r="F53" i="23"/>
  <c r="C53" i="23"/>
  <c r="B53" i="23"/>
  <c r="S52" i="23"/>
  <c r="R52" i="23"/>
  <c r="Q52" i="23"/>
  <c r="P52" i="23"/>
  <c r="E52" i="23"/>
  <c r="U52" i="23" s="1"/>
  <c r="S51" i="23"/>
  <c r="R51" i="23"/>
  <c r="Q51" i="23"/>
  <c r="P51" i="23"/>
  <c r="E51" i="23"/>
  <c r="T51" i="23" s="1"/>
  <c r="S50" i="23"/>
  <c r="R50" i="23"/>
  <c r="Q50" i="23"/>
  <c r="P50" i="23"/>
  <c r="E50" i="23"/>
  <c r="T50" i="23" s="1"/>
  <c r="S49" i="23"/>
  <c r="R49" i="23"/>
  <c r="Q49" i="23"/>
  <c r="P49" i="23"/>
  <c r="E49" i="23"/>
  <c r="U49" i="23" s="1"/>
  <c r="S48" i="23"/>
  <c r="R48" i="23"/>
  <c r="Q48" i="23"/>
  <c r="P48" i="23"/>
  <c r="E48" i="23"/>
  <c r="U48" i="23" s="1"/>
  <c r="S47" i="23"/>
  <c r="R47" i="23"/>
  <c r="Q47" i="23"/>
  <c r="P47" i="23"/>
  <c r="E47" i="23"/>
  <c r="T47" i="23" s="1"/>
  <c r="S46" i="23"/>
  <c r="R46" i="23"/>
  <c r="Q46" i="23"/>
  <c r="P46" i="23"/>
  <c r="E46" i="23"/>
  <c r="T46" i="23" s="1"/>
  <c r="U45" i="23"/>
  <c r="T45" i="23"/>
  <c r="S45" i="23"/>
  <c r="R45" i="23"/>
  <c r="Q45" i="23"/>
  <c r="P45" i="23"/>
  <c r="E45" i="23"/>
  <c r="S44" i="23"/>
  <c r="R44" i="23"/>
  <c r="Q44" i="23"/>
  <c r="P44" i="23"/>
  <c r="E44" i="23"/>
  <c r="U44" i="23" s="1"/>
  <c r="S43" i="23"/>
  <c r="R43" i="23"/>
  <c r="Q43" i="23"/>
  <c r="P43" i="23"/>
  <c r="E43" i="23"/>
  <c r="U43" i="23" s="1"/>
  <c r="U42" i="23"/>
  <c r="S42" i="23"/>
  <c r="R42" i="23"/>
  <c r="Q42" i="23"/>
  <c r="P42" i="23"/>
  <c r="E42" i="23"/>
  <c r="T42" i="23" s="1"/>
  <c r="W40" i="23"/>
  <c r="V40" i="23"/>
  <c r="O40" i="23"/>
  <c r="N40" i="23"/>
  <c r="M40" i="23"/>
  <c r="S40" i="23" s="1"/>
  <c r="L40" i="23"/>
  <c r="R40" i="23" s="1"/>
  <c r="K40" i="23"/>
  <c r="J40" i="23"/>
  <c r="I40" i="23"/>
  <c r="H40" i="23"/>
  <c r="G40" i="23"/>
  <c r="F40" i="23"/>
  <c r="C40" i="23"/>
  <c r="B40" i="23"/>
  <c r="S39" i="23"/>
  <c r="R39" i="23"/>
  <c r="Q39" i="23"/>
  <c r="P39" i="23"/>
  <c r="E39" i="23"/>
  <c r="U39" i="23" s="1"/>
  <c r="S38" i="23"/>
  <c r="R38" i="23"/>
  <c r="Q38" i="23"/>
  <c r="P38" i="23"/>
  <c r="E38" i="23"/>
  <c r="T38" i="23" s="1"/>
  <c r="S37" i="23"/>
  <c r="R37" i="23"/>
  <c r="Q37" i="23"/>
  <c r="P37" i="23"/>
  <c r="E37" i="23"/>
  <c r="U36" i="23"/>
  <c r="S36" i="23"/>
  <c r="R36" i="23"/>
  <c r="Q36" i="23"/>
  <c r="P36" i="23"/>
  <c r="E36" i="23"/>
  <c r="T36" i="23" s="1"/>
  <c r="S35" i="23"/>
  <c r="R35" i="23"/>
  <c r="Q35" i="23"/>
  <c r="P35" i="23"/>
  <c r="E35" i="23"/>
  <c r="W33" i="23"/>
  <c r="V33" i="23"/>
  <c r="O33" i="23"/>
  <c r="N33" i="23"/>
  <c r="R33" i="23" s="1"/>
  <c r="M33" i="23"/>
  <c r="S33" i="23" s="1"/>
  <c r="L33" i="23"/>
  <c r="K33" i="23"/>
  <c r="J33" i="23"/>
  <c r="I33" i="23"/>
  <c r="H33" i="23"/>
  <c r="G33" i="23"/>
  <c r="F33" i="23"/>
  <c r="C33" i="23"/>
  <c r="B33" i="23"/>
  <c r="E33" i="23" s="1"/>
  <c r="S32" i="23"/>
  <c r="R32" i="23"/>
  <c r="Q32" i="23"/>
  <c r="P32" i="23"/>
  <c r="E32" i="23"/>
  <c r="T32" i="23" s="1"/>
  <c r="W30" i="23"/>
  <c r="V30" i="23"/>
  <c r="O30" i="23"/>
  <c r="N30" i="23"/>
  <c r="M30" i="23"/>
  <c r="S30" i="23" s="1"/>
  <c r="L30" i="23"/>
  <c r="R30" i="23" s="1"/>
  <c r="K30" i="23"/>
  <c r="J30" i="23"/>
  <c r="I30" i="23"/>
  <c r="Q30" i="23" s="1"/>
  <c r="H30" i="23"/>
  <c r="G30" i="23"/>
  <c r="F30" i="23"/>
  <c r="C30" i="23"/>
  <c r="E30" i="23" s="1"/>
  <c r="B30" i="23"/>
  <c r="S29" i="23"/>
  <c r="R29" i="23"/>
  <c r="Q29" i="23"/>
  <c r="P29" i="23"/>
  <c r="E29" i="23"/>
  <c r="U29" i="23" s="1"/>
  <c r="S28" i="23"/>
  <c r="R28" i="23"/>
  <c r="Q28" i="23"/>
  <c r="P28" i="23"/>
  <c r="E28" i="23"/>
  <c r="T28" i="23" s="1"/>
  <c r="U27" i="23"/>
  <c r="S27" i="23"/>
  <c r="R27" i="23"/>
  <c r="Q27" i="23"/>
  <c r="P27" i="23"/>
  <c r="E27" i="23"/>
  <c r="T27" i="23" s="1"/>
  <c r="T26" i="23"/>
  <c r="S26" i="23"/>
  <c r="R26" i="23"/>
  <c r="Q26" i="23"/>
  <c r="P26" i="23"/>
  <c r="E26" i="23"/>
  <c r="U26" i="23" s="1"/>
  <c r="W24" i="23"/>
  <c r="V24" i="23"/>
  <c r="S24" i="23"/>
  <c r="O24" i="23"/>
  <c r="N24" i="23"/>
  <c r="M24" i="23"/>
  <c r="L24" i="23"/>
  <c r="R24" i="23" s="1"/>
  <c r="K24" i="23"/>
  <c r="J24" i="23"/>
  <c r="I24" i="23"/>
  <c r="H24" i="23"/>
  <c r="P24" i="23" s="1"/>
  <c r="G24" i="23"/>
  <c r="F24" i="23"/>
  <c r="C24" i="23"/>
  <c r="B24" i="23"/>
  <c r="E24" i="23" s="1"/>
  <c r="S23" i="23"/>
  <c r="R23" i="23"/>
  <c r="Q23" i="23"/>
  <c r="P23" i="23"/>
  <c r="E23" i="23"/>
  <c r="T23" i="23" s="1"/>
  <c r="U22" i="23"/>
  <c r="S22" i="23"/>
  <c r="R22" i="23"/>
  <c r="Q22" i="23"/>
  <c r="P22" i="23"/>
  <c r="E22" i="23"/>
  <c r="T22" i="23" s="1"/>
  <c r="U21" i="23"/>
  <c r="T21" i="23"/>
  <c r="S21" i="23"/>
  <c r="R21" i="23"/>
  <c r="Q21" i="23"/>
  <c r="P21" i="23"/>
  <c r="E21" i="23"/>
  <c r="S20" i="23"/>
  <c r="R20" i="23"/>
  <c r="Q20" i="23"/>
  <c r="P20" i="23"/>
  <c r="E20" i="23"/>
  <c r="U20" i="23" s="1"/>
  <c r="S19" i="23"/>
  <c r="R19" i="23"/>
  <c r="Q19" i="23"/>
  <c r="P19" i="23"/>
  <c r="E19" i="23"/>
  <c r="T19" i="23" s="1"/>
  <c r="U18" i="23"/>
  <c r="S18" i="23"/>
  <c r="R18" i="23"/>
  <c r="Q18" i="23"/>
  <c r="P18" i="23"/>
  <c r="E18" i="23"/>
  <c r="T18" i="23" s="1"/>
  <c r="T17" i="23"/>
  <c r="S17" i="23"/>
  <c r="R17" i="23"/>
  <c r="Q17" i="23"/>
  <c r="P17" i="23"/>
  <c r="E17" i="23"/>
  <c r="U17" i="23" s="1"/>
  <c r="W15" i="23"/>
  <c r="V15" i="23"/>
  <c r="O15" i="23"/>
  <c r="S15" i="23" s="1"/>
  <c r="N15" i="23"/>
  <c r="M15" i="23"/>
  <c r="L15" i="23"/>
  <c r="K15" i="23"/>
  <c r="J15" i="23"/>
  <c r="I15" i="23"/>
  <c r="H15" i="23"/>
  <c r="G15" i="23"/>
  <c r="F15" i="23"/>
  <c r="C15" i="23"/>
  <c r="B15" i="23"/>
  <c r="E15" i="23" s="1"/>
  <c r="S14" i="23"/>
  <c r="R14" i="23"/>
  <c r="Q14" i="23"/>
  <c r="P14" i="23"/>
  <c r="E14" i="23"/>
  <c r="T14" i="23" s="1"/>
  <c r="U13" i="23"/>
  <c r="S13" i="23"/>
  <c r="R13" i="23"/>
  <c r="Q13" i="23"/>
  <c r="P13" i="23"/>
  <c r="E13" i="23"/>
  <c r="T13" i="23" s="1"/>
  <c r="T12" i="23"/>
  <c r="S12" i="23"/>
  <c r="R12" i="23"/>
  <c r="Q12" i="23"/>
  <c r="P12" i="23"/>
  <c r="E12" i="23"/>
  <c r="U12" i="23" s="1"/>
  <c r="S11" i="23"/>
  <c r="R11" i="23"/>
  <c r="Q11" i="23"/>
  <c r="P11" i="23"/>
  <c r="E11" i="23"/>
  <c r="U11" i="23" s="1"/>
  <c r="S10" i="23"/>
  <c r="R10" i="23"/>
  <c r="Q10" i="23"/>
  <c r="P10" i="23"/>
  <c r="E10" i="23"/>
  <c r="U9" i="23"/>
  <c r="S9" i="23"/>
  <c r="R9" i="23"/>
  <c r="Q9" i="23"/>
  <c r="P9" i="23"/>
  <c r="E9" i="23"/>
  <c r="T9" i="23" s="1"/>
  <c r="S93" i="22"/>
  <c r="R93" i="22"/>
  <c r="Q93" i="22"/>
  <c r="P93" i="22"/>
  <c r="E93" i="22"/>
  <c r="U93" i="22" s="1"/>
  <c r="S92" i="22"/>
  <c r="R92" i="22"/>
  <c r="Q92" i="22"/>
  <c r="P92" i="22"/>
  <c r="E92" i="22"/>
  <c r="U92" i="22" s="1"/>
  <c r="S91" i="22"/>
  <c r="R91" i="22"/>
  <c r="Q91" i="22"/>
  <c r="P91" i="22"/>
  <c r="E91" i="22"/>
  <c r="T91" i="22" s="1"/>
  <c r="S90" i="22"/>
  <c r="R90" i="22"/>
  <c r="Q90" i="22"/>
  <c r="P90" i="22"/>
  <c r="E90" i="22"/>
  <c r="T90" i="22" s="1"/>
  <c r="S89" i="22"/>
  <c r="R89" i="22"/>
  <c r="Q89" i="22"/>
  <c r="P89" i="22"/>
  <c r="E89" i="22"/>
  <c r="U89" i="22" s="1"/>
  <c r="S88" i="22"/>
  <c r="R88" i="22"/>
  <c r="Q88" i="22"/>
  <c r="P88" i="22"/>
  <c r="E88" i="22"/>
  <c r="U88" i="22" s="1"/>
  <c r="S87" i="22"/>
  <c r="R87" i="22"/>
  <c r="Q87" i="22"/>
  <c r="P87" i="22"/>
  <c r="E87" i="22"/>
  <c r="T87" i="22" s="1"/>
  <c r="S86" i="22"/>
  <c r="R86" i="22"/>
  <c r="Q86" i="22"/>
  <c r="P86" i="22"/>
  <c r="E86" i="22"/>
  <c r="T86" i="22" s="1"/>
  <c r="W72" i="22"/>
  <c r="V72" i="22"/>
  <c r="O72" i="22"/>
  <c r="N72" i="22"/>
  <c r="M72" i="22"/>
  <c r="L72" i="22"/>
  <c r="R72" i="22" s="1"/>
  <c r="K72" i="22"/>
  <c r="J72" i="22"/>
  <c r="I72" i="22"/>
  <c r="H72" i="22"/>
  <c r="G72" i="22"/>
  <c r="F72" i="22"/>
  <c r="C72" i="22"/>
  <c r="B72" i="22"/>
  <c r="W71" i="22"/>
  <c r="V71" i="22"/>
  <c r="O71" i="22"/>
  <c r="S71" i="22" s="1"/>
  <c r="N71" i="22"/>
  <c r="M71" i="22"/>
  <c r="L71" i="22"/>
  <c r="R71" i="22" s="1"/>
  <c r="K71" i="22"/>
  <c r="J71" i="22"/>
  <c r="I71" i="22"/>
  <c r="H71" i="22"/>
  <c r="G71" i="22"/>
  <c r="F71" i="22"/>
  <c r="C71" i="22"/>
  <c r="B71" i="22"/>
  <c r="E71" i="22" s="1"/>
  <c r="W70" i="22"/>
  <c r="V70" i="22"/>
  <c r="O70" i="22"/>
  <c r="N70" i="22"/>
  <c r="M70" i="22"/>
  <c r="L70" i="22"/>
  <c r="K70" i="22"/>
  <c r="J70" i="22"/>
  <c r="I70" i="22"/>
  <c r="Q70" i="22" s="1"/>
  <c r="H70" i="22"/>
  <c r="P70" i="22" s="1"/>
  <c r="G70" i="22"/>
  <c r="F70" i="22"/>
  <c r="C70" i="22"/>
  <c r="B70" i="22"/>
  <c r="S69" i="22"/>
  <c r="R69" i="22"/>
  <c r="Q69" i="22"/>
  <c r="U69" i="22" s="1"/>
  <c r="P69" i="22"/>
  <c r="T69" i="22" s="1"/>
  <c r="E69" i="22"/>
  <c r="W67" i="22"/>
  <c r="V67" i="22"/>
  <c r="O67" i="22"/>
  <c r="N67" i="22"/>
  <c r="M67" i="22"/>
  <c r="L67" i="22"/>
  <c r="K67" i="22"/>
  <c r="J67" i="22"/>
  <c r="I67" i="22"/>
  <c r="H67" i="22"/>
  <c r="G67" i="22"/>
  <c r="F67" i="22"/>
  <c r="C67" i="22"/>
  <c r="B67" i="22"/>
  <c r="W66" i="22"/>
  <c r="V66" i="22"/>
  <c r="O66" i="22"/>
  <c r="N66" i="22"/>
  <c r="M66" i="22"/>
  <c r="S66" i="22" s="1"/>
  <c r="L66" i="22"/>
  <c r="R66" i="22" s="1"/>
  <c r="K66" i="22"/>
  <c r="J66" i="22"/>
  <c r="I66" i="22"/>
  <c r="H66" i="22"/>
  <c r="G66" i="22"/>
  <c r="F66" i="22"/>
  <c r="C66" i="22"/>
  <c r="B66" i="22"/>
  <c r="E66" i="22" s="1"/>
  <c r="S65" i="22"/>
  <c r="R65" i="22"/>
  <c r="Q65" i="22"/>
  <c r="P65" i="22"/>
  <c r="E65" i="22"/>
  <c r="T65" i="22" s="1"/>
  <c r="S64" i="22"/>
  <c r="R64" i="22"/>
  <c r="Q64" i="22"/>
  <c r="P64" i="22"/>
  <c r="E64" i="22"/>
  <c r="T64" i="22" s="1"/>
  <c r="S63" i="22"/>
  <c r="R63" i="22"/>
  <c r="Q63" i="22"/>
  <c r="P63" i="22"/>
  <c r="E63" i="22"/>
  <c r="S62" i="22"/>
  <c r="R62" i="22"/>
  <c r="Q62" i="22"/>
  <c r="P62" i="22"/>
  <c r="E62" i="22"/>
  <c r="U62" i="22" s="1"/>
  <c r="S61" i="22"/>
  <c r="R61" i="22"/>
  <c r="Q61" i="22"/>
  <c r="P61" i="22"/>
  <c r="E61" i="22"/>
  <c r="U61" i="22" s="1"/>
  <c r="V59" i="22"/>
  <c r="O59" i="22"/>
  <c r="N59" i="22"/>
  <c r="M59" i="22"/>
  <c r="S59" i="22" s="1"/>
  <c r="L59" i="22"/>
  <c r="R59" i="22" s="1"/>
  <c r="K59" i="22"/>
  <c r="J59" i="22"/>
  <c r="I59" i="22"/>
  <c r="H59" i="22"/>
  <c r="G59" i="22"/>
  <c r="F59" i="22"/>
  <c r="C59" i="22"/>
  <c r="B59" i="22"/>
  <c r="S58" i="22"/>
  <c r="R58" i="22"/>
  <c r="Q58" i="22"/>
  <c r="P58" i="22"/>
  <c r="E58" i="22"/>
  <c r="U58" i="22" s="1"/>
  <c r="S57" i="22"/>
  <c r="R57" i="22"/>
  <c r="Q57" i="22"/>
  <c r="P57" i="22"/>
  <c r="E57" i="22"/>
  <c r="T57" i="22" s="1"/>
  <c r="S56" i="22"/>
  <c r="R56" i="22"/>
  <c r="Q56" i="22"/>
  <c r="P56" i="22"/>
  <c r="E56" i="22"/>
  <c r="U55" i="22"/>
  <c r="S55" i="22"/>
  <c r="R55" i="22"/>
  <c r="Q55" i="22"/>
  <c r="P55" i="22"/>
  <c r="E55" i="22"/>
  <c r="T55" i="22" s="1"/>
  <c r="W53" i="22"/>
  <c r="V53" i="22"/>
  <c r="O53" i="22"/>
  <c r="N53" i="22"/>
  <c r="M53" i="22"/>
  <c r="S53" i="22" s="1"/>
  <c r="L53" i="22"/>
  <c r="R53" i="22" s="1"/>
  <c r="K53" i="22"/>
  <c r="J53" i="22"/>
  <c r="I53" i="22"/>
  <c r="Q53" i="22" s="1"/>
  <c r="H53" i="22"/>
  <c r="G53" i="22"/>
  <c r="F53" i="22"/>
  <c r="C53" i="22"/>
  <c r="B53" i="22"/>
  <c r="E53" i="22" s="1"/>
  <c r="S52" i="22"/>
  <c r="R52" i="22"/>
  <c r="Q52" i="22"/>
  <c r="P52" i="22"/>
  <c r="E52" i="22"/>
  <c r="T52" i="22" s="1"/>
  <c r="S51" i="22"/>
  <c r="R51" i="22"/>
  <c r="Q51" i="22"/>
  <c r="P51" i="22"/>
  <c r="E51" i="22"/>
  <c r="S50" i="22"/>
  <c r="R50" i="22"/>
  <c r="Q50" i="22"/>
  <c r="P50" i="22"/>
  <c r="E50" i="22"/>
  <c r="S49" i="22"/>
  <c r="R49" i="22"/>
  <c r="Q49" i="22"/>
  <c r="P49" i="22"/>
  <c r="E49" i="22"/>
  <c r="U49" i="22" s="1"/>
  <c r="S48" i="22"/>
  <c r="R48" i="22"/>
  <c r="Q48" i="22"/>
  <c r="P48" i="22"/>
  <c r="E48" i="22"/>
  <c r="T48" i="22" s="1"/>
  <c r="S47" i="22"/>
  <c r="R47" i="22"/>
  <c r="Q47" i="22"/>
  <c r="P47" i="22"/>
  <c r="E47" i="22"/>
  <c r="T47" i="22" s="1"/>
  <c r="U46" i="22"/>
  <c r="T46" i="22"/>
  <c r="S46" i="22"/>
  <c r="R46" i="22"/>
  <c r="Q46" i="22"/>
  <c r="P46" i="22"/>
  <c r="E46" i="22"/>
  <c r="S45" i="22"/>
  <c r="R45" i="22"/>
  <c r="Q45" i="22"/>
  <c r="P45" i="22"/>
  <c r="E45" i="22"/>
  <c r="U45" i="22" s="1"/>
  <c r="S44" i="22"/>
  <c r="R44" i="22"/>
  <c r="Q44" i="22"/>
  <c r="P44" i="22"/>
  <c r="E44" i="22"/>
  <c r="T44" i="22" s="1"/>
  <c r="U43" i="22"/>
  <c r="S43" i="22"/>
  <c r="R43" i="22"/>
  <c r="Q43" i="22"/>
  <c r="P43" i="22"/>
  <c r="E43" i="22"/>
  <c r="T43" i="22" s="1"/>
  <c r="T42" i="22"/>
  <c r="S42" i="22"/>
  <c r="R42" i="22"/>
  <c r="Q42" i="22"/>
  <c r="P42" i="22"/>
  <c r="E42" i="22"/>
  <c r="U42" i="22" s="1"/>
  <c r="W40" i="22"/>
  <c r="V40" i="22"/>
  <c r="S40" i="22"/>
  <c r="O40" i="22"/>
  <c r="N40" i="22"/>
  <c r="M40" i="22"/>
  <c r="L40" i="22"/>
  <c r="R40" i="22" s="1"/>
  <c r="K40" i="22"/>
  <c r="J40" i="22"/>
  <c r="I40" i="22"/>
  <c r="H40" i="22"/>
  <c r="P40" i="22" s="1"/>
  <c r="G40" i="22"/>
  <c r="F40" i="22"/>
  <c r="C40" i="22"/>
  <c r="B40" i="22"/>
  <c r="E40" i="22" s="1"/>
  <c r="S39" i="22"/>
  <c r="R39" i="22"/>
  <c r="Q39" i="22"/>
  <c r="P39" i="22"/>
  <c r="E39" i="22"/>
  <c r="T39" i="22" s="1"/>
  <c r="S38" i="22"/>
  <c r="R38" i="22"/>
  <c r="Q38" i="22"/>
  <c r="P38" i="22"/>
  <c r="E38" i="22"/>
  <c r="T38" i="22" s="1"/>
  <c r="U37" i="22"/>
  <c r="T37" i="22"/>
  <c r="S37" i="22"/>
  <c r="R37" i="22"/>
  <c r="Q37" i="22"/>
  <c r="P37" i="22"/>
  <c r="E37" i="22"/>
  <c r="S36" i="22"/>
  <c r="R36" i="22"/>
  <c r="Q36" i="22"/>
  <c r="P36" i="22"/>
  <c r="E36" i="22"/>
  <c r="U36" i="22" s="1"/>
  <c r="S35" i="22"/>
  <c r="R35" i="22"/>
  <c r="Q35" i="22"/>
  <c r="P35" i="22"/>
  <c r="E35" i="22"/>
  <c r="U35" i="22" s="1"/>
  <c r="W33" i="22"/>
  <c r="V33" i="22"/>
  <c r="O33" i="22"/>
  <c r="N33" i="22"/>
  <c r="M33" i="22"/>
  <c r="S33" i="22" s="1"/>
  <c r="L33" i="22"/>
  <c r="R33" i="22" s="1"/>
  <c r="K33" i="22"/>
  <c r="J33" i="22"/>
  <c r="I33" i="22"/>
  <c r="H33" i="22"/>
  <c r="G33" i="22"/>
  <c r="F33" i="22"/>
  <c r="C33" i="22"/>
  <c r="B33" i="22"/>
  <c r="E33" i="22" s="1"/>
  <c r="S32" i="22"/>
  <c r="R32" i="22"/>
  <c r="Q32" i="22"/>
  <c r="U32" i="22" s="1"/>
  <c r="P32" i="22"/>
  <c r="T32" i="22" s="1"/>
  <c r="E32" i="22"/>
  <c r="W30" i="22"/>
  <c r="V30" i="22"/>
  <c r="S30" i="22"/>
  <c r="O30" i="22"/>
  <c r="N30" i="22"/>
  <c r="M30" i="22"/>
  <c r="L30" i="22"/>
  <c r="R30" i="22" s="1"/>
  <c r="K30" i="22"/>
  <c r="J30" i="22"/>
  <c r="I30" i="22"/>
  <c r="H30" i="22"/>
  <c r="P30" i="22" s="1"/>
  <c r="G30" i="22"/>
  <c r="F30" i="22"/>
  <c r="C30" i="22"/>
  <c r="B30" i="22"/>
  <c r="E30" i="22" s="1"/>
  <c r="S29" i="22"/>
  <c r="R29" i="22"/>
  <c r="Q29" i="22"/>
  <c r="P29" i="22"/>
  <c r="E29" i="22"/>
  <c r="T29" i="22" s="1"/>
  <c r="S28" i="22"/>
  <c r="R28" i="22"/>
  <c r="Q28" i="22"/>
  <c r="P28" i="22"/>
  <c r="E28" i="22"/>
  <c r="T28" i="22" s="1"/>
  <c r="U27" i="22"/>
  <c r="T27" i="22"/>
  <c r="S27" i="22"/>
  <c r="R27" i="22"/>
  <c r="Q27" i="22"/>
  <c r="P27" i="22"/>
  <c r="E27" i="22"/>
  <c r="S26" i="22"/>
  <c r="R26" i="22"/>
  <c r="Q26" i="22"/>
  <c r="P26" i="22"/>
  <c r="E26" i="22"/>
  <c r="U26" i="22" s="1"/>
  <c r="W24" i="22"/>
  <c r="V24" i="22"/>
  <c r="S24" i="22"/>
  <c r="O24" i="22"/>
  <c r="N24" i="22"/>
  <c r="M24" i="22"/>
  <c r="L24" i="22"/>
  <c r="R24" i="22" s="1"/>
  <c r="K24" i="22"/>
  <c r="J24" i="22"/>
  <c r="I24" i="22"/>
  <c r="H24" i="22"/>
  <c r="G24" i="22"/>
  <c r="F24" i="22"/>
  <c r="C24" i="22"/>
  <c r="B24" i="22"/>
  <c r="E24" i="22" s="1"/>
  <c r="S23" i="22"/>
  <c r="R23" i="22"/>
  <c r="Q23" i="22"/>
  <c r="P23" i="22"/>
  <c r="E23" i="22"/>
  <c r="S22" i="22"/>
  <c r="R22" i="22"/>
  <c r="Q22" i="22"/>
  <c r="P22" i="22"/>
  <c r="E22" i="22"/>
  <c r="S21" i="22"/>
  <c r="R21" i="22"/>
  <c r="Q21" i="22"/>
  <c r="P21" i="22"/>
  <c r="E21" i="22"/>
  <c r="U21" i="22" s="1"/>
  <c r="S20" i="22"/>
  <c r="R20" i="22"/>
  <c r="Q20" i="22"/>
  <c r="P20" i="22"/>
  <c r="E20" i="22"/>
  <c r="T20" i="22" s="1"/>
  <c r="S19" i="22"/>
  <c r="R19" i="22"/>
  <c r="Q19" i="22"/>
  <c r="P19" i="22"/>
  <c r="E19" i="22"/>
  <c r="U18" i="22"/>
  <c r="S18" i="22"/>
  <c r="R18" i="22"/>
  <c r="Q18" i="22"/>
  <c r="P18" i="22"/>
  <c r="E18" i="22"/>
  <c r="T18" i="22" s="1"/>
  <c r="S17" i="22"/>
  <c r="R17" i="22"/>
  <c r="Q17" i="22"/>
  <c r="P17" i="22"/>
  <c r="E17" i="22"/>
  <c r="U17" i="22" s="1"/>
  <c r="W15" i="22"/>
  <c r="V15" i="22"/>
  <c r="O15" i="22"/>
  <c r="N15" i="22"/>
  <c r="R15" i="22" s="1"/>
  <c r="M15" i="22"/>
  <c r="L15" i="22"/>
  <c r="K15" i="22"/>
  <c r="J15" i="22"/>
  <c r="I15" i="22"/>
  <c r="H15" i="22"/>
  <c r="G15" i="22"/>
  <c r="F15" i="22"/>
  <c r="C15" i="22"/>
  <c r="B15" i="22"/>
  <c r="S14" i="22"/>
  <c r="R14" i="22"/>
  <c r="Q14" i="22"/>
  <c r="P14" i="22"/>
  <c r="E14" i="22"/>
  <c r="U13" i="22"/>
  <c r="S13" i="22"/>
  <c r="R13" i="22"/>
  <c r="Q13" i="22"/>
  <c r="P13" i="22"/>
  <c r="E13" i="22"/>
  <c r="T13" i="22" s="1"/>
  <c r="S12" i="22"/>
  <c r="R12" i="22"/>
  <c r="Q12" i="22"/>
  <c r="P12" i="22"/>
  <c r="E12" i="22"/>
  <c r="U12" i="22" s="1"/>
  <c r="S11" i="22"/>
  <c r="R11" i="22"/>
  <c r="Q11" i="22"/>
  <c r="P11" i="22"/>
  <c r="E11" i="22"/>
  <c r="T11" i="22" s="1"/>
  <c r="S10" i="22"/>
  <c r="R10" i="22"/>
  <c r="Q10" i="22"/>
  <c r="U10" i="22" s="1"/>
  <c r="P10" i="22"/>
  <c r="E10" i="22"/>
  <c r="T10" i="22" s="1"/>
  <c r="U9" i="22"/>
  <c r="T9" i="22"/>
  <c r="S9" i="22"/>
  <c r="R9" i="22"/>
  <c r="Q9" i="22"/>
  <c r="P9" i="22"/>
  <c r="E9" i="22"/>
  <c r="S93" i="21"/>
  <c r="R93" i="21"/>
  <c r="Q93" i="21"/>
  <c r="P93" i="21"/>
  <c r="E93" i="21"/>
  <c r="U93" i="21" s="1"/>
  <c r="S92" i="21"/>
  <c r="R92" i="21"/>
  <c r="Q92" i="21"/>
  <c r="P92" i="21"/>
  <c r="E92" i="21"/>
  <c r="T92" i="21" s="1"/>
  <c r="U91" i="21"/>
  <c r="S91" i="21"/>
  <c r="R91" i="21"/>
  <c r="Q91" i="21"/>
  <c r="P91" i="21"/>
  <c r="E91" i="21"/>
  <c r="T91" i="21" s="1"/>
  <c r="S90" i="21"/>
  <c r="R90" i="21"/>
  <c r="Q90" i="21"/>
  <c r="P90" i="21"/>
  <c r="E90" i="21"/>
  <c r="U90" i="21" s="1"/>
  <c r="S89" i="21"/>
  <c r="R89" i="21"/>
  <c r="Q89" i="21"/>
  <c r="P89" i="21"/>
  <c r="E89" i="21"/>
  <c r="U89" i="21" s="1"/>
  <c r="S88" i="21"/>
  <c r="R88" i="21"/>
  <c r="Q88" i="21"/>
  <c r="P88" i="21"/>
  <c r="E88" i="21"/>
  <c r="T88" i="21" s="1"/>
  <c r="S87" i="21"/>
  <c r="R87" i="21"/>
  <c r="Q87" i="21"/>
  <c r="P87" i="21"/>
  <c r="E87" i="21"/>
  <c r="T87" i="21" s="1"/>
  <c r="S86" i="21"/>
  <c r="R86" i="21"/>
  <c r="Q86" i="21"/>
  <c r="P86" i="21"/>
  <c r="E86" i="21"/>
  <c r="U86" i="21" s="1"/>
  <c r="W72" i="21"/>
  <c r="V72" i="21"/>
  <c r="O72" i="21"/>
  <c r="N72" i="21"/>
  <c r="M72" i="21"/>
  <c r="L72" i="21"/>
  <c r="K72" i="21"/>
  <c r="J72" i="21"/>
  <c r="I72" i="21"/>
  <c r="H72" i="21"/>
  <c r="G72" i="21"/>
  <c r="F72" i="21"/>
  <c r="C72" i="21"/>
  <c r="B72" i="21"/>
  <c r="W71" i="21"/>
  <c r="V71" i="21"/>
  <c r="O71" i="21"/>
  <c r="S71" i="21" s="1"/>
  <c r="N71" i="21"/>
  <c r="M71" i="21"/>
  <c r="L71" i="21"/>
  <c r="K71" i="21"/>
  <c r="J71" i="21"/>
  <c r="I71" i="21"/>
  <c r="H71" i="21"/>
  <c r="G71" i="21"/>
  <c r="F71" i="21"/>
  <c r="C71" i="21"/>
  <c r="B71" i="21"/>
  <c r="W70" i="21"/>
  <c r="V70" i="21"/>
  <c r="O70" i="21"/>
  <c r="N70" i="21"/>
  <c r="M70" i="21"/>
  <c r="S70" i="21" s="1"/>
  <c r="L70" i="21"/>
  <c r="K70" i="21"/>
  <c r="J70" i="21"/>
  <c r="I70" i="21"/>
  <c r="Q70" i="21" s="1"/>
  <c r="H70" i="21"/>
  <c r="P70" i="21" s="1"/>
  <c r="G70" i="21"/>
  <c r="F70" i="21"/>
  <c r="E70" i="21"/>
  <c r="C70" i="21"/>
  <c r="B70" i="21"/>
  <c r="S69" i="21"/>
  <c r="R69" i="21"/>
  <c r="Q69" i="21"/>
  <c r="U69" i="21" s="1"/>
  <c r="P69" i="21"/>
  <c r="T69" i="21" s="1"/>
  <c r="E69" i="21"/>
  <c r="W67" i="21"/>
  <c r="V67" i="21"/>
  <c r="O67" i="21"/>
  <c r="N67" i="21"/>
  <c r="M67" i="21"/>
  <c r="L67" i="21"/>
  <c r="K67" i="21"/>
  <c r="J67" i="21"/>
  <c r="I67" i="21"/>
  <c r="H67" i="21"/>
  <c r="G67" i="21"/>
  <c r="F67" i="21"/>
  <c r="C67" i="21"/>
  <c r="B67" i="21"/>
  <c r="W66" i="21"/>
  <c r="V66" i="21"/>
  <c r="O66" i="21"/>
  <c r="N66" i="21"/>
  <c r="M66" i="21"/>
  <c r="S66" i="21" s="1"/>
  <c r="L66" i="21"/>
  <c r="R66" i="21" s="1"/>
  <c r="K66" i="21"/>
  <c r="J66" i="21"/>
  <c r="I66" i="21"/>
  <c r="H66" i="21"/>
  <c r="G66" i="21"/>
  <c r="F66" i="21"/>
  <c r="C66" i="21"/>
  <c r="B66" i="21"/>
  <c r="E66" i="21" s="1"/>
  <c r="S65" i="21"/>
  <c r="R65" i="21"/>
  <c r="Q65" i="21"/>
  <c r="P65" i="21"/>
  <c r="E65" i="21"/>
  <c r="T65" i="21" s="1"/>
  <c r="U64" i="21"/>
  <c r="T64" i="21"/>
  <c r="S64" i="21"/>
  <c r="R64" i="21"/>
  <c r="Q64" i="21"/>
  <c r="P64" i="21"/>
  <c r="E64" i="21"/>
  <c r="S63" i="21"/>
  <c r="R63" i="21"/>
  <c r="Q63" i="21"/>
  <c r="P63" i="21"/>
  <c r="E63" i="21"/>
  <c r="U63" i="21" s="1"/>
  <c r="S62" i="21"/>
  <c r="R62" i="21"/>
  <c r="Q62" i="21"/>
  <c r="P62" i="21"/>
  <c r="E62" i="21"/>
  <c r="T62" i="21" s="1"/>
  <c r="U61" i="21"/>
  <c r="S61" i="21"/>
  <c r="R61" i="21"/>
  <c r="Q61" i="21"/>
  <c r="P61" i="21"/>
  <c r="E61" i="21"/>
  <c r="T61" i="21" s="1"/>
  <c r="V59" i="21"/>
  <c r="S59" i="21"/>
  <c r="O59" i="21"/>
  <c r="N59" i="21"/>
  <c r="M59" i="21"/>
  <c r="L59" i="21"/>
  <c r="R59" i="21" s="1"/>
  <c r="K59" i="21"/>
  <c r="J59" i="21"/>
  <c r="I59" i="21"/>
  <c r="H59" i="21"/>
  <c r="P59" i="21" s="1"/>
  <c r="G59" i="21"/>
  <c r="F59" i="21"/>
  <c r="C59" i="21"/>
  <c r="B59" i="21"/>
  <c r="E59" i="21" s="1"/>
  <c r="S58" i="21"/>
  <c r="R58" i="21"/>
  <c r="Q58" i="21"/>
  <c r="P58" i="21"/>
  <c r="E58" i="21"/>
  <c r="T58" i="21" s="1"/>
  <c r="S57" i="21"/>
  <c r="R57" i="21"/>
  <c r="Q57" i="21"/>
  <c r="P57" i="21"/>
  <c r="E57" i="21"/>
  <c r="T57" i="21" s="1"/>
  <c r="T56" i="21"/>
  <c r="S56" i="21"/>
  <c r="R56" i="21"/>
  <c r="Q56" i="21"/>
  <c r="P56" i="21"/>
  <c r="E56" i="21"/>
  <c r="U56" i="21" s="1"/>
  <c r="S55" i="21"/>
  <c r="R55" i="21"/>
  <c r="Q55" i="21"/>
  <c r="P55" i="21"/>
  <c r="E55" i="21"/>
  <c r="U55" i="21" s="1"/>
  <c r="W53" i="21"/>
  <c r="V53" i="21"/>
  <c r="O53" i="21"/>
  <c r="S53" i="21" s="1"/>
  <c r="N53" i="21"/>
  <c r="M53" i="21"/>
  <c r="L53" i="21"/>
  <c r="K53" i="21"/>
  <c r="J53" i="21"/>
  <c r="I53" i="21"/>
  <c r="H53" i="21"/>
  <c r="G53" i="21"/>
  <c r="F53" i="21"/>
  <c r="C53" i="21"/>
  <c r="B53" i="21"/>
  <c r="E53" i="21" s="1"/>
  <c r="U52" i="21"/>
  <c r="S52" i="21"/>
  <c r="R52" i="21"/>
  <c r="Q52" i="21"/>
  <c r="P52" i="21"/>
  <c r="E52" i="21"/>
  <c r="T52" i="21" s="1"/>
  <c r="S51" i="21"/>
  <c r="R51" i="21"/>
  <c r="Q51" i="21"/>
  <c r="U51" i="21" s="1"/>
  <c r="P51" i="21"/>
  <c r="T51" i="21" s="1"/>
  <c r="E51" i="21"/>
  <c r="S50" i="21"/>
  <c r="R50" i="21"/>
  <c r="Q50" i="21"/>
  <c r="P50" i="21"/>
  <c r="E50" i="21"/>
  <c r="U50" i="21" s="1"/>
  <c r="S49" i="21"/>
  <c r="R49" i="21"/>
  <c r="Q49" i="21"/>
  <c r="P49" i="21"/>
  <c r="E49" i="21"/>
  <c r="T49" i="21" s="1"/>
  <c r="U48" i="21"/>
  <c r="S48" i="21"/>
  <c r="R48" i="21"/>
  <c r="Q48" i="21"/>
  <c r="P48" i="21"/>
  <c r="E48" i="21"/>
  <c r="T48" i="21" s="1"/>
  <c r="U47" i="21"/>
  <c r="T47" i="21"/>
  <c r="S47" i="21"/>
  <c r="R47" i="21"/>
  <c r="Q47" i="21"/>
  <c r="P47" i="21"/>
  <c r="E47" i="21"/>
  <c r="S46" i="21"/>
  <c r="R46" i="21"/>
  <c r="Q46" i="21"/>
  <c r="P46" i="21"/>
  <c r="E46" i="21"/>
  <c r="U46" i="21" s="1"/>
  <c r="S45" i="21"/>
  <c r="R45" i="21"/>
  <c r="Q45" i="21"/>
  <c r="P45" i="21"/>
  <c r="E45" i="21"/>
  <c r="T45" i="21" s="1"/>
  <c r="U44" i="21"/>
  <c r="S44" i="21"/>
  <c r="R44" i="21"/>
  <c r="Q44" i="21"/>
  <c r="P44" i="21"/>
  <c r="E44" i="21"/>
  <c r="T44" i="21" s="1"/>
  <c r="S43" i="21"/>
  <c r="R43" i="21"/>
  <c r="Q43" i="21"/>
  <c r="P43" i="21"/>
  <c r="E43" i="21"/>
  <c r="S42" i="21"/>
  <c r="R42" i="21"/>
  <c r="Q42" i="21"/>
  <c r="P42" i="21"/>
  <c r="E42" i="21"/>
  <c r="U42" i="21" s="1"/>
  <c r="W40" i="21"/>
  <c r="V40" i="21"/>
  <c r="O40" i="21"/>
  <c r="S40" i="21" s="1"/>
  <c r="N40" i="21"/>
  <c r="M40" i="21"/>
  <c r="L40" i="21"/>
  <c r="K40" i="21"/>
  <c r="J40" i="21"/>
  <c r="I40" i="21"/>
  <c r="H40" i="21"/>
  <c r="P40" i="21" s="1"/>
  <c r="G40" i="21"/>
  <c r="F40" i="21"/>
  <c r="C40" i="21"/>
  <c r="B40" i="21"/>
  <c r="E40" i="21" s="1"/>
  <c r="S39" i="21"/>
  <c r="R39" i="21"/>
  <c r="Q39" i="21"/>
  <c r="P39" i="21"/>
  <c r="E39" i="21"/>
  <c r="T39" i="21" s="1"/>
  <c r="S38" i="21"/>
  <c r="R38" i="21"/>
  <c r="Q38" i="21"/>
  <c r="P38" i="21"/>
  <c r="E38" i="21"/>
  <c r="S37" i="21"/>
  <c r="R37" i="21"/>
  <c r="Q37" i="21"/>
  <c r="P37" i="21"/>
  <c r="E37" i="21"/>
  <c r="U37" i="21" s="1"/>
  <c r="S36" i="21"/>
  <c r="R36" i="21"/>
  <c r="Q36" i="21"/>
  <c r="P36" i="21"/>
  <c r="E36" i="21"/>
  <c r="S35" i="21"/>
  <c r="R35" i="21"/>
  <c r="Q35" i="21"/>
  <c r="P35" i="21"/>
  <c r="E35" i="21"/>
  <c r="T35" i="21" s="1"/>
  <c r="W33" i="21"/>
  <c r="V33" i="21"/>
  <c r="O33" i="21"/>
  <c r="N33" i="21"/>
  <c r="M33" i="21"/>
  <c r="S33" i="21" s="1"/>
  <c r="L33" i="21"/>
  <c r="R33" i="21" s="1"/>
  <c r="K33" i="21"/>
  <c r="J33" i="21"/>
  <c r="I33" i="21"/>
  <c r="Q33" i="21" s="1"/>
  <c r="H33" i="21"/>
  <c r="G33" i="21"/>
  <c r="F33" i="21"/>
  <c r="C33" i="21"/>
  <c r="B33" i="21"/>
  <c r="S32" i="21"/>
  <c r="R32" i="21"/>
  <c r="Q32" i="21"/>
  <c r="P32" i="21"/>
  <c r="E32" i="21"/>
  <c r="W30" i="21"/>
  <c r="V30" i="21"/>
  <c r="S30" i="21"/>
  <c r="O30" i="21"/>
  <c r="N30" i="21"/>
  <c r="M30" i="21"/>
  <c r="L30" i="21"/>
  <c r="R30" i="21" s="1"/>
  <c r="K30" i="21"/>
  <c r="J30" i="21"/>
  <c r="I30" i="21"/>
  <c r="H30" i="21"/>
  <c r="G30" i="21"/>
  <c r="F30" i="21"/>
  <c r="C30" i="21"/>
  <c r="B30" i="21"/>
  <c r="S29" i="21"/>
  <c r="R29" i="21"/>
  <c r="Q29" i="21"/>
  <c r="P29" i="21"/>
  <c r="E29" i="21"/>
  <c r="S28" i="21"/>
  <c r="R28" i="21"/>
  <c r="Q28" i="21"/>
  <c r="P28" i="21"/>
  <c r="E28" i="21"/>
  <c r="S27" i="21"/>
  <c r="R27" i="21"/>
  <c r="Q27" i="21"/>
  <c r="P27" i="21"/>
  <c r="E27" i="21"/>
  <c r="U27" i="21" s="1"/>
  <c r="S26" i="21"/>
  <c r="R26" i="21"/>
  <c r="Q26" i="21"/>
  <c r="P26" i="21"/>
  <c r="E26" i="21"/>
  <c r="T26" i="21" s="1"/>
  <c r="W24" i="21"/>
  <c r="V24" i="21"/>
  <c r="R24" i="21"/>
  <c r="O24" i="21"/>
  <c r="N24" i="21"/>
  <c r="M24" i="21"/>
  <c r="S24" i="21" s="1"/>
  <c r="L24" i="21"/>
  <c r="K24" i="21"/>
  <c r="J24" i="21"/>
  <c r="I24" i="21"/>
  <c r="H24" i="21"/>
  <c r="G24" i="21"/>
  <c r="F24" i="21"/>
  <c r="C24" i="21"/>
  <c r="B24" i="21"/>
  <c r="E24" i="21" s="1"/>
  <c r="U23" i="21"/>
  <c r="T23" i="21"/>
  <c r="S23" i="21"/>
  <c r="R23" i="21"/>
  <c r="Q23" i="21"/>
  <c r="P23" i="21"/>
  <c r="E23" i="21"/>
  <c r="S22" i="21"/>
  <c r="R22" i="21"/>
  <c r="Q22" i="21"/>
  <c r="P22" i="21"/>
  <c r="E22" i="21"/>
  <c r="U22" i="21" s="1"/>
  <c r="S21" i="21"/>
  <c r="R21" i="21"/>
  <c r="Q21" i="21"/>
  <c r="P21" i="21"/>
  <c r="E21" i="21"/>
  <c r="T21" i="21" s="1"/>
  <c r="U20" i="21"/>
  <c r="S20" i="21"/>
  <c r="R20" i="21"/>
  <c r="Q20" i="21"/>
  <c r="P20" i="21"/>
  <c r="E20" i="21"/>
  <c r="T20" i="21" s="1"/>
  <c r="U19" i="21"/>
  <c r="T19" i="21"/>
  <c r="S19" i="21"/>
  <c r="R19" i="21"/>
  <c r="Q19" i="21"/>
  <c r="P19" i="21"/>
  <c r="E19" i="21"/>
  <c r="S18" i="21"/>
  <c r="R18" i="21"/>
  <c r="Q18" i="21"/>
  <c r="P18" i="21"/>
  <c r="E18" i="21"/>
  <c r="U18" i="21" s="1"/>
  <c r="S17" i="21"/>
  <c r="R17" i="21"/>
  <c r="Q17" i="21"/>
  <c r="P17" i="21"/>
  <c r="E17" i="21"/>
  <c r="T17" i="21" s="1"/>
  <c r="W15" i="21"/>
  <c r="V15" i="21"/>
  <c r="O15" i="21"/>
  <c r="N15" i="21"/>
  <c r="M15" i="21"/>
  <c r="L15" i="21"/>
  <c r="K15" i="21"/>
  <c r="J15" i="21"/>
  <c r="I15" i="21"/>
  <c r="Q15" i="21" s="1"/>
  <c r="H15" i="21"/>
  <c r="G15" i="21"/>
  <c r="F15" i="21"/>
  <c r="C15" i="21"/>
  <c r="E15" i="21" s="1"/>
  <c r="B15" i="21"/>
  <c r="S14" i="21"/>
  <c r="R14" i="21"/>
  <c r="Q14" i="21"/>
  <c r="P14" i="21"/>
  <c r="T14" i="21" s="1"/>
  <c r="E14" i="21"/>
  <c r="S13" i="21"/>
  <c r="R13" i="21"/>
  <c r="Q13" i="21"/>
  <c r="P13" i="21"/>
  <c r="E13" i="21"/>
  <c r="U13" i="21" s="1"/>
  <c r="S12" i="21"/>
  <c r="R12" i="21"/>
  <c r="Q12" i="21"/>
  <c r="P12" i="21"/>
  <c r="E12" i="21"/>
  <c r="T12" i="21" s="1"/>
  <c r="S11" i="21"/>
  <c r="R11" i="21"/>
  <c r="Q11" i="21"/>
  <c r="P11" i="21"/>
  <c r="E11" i="21"/>
  <c r="T11" i="21" s="1"/>
  <c r="S10" i="21"/>
  <c r="R10" i="21"/>
  <c r="Q10" i="21"/>
  <c r="P10" i="21"/>
  <c r="E10" i="21"/>
  <c r="S9" i="21"/>
  <c r="R9" i="21"/>
  <c r="Q9" i="21"/>
  <c r="P9" i="21"/>
  <c r="E9" i="21"/>
  <c r="S93" i="20"/>
  <c r="R93" i="20"/>
  <c r="Q93" i="20"/>
  <c r="P93" i="20"/>
  <c r="E93" i="20"/>
  <c r="T93" i="20" s="1"/>
  <c r="S92" i="20"/>
  <c r="R92" i="20"/>
  <c r="Q92" i="20"/>
  <c r="P92" i="20"/>
  <c r="E92" i="20"/>
  <c r="S91" i="20"/>
  <c r="R91" i="20"/>
  <c r="Q91" i="20"/>
  <c r="P91" i="20"/>
  <c r="E91" i="20"/>
  <c r="S90" i="20"/>
  <c r="R90" i="20"/>
  <c r="Q90" i="20"/>
  <c r="P90" i="20"/>
  <c r="E90" i="20"/>
  <c r="U90" i="20" s="1"/>
  <c r="S89" i="20"/>
  <c r="R89" i="20"/>
  <c r="Q89" i="20"/>
  <c r="P89" i="20"/>
  <c r="E89" i="20"/>
  <c r="T89" i="20" s="1"/>
  <c r="S88" i="20"/>
  <c r="R88" i="20"/>
  <c r="Q88" i="20"/>
  <c r="P88" i="20"/>
  <c r="E88" i="20"/>
  <c r="U87" i="20"/>
  <c r="S87" i="20"/>
  <c r="R87" i="20"/>
  <c r="Q87" i="20"/>
  <c r="P87" i="20"/>
  <c r="E87" i="20"/>
  <c r="T87" i="20" s="1"/>
  <c r="S86" i="20"/>
  <c r="R86" i="20"/>
  <c r="Q86" i="20"/>
  <c r="P86" i="20"/>
  <c r="E86" i="20"/>
  <c r="U86" i="20" s="1"/>
  <c r="W72" i="20"/>
  <c r="V72" i="20"/>
  <c r="O72" i="20"/>
  <c r="N72" i="20"/>
  <c r="M72" i="20"/>
  <c r="S72" i="20" s="1"/>
  <c r="L72" i="20"/>
  <c r="K72" i="20"/>
  <c r="J72" i="20"/>
  <c r="I72" i="20"/>
  <c r="H72" i="20"/>
  <c r="G72" i="20"/>
  <c r="F72" i="20"/>
  <c r="C72" i="20"/>
  <c r="B72" i="20"/>
  <c r="W71" i="20"/>
  <c r="V71" i="20"/>
  <c r="O71" i="20"/>
  <c r="N71" i="20"/>
  <c r="M71" i="20"/>
  <c r="S71" i="20" s="1"/>
  <c r="L71" i="20"/>
  <c r="K71" i="20"/>
  <c r="J71" i="20"/>
  <c r="I71" i="20"/>
  <c r="H71" i="20"/>
  <c r="G71" i="20"/>
  <c r="F71" i="20"/>
  <c r="C71" i="20"/>
  <c r="B71" i="20"/>
  <c r="E71" i="20" s="1"/>
  <c r="W70" i="20"/>
  <c r="V70" i="20"/>
  <c r="O70" i="20"/>
  <c r="N70" i="20"/>
  <c r="M70" i="20"/>
  <c r="S70" i="20" s="1"/>
  <c r="L70" i="20"/>
  <c r="R70" i="20" s="1"/>
  <c r="K70" i="20"/>
  <c r="J70" i="20"/>
  <c r="I70" i="20"/>
  <c r="H70" i="20"/>
  <c r="G70" i="20"/>
  <c r="F70" i="20"/>
  <c r="C70" i="20"/>
  <c r="B70" i="20"/>
  <c r="S69" i="20"/>
  <c r="R69" i="20"/>
  <c r="Q69" i="20"/>
  <c r="P69" i="20"/>
  <c r="E69" i="20"/>
  <c r="W67" i="20"/>
  <c r="V67" i="20"/>
  <c r="O67" i="20"/>
  <c r="N67" i="20"/>
  <c r="M67" i="20"/>
  <c r="S67" i="20" s="1"/>
  <c r="L67" i="20"/>
  <c r="K67" i="20"/>
  <c r="J67" i="20"/>
  <c r="I67" i="20"/>
  <c r="H67" i="20"/>
  <c r="G67" i="20"/>
  <c r="F67" i="20"/>
  <c r="C67" i="20"/>
  <c r="B67" i="20"/>
  <c r="W66" i="20"/>
  <c r="V66" i="20"/>
  <c r="O66" i="20"/>
  <c r="N66" i="20"/>
  <c r="M66" i="20"/>
  <c r="S66" i="20" s="1"/>
  <c r="L66" i="20"/>
  <c r="R66" i="20" s="1"/>
  <c r="K66" i="20"/>
  <c r="J66" i="20"/>
  <c r="I66" i="20"/>
  <c r="H66" i="20"/>
  <c r="G66" i="20"/>
  <c r="F66" i="20"/>
  <c r="C66" i="20"/>
  <c r="E66" i="20" s="1"/>
  <c r="B66" i="20"/>
  <c r="S65" i="20"/>
  <c r="R65" i="20"/>
  <c r="Q65" i="20"/>
  <c r="P65" i="20"/>
  <c r="E65" i="20"/>
  <c r="S64" i="20"/>
  <c r="R64" i="20"/>
  <c r="Q64" i="20"/>
  <c r="P64" i="20"/>
  <c r="E64" i="20"/>
  <c r="U64" i="20" s="1"/>
  <c r="S63" i="20"/>
  <c r="R63" i="20"/>
  <c r="Q63" i="20"/>
  <c r="P63" i="20"/>
  <c r="E63" i="20"/>
  <c r="T63" i="20" s="1"/>
  <c r="S62" i="20"/>
  <c r="R62" i="20"/>
  <c r="Q62" i="20"/>
  <c r="P62" i="20"/>
  <c r="E62" i="20"/>
  <c r="S61" i="20"/>
  <c r="R61" i="20"/>
  <c r="Q61" i="20"/>
  <c r="P61" i="20"/>
  <c r="E61" i="20"/>
  <c r="V59" i="20"/>
  <c r="O59" i="20"/>
  <c r="N59" i="20"/>
  <c r="M59" i="20"/>
  <c r="S59" i="20" s="1"/>
  <c r="L59" i="20"/>
  <c r="R59" i="20" s="1"/>
  <c r="K59" i="20"/>
  <c r="J59" i="20"/>
  <c r="I59" i="20"/>
  <c r="Q59" i="20" s="1"/>
  <c r="H59" i="20"/>
  <c r="P59" i="20" s="1"/>
  <c r="G59" i="20"/>
  <c r="F59" i="20"/>
  <c r="C59" i="20"/>
  <c r="B59" i="20"/>
  <c r="E59" i="20" s="1"/>
  <c r="S58" i="20"/>
  <c r="R58" i="20"/>
  <c r="Q58" i="20"/>
  <c r="P58" i="20"/>
  <c r="E58" i="20"/>
  <c r="T58" i="20" s="1"/>
  <c r="S57" i="20"/>
  <c r="R57" i="20"/>
  <c r="Q57" i="20"/>
  <c r="P57" i="20"/>
  <c r="E57" i="20"/>
  <c r="S56" i="20"/>
  <c r="R56" i="20"/>
  <c r="Q56" i="20"/>
  <c r="P56" i="20"/>
  <c r="E56" i="20"/>
  <c r="U56" i="20" s="1"/>
  <c r="S55" i="20"/>
  <c r="R55" i="20"/>
  <c r="Q55" i="20"/>
  <c r="P55" i="20"/>
  <c r="E55" i="20"/>
  <c r="T55" i="20" s="1"/>
  <c r="W53" i="20"/>
  <c r="V53" i="20"/>
  <c r="O53" i="20"/>
  <c r="N53" i="20"/>
  <c r="M53" i="20"/>
  <c r="S53" i="20" s="1"/>
  <c r="L53" i="20"/>
  <c r="R53" i="20" s="1"/>
  <c r="K53" i="20"/>
  <c r="J53" i="20"/>
  <c r="I53" i="20"/>
  <c r="H53" i="20"/>
  <c r="G53" i="20"/>
  <c r="F53" i="20"/>
  <c r="C53" i="20"/>
  <c r="B53" i="20"/>
  <c r="E53" i="20" s="1"/>
  <c r="S52" i="20"/>
  <c r="R52" i="20"/>
  <c r="Q52" i="20"/>
  <c r="P52" i="20"/>
  <c r="E52" i="20"/>
  <c r="S51" i="20"/>
  <c r="R51" i="20"/>
  <c r="Q51" i="20"/>
  <c r="P51" i="20"/>
  <c r="E51" i="20"/>
  <c r="U51" i="20" s="1"/>
  <c r="S50" i="20"/>
  <c r="R50" i="20"/>
  <c r="Q50" i="20"/>
  <c r="P50" i="20"/>
  <c r="E50" i="20"/>
  <c r="T50" i="20" s="1"/>
  <c r="S49" i="20"/>
  <c r="R49" i="20"/>
  <c r="Q49" i="20"/>
  <c r="P49" i="20"/>
  <c r="E49" i="20"/>
  <c r="U48" i="20"/>
  <c r="T48" i="20"/>
  <c r="S48" i="20"/>
  <c r="R48" i="20"/>
  <c r="Q48" i="20"/>
  <c r="P48" i="20"/>
  <c r="E48" i="20"/>
  <c r="S47" i="20"/>
  <c r="R47" i="20"/>
  <c r="Q47" i="20"/>
  <c r="P47" i="20"/>
  <c r="E47" i="20"/>
  <c r="U47" i="20" s="1"/>
  <c r="S46" i="20"/>
  <c r="R46" i="20"/>
  <c r="Q46" i="20"/>
  <c r="P46" i="20"/>
  <c r="E46" i="20"/>
  <c r="T46" i="20" s="1"/>
  <c r="U45" i="20"/>
  <c r="S45" i="20"/>
  <c r="R45" i="20"/>
  <c r="Q45" i="20"/>
  <c r="P45" i="20"/>
  <c r="E45" i="20"/>
  <c r="T45" i="20" s="1"/>
  <c r="U44" i="20"/>
  <c r="T44" i="20"/>
  <c r="S44" i="20"/>
  <c r="R44" i="20"/>
  <c r="Q44" i="20"/>
  <c r="P44" i="20"/>
  <c r="E44" i="20"/>
  <c r="S43" i="20"/>
  <c r="R43" i="20"/>
  <c r="Q43" i="20"/>
  <c r="P43" i="20"/>
  <c r="E43" i="20"/>
  <c r="S42" i="20"/>
  <c r="R42" i="20"/>
  <c r="Q42" i="20"/>
  <c r="P42" i="20"/>
  <c r="E42" i="20"/>
  <c r="T42" i="20" s="1"/>
  <c r="W40" i="20"/>
  <c r="V40" i="20"/>
  <c r="R40" i="20"/>
  <c r="O40" i="20"/>
  <c r="N40" i="20"/>
  <c r="M40" i="20"/>
  <c r="S40" i="20" s="1"/>
  <c r="L40" i="20"/>
  <c r="K40" i="20"/>
  <c r="J40" i="20"/>
  <c r="I40" i="20"/>
  <c r="H40" i="20"/>
  <c r="G40" i="20"/>
  <c r="F40" i="20"/>
  <c r="C40" i="20"/>
  <c r="B40" i="20"/>
  <c r="E40" i="20" s="1"/>
  <c r="U39" i="20"/>
  <c r="T39" i="20"/>
  <c r="S39" i="20"/>
  <c r="R39" i="20"/>
  <c r="Q39" i="20"/>
  <c r="P39" i="20"/>
  <c r="E39" i="20"/>
  <c r="S38" i="20"/>
  <c r="R38" i="20"/>
  <c r="Q38" i="20"/>
  <c r="P38" i="20"/>
  <c r="E38" i="20"/>
  <c r="U38" i="20" s="1"/>
  <c r="S37" i="20"/>
  <c r="R37" i="20"/>
  <c r="Q37" i="20"/>
  <c r="P37" i="20"/>
  <c r="E37" i="20"/>
  <c r="T37" i="20" s="1"/>
  <c r="U36" i="20"/>
  <c r="S36" i="20"/>
  <c r="R36" i="20"/>
  <c r="Q36" i="20"/>
  <c r="P36" i="20"/>
  <c r="E36" i="20"/>
  <c r="T36" i="20" s="1"/>
  <c r="U35" i="20"/>
  <c r="T35" i="20"/>
  <c r="S35" i="20"/>
  <c r="R35" i="20"/>
  <c r="Q35" i="20"/>
  <c r="P35" i="20"/>
  <c r="E35" i="20"/>
  <c r="W33" i="20"/>
  <c r="V33" i="20"/>
  <c r="S33" i="20"/>
  <c r="O33" i="20"/>
  <c r="N33" i="20"/>
  <c r="M33" i="20"/>
  <c r="L33" i="20"/>
  <c r="R33" i="20" s="1"/>
  <c r="K33" i="20"/>
  <c r="J33" i="20"/>
  <c r="I33" i="20"/>
  <c r="Q33" i="20" s="1"/>
  <c r="H33" i="20"/>
  <c r="P33" i="20" s="1"/>
  <c r="G33" i="20"/>
  <c r="F33" i="20"/>
  <c r="C33" i="20"/>
  <c r="B33" i="20"/>
  <c r="E33" i="20" s="1"/>
  <c r="S32" i="20"/>
  <c r="R32" i="20"/>
  <c r="Q32" i="20"/>
  <c r="P32" i="20"/>
  <c r="E32" i="20"/>
  <c r="W30" i="20"/>
  <c r="V30" i="20"/>
  <c r="O30" i="20"/>
  <c r="N30" i="20"/>
  <c r="M30" i="20"/>
  <c r="S30" i="20" s="1"/>
  <c r="L30" i="20"/>
  <c r="R30" i="20" s="1"/>
  <c r="K30" i="20"/>
  <c r="J30" i="20"/>
  <c r="I30" i="20"/>
  <c r="H30" i="20"/>
  <c r="G30" i="20"/>
  <c r="F30" i="20"/>
  <c r="C30" i="20"/>
  <c r="E30" i="20" s="1"/>
  <c r="B30" i="20"/>
  <c r="S29" i="20"/>
  <c r="R29" i="20"/>
  <c r="Q29" i="20"/>
  <c r="P29" i="20"/>
  <c r="E29" i="20"/>
  <c r="S28" i="20"/>
  <c r="R28" i="20"/>
  <c r="Q28" i="20"/>
  <c r="P28" i="20"/>
  <c r="E28" i="20"/>
  <c r="U28" i="20" s="1"/>
  <c r="S27" i="20"/>
  <c r="R27" i="20"/>
  <c r="Q27" i="20"/>
  <c r="P27" i="20"/>
  <c r="E27" i="20"/>
  <c r="T27" i="20" s="1"/>
  <c r="S26" i="20"/>
  <c r="R26" i="20"/>
  <c r="Q26" i="20"/>
  <c r="P26" i="20"/>
  <c r="E26" i="20"/>
  <c r="W24" i="20"/>
  <c r="V24" i="20"/>
  <c r="O24" i="20"/>
  <c r="N24" i="20"/>
  <c r="M24" i="20"/>
  <c r="S24" i="20" s="1"/>
  <c r="L24" i="20"/>
  <c r="R24" i="20" s="1"/>
  <c r="K24" i="20"/>
  <c r="J24" i="20"/>
  <c r="I24" i="20"/>
  <c r="H24" i="20"/>
  <c r="G24" i="20"/>
  <c r="F24" i="20"/>
  <c r="C24" i="20"/>
  <c r="E24" i="20" s="1"/>
  <c r="B24" i="20"/>
  <c r="S23" i="20"/>
  <c r="R23" i="20"/>
  <c r="Q23" i="20"/>
  <c r="P23" i="20"/>
  <c r="E23" i="20"/>
  <c r="U23" i="20" s="1"/>
  <c r="S22" i="20"/>
  <c r="R22" i="20"/>
  <c r="Q22" i="20"/>
  <c r="P22" i="20"/>
  <c r="E22" i="20"/>
  <c r="T22" i="20" s="1"/>
  <c r="U21" i="20"/>
  <c r="S21" i="20"/>
  <c r="R21" i="20"/>
  <c r="Q21" i="20"/>
  <c r="P21" i="20"/>
  <c r="E21" i="20"/>
  <c r="T21" i="20" s="1"/>
  <c r="U20" i="20"/>
  <c r="T20" i="20"/>
  <c r="S20" i="20"/>
  <c r="R20" i="20"/>
  <c r="Q20" i="20"/>
  <c r="P20" i="20"/>
  <c r="E20" i="20"/>
  <c r="S19" i="20"/>
  <c r="R19" i="20"/>
  <c r="Q19" i="20"/>
  <c r="P19" i="20"/>
  <c r="E19" i="20"/>
  <c r="U19" i="20" s="1"/>
  <c r="S18" i="20"/>
  <c r="R18" i="20"/>
  <c r="Q18" i="20"/>
  <c r="P18" i="20"/>
  <c r="E18" i="20"/>
  <c r="T18" i="20" s="1"/>
  <c r="U17" i="20"/>
  <c r="S17" i="20"/>
  <c r="R17" i="20"/>
  <c r="Q17" i="20"/>
  <c r="P17" i="20"/>
  <c r="E17" i="20"/>
  <c r="T17" i="20" s="1"/>
  <c r="W15" i="20"/>
  <c r="V15" i="20"/>
  <c r="O15" i="20"/>
  <c r="N15" i="20"/>
  <c r="M15" i="20"/>
  <c r="S15" i="20" s="1"/>
  <c r="L15" i="20"/>
  <c r="K15" i="20"/>
  <c r="J15" i="20"/>
  <c r="I15" i="20"/>
  <c r="H15" i="20"/>
  <c r="P15" i="20" s="1"/>
  <c r="G15" i="20"/>
  <c r="F15" i="20"/>
  <c r="C15" i="20"/>
  <c r="E15" i="20" s="1"/>
  <c r="B15" i="20"/>
  <c r="S14" i="20"/>
  <c r="R14" i="20"/>
  <c r="Q14" i="20"/>
  <c r="P14" i="20"/>
  <c r="E14" i="20"/>
  <c r="U14" i="20" s="1"/>
  <c r="S13" i="20"/>
  <c r="R13" i="20"/>
  <c r="Q13" i="20"/>
  <c r="P13" i="20"/>
  <c r="E13" i="20"/>
  <c r="T13" i="20" s="1"/>
  <c r="S12" i="20"/>
  <c r="R12" i="20"/>
  <c r="Q12" i="20"/>
  <c r="P12" i="20"/>
  <c r="E12" i="20"/>
  <c r="T12" i="20" s="1"/>
  <c r="T11" i="20"/>
  <c r="S11" i="20"/>
  <c r="R11" i="20"/>
  <c r="Q11" i="20"/>
  <c r="P11" i="20"/>
  <c r="E11" i="20"/>
  <c r="U11" i="20" s="1"/>
  <c r="S10" i="20"/>
  <c r="R10" i="20"/>
  <c r="Q10" i="20"/>
  <c r="P10" i="20"/>
  <c r="E10" i="20"/>
  <c r="U10" i="20" s="1"/>
  <c r="S9" i="20"/>
  <c r="R9" i="20"/>
  <c r="Q9" i="20"/>
  <c r="P9" i="20"/>
  <c r="E9" i="20"/>
  <c r="U9" i="20" s="1"/>
  <c r="S93" i="19"/>
  <c r="R93" i="19"/>
  <c r="Q93" i="19"/>
  <c r="P93" i="19"/>
  <c r="E93" i="19"/>
  <c r="T93" i="19" s="1"/>
  <c r="S92" i="19"/>
  <c r="R92" i="19"/>
  <c r="Q92" i="19"/>
  <c r="P92" i="19"/>
  <c r="E92" i="19"/>
  <c r="U92" i="19" s="1"/>
  <c r="S91" i="19"/>
  <c r="R91" i="19"/>
  <c r="Q91" i="19"/>
  <c r="P91" i="19"/>
  <c r="E91" i="19"/>
  <c r="U91" i="19" s="1"/>
  <c r="S90" i="19"/>
  <c r="R90" i="19"/>
  <c r="Q90" i="19"/>
  <c r="P90" i="19"/>
  <c r="E90" i="19"/>
  <c r="T90" i="19" s="1"/>
  <c r="S89" i="19"/>
  <c r="R89" i="19"/>
  <c r="Q89" i="19"/>
  <c r="P89" i="19"/>
  <c r="E89" i="19"/>
  <c r="T89" i="19" s="1"/>
  <c r="S88" i="19"/>
  <c r="R88" i="19"/>
  <c r="Q88" i="19"/>
  <c r="P88" i="19"/>
  <c r="E88" i="19"/>
  <c r="S87" i="19"/>
  <c r="R87" i="19"/>
  <c r="Q87" i="19"/>
  <c r="P87" i="19"/>
  <c r="E87" i="19"/>
  <c r="U87" i="19" s="1"/>
  <c r="S86" i="19"/>
  <c r="R86" i="19"/>
  <c r="Q86" i="19"/>
  <c r="P86" i="19"/>
  <c r="E86" i="19"/>
  <c r="T86" i="19" s="1"/>
  <c r="W72" i="19"/>
  <c r="V72" i="19"/>
  <c r="O72" i="19"/>
  <c r="N72" i="19"/>
  <c r="M72" i="19"/>
  <c r="S72" i="19" s="1"/>
  <c r="L72" i="19"/>
  <c r="R72" i="19" s="1"/>
  <c r="K72" i="19"/>
  <c r="J72" i="19"/>
  <c r="I72" i="19"/>
  <c r="H72" i="19"/>
  <c r="G72" i="19"/>
  <c r="F72" i="19"/>
  <c r="C72" i="19"/>
  <c r="B72" i="19"/>
  <c r="W71" i="19"/>
  <c r="V71" i="19"/>
  <c r="O71" i="19"/>
  <c r="N71" i="19"/>
  <c r="M71" i="19"/>
  <c r="S71" i="19" s="1"/>
  <c r="L71" i="19"/>
  <c r="R71" i="19" s="1"/>
  <c r="K71" i="19"/>
  <c r="J71" i="19"/>
  <c r="I71" i="19"/>
  <c r="H71" i="19"/>
  <c r="G71" i="19"/>
  <c r="F71" i="19"/>
  <c r="C71" i="19"/>
  <c r="B71" i="19"/>
  <c r="E71" i="19" s="1"/>
  <c r="W70" i="19"/>
  <c r="V70" i="19"/>
  <c r="O70" i="19"/>
  <c r="S70" i="19" s="1"/>
  <c r="N70" i="19"/>
  <c r="M70" i="19"/>
  <c r="L70" i="19"/>
  <c r="R70" i="19" s="1"/>
  <c r="K70" i="19"/>
  <c r="J70" i="19"/>
  <c r="I70" i="19"/>
  <c r="Q70" i="19" s="1"/>
  <c r="H70" i="19"/>
  <c r="P70" i="19" s="1"/>
  <c r="G70" i="19"/>
  <c r="F70" i="19"/>
  <c r="C70" i="19"/>
  <c r="B70" i="19"/>
  <c r="E70" i="19" s="1"/>
  <c r="S69" i="19"/>
  <c r="R69" i="19"/>
  <c r="Q69" i="19"/>
  <c r="P69" i="19"/>
  <c r="E69" i="19"/>
  <c r="W67" i="19"/>
  <c r="V67" i="19"/>
  <c r="O67" i="19"/>
  <c r="N67" i="19"/>
  <c r="M67" i="19"/>
  <c r="L67" i="19"/>
  <c r="R67" i="19" s="1"/>
  <c r="K67" i="19"/>
  <c r="J67" i="19"/>
  <c r="I67" i="19"/>
  <c r="H67" i="19"/>
  <c r="G67" i="19"/>
  <c r="F67" i="19"/>
  <c r="C67" i="19"/>
  <c r="B67" i="19"/>
  <c r="W66" i="19"/>
  <c r="V66" i="19"/>
  <c r="O66" i="19"/>
  <c r="N66" i="19"/>
  <c r="M66" i="19"/>
  <c r="S66" i="19" s="1"/>
  <c r="L66" i="19"/>
  <c r="R66" i="19" s="1"/>
  <c r="K66" i="19"/>
  <c r="J66" i="19"/>
  <c r="I66" i="19"/>
  <c r="Q66" i="19" s="1"/>
  <c r="H66" i="19"/>
  <c r="G66" i="19"/>
  <c r="F66" i="19"/>
  <c r="C66" i="19"/>
  <c r="B66" i="19"/>
  <c r="E66" i="19" s="1"/>
  <c r="S65" i="19"/>
  <c r="R65" i="19"/>
  <c r="Q65" i="19"/>
  <c r="P65" i="19"/>
  <c r="E65" i="19"/>
  <c r="U65" i="19" s="1"/>
  <c r="S64" i="19"/>
  <c r="R64" i="19"/>
  <c r="Q64" i="19"/>
  <c r="P64" i="19"/>
  <c r="E64" i="19"/>
  <c r="T64" i="19" s="1"/>
  <c r="U63" i="19"/>
  <c r="S63" i="19"/>
  <c r="R63" i="19"/>
  <c r="Q63" i="19"/>
  <c r="P63" i="19"/>
  <c r="E63" i="19"/>
  <c r="T63" i="19" s="1"/>
  <c r="T62" i="19"/>
  <c r="S62" i="19"/>
  <c r="R62" i="19"/>
  <c r="Q62" i="19"/>
  <c r="P62" i="19"/>
  <c r="E62" i="19"/>
  <c r="U62" i="19" s="1"/>
  <c r="S61" i="19"/>
  <c r="R61" i="19"/>
  <c r="Q61" i="19"/>
  <c r="P61" i="19"/>
  <c r="E61" i="19"/>
  <c r="V59" i="19"/>
  <c r="O59" i="19"/>
  <c r="N59" i="19"/>
  <c r="M59" i="19"/>
  <c r="S59" i="19" s="1"/>
  <c r="L59" i="19"/>
  <c r="R59" i="19" s="1"/>
  <c r="K59" i="19"/>
  <c r="J59" i="19"/>
  <c r="I59" i="19"/>
  <c r="H59" i="19"/>
  <c r="G59" i="19"/>
  <c r="F59" i="19"/>
  <c r="C59" i="19"/>
  <c r="B59" i="19"/>
  <c r="E59" i="19" s="1"/>
  <c r="S58" i="19"/>
  <c r="R58" i="19"/>
  <c r="Q58" i="19"/>
  <c r="P58" i="19"/>
  <c r="E58" i="19"/>
  <c r="U58" i="19" s="1"/>
  <c r="S57" i="19"/>
  <c r="R57" i="19"/>
  <c r="Q57" i="19"/>
  <c r="P57" i="19"/>
  <c r="E57" i="19"/>
  <c r="U57" i="19" s="1"/>
  <c r="S56" i="19"/>
  <c r="R56" i="19"/>
  <c r="Q56" i="19"/>
  <c r="P56" i="19"/>
  <c r="E56" i="19"/>
  <c r="T56" i="19" s="1"/>
  <c r="S55" i="19"/>
  <c r="R55" i="19"/>
  <c r="Q55" i="19"/>
  <c r="P55" i="19"/>
  <c r="E55" i="19"/>
  <c r="T55" i="19" s="1"/>
  <c r="W53" i="19"/>
  <c r="V53" i="19"/>
  <c r="O53" i="19"/>
  <c r="N53" i="19"/>
  <c r="M53" i="19"/>
  <c r="S53" i="19" s="1"/>
  <c r="L53" i="19"/>
  <c r="R53" i="19" s="1"/>
  <c r="K53" i="19"/>
  <c r="J53" i="19"/>
  <c r="I53" i="19"/>
  <c r="H53" i="19"/>
  <c r="G53" i="19"/>
  <c r="F53" i="19"/>
  <c r="C53" i="19"/>
  <c r="B53" i="19"/>
  <c r="S52" i="19"/>
  <c r="R52" i="19"/>
  <c r="Q52" i="19"/>
  <c r="P52" i="19"/>
  <c r="E52" i="19"/>
  <c r="U52" i="19" s="1"/>
  <c r="S51" i="19"/>
  <c r="R51" i="19"/>
  <c r="Q51" i="19"/>
  <c r="P51" i="19"/>
  <c r="E51" i="19"/>
  <c r="T51" i="19" s="1"/>
  <c r="S50" i="19"/>
  <c r="R50" i="19"/>
  <c r="Q50" i="19"/>
  <c r="P50" i="19"/>
  <c r="E50" i="19"/>
  <c r="T50" i="19" s="1"/>
  <c r="S49" i="19"/>
  <c r="R49" i="19"/>
  <c r="Q49" i="19"/>
  <c r="P49" i="19"/>
  <c r="E49" i="19"/>
  <c r="S48" i="19"/>
  <c r="R48" i="19"/>
  <c r="Q48" i="19"/>
  <c r="P48" i="19"/>
  <c r="E48" i="19"/>
  <c r="U48" i="19" s="1"/>
  <c r="S47" i="19"/>
  <c r="R47" i="19"/>
  <c r="Q47" i="19"/>
  <c r="P47" i="19"/>
  <c r="E47" i="19"/>
  <c r="T47" i="19" s="1"/>
  <c r="S46" i="19"/>
  <c r="R46" i="19"/>
  <c r="Q46" i="19"/>
  <c r="P46" i="19"/>
  <c r="E46" i="19"/>
  <c r="T45" i="19"/>
  <c r="S45" i="19"/>
  <c r="R45" i="19"/>
  <c r="Q45" i="19"/>
  <c r="P45" i="19"/>
  <c r="E45" i="19"/>
  <c r="U45" i="19" s="1"/>
  <c r="S44" i="19"/>
  <c r="R44" i="19"/>
  <c r="Q44" i="19"/>
  <c r="P44" i="19"/>
  <c r="E44" i="19"/>
  <c r="U44" i="19" s="1"/>
  <c r="S43" i="19"/>
  <c r="R43" i="19"/>
  <c r="Q43" i="19"/>
  <c r="P43" i="19"/>
  <c r="E43" i="19"/>
  <c r="U43" i="19" s="1"/>
  <c r="U42" i="19"/>
  <c r="S42" i="19"/>
  <c r="R42" i="19"/>
  <c r="Q42" i="19"/>
  <c r="P42" i="19"/>
  <c r="E42" i="19"/>
  <c r="T42" i="19" s="1"/>
  <c r="W40" i="19"/>
  <c r="V40" i="19"/>
  <c r="O40" i="19"/>
  <c r="N40" i="19"/>
  <c r="M40" i="19"/>
  <c r="S40" i="19" s="1"/>
  <c r="L40" i="19"/>
  <c r="R40" i="19" s="1"/>
  <c r="K40" i="19"/>
  <c r="J40" i="19"/>
  <c r="I40" i="19"/>
  <c r="H40" i="19"/>
  <c r="P40" i="19" s="1"/>
  <c r="G40" i="19"/>
  <c r="F40" i="19"/>
  <c r="C40" i="19"/>
  <c r="B40" i="19"/>
  <c r="E40" i="19" s="1"/>
  <c r="S39" i="19"/>
  <c r="R39" i="19"/>
  <c r="Q39" i="19"/>
  <c r="P39" i="19"/>
  <c r="E39" i="19"/>
  <c r="U39" i="19" s="1"/>
  <c r="S38" i="19"/>
  <c r="R38" i="19"/>
  <c r="Q38" i="19"/>
  <c r="P38" i="19"/>
  <c r="E38" i="19"/>
  <c r="T38" i="19" s="1"/>
  <c r="S37" i="19"/>
  <c r="R37" i="19"/>
  <c r="Q37" i="19"/>
  <c r="P37" i="19"/>
  <c r="E37" i="19"/>
  <c r="T37" i="19" s="1"/>
  <c r="S36" i="19"/>
  <c r="R36" i="19"/>
  <c r="Q36" i="19"/>
  <c r="P36" i="19"/>
  <c r="E36" i="19"/>
  <c r="U36" i="19" s="1"/>
  <c r="S35" i="19"/>
  <c r="R35" i="19"/>
  <c r="Q35" i="19"/>
  <c r="P35" i="19"/>
  <c r="E35" i="19"/>
  <c r="W33" i="19"/>
  <c r="V33" i="19"/>
  <c r="O33" i="19"/>
  <c r="N33" i="19"/>
  <c r="M33" i="19"/>
  <c r="L33" i="19"/>
  <c r="K33" i="19"/>
  <c r="J33" i="19"/>
  <c r="I33" i="19"/>
  <c r="H33" i="19"/>
  <c r="P33" i="19" s="1"/>
  <c r="G33" i="19"/>
  <c r="F33" i="19"/>
  <c r="E33" i="19"/>
  <c r="C33" i="19"/>
  <c r="B33" i="19"/>
  <c r="S32" i="19"/>
  <c r="R32" i="19"/>
  <c r="Q32" i="19"/>
  <c r="U32" i="19" s="1"/>
  <c r="P32" i="19"/>
  <c r="E32" i="19"/>
  <c r="W30" i="19"/>
  <c r="V30" i="19"/>
  <c r="O30" i="19"/>
  <c r="N30" i="19"/>
  <c r="M30" i="19"/>
  <c r="S30" i="19" s="1"/>
  <c r="L30" i="19"/>
  <c r="R30" i="19" s="1"/>
  <c r="K30" i="19"/>
  <c r="J30" i="19"/>
  <c r="I30" i="19"/>
  <c r="H30" i="19"/>
  <c r="G30" i="19"/>
  <c r="F30" i="19"/>
  <c r="C30" i="19"/>
  <c r="B30" i="19"/>
  <c r="S29" i="19"/>
  <c r="R29" i="19"/>
  <c r="Q29" i="19"/>
  <c r="P29" i="19"/>
  <c r="E29" i="19"/>
  <c r="U29" i="19" s="1"/>
  <c r="S28" i="19"/>
  <c r="R28" i="19"/>
  <c r="Q28" i="19"/>
  <c r="P28" i="19"/>
  <c r="E28" i="19"/>
  <c r="T28" i="19" s="1"/>
  <c r="S27" i="19"/>
  <c r="R27" i="19"/>
  <c r="Q27" i="19"/>
  <c r="P27" i="19"/>
  <c r="E27" i="19"/>
  <c r="S26" i="19"/>
  <c r="R26" i="19"/>
  <c r="Q26" i="19"/>
  <c r="P26" i="19"/>
  <c r="E26" i="19"/>
  <c r="W24" i="19"/>
  <c r="V24" i="19"/>
  <c r="O24" i="19"/>
  <c r="N24" i="19"/>
  <c r="M24" i="19"/>
  <c r="S24" i="19" s="1"/>
  <c r="L24" i="19"/>
  <c r="R24" i="19" s="1"/>
  <c r="K24" i="19"/>
  <c r="J24" i="19"/>
  <c r="I24" i="19"/>
  <c r="H24" i="19"/>
  <c r="G24" i="19"/>
  <c r="F24" i="19"/>
  <c r="C24" i="19"/>
  <c r="B24" i="19"/>
  <c r="E24" i="19" s="1"/>
  <c r="S23" i="19"/>
  <c r="R23" i="19"/>
  <c r="Q23" i="19"/>
  <c r="P23" i="19"/>
  <c r="E23" i="19"/>
  <c r="T23" i="19" s="1"/>
  <c r="S22" i="19"/>
  <c r="R22" i="19"/>
  <c r="Q22" i="19"/>
  <c r="P22" i="19"/>
  <c r="E22" i="19"/>
  <c r="U22" i="19" s="1"/>
  <c r="S21" i="19"/>
  <c r="R21" i="19"/>
  <c r="Q21" i="19"/>
  <c r="P21" i="19"/>
  <c r="E21" i="19"/>
  <c r="U21" i="19" s="1"/>
  <c r="S20" i="19"/>
  <c r="R20" i="19"/>
  <c r="Q20" i="19"/>
  <c r="P20" i="19"/>
  <c r="E20" i="19"/>
  <c r="U20" i="19" s="1"/>
  <c r="S19" i="19"/>
  <c r="R19" i="19"/>
  <c r="Q19" i="19"/>
  <c r="P19" i="19"/>
  <c r="E19" i="19"/>
  <c r="T19" i="19" s="1"/>
  <c r="S18" i="19"/>
  <c r="R18" i="19"/>
  <c r="Q18" i="19"/>
  <c r="P18" i="19"/>
  <c r="E18" i="19"/>
  <c r="U18" i="19" s="1"/>
  <c r="S17" i="19"/>
  <c r="R17" i="19"/>
  <c r="Q17" i="19"/>
  <c r="P17" i="19"/>
  <c r="E17" i="19"/>
  <c r="U17" i="19" s="1"/>
  <c r="W15" i="19"/>
  <c r="V15" i="19"/>
  <c r="O15" i="19"/>
  <c r="N15" i="19"/>
  <c r="M15" i="19"/>
  <c r="L15" i="19"/>
  <c r="R15" i="19" s="1"/>
  <c r="K15" i="19"/>
  <c r="J15" i="19"/>
  <c r="I15" i="19"/>
  <c r="H15" i="19"/>
  <c r="G15" i="19"/>
  <c r="F15" i="19"/>
  <c r="C15" i="19"/>
  <c r="B15" i="19"/>
  <c r="E15" i="19" s="1"/>
  <c r="S14" i="19"/>
  <c r="R14" i="19"/>
  <c r="Q14" i="19"/>
  <c r="P14" i="19"/>
  <c r="E14" i="19"/>
  <c r="T14" i="19" s="1"/>
  <c r="S13" i="19"/>
  <c r="R13" i="19"/>
  <c r="Q13" i="19"/>
  <c r="P13" i="19"/>
  <c r="E13" i="19"/>
  <c r="U13" i="19" s="1"/>
  <c r="S12" i="19"/>
  <c r="R12" i="19"/>
  <c r="Q12" i="19"/>
  <c r="P12" i="19"/>
  <c r="E12" i="19"/>
  <c r="U12" i="19" s="1"/>
  <c r="S11" i="19"/>
  <c r="R11" i="19"/>
  <c r="Q11" i="19"/>
  <c r="P11" i="19"/>
  <c r="E11" i="19"/>
  <c r="U11" i="19" s="1"/>
  <c r="S10" i="19"/>
  <c r="R10" i="19"/>
  <c r="Q10" i="19"/>
  <c r="P10" i="19"/>
  <c r="E10" i="19"/>
  <c r="T10" i="19" s="1"/>
  <c r="S9" i="19"/>
  <c r="R9" i="19"/>
  <c r="Q9" i="19"/>
  <c r="P9" i="19"/>
  <c r="E9" i="19"/>
  <c r="T9" i="19" s="1"/>
  <c r="S93" i="18"/>
  <c r="R93" i="18"/>
  <c r="Q93" i="18"/>
  <c r="P93" i="18"/>
  <c r="E93" i="18"/>
  <c r="U93" i="18" s="1"/>
  <c r="S92" i="18"/>
  <c r="R92" i="18"/>
  <c r="Q92" i="18"/>
  <c r="P92" i="18"/>
  <c r="E92" i="18"/>
  <c r="U92" i="18" s="1"/>
  <c r="S91" i="18"/>
  <c r="R91" i="18"/>
  <c r="Q91" i="18"/>
  <c r="P91" i="18"/>
  <c r="E91" i="18"/>
  <c r="T91" i="18" s="1"/>
  <c r="S90" i="18"/>
  <c r="R90" i="18"/>
  <c r="Q90" i="18"/>
  <c r="P90" i="18"/>
  <c r="E90" i="18"/>
  <c r="T90" i="18" s="1"/>
  <c r="S89" i="18"/>
  <c r="R89" i="18"/>
  <c r="Q89" i="18"/>
  <c r="P89" i="18"/>
  <c r="E89" i="18"/>
  <c r="S88" i="18"/>
  <c r="R88" i="18"/>
  <c r="Q88" i="18"/>
  <c r="P88" i="18"/>
  <c r="E88" i="18"/>
  <c r="U88" i="18" s="1"/>
  <c r="S87" i="18"/>
  <c r="R87" i="18"/>
  <c r="Q87" i="18"/>
  <c r="P87" i="18"/>
  <c r="E87" i="18"/>
  <c r="T87" i="18" s="1"/>
  <c r="S86" i="18"/>
  <c r="R86" i="18"/>
  <c r="Q86" i="18"/>
  <c r="P86" i="18"/>
  <c r="E86" i="18"/>
  <c r="W72" i="18"/>
  <c r="V72" i="18"/>
  <c r="O72" i="18"/>
  <c r="N72" i="18"/>
  <c r="M72" i="18"/>
  <c r="L72" i="18"/>
  <c r="R72" i="18" s="1"/>
  <c r="K72" i="18"/>
  <c r="J72" i="18"/>
  <c r="I72" i="18"/>
  <c r="H72" i="18"/>
  <c r="G72" i="18"/>
  <c r="F72" i="18"/>
  <c r="C72" i="18"/>
  <c r="B72" i="18"/>
  <c r="W71" i="18"/>
  <c r="V71" i="18"/>
  <c r="O71" i="18"/>
  <c r="S71" i="18" s="1"/>
  <c r="N71" i="18"/>
  <c r="R71" i="18" s="1"/>
  <c r="M71" i="18"/>
  <c r="L71" i="18"/>
  <c r="K71" i="18"/>
  <c r="J71" i="18"/>
  <c r="I71" i="18"/>
  <c r="H71" i="18"/>
  <c r="P71" i="18" s="1"/>
  <c r="G71" i="18"/>
  <c r="F71" i="18"/>
  <c r="C71" i="18"/>
  <c r="B71" i="18"/>
  <c r="E71" i="18" s="1"/>
  <c r="W70" i="18"/>
  <c r="V70" i="18"/>
  <c r="O70" i="18"/>
  <c r="N70" i="18"/>
  <c r="R70" i="18" s="1"/>
  <c r="M70" i="18"/>
  <c r="S70" i="18" s="1"/>
  <c r="L70" i="18"/>
  <c r="K70" i="18"/>
  <c r="J70" i="18"/>
  <c r="I70" i="18"/>
  <c r="H70" i="18"/>
  <c r="G70" i="18"/>
  <c r="F70" i="18"/>
  <c r="E70" i="18"/>
  <c r="C70" i="18"/>
  <c r="B70" i="18"/>
  <c r="S69" i="18"/>
  <c r="R69" i="18"/>
  <c r="Q69" i="18"/>
  <c r="P69" i="18"/>
  <c r="E69" i="18"/>
  <c r="W67" i="18"/>
  <c r="V67" i="18"/>
  <c r="O67" i="18"/>
  <c r="N67" i="18"/>
  <c r="M67" i="18"/>
  <c r="L67" i="18"/>
  <c r="R67" i="18" s="1"/>
  <c r="K67" i="18"/>
  <c r="J67" i="18"/>
  <c r="I67" i="18"/>
  <c r="H67" i="18"/>
  <c r="G67" i="18"/>
  <c r="F67" i="18"/>
  <c r="C67" i="18"/>
  <c r="B67" i="18"/>
  <c r="W66" i="18"/>
  <c r="V66" i="18"/>
  <c r="S66" i="18"/>
  <c r="O66" i="18"/>
  <c r="N66" i="18"/>
  <c r="M66" i="18"/>
  <c r="L66" i="18"/>
  <c r="R66" i="18" s="1"/>
  <c r="K66" i="18"/>
  <c r="J66" i="18"/>
  <c r="I66" i="18"/>
  <c r="Q66" i="18" s="1"/>
  <c r="H66" i="18"/>
  <c r="G66" i="18"/>
  <c r="F66" i="18"/>
  <c r="C66" i="18"/>
  <c r="B66" i="18"/>
  <c r="E66" i="18" s="1"/>
  <c r="S65" i="18"/>
  <c r="R65" i="18"/>
  <c r="Q65" i="18"/>
  <c r="P65" i="18"/>
  <c r="E65" i="18"/>
  <c r="T65" i="18" s="1"/>
  <c r="T64" i="18"/>
  <c r="S64" i="18"/>
  <c r="R64" i="18"/>
  <c r="Q64" i="18"/>
  <c r="P64" i="18"/>
  <c r="E64" i="18"/>
  <c r="U64" i="18" s="1"/>
  <c r="S63" i="18"/>
  <c r="R63" i="18"/>
  <c r="Q63" i="18"/>
  <c r="P63" i="18"/>
  <c r="E63" i="18"/>
  <c r="S62" i="18"/>
  <c r="R62" i="18"/>
  <c r="Q62" i="18"/>
  <c r="P62" i="18"/>
  <c r="E62" i="18"/>
  <c r="U62" i="18" s="1"/>
  <c r="S61" i="18"/>
  <c r="R61" i="18"/>
  <c r="Q61" i="18"/>
  <c r="P61" i="18"/>
  <c r="E61" i="18"/>
  <c r="U61" i="18" s="1"/>
  <c r="V59" i="18"/>
  <c r="O59" i="18"/>
  <c r="N59" i="18"/>
  <c r="M59" i="18"/>
  <c r="S59" i="18" s="1"/>
  <c r="L59" i="18"/>
  <c r="R59" i="18" s="1"/>
  <c r="K59" i="18"/>
  <c r="J59" i="18"/>
  <c r="I59" i="18"/>
  <c r="H59" i="18"/>
  <c r="G59" i="18"/>
  <c r="F59" i="18"/>
  <c r="C59" i="18"/>
  <c r="B59" i="18"/>
  <c r="S58" i="18"/>
  <c r="R58" i="18"/>
  <c r="Q58" i="18"/>
  <c r="P58" i="18"/>
  <c r="E58" i="18"/>
  <c r="U58" i="18" s="1"/>
  <c r="S57" i="18"/>
  <c r="R57" i="18"/>
  <c r="Q57" i="18"/>
  <c r="P57" i="18"/>
  <c r="E57" i="18"/>
  <c r="T57" i="18" s="1"/>
  <c r="S56" i="18"/>
  <c r="R56" i="18"/>
  <c r="Q56" i="18"/>
  <c r="P56" i="18"/>
  <c r="E56" i="18"/>
  <c r="U56" i="18" s="1"/>
  <c r="S55" i="18"/>
  <c r="R55" i="18"/>
  <c r="Q55" i="18"/>
  <c r="P55" i="18"/>
  <c r="E55" i="18"/>
  <c r="W53" i="18"/>
  <c r="V53" i="18"/>
  <c r="O53" i="18"/>
  <c r="N53" i="18"/>
  <c r="M53" i="18"/>
  <c r="S53" i="18" s="1"/>
  <c r="L53" i="18"/>
  <c r="R53" i="18" s="1"/>
  <c r="K53" i="18"/>
  <c r="J53" i="18"/>
  <c r="I53" i="18"/>
  <c r="H53" i="18"/>
  <c r="G53" i="18"/>
  <c r="F53" i="18"/>
  <c r="C53" i="18"/>
  <c r="B53" i="18"/>
  <c r="S52" i="18"/>
  <c r="R52" i="18"/>
  <c r="Q52" i="18"/>
  <c r="P52" i="18"/>
  <c r="E52" i="18"/>
  <c r="T52" i="18" s="1"/>
  <c r="S51" i="18"/>
  <c r="R51" i="18"/>
  <c r="Q51" i="18"/>
  <c r="P51" i="18"/>
  <c r="E51" i="18"/>
  <c r="T51" i="18" s="1"/>
  <c r="S50" i="18"/>
  <c r="R50" i="18"/>
  <c r="Q50" i="18"/>
  <c r="P50" i="18"/>
  <c r="E50" i="18"/>
  <c r="S49" i="18"/>
  <c r="R49" i="18"/>
  <c r="Q49" i="18"/>
  <c r="P49" i="18"/>
  <c r="E49" i="18"/>
  <c r="U49" i="18" s="1"/>
  <c r="S48" i="18"/>
  <c r="R48" i="18"/>
  <c r="Q48" i="18"/>
  <c r="P48" i="18"/>
  <c r="E48" i="18"/>
  <c r="T48" i="18" s="1"/>
  <c r="S47" i="18"/>
  <c r="R47" i="18"/>
  <c r="Q47" i="18"/>
  <c r="P47" i="18"/>
  <c r="E47" i="18"/>
  <c r="T46" i="18"/>
  <c r="S46" i="18"/>
  <c r="R46" i="18"/>
  <c r="Q46" i="18"/>
  <c r="P46" i="18"/>
  <c r="E46" i="18"/>
  <c r="U46" i="18" s="1"/>
  <c r="S45" i="18"/>
  <c r="R45" i="18"/>
  <c r="Q45" i="18"/>
  <c r="P45" i="18"/>
  <c r="E45" i="18"/>
  <c r="U45" i="18" s="1"/>
  <c r="S44" i="18"/>
  <c r="R44" i="18"/>
  <c r="Q44" i="18"/>
  <c r="P44" i="18"/>
  <c r="E44" i="18"/>
  <c r="T44" i="18" s="1"/>
  <c r="U43" i="18"/>
  <c r="S43" i="18"/>
  <c r="R43" i="18"/>
  <c r="Q43" i="18"/>
  <c r="P43" i="18"/>
  <c r="E43" i="18"/>
  <c r="T43" i="18" s="1"/>
  <c r="S42" i="18"/>
  <c r="R42" i="18"/>
  <c r="Q42" i="18"/>
  <c r="P42" i="18"/>
  <c r="E42" i="18"/>
  <c r="U42" i="18" s="1"/>
  <c r="W40" i="18"/>
  <c r="V40" i="18"/>
  <c r="O40" i="18"/>
  <c r="N40" i="18"/>
  <c r="M40" i="18"/>
  <c r="L40" i="18"/>
  <c r="R40" i="18" s="1"/>
  <c r="K40" i="18"/>
  <c r="J40" i="18"/>
  <c r="I40" i="18"/>
  <c r="H40" i="18"/>
  <c r="P40" i="18" s="1"/>
  <c r="G40" i="18"/>
  <c r="F40" i="18"/>
  <c r="C40" i="18"/>
  <c r="B40" i="18"/>
  <c r="E40" i="18" s="1"/>
  <c r="S39" i="18"/>
  <c r="R39" i="18"/>
  <c r="Q39" i="18"/>
  <c r="P39" i="18"/>
  <c r="E39" i="18"/>
  <c r="T39" i="18" s="1"/>
  <c r="S38" i="18"/>
  <c r="R38" i="18"/>
  <c r="Q38" i="18"/>
  <c r="P38" i="18"/>
  <c r="E38" i="18"/>
  <c r="T38" i="18" s="1"/>
  <c r="S37" i="18"/>
  <c r="R37" i="18"/>
  <c r="Q37" i="18"/>
  <c r="P37" i="18"/>
  <c r="E37" i="18"/>
  <c r="S36" i="18"/>
  <c r="R36" i="18"/>
  <c r="Q36" i="18"/>
  <c r="P36" i="18"/>
  <c r="E36" i="18"/>
  <c r="U36" i="18" s="1"/>
  <c r="S35" i="18"/>
  <c r="R35" i="18"/>
  <c r="Q35" i="18"/>
  <c r="P35" i="18"/>
  <c r="E35" i="18"/>
  <c r="W33" i="18"/>
  <c r="V33" i="18"/>
  <c r="O33" i="18"/>
  <c r="N33" i="18"/>
  <c r="M33" i="18"/>
  <c r="S33" i="18" s="1"/>
  <c r="L33" i="18"/>
  <c r="K33" i="18"/>
  <c r="J33" i="18"/>
  <c r="I33" i="18"/>
  <c r="H33" i="18"/>
  <c r="G33" i="18"/>
  <c r="F33" i="18"/>
  <c r="C33" i="18"/>
  <c r="E33" i="18" s="1"/>
  <c r="B33" i="18"/>
  <c r="S32" i="18"/>
  <c r="R32" i="18"/>
  <c r="Q32" i="18"/>
  <c r="P32" i="18"/>
  <c r="E32" i="18"/>
  <c r="W30" i="18"/>
  <c r="V30" i="18"/>
  <c r="O30" i="18"/>
  <c r="N30" i="18"/>
  <c r="M30" i="18"/>
  <c r="S30" i="18" s="1"/>
  <c r="L30" i="18"/>
  <c r="R30" i="18" s="1"/>
  <c r="K30" i="18"/>
  <c r="J30" i="18"/>
  <c r="I30" i="18"/>
  <c r="Q30" i="18" s="1"/>
  <c r="H30" i="18"/>
  <c r="G30" i="18"/>
  <c r="F30" i="18"/>
  <c r="C30" i="18"/>
  <c r="B30" i="18"/>
  <c r="S29" i="18"/>
  <c r="R29" i="18"/>
  <c r="Q29" i="18"/>
  <c r="P29" i="18"/>
  <c r="E29" i="18"/>
  <c r="T29" i="18" s="1"/>
  <c r="S28" i="18"/>
  <c r="R28" i="18"/>
  <c r="Q28" i="18"/>
  <c r="P28" i="18"/>
  <c r="E28" i="18"/>
  <c r="S27" i="18"/>
  <c r="R27" i="18"/>
  <c r="Q27" i="18"/>
  <c r="P27" i="18"/>
  <c r="E27" i="18"/>
  <c r="U27" i="18" s="1"/>
  <c r="S26" i="18"/>
  <c r="R26" i="18"/>
  <c r="Q26" i="18"/>
  <c r="P26" i="18"/>
  <c r="E26" i="18"/>
  <c r="U26" i="18" s="1"/>
  <c r="W24" i="18"/>
  <c r="V24" i="18"/>
  <c r="O24" i="18"/>
  <c r="N24" i="18"/>
  <c r="M24" i="18"/>
  <c r="S24" i="18" s="1"/>
  <c r="L24" i="18"/>
  <c r="R24" i="18" s="1"/>
  <c r="K24" i="18"/>
  <c r="J24" i="18"/>
  <c r="I24" i="18"/>
  <c r="H24" i="18"/>
  <c r="G24" i="18"/>
  <c r="F24" i="18"/>
  <c r="C24" i="18"/>
  <c r="B24" i="18"/>
  <c r="E24" i="18" s="1"/>
  <c r="S23" i="18"/>
  <c r="R23" i="18"/>
  <c r="Q23" i="18"/>
  <c r="P23" i="18"/>
  <c r="E23" i="18"/>
  <c r="S22" i="18"/>
  <c r="R22" i="18"/>
  <c r="Q22" i="18"/>
  <c r="P22" i="18"/>
  <c r="E22" i="18"/>
  <c r="U22" i="18" s="1"/>
  <c r="S21" i="18"/>
  <c r="R21" i="18"/>
  <c r="Q21" i="18"/>
  <c r="P21" i="18"/>
  <c r="E21" i="18"/>
  <c r="U21" i="18" s="1"/>
  <c r="S20" i="18"/>
  <c r="R20" i="18"/>
  <c r="Q20" i="18"/>
  <c r="P20" i="18"/>
  <c r="E20" i="18"/>
  <c r="T20" i="18" s="1"/>
  <c r="S19" i="18"/>
  <c r="R19" i="18"/>
  <c r="Q19" i="18"/>
  <c r="P19" i="18"/>
  <c r="E19" i="18"/>
  <c r="T19" i="18" s="1"/>
  <c r="T18" i="18"/>
  <c r="S18" i="18"/>
  <c r="R18" i="18"/>
  <c r="Q18" i="18"/>
  <c r="P18" i="18"/>
  <c r="E18" i="18"/>
  <c r="U18" i="18" s="1"/>
  <c r="S17" i="18"/>
  <c r="R17" i="18"/>
  <c r="Q17" i="18"/>
  <c r="P17" i="18"/>
  <c r="E17" i="18"/>
  <c r="U17" i="18" s="1"/>
  <c r="W15" i="18"/>
  <c r="V15" i="18"/>
  <c r="O15" i="18"/>
  <c r="N15" i="18"/>
  <c r="M15" i="18"/>
  <c r="S15" i="18" s="1"/>
  <c r="L15" i="18"/>
  <c r="K15" i="18"/>
  <c r="J15" i="18"/>
  <c r="I15" i="18"/>
  <c r="H15" i="18"/>
  <c r="G15" i="18"/>
  <c r="F15" i="18"/>
  <c r="C15" i="18"/>
  <c r="B15" i="18"/>
  <c r="E15" i="18" s="1"/>
  <c r="U14" i="18"/>
  <c r="S14" i="18"/>
  <c r="R14" i="18"/>
  <c r="Q14" i="18"/>
  <c r="P14" i="18"/>
  <c r="E14" i="18"/>
  <c r="T14" i="18" s="1"/>
  <c r="S13" i="18"/>
  <c r="R13" i="18"/>
  <c r="Q13" i="18"/>
  <c r="P13" i="18"/>
  <c r="E13" i="18"/>
  <c r="U13" i="18" s="1"/>
  <c r="S12" i="18"/>
  <c r="R12" i="18"/>
  <c r="Q12" i="18"/>
  <c r="P12" i="18"/>
  <c r="E12" i="18"/>
  <c r="U12" i="18" s="1"/>
  <c r="S11" i="18"/>
  <c r="R11" i="18"/>
  <c r="Q11" i="18"/>
  <c r="P11" i="18"/>
  <c r="E11" i="18"/>
  <c r="T11" i="18" s="1"/>
  <c r="S10" i="18"/>
  <c r="R10" i="18"/>
  <c r="Q10" i="18"/>
  <c r="U10" i="18" s="1"/>
  <c r="P10" i="18"/>
  <c r="E10" i="18"/>
  <c r="T10" i="18" s="1"/>
  <c r="S9" i="18"/>
  <c r="R9" i="18"/>
  <c r="Q9" i="18"/>
  <c r="P9" i="18"/>
  <c r="E9" i="18"/>
  <c r="T9" i="18" s="1"/>
  <c r="S93" i="17"/>
  <c r="R93" i="17"/>
  <c r="Q93" i="17"/>
  <c r="P93" i="17"/>
  <c r="E93" i="17"/>
  <c r="U93" i="17" s="1"/>
  <c r="S92" i="17"/>
  <c r="R92" i="17"/>
  <c r="Q92" i="17"/>
  <c r="P92" i="17"/>
  <c r="E92" i="17"/>
  <c r="T92" i="17" s="1"/>
  <c r="S91" i="17"/>
  <c r="R91" i="17"/>
  <c r="Q91" i="17"/>
  <c r="P91" i="17"/>
  <c r="E91" i="17"/>
  <c r="S90" i="17"/>
  <c r="R90" i="17"/>
  <c r="Q90" i="17"/>
  <c r="P90" i="17"/>
  <c r="E90" i="17"/>
  <c r="U90" i="17" s="1"/>
  <c r="S89" i="17"/>
  <c r="R89" i="17"/>
  <c r="Q89" i="17"/>
  <c r="P89" i="17"/>
  <c r="E89" i="17"/>
  <c r="U89" i="17" s="1"/>
  <c r="S88" i="17"/>
  <c r="R88" i="17"/>
  <c r="Q88" i="17"/>
  <c r="P88" i="17"/>
  <c r="E88" i="17"/>
  <c r="T88" i="17" s="1"/>
  <c r="S87" i="17"/>
  <c r="R87" i="17"/>
  <c r="Q87" i="17"/>
  <c r="P87" i="17"/>
  <c r="E87" i="17"/>
  <c r="T87" i="17" s="1"/>
  <c r="T86" i="17"/>
  <c r="S86" i="17"/>
  <c r="R86" i="17"/>
  <c r="Q86" i="17"/>
  <c r="P86" i="17"/>
  <c r="E86" i="17"/>
  <c r="U86" i="17" s="1"/>
  <c r="W72" i="17"/>
  <c r="V72" i="17"/>
  <c r="S72" i="17"/>
  <c r="O72" i="17"/>
  <c r="N72" i="17"/>
  <c r="M72" i="17"/>
  <c r="L72" i="17"/>
  <c r="R72" i="17" s="1"/>
  <c r="K72" i="17"/>
  <c r="J72" i="17"/>
  <c r="I72" i="17"/>
  <c r="H72" i="17"/>
  <c r="P72" i="17" s="1"/>
  <c r="G72" i="17"/>
  <c r="F72" i="17"/>
  <c r="C72" i="17"/>
  <c r="B72" i="17"/>
  <c r="W71" i="17"/>
  <c r="V71" i="17"/>
  <c r="S71" i="17"/>
  <c r="O71" i="17"/>
  <c r="N71" i="17"/>
  <c r="R71" i="17" s="1"/>
  <c r="M71" i="17"/>
  <c r="L71" i="17"/>
  <c r="K71" i="17"/>
  <c r="J71" i="17"/>
  <c r="I71" i="17"/>
  <c r="H71" i="17"/>
  <c r="G71" i="17"/>
  <c r="F71" i="17"/>
  <c r="C71" i="17"/>
  <c r="B71" i="17"/>
  <c r="E71" i="17" s="1"/>
  <c r="W70" i="17"/>
  <c r="V70" i="17"/>
  <c r="O70" i="17"/>
  <c r="N70" i="17"/>
  <c r="M70" i="17"/>
  <c r="S70" i="17" s="1"/>
  <c r="L70" i="17"/>
  <c r="K70" i="17"/>
  <c r="J70" i="17"/>
  <c r="I70" i="17"/>
  <c r="H70" i="17"/>
  <c r="G70" i="17"/>
  <c r="F70" i="17"/>
  <c r="C70" i="17"/>
  <c r="E70" i="17" s="1"/>
  <c r="B70" i="17"/>
  <c r="S69" i="17"/>
  <c r="R69" i="17"/>
  <c r="Q69" i="17"/>
  <c r="P69" i="17"/>
  <c r="E69" i="17"/>
  <c r="W67" i="17"/>
  <c r="V67" i="17"/>
  <c r="O67" i="17"/>
  <c r="N67" i="17"/>
  <c r="M67" i="17"/>
  <c r="S67" i="17" s="1"/>
  <c r="L67" i="17"/>
  <c r="K67" i="17"/>
  <c r="J67" i="17"/>
  <c r="I67" i="17"/>
  <c r="Q67" i="17" s="1"/>
  <c r="H67" i="17"/>
  <c r="G67" i="17"/>
  <c r="F67" i="17"/>
  <c r="C67" i="17"/>
  <c r="B67" i="17"/>
  <c r="W66" i="17"/>
  <c r="V66" i="17"/>
  <c r="S66" i="17"/>
  <c r="R66" i="17"/>
  <c r="O66" i="17"/>
  <c r="N66" i="17"/>
  <c r="M66" i="17"/>
  <c r="L66" i="17"/>
  <c r="K66" i="17"/>
  <c r="J66" i="17"/>
  <c r="I66" i="17"/>
  <c r="Q66" i="17" s="1"/>
  <c r="H66" i="17"/>
  <c r="P66" i="17" s="1"/>
  <c r="G66" i="17"/>
  <c r="F66" i="17"/>
  <c r="C66" i="17"/>
  <c r="B66" i="17"/>
  <c r="S65" i="17"/>
  <c r="R65" i="17"/>
  <c r="Q65" i="17"/>
  <c r="P65" i="17"/>
  <c r="E65" i="17"/>
  <c r="T65" i="17" s="1"/>
  <c r="U64" i="17"/>
  <c r="T64" i="17"/>
  <c r="S64" i="17"/>
  <c r="R64" i="17"/>
  <c r="Q64" i="17"/>
  <c r="P64" i="17"/>
  <c r="E64" i="17"/>
  <c r="S63" i="17"/>
  <c r="R63" i="17"/>
  <c r="Q63" i="17"/>
  <c r="P63" i="17"/>
  <c r="E63" i="17"/>
  <c r="U63" i="17" s="1"/>
  <c r="S62" i="17"/>
  <c r="R62" i="17"/>
  <c r="Q62" i="17"/>
  <c r="P62" i="17"/>
  <c r="E62" i="17"/>
  <c r="T62" i="17" s="1"/>
  <c r="U61" i="17"/>
  <c r="S61" i="17"/>
  <c r="R61" i="17"/>
  <c r="Q61" i="17"/>
  <c r="P61" i="17"/>
  <c r="E61" i="17"/>
  <c r="T61" i="17" s="1"/>
  <c r="V59" i="17"/>
  <c r="O59" i="17"/>
  <c r="N59" i="17"/>
  <c r="M59" i="17"/>
  <c r="S59" i="17" s="1"/>
  <c r="L59" i="17"/>
  <c r="R59" i="17" s="1"/>
  <c r="K59" i="17"/>
  <c r="J59" i="17"/>
  <c r="I59" i="17"/>
  <c r="H59" i="17"/>
  <c r="G59" i="17"/>
  <c r="F59" i="17"/>
  <c r="C59" i="17"/>
  <c r="B59" i="17"/>
  <c r="S58" i="17"/>
  <c r="R58" i="17"/>
  <c r="Q58" i="17"/>
  <c r="P58" i="17"/>
  <c r="E58" i="17"/>
  <c r="T58" i="17" s="1"/>
  <c r="S57" i="17"/>
  <c r="R57" i="17"/>
  <c r="Q57" i="17"/>
  <c r="P57" i="17"/>
  <c r="E57" i="17"/>
  <c r="T57" i="17" s="1"/>
  <c r="S56" i="17"/>
  <c r="R56" i="17"/>
  <c r="Q56" i="17"/>
  <c r="P56" i="17"/>
  <c r="E56" i="17"/>
  <c r="S55" i="17"/>
  <c r="R55" i="17"/>
  <c r="Q55" i="17"/>
  <c r="P55" i="17"/>
  <c r="E55" i="17"/>
  <c r="U55" i="17" s="1"/>
  <c r="W53" i="17"/>
  <c r="V53" i="17"/>
  <c r="O53" i="17"/>
  <c r="N53" i="17"/>
  <c r="M53" i="17"/>
  <c r="S53" i="17" s="1"/>
  <c r="L53" i="17"/>
  <c r="R53" i="17" s="1"/>
  <c r="K53" i="17"/>
  <c r="J53" i="17"/>
  <c r="I53" i="17"/>
  <c r="H53" i="17"/>
  <c r="G53" i="17"/>
  <c r="F53" i="17"/>
  <c r="C53" i="17"/>
  <c r="B53" i="17"/>
  <c r="S52" i="17"/>
  <c r="R52" i="17"/>
  <c r="Q52" i="17"/>
  <c r="P52" i="17"/>
  <c r="E52" i="17"/>
  <c r="S51" i="17"/>
  <c r="R51" i="17"/>
  <c r="Q51" i="17"/>
  <c r="P51" i="17"/>
  <c r="E51" i="17"/>
  <c r="U51" i="17" s="1"/>
  <c r="S50" i="17"/>
  <c r="R50" i="17"/>
  <c r="Q50" i="17"/>
  <c r="P50" i="17"/>
  <c r="E50" i="17"/>
  <c r="U50" i="17" s="1"/>
  <c r="S49" i="17"/>
  <c r="R49" i="17"/>
  <c r="Q49" i="17"/>
  <c r="P49" i="17"/>
  <c r="E49" i="17"/>
  <c r="T49" i="17" s="1"/>
  <c r="S48" i="17"/>
  <c r="R48" i="17"/>
  <c r="Q48" i="17"/>
  <c r="P48" i="17"/>
  <c r="E48" i="17"/>
  <c r="T48" i="17" s="1"/>
  <c r="S47" i="17"/>
  <c r="R47" i="17"/>
  <c r="Q47" i="17"/>
  <c r="P47" i="17"/>
  <c r="E47" i="17"/>
  <c r="U47" i="17" s="1"/>
  <c r="S46" i="17"/>
  <c r="R46" i="17"/>
  <c r="Q46" i="17"/>
  <c r="P46" i="17"/>
  <c r="E46" i="17"/>
  <c r="U46" i="17" s="1"/>
  <c r="S45" i="17"/>
  <c r="R45" i="17"/>
  <c r="Q45" i="17"/>
  <c r="P45" i="17"/>
  <c r="E45" i="17"/>
  <c r="T45" i="17" s="1"/>
  <c r="U44" i="17"/>
  <c r="S44" i="17"/>
  <c r="R44" i="17"/>
  <c r="Q44" i="17"/>
  <c r="P44" i="17"/>
  <c r="E44" i="17"/>
  <c r="T44" i="17" s="1"/>
  <c r="S43" i="17"/>
  <c r="R43" i="17"/>
  <c r="Q43" i="17"/>
  <c r="P43" i="17"/>
  <c r="E43" i="17"/>
  <c r="U43" i="17" s="1"/>
  <c r="S42" i="17"/>
  <c r="R42" i="17"/>
  <c r="Q42" i="17"/>
  <c r="P42" i="17"/>
  <c r="E42" i="17"/>
  <c r="U42" i="17" s="1"/>
  <c r="W40" i="17"/>
  <c r="V40" i="17"/>
  <c r="O40" i="17"/>
  <c r="N40" i="17"/>
  <c r="R40" i="17" s="1"/>
  <c r="M40" i="17"/>
  <c r="S40" i="17" s="1"/>
  <c r="L40" i="17"/>
  <c r="K40" i="17"/>
  <c r="J40" i="17"/>
  <c r="I40" i="17"/>
  <c r="Q40" i="17" s="1"/>
  <c r="H40" i="17"/>
  <c r="G40" i="17"/>
  <c r="F40" i="17"/>
  <c r="C40" i="17"/>
  <c r="B40" i="17"/>
  <c r="E40" i="17" s="1"/>
  <c r="U39" i="17"/>
  <c r="S39" i="17"/>
  <c r="R39" i="17"/>
  <c r="Q39" i="17"/>
  <c r="P39" i="17"/>
  <c r="E39" i="17"/>
  <c r="T39" i="17" s="1"/>
  <c r="T38" i="17"/>
  <c r="S38" i="17"/>
  <c r="R38" i="17"/>
  <c r="Q38" i="17"/>
  <c r="P38" i="17"/>
  <c r="E38" i="17"/>
  <c r="U38" i="17" s="1"/>
  <c r="S37" i="17"/>
  <c r="R37" i="17"/>
  <c r="Q37" i="17"/>
  <c r="P37" i="17"/>
  <c r="E37" i="17"/>
  <c r="U37" i="17" s="1"/>
  <c r="S36" i="17"/>
  <c r="R36" i="17"/>
  <c r="Q36" i="17"/>
  <c r="P36" i="17"/>
  <c r="E36" i="17"/>
  <c r="T36" i="17" s="1"/>
  <c r="S35" i="17"/>
  <c r="R35" i="17"/>
  <c r="Q35" i="17"/>
  <c r="P35" i="17"/>
  <c r="T35" i="17" s="1"/>
  <c r="E35" i="17"/>
  <c r="W33" i="17"/>
  <c r="V33" i="17"/>
  <c r="O33" i="17"/>
  <c r="N33" i="17"/>
  <c r="M33" i="17"/>
  <c r="S33" i="17" s="1"/>
  <c r="L33" i="17"/>
  <c r="R33" i="17" s="1"/>
  <c r="K33" i="17"/>
  <c r="J33" i="17"/>
  <c r="I33" i="17"/>
  <c r="H33" i="17"/>
  <c r="G33" i="17"/>
  <c r="F33" i="17"/>
  <c r="C33" i="17"/>
  <c r="B33" i="17"/>
  <c r="E33" i="17" s="1"/>
  <c r="S32" i="17"/>
  <c r="R32" i="17"/>
  <c r="Q32" i="17"/>
  <c r="P32" i="17"/>
  <c r="E32" i="17"/>
  <c r="U32" i="17" s="1"/>
  <c r="W30" i="17"/>
  <c r="V30" i="17"/>
  <c r="O30" i="17"/>
  <c r="N30" i="17"/>
  <c r="M30" i="17"/>
  <c r="S30" i="17" s="1"/>
  <c r="L30" i="17"/>
  <c r="R30" i="17" s="1"/>
  <c r="K30" i="17"/>
  <c r="J30" i="17"/>
  <c r="I30" i="17"/>
  <c r="H30" i="17"/>
  <c r="G30" i="17"/>
  <c r="F30" i="17"/>
  <c r="C30" i="17"/>
  <c r="B30" i="17"/>
  <c r="E30" i="17" s="1"/>
  <c r="U29" i="17"/>
  <c r="S29" i="17"/>
  <c r="R29" i="17"/>
  <c r="Q29" i="17"/>
  <c r="P29" i="17"/>
  <c r="E29" i="17"/>
  <c r="T29" i="17" s="1"/>
  <c r="S28" i="17"/>
  <c r="R28" i="17"/>
  <c r="Q28" i="17"/>
  <c r="P28" i="17"/>
  <c r="E28" i="17"/>
  <c r="S27" i="17"/>
  <c r="R27" i="17"/>
  <c r="Q27" i="17"/>
  <c r="P27" i="17"/>
  <c r="E27" i="17"/>
  <c r="U27" i="17" s="1"/>
  <c r="S26" i="17"/>
  <c r="R26" i="17"/>
  <c r="Q26" i="17"/>
  <c r="P26" i="17"/>
  <c r="E26" i="17"/>
  <c r="T26" i="17" s="1"/>
  <c r="W24" i="17"/>
  <c r="V24" i="17"/>
  <c r="O24" i="17"/>
  <c r="N24" i="17"/>
  <c r="M24" i="17"/>
  <c r="S24" i="17" s="1"/>
  <c r="L24" i="17"/>
  <c r="R24" i="17" s="1"/>
  <c r="K24" i="17"/>
  <c r="J24" i="17"/>
  <c r="I24" i="17"/>
  <c r="H24" i="17"/>
  <c r="G24" i="17"/>
  <c r="F24" i="17"/>
  <c r="C24" i="17"/>
  <c r="B24" i="17"/>
  <c r="E24" i="17" s="1"/>
  <c r="S23" i="17"/>
  <c r="R23" i="17"/>
  <c r="Q23" i="17"/>
  <c r="P23" i="17"/>
  <c r="E23" i="17"/>
  <c r="U23" i="17" s="1"/>
  <c r="S22" i="17"/>
  <c r="R22" i="17"/>
  <c r="Q22" i="17"/>
  <c r="P22" i="17"/>
  <c r="E22" i="17"/>
  <c r="U22" i="17" s="1"/>
  <c r="S21" i="17"/>
  <c r="R21" i="17"/>
  <c r="Q21" i="17"/>
  <c r="P21" i="17"/>
  <c r="E21" i="17"/>
  <c r="T21" i="17" s="1"/>
  <c r="S20" i="17"/>
  <c r="R20" i="17"/>
  <c r="Q20" i="17"/>
  <c r="P20" i="17"/>
  <c r="E20" i="17"/>
  <c r="T19" i="17"/>
  <c r="S19" i="17"/>
  <c r="R19" i="17"/>
  <c r="Q19" i="17"/>
  <c r="P19" i="17"/>
  <c r="E19" i="17"/>
  <c r="U19" i="17" s="1"/>
  <c r="S18" i="17"/>
  <c r="R18" i="17"/>
  <c r="Q18" i="17"/>
  <c r="P18" i="17"/>
  <c r="E18" i="17"/>
  <c r="U18" i="17" s="1"/>
  <c r="S17" i="17"/>
  <c r="R17" i="17"/>
  <c r="Q17" i="17"/>
  <c r="P17" i="17"/>
  <c r="E17" i="17"/>
  <c r="T17" i="17" s="1"/>
  <c r="W15" i="17"/>
  <c r="V15" i="17"/>
  <c r="O15" i="17"/>
  <c r="N15" i="17"/>
  <c r="M15" i="17"/>
  <c r="S15" i="17" s="1"/>
  <c r="L15" i="17"/>
  <c r="K15" i="17"/>
  <c r="J15" i="17"/>
  <c r="I15" i="17"/>
  <c r="Q15" i="17" s="1"/>
  <c r="H15" i="17"/>
  <c r="G15" i="17"/>
  <c r="F15" i="17"/>
  <c r="C15" i="17"/>
  <c r="B15" i="17"/>
  <c r="E15" i="17" s="1"/>
  <c r="T14" i="17"/>
  <c r="S14" i="17"/>
  <c r="R14" i="17"/>
  <c r="Q14" i="17"/>
  <c r="P14" i="17"/>
  <c r="E14" i="17"/>
  <c r="U14" i="17" s="1"/>
  <c r="S13" i="17"/>
  <c r="R13" i="17"/>
  <c r="Q13" i="17"/>
  <c r="P13" i="17"/>
  <c r="E13" i="17"/>
  <c r="U13" i="17" s="1"/>
  <c r="S12" i="17"/>
  <c r="R12" i="17"/>
  <c r="Q12" i="17"/>
  <c r="P12" i="17"/>
  <c r="E12" i="17"/>
  <c r="T12" i="17" s="1"/>
  <c r="U11" i="17"/>
  <c r="S11" i="17"/>
  <c r="R11" i="17"/>
  <c r="Q11" i="17"/>
  <c r="P11" i="17"/>
  <c r="E11" i="17"/>
  <c r="T11" i="17" s="1"/>
  <c r="S10" i="17"/>
  <c r="R10" i="17"/>
  <c r="Q10" i="17"/>
  <c r="P10" i="17"/>
  <c r="T10" i="17" s="1"/>
  <c r="E10" i="17"/>
  <c r="S9" i="17"/>
  <c r="R9" i="17"/>
  <c r="Q9" i="17"/>
  <c r="P9" i="17"/>
  <c r="E9" i="17"/>
  <c r="U93" i="16"/>
  <c r="S93" i="16"/>
  <c r="R93" i="16"/>
  <c r="Q93" i="16"/>
  <c r="P93" i="16"/>
  <c r="E93" i="16"/>
  <c r="T93" i="16" s="1"/>
  <c r="S92" i="16"/>
  <c r="R92" i="16"/>
  <c r="Q92" i="16"/>
  <c r="P92" i="16"/>
  <c r="E92" i="16"/>
  <c r="T92" i="16" s="1"/>
  <c r="S91" i="16"/>
  <c r="R91" i="16"/>
  <c r="Q91" i="16"/>
  <c r="P91" i="16"/>
  <c r="E91" i="16"/>
  <c r="S90" i="16"/>
  <c r="R90" i="16"/>
  <c r="Q90" i="16"/>
  <c r="P90" i="16"/>
  <c r="E90" i="16"/>
  <c r="U90" i="16" s="1"/>
  <c r="S89" i="16"/>
  <c r="R89" i="16"/>
  <c r="Q89" i="16"/>
  <c r="P89" i="16"/>
  <c r="E89" i="16"/>
  <c r="T89" i="16" s="1"/>
  <c r="S88" i="16"/>
  <c r="R88" i="16"/>
  <c r="Q88" i="16"/>
  <c r="P88" i="16"/>
  <c r="E88" i="16"/>
  <c r="S87" i="16"/>
  <c r="R87" i="16"/>
  <c r="Q87" i="16"/>
  <c r="P87" i="16"/>
  <c r="E87" i="16"/>
  <c r="U87" i="16" s="1"/>
  <c r="S86" i="16"/>
  <c r="R86" i="16"/>
  <c r="Q86" i="16"/>
  <c r="P86" i="16"/>
  <c r="E86" i="16"/>
  <c r="U86" i="16" s="1"/>
  <c r="W72" i="16"/>
  <c r="V72" i="16"/>
  <c r="O72" i="16"/>
  <c r="N72" i="16"/>
  <c r="R72" i="16" s="1"/>
  <c r="M72" i="16"/>
  <c r="L72" i="16"/>
  <c r="K72" i="16"/>
  <c r="J72" i="16"/>
  <c r="I72" i="16"/>
  <c r="H72" i="16"/>
  <c r="G72" i="16"/>
  <c r="F72" i="16"/>
  <c r="C72" i="16"/>
  <c r="B72" i="16"/>
  <c r="W71" i="16"/>
  <c r="V71" i="16"/>
  <c r="O71" i="16"/>
  <c r="N71" i="16"/>
  <c r="M71" i="16"/>
  <c r="S71" i="16" s="1"/>
  <c r="L71" i="16"/>
  <c r="R71" i="16" s="1"/>
  <c r="K71" i="16"/>
  <c r="J71" i="16"/>
  <c r="I71" i="16"/>
  <c r="H71" i="16"/>
  <c r="G71" i="16"/>
  <c r="F71" i="16"/>
  <c r="E71" i="16"/>
  <c r="C71" i="16"/>
  <c r="B71" i="16"/>
  <c r="W70" i="16"/>
  <c r="V70" i="16"/>
  <c r="O70" i="16"/>
  <c r="N70" i="16"/>
  <c r="M70" i="16"/>
  <c r="S70" i="16" s="1"/>
  <c r="L70" i="16"/>
  <c r="R70" i="16" s="1"/>
  <c r="K70" i="16"/>
  <c r="J70" i="16"/>
  <c r="I70" i="16"/>
  <c r="H70" i="16"/>
  <c r="G70" i="16"/>
  <c r="F70" i="16"/>
  <c r="C70" i="16"/>
  <c r="B70" i="16"/>
  <c r="S69" i="16"/>
  <c r="R69" i="16"/>
  <c r="Q69" i="16"/>
  <c r="P69" i="16"/>
  <c r="E69" i="16"/>
  <c r="U69" i="16" s="1"/>
  <c r="W67" i="16"/>
  <c r="V67" i="16"/>
  <c r="O67" i="16"/>
  <c r="N67" i="16"/>
  <c r="M67" i="16"/>
  <c r="L67" i="16"/>
  <c r="K67" i="16"/>
  <c r="J67" i="16"/>
  <c r="I67" i="16"/>
  <c r="H67" i="16"/>
  <c r="G67" i="16"/>
  <c r="F67" i="16"/>
  <c r="C67" i="16"/>
  <c r="B67" i="16"/>
  <c r="W66" i="16"/>
  <c r="V66" i="16"/>
  <c r="O66" i="16"/>
  <c r="N66" i="16"/>
  <c r="M66" i="16"/>
  <c r="S66" i="16" s="1"/>
  <c r="L66" i="16"/>
  <c r="R66" i="16" s="1"/>
  <c r="K66" i="16"/>
  <c r="J66" i="16"/>
  <c r="I66" i="16"/>
  <c r="H66" i="16"/>
  <c r="G66" i="16"/>
  <c r="F66" i="16"/>
  <c r="E66" i="16"/>
  <c r="C66" i="16"/>
  <c r="B66" i="16"/>
  <c r="S65" i="16"/>
  <c r="R65" i="16"/>
  <c r="Q65" i="16"/>
  <c r="P65" i="16"/>
  <c r="E65" i="16"/>
  <c r="U65" i="16" s="1"/>
  <c r="S64" i="16"/>
  <c r="R64" i="16"/>
  <c r="Q64" i="16"/>
  <c r="P64" i="16"/>
  <c r="E64" i="16"/>
  <c r="U64" i="16" s="1"/>
  <c r="S63" i="16"/>
  <c r="R63" i="16"/>
  <c r="Q63" i="16"/>
  <c r="P63" i="16"/>
  <c r="E63" i="16"/>
  <c r="T63" i="16" s="1"/>
  <c r="S62" i="16"/>
  <c r="R62" i="16"/>
  <c r="Q62" i="16"/>
  <c r="P62" i="16"/>
  <c r="E62" i="16"/>
  <c r="T62" i="16" s="1"/>
  <c r="S61" i="16"/>
  <c r="R61" i="16"/>
  <c r="Q61" i="16"/>
  <c r="P61" i="16"/>
  <c r="E61" i="16"/>
  <c r="V59" i="16"/>
  <c r="O59" i="16"/>
  <c r="N59" i="16"/>
  <c r="M59" i="16"/>
  <c r="S59" i="16" s="1"/>
  <c r="L59" i="16"/>
  <c r="R59" i="16" s="1"/>
  <c r="K59" i="16"/>
  <c r="J59" i="16"/>
  <c r="I59" i="16"/>
  <c r="Q59" i="16" s="1"/>
  <c r="H59" i="16"/>
  <c r="G59" i="16"/>
  <c r="F59" i="16"/>
  <c r="C59" i="16"/>
  <c r="B59" i="16"/>
  <c r="E59" i="16" s="1"/>
  <c r="S58" i="16"/>
  <c r="R58" i="16"/>
  <c r="Q58" i="16"/>
  <c r="P58" i="16"/>
  <c r="E58" i="16"/>
  <c r="T58" i="16" s="1"/>
  <c r="S57" i="16"/>
  <c r="R57" i="16"/>
  <c r="Q57" i="16"/>
  <c r="P57" i="16"/>
  <c r="E57" i="16"/>
  <c r="U57" i="16" s="1"/>
  <c r="S56" i="16"/>
  <c r="R56" i="16"/>
  <c r="Q56" i="16"/>
  <c r="P56" i="16"/>
  <c r="E56" i="16"/>
  <c r="U56" i="16" s="1"/>
  <c r="S55" i="16"/>
  <c r="R55" i="16"/>
  <c r="Q55" i="16"/>
  <c r="P55" i="16"/>
  <c r="E55" i="16"/>
  <c r="T55" i="16" s="1"/>
  <c r="W53" i="16"/>
  <c r="V53" i="16"/>
  <c r="O53" i="16"/>
  <c r="N53" i="16"/>
  <c r="M53" i="16"/>
  <c r="S53" i="16" s="1"/>
  <c r="L53" i="16"/>
  <c r="R53" i="16" s="1"/>
  <c r="K53" i="16"/>
  <c r="J53" i="16"/>
  <c r="I53" i="16"/>
  <c r="H53" i="16"/>
  <c r="G53" i="16"/>
  <c r="F53" i="16"/>
  <c r="C53" i="16"/>
  <c r="B53" i="16"/>
  <c r="S52" i="16"/>
  <c r="R52" i="16"/>
  <c r="Q52" i="16"/>
  <c r="P52" i="16"/>
  <c r="E52" i="16"/>
  <c r="S51" i="16"/>
  <c r="R51" i="16"/>
  <c r="Q51" i="16"/>
  <c r="P51" i="16"/>
  <c r="E51" i="16"/>
  <c r="U51" i="16" s="1"/>
  <c r="S50" i="16"/>
  <c r="R50" i="16"/>
  <c r="Q50" i="16"/>
  <c r="P50" i="16"/>
  <c r="E50" i="16"/>
  <c r="T50" i="16" s="1"/>
  <c r="S49" i="16"/>
  <c r="R49" i="16"/>
  <c r="Q49" i="16"/>
  <c r="P49" i="16"/>
  <c r="E49" i="16"/>
  <c r="T48" i="16"/>
  <c r="S48" i="16"/>
  <c r="R48" i="16"/>
  <c r="Q48" i="16"/>
  <c r="P48" i="16"/>
  <c r="E48" i="16"/>
  <c r="U48" i="16" s="1"/>
  <c r="S47" i="16"/>
  <c r="R47" i="16"/>
  <c r="Q47" i="16"/>
  <c r="P47" i="16"/>
  <c r="E47" i="16"/>
  <c r="U47" i="16" s="1"/>
  <c r="S46" i="16"/>
  <c r="R46" i="16"/>
  <c r="Q46" i="16"/>
  <c r="P46" i="16"/>
  <c r="E46" i="16"/>
  <c r="T46" i="16" s="1"/>
  <c r="U45" i="16"/>
  <c r="S45" i="16"/>
  <c r="R45" i="16"/>
  <c r="Q45" i="16"/>
  <c r="P45" i="16"/>
  <c r="E45" i="16"/>
  <c r="T45" i="16" s="1"/>
  <c r="T44" i="16"/>
  <c r="S44" i="16"/>
  <c r="R44" i="16"/>
  <c r="Q44" i="16"/>
  <c r="P44" i="16"/>
  <c r="E44" i="16"/>
  <c r="U44" i="16" s="1"/>
  <c r="S43" i="16"/>
  <c r="R43" i="16"/>
  <c r="Q43" i="16"/>
  <c r="P43" i="16"/>
  <c r="E43" i="16"/>
  <c r="S42" i="16"/>
  <c r="R42" i="16"/>
  <c r="Q42" i="16"/>
  <c r="P42" i="16"/>
  <c r="E42" i="16"/>
  <c r="T42" i="16" s="1"/>
  <c r="W40" i="16"/>
  <c r="V40" i="16"/>
  <c r="O40" i="16"/>
  <c r="N40" i="16"/>
  <c r="M40" i="16"/>
  <c r="L40" i="16"/>
  <c r="K40" i="16"/>
  <c r="J40" i="16"/>
  <c r="I40" i="16"/>
  <c r="H40" i="16"/>
  <c r="P40" i="16" s="1"/>
  <c r="G40" i="16"/>
  <c r="F40" i="16"/>
  <c r="E40" i="16"/>
  <c r="C40" i="16"/>
  <c r="B40" i="16"/>
  <c r="S39" i="16"/>
  <c r="R39" i="16"/>
  <c r="Q39" i="16"/>
  <c r="P39" i="16"/>
  <c r="E39" i="16"/>
  <c r="U39" i="16" s="1"/>
  <c r="S38" i="16"/>
  <c r="R38" i="16"/>
  <c r="Q38" i="16"/>
  <c r="P38" i="16"/>
  <c r="E38" i="16"/>
  <c r="U38" i="16" s="1"/>
  <c r="S37" i="16"/>
  <c r="R37" i="16"/>
  <c r="Q37" i="16"/>
  <c r="P37" i="16"/>
  <c r="E37" i="16"/>
  <c r="T37" i="16" s="1"/>
  <c r="S36" i="16"/>
  <c r="R36" i="16"/>
  <c r="Q36" i="16"/>
  <c r="U36" i="16" s="1"/>
  <c r="P36" i="16"/>
  <c r="T36" i="16" s="1"/>
  <c r="E36" i="16"/>
  <c r="S35" i="16"/>
  <c r="R35" i="16"/>
  <c r="Q35" i="16"/>
  <c r="P35" i="16"/>
  <c r="E35" i="16"/>
  <c r="W33" i="16"/>
  <c r="V33" i="16"/>
  <c r="O33" i="16"/>
  <c r="S33" i="16" s="1"/>
  <c r="N33" i="16"/>
  <c r="R33" i="16" s="1"/>
  <c r="M33" i="16"/>
  <c r="L33" i="16"/>
  <c r="K33" i="16"/>
  <c r="J33" i="16"/>
  <c r="I33" i="16"/>
  <c r="Q33" i="16" s="1"/>
  <c r="H33" i="16"/>
  <c r="P33" i="16" s="1"/>
  <c r="G33" i="16"/>
  <c r="F33" i="16"/>
  <c r="C33" i="16"/>
  <c r="B33" i="16"/>
  <c r="E33" i="16" s="1"/>
  <c r="S32" i="16"/>
  <c r="R32" i="16"/>
  <c r="Q32" i="16"/>
  <c r="U32" i="16" s="1"/>
  <c r="P32" i="16"/>
  <c r="E32" i="16"/>
  <c r="W30" i="16"/>
  <c r="V30" i="16"/>
  <c r="O30" i="16"/>
  <c r="N30" i="16"/>
  <c r="M30" i="16"/>
  <c r="S30" i="16" s="1"/>
  <c r="L30" i="16"/>
  <c r="R30" i="16" s="1"/>
  <c r="K30" i="16"/>
  <c r="J30" i="16"/>
  <c r="I30" i="16"/>
  <c r="H30" i="16"/>
  <c r="G30" i="16"/>
  <c r="F30" i="16"/>
  <c r="C30" i="16"/>
  <c r="B30" i="16"/>
  <c r="E30" i="16" s="1"/>
  <c r="S29" i="16"/>
  <c r="R29" i="16"/>
  <c r="Q29" i="16"/>
  <c r="P29" i="16"/>
  <c r="E29" i="16"/>
  <c r="U29" i="16" s="1"/>
  <c r="S28" i="16"/>
  <c r="R28" i="16"/>
  <c r="Q28" i="16"/>
  <c r="P28" i="16"/>
  <c r="E28" i="16"/>
  <c r="U28" i="16" s="1"/>
  <c r="S27" i="16"/>
  <c r="R27" i="16"/>
  <c r="Q27" i="16"/>
  <c r="P27" i="16"/>
  <c r="E27" i="16"/>
  <c r="T27" i="16" s="1"/>
  <c r="S26" i="16"/>
  <c r="R26" i="16"/>
  <c r="Q26" i="16"/>
  <c r="P26" i="16"/>
  <c r="E26" i="16"/>
  <c r="W24" i="16"/>
  <c r="V24" i="16"/>
  <c r="O24" i="16"/>
  <c r="N24" i="16"/>
  <c r="M24" i="16"/>
  <c r="L24" i="16"/>
  <c r="R24" i="16" s="1"/>
  <c r="K24" i="16"/>
  <c r="J24" i="16"/>
  <c r="I24" i="16"/>
  <c r="H24" i="16"/>
  <c r="G24" i="16"/>
  <c r="F24" i="16"/>
  <c r="C24" i="16"/>
  <c r="B24" i="16"/>
  <c r="E24" i="16" s="1"/>
  <c r="S23" i="16"/>
  <c r="R23" i="16"/>
  <c r="Q23" i="16"/>
  <c r="P23" i="16"/>
  <c r="E23" i="16"/>
  <c r="U23" i="16" s="1"/>
  <c r="S22" i="16"/>
  <c r="R22" i="16"/>
  <c r="Q22" i="16"/>
  <c r="P22" i="16"/>
  <c r="E22" i="16"/>
  <c r="T22" i="16" s="1"/>
  <c r="S21" i="16"/>
  <c r="R21" i="16"/>
  <c r="Q21" i="16"/>
  <c r="P21" i="16"/>
  <c r="E21" i="16"/>
  <c r="S20" i="16"/>
  <c r="R20" i="16"/>
  <c r="Q20" i="16"/>
  <c r="P20" i="16"/>
  <c r="E20" i="16"/>
  <c r="U20" i="16" s="1"/>
  <c r="S19" i="16"/>
  <c r="R19" i="16"/>
  <c r="Q19" i="16"/>
  <c r="P19" i="16"/>
  <c r="E19" i="16"/>
  <c r="U19" i="16" s="1"/>
  <c r="S18" i="16"/>
  <c r="R18" i="16"/>
  <c r="Q18" i="16"/>
  <c r="P18" i="16"/>
  <c r="E18" i="16"/>
  <c r="T18" i="16" s="1"/>
  <c r="S17" i="16"/>
  <c r="R17" i="16"/>
  <c r="Q17" i="16"/>
  <c r="P17" i="16"/>
  <c r="E17" i="16"/>
  <c r="W15" i="16"/>
  <c r="V15" i="16"/>
  <c r="O15" i="16"/>
  <c r="S15" i="16" s="1"/>
  <c r="N15" i="16"/>
  <c r="M15" i="16"/>
  <c r="L15" i="16"/>
  <c r="K15" i="16"/>
  <c r="J15" i="16"/>
  <c r="I15" i="16"/>
  <c r="Q15" i="16" s="1"/>
  <c r="H15" i="16"/>
  <c r="P15" i="16" s="1"/>
  <c r="G15" i="16"/>
  <c r="F15" i="16"/>
  <c r="C15" i="16"/>
  <c r="B15" i="16"/>
  <c r="E15" i="16" s="1"/>
  <c r="S14" i="16"/>
  <c r="R14" i="16"/>
  <c r="Q14" i="16"/>
  <c r="P14" i="16"/>
  <c r="E14" i="16"/>
  <c r="S13" i="16"/>
  <c r="R13" i="16"/>
  <c r="Q13" i="16"/>
  <c r="P13" i="16"/>
  <c r="E13" i="16"/>
  <c r="T13" i="16" s="1"/>
  <c r="U12" i="16"/>
  <c r="S12" i="16"/>
  <c r="R12" i="16"/>
  <c r="Q12" i="16"/>
  <c r="P12" i="16"/>
  <c r="E12" i="16"/>
  <c r="T12" i="16" s="1"/>
  <c r="S11" i="16"/>
  <c r="R11" i="16"/>
  <c r="Q11" i="16"/>
  <c r="P11" i="16"/>
  <c r="E11" i="16"/>
  <c r="U11" i="16" s="1"/>
  <c r="S10" i="16"/>
  <c r="R10" i="16"/>
  <c r="Q10" i="16"/>
  <c r="P10" i="16"/>
  <c r="E10" i="16"/>
  <c r="U10" i="16" s="1"/>
  <c r="S9" i="16"/>
  <c r="R9" i="16"/>
  <c r="Q9" i="16"/>
  <c r="P9" i="16"/>
  <c r="E9" i="16"/>
  <c r="U9" i="16" s="1"/>
  <c r="S93" i="15"/>
  <c r="R93" i="15"/>
  <c r="Q93" i="15"/>
  <c r="P93" i="15"/>
  <c r="E93" i="15"/>
  <c r="T93" i="15" s="1"/>
  <c r="S92" i="15"/>
  <c r="R92" i="15"/>
  <c r="Q92" i="15"/>
  <c r="P92" i="15"/>
  <c r="E92" i="15"/>
  <c r="S91" i="15"/>
  <c r="R91" i="15"/>
  <c r="Q91" i="15"/>
  <c r="P91" i="15"/>
  <c r="E91" i="15"/>
  <c r="U91" i="15" s="1"/>
  <c r="S90" i="15"/>
  <c r="R90" i="15"/>
  <c r="Q90" i="15"/>
  <c r="P90" i="15"/>
  <c r="E90" i="15"/>
  <c r="T90" i="15" s="1"/>
  <c r="S89" i="15"/>
  <c r="R89" i="15"/>
  <c r="Q89" i="15"/>
  <c r="P89" i="15"/>
  <c r="E89" i="15"/>
  <c r="S88" i="15"/>
  <c r="R88" i="15"/>
  <c r="Q88" i="15"/>
  <c r="P88" i="15"/>
  <c r="E88" i="15"/>
  <c r="U88" i="15" s="1"/>
  <c r="S87" i="15"/>
  <c r="R87" i="15"/>
  <c r="Q87" i="15"/>
  <c r="P87" i="15"/>
  <c r="E87" i="15"/>
  <c r="U87" i="15" s="1"/>
  <c r="S86" i="15"/>
  <c r="R86" i="15"/>
  <c r="Q86" i="15"/>
  <c r="P86" i="15"/>
  <c r="E86" i="15"/>
  <c r="T86" i="15" s="1"/>
  <c r="W72" i="15"/>
  <c r="V72" i="15"/>
  <c r="O72" i="15"/>
  <c r="N72" i="15"/>
  <c r="M72" i="15"/>
  <c r="L72" i="15"/>
  <c r="R72" i="15" s="1"/>
  <c r="K72" i="15"/>
  <c r="J72" i="15"/>
  <c r="I72" i="15"/>
  <c r="H72" i="15"/>
  <c r="G72" i="15"/>
  <c r="F72" i="15"/>
  <c r="C72" i="15"/>
  <c r="B72" i="15"/>
  <c r="E72" i="15" s="1"/>
  <c r="W71" i="15"/>
  <c r="V71" i="15"/>
  <c r="O71" i="15"/>
  <c r="S71" i="15" s="1"/>
  <c r="N71" i="15"/>
  <c r="M71" i="15"/>
  <c r="L71" i="15"/>
  <c r="K71" i="15"/>
  <c r="J71" i="15"/>
  <c r="I71" i="15"/>
  <c r="Q71" i="15" s="1"/>
  <c r="H71" i="15"/>
  <c r="P71" i="15" s="1"/>
  <c r="G71" i="15"/>
  <c r="F71" i="15"/>
  <c r="C71" i="15"/>
  <c r="B71" i="15"/>
  <c r="E71" i="15" s="1"/>
  <c r="W70" i="15"/>
  <c r="V70" i="15"/>
  <c r="O70" i="15"/>
  <c r="S70" i="15" s="1"/>
  <c r="N70" i="15"/>
  <c r="R70" i="15" s="1"/>
  <c r="M70" i="15"/>
  <c r="L70" i="15"/>
  <c r="K70" i="15"/>
  <c r="J70" i="15"/>
  <c r="I70" i="15"/>
  <c r="H70" i="15"/>
  <c r="G70" i="15"/>
  <c r="F70" i="15"/>
  <c r="C70" i="15"/>
  <c r="B70" i="15"/>
  <c r="E70" i="15" s="1"/>
  <c r="S69" i="15"/>
  <c r="R69" i="15"/>
  <c r="Q69" i="15"/>
  <c r="P69" i="15"/>
  <c r="E69" i="15"/>
  <c r="T69" i="15" s="1"/>
  <c r="W67" i="15"/>
  <c r="V67" i="15"/>
  <c r="O67" i="15"/>
  <c r="N67" i="15"/>
  <c r="M67" i="15"/>
  <c r="L67" i="15"/>
  <c r="K67" i="15"/>
  <c r="J67" i="15"/>
  <c r="I67" i="15"/>
  <c r="H67" i="15"/>
  <c r="G67" i="15"/>
  <c r="F67" i="15"/>
  <c r="C67" i="15"/>
  <c r="B67" i="15"/>
  <c r="W66" i="15"/>
  <c r="V66" i="15"/>
  <c r="O66" i="15"/>
  <c r="N66" i="15"/>
  <c r="M66" i="15"/>
  <c r="S66" i="15" s="1"/>
  <c r="L66" i="15"/>
  <c r="R66" i="15" s="1"/>
  <c r="K66" i="15"/>
  <c r="J66" i="15"/>
  <c r="I66" i="15"/>
  <c r="H66" i="15"/>
  <c r="P66" i="15" s="1"/>
  <c r="G66" i="15"/>
  <c r="F66" i="15"/>
  <c r="C66" i="15"/>
  <c r="B66" i="15"/>
  <c r="S65" i="15"/>
  <c r="R65" i="15"/>
  <c r="Q65" i="15"/>
  <c r="P65" i="15"/>
  <c r="E65" i="15"/>
  <c r="U65" i="15" s="1"/>
  <c r="S64" i="15"/>
  <c r="R64" i="15"/>
  <c r="Q64" i="15"/>
  <c r="P64" i="15"/>
  <c r="E64" i="15"/>
  <c r="T64" i="15" s="1"/>
  <c r="U63" i="15"/>
  <c r="S63" i="15"/>
  <c r="R63" i="15"/>
  <c r="Q63" i="15"/>
  <c r="P63" i="15"/>
  <c r="E63" i="15"/>
  <c r="T63" i="15" s="1"/>
  <c r="S62" i="15"/>
  <c r="R62" i="15"/>
  <c r="Q62" i="15"/>
  <c r="P62" i="15"/>
  <c r="E62" i="15"/>
  <c r="U62" i="15" s="1"/>
  <c r="S61" i="15"/>
  <c r="R61" i="15"/>
  <c r="Q61" i="15"/>
  <c r="P61" i="15"/>
  <c r="E61" i="15"/>
  <c r="V59" i="15"/>
  <c r="O59" i="15"/>
  <c r="N59" i="15"/>
  <c r="M59" i="15"/>
  <c r="S59" i="15" s="1"/>
  <c r="L59" i="15"/>
  <c r="R59" i="15" s="1"/>
  <c r="K59" i="15"/>
  <c r="J59" i="15"/>
  <c r="I59" i="15"/>
  <c r="H59" i="15"/>
  <c r="G59" i="15"/>
  <c r="F59" i="15"/>
  <c r="C59" i="15"/>
  <c r="B59" i="15"/>
  <c r="S58" i="15"/>
  <c r="R58" i="15"/>
  <c r="Q58" i="15"/>
  <c r="P58" i="15"/>
  <c r="E58" i="15"/>
  <c r="U58" i="15" s="1"/>
  <c r="S57" i="15"/>
  <c r="R57" i="15"/>
  <c r="Q57" i="15"/>
  <c r="P57" i="15"/>
  <c r="E57" i="15"/>
  <c r="U57" i="15" s="1"/>
  <c r="S56" i="15"/>
  <c r="R56" i="15"/>
  <c r="Q56" i="15"/>
  <c r="P56" i="15"/>
  <c r="E56" i="15"/>
  <c r="T56" i="15" s="1"/>
  <c r="S55" i="15"/>
  <c r="R55" i="15"/>
  <c r="Q55" i="15"/>
  <c r="P55" i="15"/>
  <c r="E55" i="15"/>
  <c r="T55" i="15" s="1"/>
  <c r="W53" i="15"/>
  <c r="V53" i="15"/>
  <c r="O53" i="15"/>
  <c r="N53" i="15"/>
  <c r="M53" i="15"/>
  <c r="S53" i="15" s="1"/>
  <c r="L53" i="15"/>
  <c r="R53" i="15" s="1"/>
  <c r="K53" i="15"/>
  <c r="J53" i="15"/>
  <c r="I53" i="15"/>
  <c r="H53" i="15"/>
  <c r="G53" i="15"/>
  <c r="F53" i="15"/>
  <c r="C53" i="15"/>
  <c r="B53" i="15"/>
  <c r="S52" i="15"/>
  <c r="R52" i="15"/>
  <c r="Q52" i="15"/>
  <c r="P52" i="15"/>
  <c r="E52" i="15"/>
  <c r="U52" i="15" s="1"/>
  <c r="S51" i="15"/>
  <c r="R51" i="15"/>
  <c r="Q51" i="15"/>
  <c r="P51" i="15"/>
  <c r="E51" i="15"/>
  <c r="T51" i="15" s="1"/>
  <c r="S50" i="15"/>
  <c r="R50" i="15"/>
  <c r="Q50" i="15"/>
  <c r="P50" i="15"/>
  <c r="E50" i="15"/>
  <c r="T49" i="15"/>
  <c r="S49" i="15"/>
  <c r="R49" i="15"/>
  <c r="Q49" i="15"/>
  <c r="P49" i="15"/>
  <c r="E49" i="15"/>
  <c r="U49" i="15" s="1"/>
  <c r="S48" i="15"/>
  <c r="R48" i="15"/>
  <c r="Q48" i="15"/>
  <c r="P48" i="15"/>
  <c r="E48" i="15"/>
  <c r="U48" i="15" s="1"/>
  <c r="S47" i="15"/>
  <c r="R47" i="15"/>
  <c r="Q47" i="15"/>
  <c r="P47" i="15"/>
  <c r="E47" i="15"/>
  <c r="T47" i="15" s="1"/>
  <c r="U46" i="15"/>
  <c r="S46" i="15"/>
  <c r="R46" i="15"/>
  <c r="Q46" i="15"/>
  <c r="P46" i="15"/>
  <c r="E46" i="15"/>
  <c r="T46" i="15" s="1"/>
  <c r="T45" i="15"/>
  <c r="S45" i="15"/>
  <c r="R45" i="15"/>
  <c r="Q45" i="15"/>
  <c r="P45" i="15"/>
  <c r="E45" i="15"/>
  <c r="U45" i="15" s="1"/>
  <c r="S44" i="15"/>
  <c r="R44" i="15"/>
  <c r="Q44" i="15"/>
  <c r="P44" i="15"/>
  <c r="E44" i="15"/>
  <c r="U44" i="15" s="1"/>
  <c r="S43" i="15"/>
  <c r="R43" i="15"/>
  <c r="Q43" i="15"/>
  <c r="P43" i="15"/>
  <c r="E43" i="15"/>
  <c r="U43" i="15" s="1"/>
  <c r="U42" i="15"/>
  <c r="S42" i="15"/>
  <c r="R42" i="15"/>
  <c r="Q42" i="15"/>
  <c r="P42" i="15"/>
  <c r="E42" i="15"/>
  <c r="T42" i="15" s="1"/>
  <c r="W40" i="15"/>
  <c r="V40" i="15"/>
  <c r="O40" i="15"/>
  <c r="N40" i="15"/>
  <c r="M40" i="15"/>
  <c r="S40" i="15" s="1"/>
  <c r="L40" i="15"/>
  <c r="K40" i="15"/>
  <c r="J40" i="15"/>
  <c r="I40" i="15"/>
  <c r="H40" i="15"/>
  <c r="G40" i="15"/>
  <c r="F40" i="15"/>
  <c r="C40" i="15"/>
  <c r="E40" i="15" s="1"/>
  <c r="B40" i="15"/>
  <c r="S39" i="15"/>
  <c r="R39" i="15"/>
  <c r="Q39" i="15"/>
  <c r="P39" i="15"/>
  <c r="E39" i="15"/>
  <c r="U39" i="15" s="1"/>
  <c r="S38" i="15"/>
  <c r="R38" i="15"/>
  <c r="Q38" i="15"/>
  <c r="P38" i="15"/>
  <c r="E38" i="15"/>
  <c r="S37" i="15"/>
  <c r="R37" i="15"/>
  <c r="Q37" i="15"/>
  <c r="P37" i="15"/>
  <c r="E37" i="15"/>
  <c r="T37" i="15" s="1"/>
  <c r="S36" i="15"/>
  <c r="R36" i="15"/>
  <c r="Q36" i="15"/>
  <c r="P36" i="15"/>
  <c r="E36" i="15"/>
  <c r="S35" i="15"/>
  <c r="R35" i="15"/>
  <c r="Q35" i="15"/>
  <c r="P35" i="15"/>
  <c r="E35" i="15"/>
  <c r="W33" i="15"/>
  <c r="V33" i="15"/>
  <c r="O33" i="15"/>
  <c r="N33" i="15"/>
  <c r="R33" i="15" s="1"/>
  <c r="M33" i="15"/>
  <c r="L33" i="15"/>
  <c r="K33" i="15"/>
  <c r="J33" i="15"/>
  <c r="I33" i="15"/>
  <c r="H33" i="15"/>
  <c r="G33" i="15"/>
  <c r="F33" i="15"/>
  <c r="C33" i="15"/>
  <c r="B33" i="15"/>
  <c r="S32" i="15"/>
  <c r="R32" i="15"/>
  <c r="Q32" i="15"/>
  <c r="P32" i="15"/>
  <c r="E32" i="15"/>
  <c r="T32" i="15" s="1"/>
  <c r="W30" i="15"/>
  <c r="V30" i="15"/>
  <c r="O30" i="15"/>
  <c r="N30" i="15"/>
  <c r="M30" i="15"/>
  <c r="S30" i="15" s="1"/>
  <c r="L30" i="15"/>
  <c r="R30" i="15" s="1"/>
  <c r="K30" i="15"/>
  <c r="J30" i="15"/>
  <c r="I30" i="15"/>
  <c r="Q30" i="15" s="1"/>
  <c r="H30" i="15"/>
  <c r="P30" i="15" s="1"/>
  <c r="G30" i="15"/>
  <c r="F30" i="15"/>
  <c r="C30" i="15"/>
  <c r="B30" i="15"/>
  <c r="E30" i="15" s="1"/>
  <c r="S29" i="15"/>
  <c r="R29" i="15"/>
  <c r="Q29" i="15"/>
  <c r="P29" i="15"/>
  <c r="E29" i="15"/>
  <c r="U29" i="15" s="1"/>
  <c r="S28" i="15"/>
  <c r="R28" i="15"/>
  <c r="Q28" i="15"/>
  <c r="P28" i="15"/>
  <c r="E28" i="15"/>
  <c r="T28" i="15" s="1"/>
  <c r="U27" i="15"/>
  <c r="S27" i="15"/>
  <c r="R27" i="15"/>
  <c r="Q27" i="15"/>
  <c r="P27" i="15"/>
  <c r="E27" i="15"/>
  <c r="T27" i="15" s="1"/>
  <c r="S26" i="15"/>
  <c r="R26" i="15"/>
  <c r="Q26" i="15"/>
  <c r="P26" i="15"/>
  <c r="E26" i="15"/>
  <c r="U26" i="15" s="1"/>
  <c r="W24" i="15"/>
  <c r="V24" i="15"/>
  <c r="O24" i="15"/>
  <c r="N24" i="15"/>
  <c r="M24" i="15"/>
  <c r="S24" i="15" s="1"/>
  <c r="L24" i="15"/>
  <c r="R24" i="15" s="1"/>
  <c r="K24" i="15"/>
  <c r="J24" i="15"/>
  <c r="I24" i="15"/>
  <c r="H24" i="15"/>
  <c r="G24" i="15"/>
  <c r="F24" i="15"/>
  <c r="C24" i="15"/>
  <c r="B24" i="15"/>
  <c r="S23" i="15"/>
  <c r="R23" i="15"/>
  <c r="Q23" i="15"/>
  <c r="P23" i="15"/>
  <c r="E23" i="15"/>
  <c r="T23" i="15" s="1"/>
  <c r="U22" i="15"/>
  <c r="S22" i="15"/>
  <c r="R22" i="15"/>
  <c r="Q22" i="15"/>
  <c r="P22" i="15"/>
  <c r="E22" i="15"/>
  <c r="T22" i="15" s="1"/>
  <c r="S21" i="15"/>
  <c r="R21" i="15"/>
  <c r="Q21" i="15"/>
  <c r="P21" i="15"/>
  <c r="E21" i="15"/>
  <c r="U21" i="15" s="1"/>
  <c r="S20" i="15"/>
  <c r="R20" i="15"/>
  <c r="Q20" i="15"/>
  <c r="P20" i="15"/>
  <c r="E20" i="15"/>
  <c r="U20" i="15" s="1"/>
  <c r="S19" i="15"/>
  <c r="R19" i="15"/>
  <c r="Q19" i="15"/>
  <c r="P19" i="15"/>
  <c r="E19" i="15"/>
  <c r="T19" i="15" s="1"/>
  <c r="S18" i="15"/>
  <c r="R18" i="15"/>
  <c r="Q18" i="15"/>
  <c r="P18" i="15"/>
  <c r="E18" i="15"/>
  <c r="T18" i="15" s="1"/>
  <c r="S17" i="15"/>
  <c r="R17" i="15"/>
  <c r="Q17" i="15"/>
  <c r="P17" i="15"/>
  <c r="E17" i="15"/>
  <c r="W15" i="15"/>
  <c r="V15" i="15"/>
  <c r="O15" i="15"/>
  <c r="N15" i="15"/>
  <c r="M15" i="15"/>
  <c r="L15" i="15"/>
  <c r="R15" i="15" s="1"/>
  <c r="K15" i="15"/>
  <c r="J15" i="15"/>
  <c r="I15" i="15"/>
  <c r="H15" i="15"/>
  <c r="G15" i="15"/>
  <c r="F15" i="15"/>
  <c r="C15" i="15"/>
  <c r="B15" i="15"/>
  <c r="E15" i="15" s="1"/>
  <c r="S14" i="15"/>
  <c r="R14" i="15"/>
  <c r="Q14" i="15"/>
  <c r="P14" i="15"/>
  <c r="E14" i="15"/>
  <c r="T14" i="15" s="1"/>
  <c r="S13" i="15"/>
  <c r="R13" i="15"/>
  <c r="Q13" i="15"/>
  <c r="P13" i="15"/>
  <c r="E13" i="15"/>
  <c r="T13" i="15" s="1"/>
  <c r="S12" i="15"/>
  <c r="R12" i="15"/>
  <c r="Q12" i="15"/>
  <c r="P12" i="15"/>
  <c r="E12" i="15"/>
  <c r="S11" i="15"/>
  <c r="R11" i="15"/>
  <c r="Q11" i="15"/>
  <c r="P11" i="15"/>
  <c r="E11" i="15"/>
  <c r="U11" i="15" s="1"/>
  <c r="S10" i="15"/>
  <c r="R10" i="15"/>
  <c r="Q10" i="15"/>
  <c r="P10" i="15"/>
  <c r="E10" i="15"/>
  <c r="S9" i="15"/>
  <c r="R9" i="15"/>
  <c r="Q9" i="15"/>
  <c r="P9" i="15"/>
  <c r="E9" i="15"/>
  <c r="T93" i="14"/>
  <c r="S93" i="14"/>
  <c r="R93" i="14"/>
  <c r="Q93" i="14"/>
  <c r="P93" i="14"/>
  <c r="E93" i="14"/>
  <c r="U93" i="14" s="1"/>
  <c r="S92" i="14"/>
  <c r="R92" i="14"/>
  <c r="Q92" i="14"/>
  <c r="P92" i="14"/>
  <c r="E92" i="14"/>
  <c r="U92" i="14" s="1"/>
  <c r="S91" i="14"/>
  <c r="R91" i="14"/>
  <c r="Q91" i="14"/>
  <c r="P91" i="14"/>
  <c r="E91" i="14"/>
  <c r="T91" i="14" s="1"/>
  <c r="U90" i="14"/>
  <c r="S90" i="14"/>
  <c r="R90" i="14"/>
  <c r="Q90" i="14"/>
  <c r="P90" i="14"/>
  <c r="E90" i="14"/>
  <c r="T90" i="14" s="1"/>
  <c r="T89" i="14"/>
  <c r="S89" i="14"/>
  <c r="R89" i="14"/>
  <c r="Q89" i="14"/>
  <c r="P89" i="14"/>
  <c r="E89" i="14"/>
  <c r="U89" i="14" s="1"/>
  <c r="S88" i="14"/>
  <c r="R88" i="14"/>
  <c r="Q88" i="14"/>
  <c r="P88" i="14"/>
  <c r="E88" i="14"/>
  <c r="U88" i="14" s="1"/>
  <c r="S87" i="14"/>
  <c r="R87" i="14"/>
  <c r="Q87" i="14"/>
  <c r="P87" i="14"/>
  <c r="E87" i="14"/>
  <c r="T87" i="14" s="1"/>
  <c r="U86" i="14"/>
  <c r="S86" i="14"/>
  <c r="R86" i="14"/>
  <c r="Q86" i="14"/>
  <c r="P86" i="14"/>
  <c r="E86" i="14"/>
  <c r="T86" i="14" s="1"/>
  <c r="W72" i="14"/>
  <c r="V72" i="14"/>
  <c r="O72" i="14"/>
  <c r="N72" i="14"/>
  <c r="M72" i="14"/>
  <c r="L72" i="14"/>
  <c r="K72" i="14"/>
  <c r="J72" i="14"/>
  <c r="I72" i="14"/>
  <c r="H72" i="14"/>
  <c r="G72" i="14"/>
  <c r="F72" i="14"/>
  <c r="C72" i="14"/>
  <c r="B72" i="14"/>
  <c r="W71" i="14"/>
  <c r="V71" i="14"/>
  <c r="O71" i="14"/>
  <c r="N71" i="14"/>
  <c r="M71" i="14"/>
  <c r="L71" i="14"/>
  <c r="K71" i="14"/>
  <c r="J71" i="14"/>
  <c r="I71" i="14"/>
  <c r="H71" i="14"/>
  <c r="G71" i="14"/>
  <c r="F71" i="14"/>
  <c r="C71" i="14"/>
  <c r="B71" i="14"/>
  <c r="E71" i="14" s="1"/>
  <c r="W70" i="14"/>
  <c r="V70" i="14"/>
  <c r="O70" i="14"/>
  <c r="N70" i="14"/>
  <c r="M70" i="14"/>
  <c r="S70" i="14" s="1"/>
  <c r="L70" i="14"/>
  <c r="K70" i="14"/>
  <c r="J70" i="14"/>
  <c r="I70" i="14"/>
  <c r="Q70" i="14" s="1"/>
  <c r="H70" i="14"/>
  <c r="G70" i="14"/>
  <c r="F70" i="14"/>
  <c r="C70" i="14"/>
  <c r="B70" i="14"/>
  <c r="E70" i="14" s="1"/>
  <c r="S69" i="14"/>
  <c r="R69" i="14"/>
  <c r="Q69" i="14"/>
  <c r="U69" i="14" s="1"/>
  <c r="P69" i="14"/>
  <c r="T69" i="14" s="1"/>
  <c r="E69" i="14"/>
  <c r="W67" i="14"/>
  <c r="V67" i="14"/>
  <c r="O67" i="14"/>
  <c r="N67" i="14"/>
  <c r="M67" i="14"/>
  <c r="L67" i="14"/>
  <c r="K67" i="14"/>
  <c r="J67" i="14"/>
  <c r="I67" i="14"/>
  <c r="H67" i="14"/>
  <c r="G67" i="14"/>
  <c r="F67" i="14"/>
  <c r="C67" i="14"/>
  <c r="B67" i="14"/>
  <c r="W66" i="14"/>
  <c r="V66" i="14"/>
  <c r="O66" i="14"/>
  <c r="N66" i="14"/>
  <c r="M66" i="14"/>
  <c r="S66" i="14" s="1"/>
  <c r="L66" i="14"/>
  <c r="R66" i="14" s="1"/>
  <c r="K66" i="14"/>
  <c r="J66" i="14"/>
  <c r="I66" i="14"/>
  <c r="H66" i="14"/>
  <c r="G66" i="14"/>
  <c r="F66" i="14"/>
  <c r="C66" i="14"/>
  <c r="B66" i="14"/>
  <c r="S65" i="14"/>
  <c r="R65" i="14"/>
  <c r="Q65" i="14"/>
  <c r="P65" i="14"/>
  <c r="E65" i="14"/>
  <c r="U64" i="14"/>
  <c r="S64" i="14"/>
  <c r="R64" i="14"/>
  <c r="Q64" i="14"/>
  <c r="P64" i="14"/>
  <c r="E64" i="14"/>
  <c r="T64" i="14" s="1"/>
  <c r="T63" i="14"/>
  <c r="S63" i="14"/>
  <c r="R63" i="14"/>
  <c r="Q63" i="14"/>
  <c r="P63" i="14"/>
  <c r="E63" i="14"/>
  <c r="U63" i="14" s="1"/>
  <c r="S62" i="14"/>
  <c r="R62" i="14"/>
  <c r="Q62" i="14"/>
  <c r="P62" i="14"/>
  <c r="E62" i="14"/>
  <c r="U62" i="14" s="1"/>
  <c r="S61" i="14"/>
  <c r="R61" i="14"/>
  <c r="Q61" i="14"/>
  <c r="P61" i="14"/>
  <c r="E61" i="14"/>
  <c r="V59" i="14"/>
  <c r="O59" i="14"/>
  <c r="N59" i="14"/>
  <c r="M59" i="14"/>
  <c r="S59" i="14" s="1"/>
  <c r="L59" i="14"/>
  <c r="R59" i="14" s="1"/>
  <c r="K59" i="14"/>
  <c r="J59" i="14"/>
  <c r="I59" i="14"/>
  <c r="H59" i="14"/>
  <c r="G59" i="14"/>
  <c r="F59" i="14"/>
  <c r="C59" i="14"/>
  <c r="B59" i="14"/>
  <c r="S58" i="14"/>
  <c r="R58" i="14"/>
  <c r="Q58" i="14"/>
  <c r="P58" i="14"/>
  <c r="E58" i="14"/>
  <c r="U58" i="14" s="1"/>
  <c r="S57" i="14"/>
  <c r="R57" i="14"/>
  <c r="Q57" i="14"/>
  <c r="P57" i="14"/>
  <c r="E57" i="14"/>
  <c r="T57" i="14" s="1"/>
  <c r="U56" i="14"/>
  <c r="S56" i="14"/>
  <c r="R56" i="14"/>
  <c r="Q56" i="14"/>
  <c r="P56" i="14"/>
  <c r="E56" i="14"/>
  <c r="T56" i="14" s="1"/>
  <c r="T55" i="14"/>
  <c r="S55" i="14"/>
  <c r="R55" i="14"/>
  <c r="Q55" i="14"/>
  <c r="P55" i="14"/>
  <c r="E55" i="14"/>
  <c r="U55" i="14" s="1"/>
  <c r="W53" i="14"/>
  <c r="V53" i="14"/>
  <c r="O53" i="14"/>
  <c r="N53" i="14"/>
  <c r="M53" i="14"/>
  <c r="S53" i="14" s="1"/>
  <c r="L53" i="14"/>
  <c r="R53" i="14" s="1"/>
  <c r="K53" i="14"/>
  <c r="J53" i="14"/>
  <c r="I53" i="14"/>
  <c r="H53" i="14"/>
  <c r="G53" i="14"/>
  <c r="F53" i="14"/>
  <c r="C53" i="14"/>
  <c r="B53" i="14"/>
  <c r="S52" i="14"/>
  <c r="R52" i="14"/>
  <c r="Q52" i="14"/>
  <c r="P52" i="14"/>
  <c r="E52" i="14"/>
  <c r="T52" i="14" s="1"/>
  <c r="U51" i="14"/>
  <c r="S51" i="14"/>
  <c r="R51" i="14"/>
  <c r="Q51" i="14"/>
  <c r="P51" i="14"/>
  <c r="E51" i="14"/>
  <c r="T51" i="14" s="1"/>
  <c r="T50" i="14"/>
  <c r="S50" i="14"/>
  <c r="R50" i="14"/>
  <c r="Q50" i="14"/>
  <c r="P50" i="14"/>
  <c r="E50" i="14"/>
  <c r="U50" i="14" s="1"/>
  <c r="S49" i="14"/>
  <c r="R49" i="14"/>
  <c r="Q49" i="14"/>
  <c r="P49" i="14"/>
  <c r="E49" i="14"/>
  <c r="U49" i="14" s="1"/>
  <c r="S48" i="14"/>
  <c r="R48" i="14"/>
  <c r="Q48" i="14"/>
  <c r="P48" i="14"/>
  <c r="E48" i="14"/>
  <c r="T48" i="14" s="1"/>
  <c r="T47" i="14"/>
  <c r="S47" i="14"/>
  <c r="R47" i="14"/>
  <c r="Q47" i="14"/>
  <c r="P47" i="14"/>
  <c r="E47" i="14"/>
  <c r="U47" i="14" s="1"/>
  <c r="S46" i="14"/>
  <c r="R46" i="14"/>
  <c r="Q46" i="14"/>
  <c r="P46" i="14"/>
  <c r="E46" i="14"/>
  <c r="U46" i="14" s="1"/>
  <c r="S45" i="14"/>
  <c r="R45" i="14"/>
  <c r="Q45" i="14"/>
  <c r="P45" i="14"/>
  <c r="E45" i="14"/>
  <c r="S44" i="14"/>
  <c r="R44" i="14"/>
  <c r="Q44" i="14"/>
  <c r="P44" i="14"/>
  <c r="E44" i="14"/>
  <c r="T44" i="14" s="1"/>
  <c r="U43" i="14"/>
  <c r="T43" i="14"/>
  <c r="S43" i="14"/>
  <c r="R43" i="14"/>
  <c r="Q43" i="14"/>
  <c r="P43" i="14"/>
  <c r="E43" i="14"/>
  <c r="S42" i="14"/>
  <c r="R42" i="14"/>
  <c r="Q42" i="14"/>
  <c r="P42" i="14"/>
  <c r="E42" i="14"/>
  <c r="U42" i="14" s="1"/>
  <c r="W40" i="14"/>
  <c r="V40" i="14"/>
  <c r="O40" i="14"/>
  <c r="S40" i="14" s="1"/>
  <c r="N40" i="14"/>
  <c r="M40" i="14"/>
  <c r="L40" i="14"/>
  <c r="R40" i="14" s="1"/>
  <c r="K40" i="14"/>
  <c r="J40" i="14"/>
  <c r="I40" i="14"/>
  <c r="H40" i="14"/>
  <c r="G40" i="14"/>
  <c r="F40" i="14"/>
  <c r="C40" i="14"/>
  <c r="B40" i="14"/>
  <c r="E40" i="14" s="1"/>
  <c r="S39" i="14"/>
  <c r="R39" i="14"/>
  <c r="Q39" i="14"/>
  <c r="P39" i="14"/>
  <c r="E39" i="14"/>
  <c r="T39" i="14" s="1"/>
  <c r="S38" i="14"/>
  <c r="R38" i="14"/>
  <c r="Q38" i="14"/>
  <c r="P38" i="14"/>
  <c r="E38" i="14"/>
  <c r="T38" i="14" s="1"/>
  <c r="S37" i="14"/>
  <c r="R37" i="14"/>
  <c r="Q37" i="14"/>
  <c r="P37" i="14"/>
  <c r="E37" i="14"/>
  <c r="S36" i="14"/>
  <c r="R36" i="14"/>
  <c r="Q36" i="14"/>
  <c r="P36" i="14"/>
  <c r="E36" i="14"/>
  <c r="S35" i="14"/>
  <c r="R35" i="14"/>
  <c r="Q35" i="14"/>
  <c r="P35" i="14"/>
  <c r="E35" i="14"/>
  <c r="W33" i="14"/>
  <c r="V33" i="14"/>
  <c r="O33" i="14"/>
  <c r="N33" i="14"/>
  <c r="M33" i="14"/>
  <c r="S33" i="14" s="1"/>
  <c r="L33" i="14"/>
  <c r="R33" i="14" s="1"/>
  <c r="K33" i="14"/>
  <c r="J33" i="14"/>
  <c r="I33" i="14"/>
  <c r="H33" i="14"/>
  <c r="G33" i="14"/>
  <c r="F33" i="14"/>
  <c r="C33" i="14"/>
  <c r="E33" i="14" s="1"/>
  <c r="B33" i="14"/>
  <c r="S32" i="14"/>
  <c r="R32" i="14"/>
  <c r="Q32" i="14"/>
  <c r="P32" i="14"/>
  <c r="E32" i="14"/>
  <c r="W30" i="14"/>
  <c r="V30" i="14"/>
  <c r="O30" i="14"/>
  <c r="N30" i="14"/>
  <c r="M30" i="14"/>
  <c r="S30" i="14" s="1"/>
  <c r="L30" i="14"/>
  <c r="R30" i="14" s="1"/>
  <c r="K30" i="14"/>
  <c r="J30" i="14"/>
  <c r="I30" i="14"/>
  <c r="Q30" i="14" s="1"/>
  <c r="H30" i="14"/>
  <c r="G30" i="14"/>
  <c r="F30" i="14"/>
  <c r="C30" i="14"/>
  <c r="B30" i="14"/>
  <c r="S29" i="14"/>
  <c r="R29" i="14"/>
  <c r="Q29" i="14"/>
  <c r="P29" i="14"/>
  <c r="E29" i="14"/>
  <c r="T29" i="14" s="1"/>
  <c r="S28" i="14"/>
  <c r="R28" i="14"/>
  <c r="Q28" i="14"/>
  <c r="P28" i="14"/>
  <c r="E28" i="14"/>
  <c r="T27" i="14"/>
  <c r="S27" i="14"/>
  <c r="R27" i="14"/>
  <c r="Q27" i="14"/>
  <c r="P27" i="14"/>
  <c r="E27" i="14"/>
  <c r="U27" i="14" s="1"/>
  <c r="S26" i="14"/>
  <c r="R26" i="14"/>
  <c r="Q26" i="14"/>
  <c r="P26" i="14"/>
  <c r="E26" i="14"/>
  <c r="W24" i="14"/>
  <c r="V24" i="14"/>
  <c r="O24" i="14"/>
  <c r="N24" i="14"/>
  <c r="M24" i="14"/>
  <c r="S24" i="14" s="1"/>
  <c r="L24" i="14"/>
  <c r="R24" i="14" s="1"/>
  <c r="K24" i="14"/>
  <c r="J24" i="14"/>
  <c r="I24" i="14"/>
  <c r="H24" i="14"/>
  <c r="G24" i="14"/>
  <c r="F24" i="14"/>
  <c r="C24" i="14"/>
  <c r="B24" i="14"/>
  <c r="S23" i="14"/>
  <c r="R23" i="14"/>
  <c r="Q23" i="14"/>
  <c r="P23" i="14"/>
  <c r="E23" i="14"/>
  <c r="T22" i="14"/>
  <c r="S22" i="14"/>
  <c r="R22" i="14"/>
  <c r="Q22" i="14"/>
  <c r="P22" i="14"/>
  <c r="E22" i="14"/>
  <c r="U22" i="14" s="1"/>
  <c r="S21" i="14"/>
  <c r="R21" i="14"/>
  <c r="Q21" i="14"/>
  <c r="P21" i="14"/>
  <c r="E21" i="14"/>
  <c r="S20" i="14"/>
  <c r="R20" i="14"/>
  <c r="Q20" i="14"/>
  <c r="P20" i="14"/>
  <c r="E20" i="14"/>
  <c r="T20" i="14" s="1"/>
  <c r="S19" i="14"/>
  <c r="R19" i="14"/>
  <c r="Q19" i="14"/>
  <c r="P19" i="14"/>
  <c r="E19" i="14"/>
  <c r="T19" i="14" s="1"/>
  <c r="T18" i="14"/>
  <c r="S18" i="14"/>
  <c r="R18" i="14"/>
  <c r="Q18" i="14"/>
  <c r="P18" i="14"/>
  <c r="E18" i="14"/>
  <c r="U18" i="14" s="1"/>
  <c r="S17" i="14"/>
  <c r="R17" i="14"/>
  <c r="Q17" i="14"/>
  <c r="P17" i="14"/>
  <c r="E17" i="14"/>
  <c r="W15" i="14"/>
  <c r="V15" i="14"/>
  <c r="O15" i="14"/>
  <c r="N15" i="14"/>
  <c r="M15" i="14"/>
  <c r="S15" i="14" s="1"/>
  <c r="L15" i="14"/>
  <c r="R15" i="14" s="1"/>
  <c r="K15" i="14"/>
  <c r="J15" i="14"/>
  <c r="I15" i="14"/>
  <c r="H15" i="14"/>
  <c r="G15" i="14"/>
  <c r="F15" i="14"/>
  <c r="C15" i="14"/>
  <c r="E15" i="14" s="1"/>
  <c r="B15" i="14"/>
  <c r="S14" i="14"/>
  <c r="R14" i="14"/>
  <c r="Q14" i="14"/>
  <c r="P14" i="14"/>
  <c r="E14" i="14"/>
  <c r="T14" i="14" s="1"/>
  <c r="T13" i="14"/>
  <c r="S13" i="14"/>
  <c r="R13" i="14"/>
  <c r="Q13" i="14"/>
  <c r="P13" i="14"/>
  <c r="E13" i="14"/>
  <c r="U13" i="14" s="1"/>
  <c r="S12" i="14"/>
  <c r="R12" i="14"/>
  <c r="Q12" i="14"/>
  <c r="P12" i="14"/>
  <c r="E12" i="14"/>
  <c r="S11" i="14"/>
  <c r="R11" i="14"/>
  <c r="Q11" i="14"/>
  <c r="P11" i="14"/>
  <c r="E11" i="14"/>
  <c r="T11" i="14" s="1"/>
  <c r="U10" i="14"/>
  <c r="S10" i="14"/>
  <c r="R10" i="14"/>
  <c r="Q10" i="14"/>
  <c r="P10" i="14"/>
  <c r="E10" i="14"/>
  <c r="T10" i="14" s="1"/>
  <c r="S9" i="14"/>
  <c r="R9" i="14"/>
  <c r="Q9" i="14"/>
  <c r="P9" i="14"/>
  <c r="E9" i="14"/>
  <c r="T9" i="14" s="1"/>
  <c r="S93" i="13"/>
  <c r="R93" i="13"/>
  <c r="Q93" i="13"/>
  <c r="P93" i="13"/>
  <c r="E93" i="13"/>
  <c r="S92" i="13"/>
  <c r="R92" i="13"/>
  <c r="Q92" i="13"/>
  <c r="P92" i="13"/>
  <c r="E92" i="13"/>
  <c r="T92" i="13" s="1"/>
  <c r="S91" i="13"/>
  <c r="R91" i="13"/>
  <c r="Q91" i="13"/>
  <c r="P91" i="13"/>
  <c r="E91" i="13"/>
  <c r="T91" i="13" s="1"/>
  <c r="S90" i="13"/>
  <c r="R90" i="13"/>
  <c r="Q90" i="13"/>
  <c r="P90" i="13"/>
  <c r="E90" i="13"/>
  <c r="S89" i="13"/>
  <c r="R89" i="13"/>
  <c r="Q89" i="13"/>
  <c r="P89" i="13"/>
  <c r="E89" i="13"/>
  <c r="S88" i="13"/>
  <c r="R88" i="13"/>
  <c r="Q88" i="13"/>
  <c r="P88" i="13"/>
  <c r="E88" i="13"/>
  <c r="T88" i="13" s="1"/>
  <c r="S87" i="13"/>
  <c r="R87" i="13"/>
  <c r="Q87" i="13"/>
  <c r="P87" i="13"/>
  <c r="E87" i="13"/>
  <c r="S86" i="13"/>
  <c r="R86" i="13"/>
  <c r="Q86" i="13"/>
  <c r="P86" i="13"/>
  <c r="E86" i="13"/>
  <c r="U86" i="13" s="1"/>
  <c r="W72" i="13"/>
  <c r="V72" i="13"/>
  <c r="O72" i="13"/>
  <c r="N72" i="13"/>
  <c r="M72" i="13"/>
  <c r="L72" i="13"/>
  <c r="K72" i="13"/>
  <c r="J72" i="13"/>
  <c r="I72" i="13"/>
  <c r="Q72" i="13" s="1"/>
  <c r="H72" i="13"/>
  <c r="G72" i="13"/>
  <c r="F72" i="13"/>
  <c r="C72" i="13"/>
  <c r="B72" i="13"/>
  <c r="W71" i="13"/>
  <c r="V71" i="13"/>
  <c r="R71" i="13"/>
  <c r="O71" i="13"/>
  <c r="S71" i="13" s="1"/>
  <c r="N71" i="13"/>
  <c r="M71" i="13"/>
  <c r="L71" i="13"/>
  <c r="K71" i="13"/>
  <c r="J71" i="13"/>
  <c r="I71" i="13"/>
  <c r="H71" i="13"/>
  <c r="P71" i="13" s="1"/>
  <c r="G71" i="13"/>
  <c r="F71" i="13"/>
  <c r="C71" i="13"/>
  <c r="B71" i="13"/>
  <c r="W70" i="13"/>
  <c r="V70" i="13"/>
  <c r="O70" i="13"/>
  <c r="Q70" i="13" s="1"/>
  <c r="N70" i="13"/>
  <c r="R70" i="13" s="1"/>
  <c r="M70" i="13"/>
  <c r="L70" i="13"/>
  <c r="K70" i="13"/>
  <c r="J70" i="13"/>
  <c r="I70" i="13"/>
  <c r="H70" i="13"/>
  <c r="G70" i="13"/>
  <c r="F70" i="13"/>
  <c r="C70" i="13"/>
  <c r="E70" i="13" s="1"/>
  <c r="B70" i="13"/>
  <c r="S69" i="13"/>
  <c r="R69" i="13"/>
  <c r="Q69" i="13"/>
  <c r="P69" i="13"/>
  <c r="T69" i="13" s="1"/>
  <c r="E69" i="13"/>
  <c r="U69" i="13" s="1"/>
  <c r="W67" i="13"/>
  <c r="V67" i="13"/>
  <c r="O67" i="13"/>
  <c r="S67" i="13" s="1"/>
  <c r="N67" i="13"/>
  <c r="M67" i="13"/>
  <c r="L67" i="13"/>
  <c r="R67" i="13" s="1"/>
  <c r="K67" i="13"/>
  <c r="J67" i="13"/>
  <c r="I67" i="13"/>
  <c r="H67" i="13"/>
  <c r="G67" i="13"/>
  <c r="F67" i="13"/>
  <c r="C67" i="13"/>
  <c r="B67" i="13"/>
  <c r="E67" i="13" s="1"/>
  <c r="W66" i="13"/>
  <c r="V66" i="13"/>
  <c r="R66" i="13"/>
  <c r="O66" i="13"/>
  <c r="N66" i="13"/>
  <c r="M66" i="13"/>
  <c r="S66" i="13" s="1"/>
  <c r="L66" i="13"/>
  <c r="K66" i="13"/>
  <c r="J66" i="13"/>
  <c r="I66" i="13"/>
  <c r="Q66" i="13" s="1"/>
  <c r="H66" i="13"/>
  <c r="G66" i="13"/>
  <c r="F66" i="13"/>
  <c r="C66" i="13"/>
  <c r="B66" i="13"/>
  <c r="U65" i="13"/>
  <c r="S65" i="13"/>
  <c r="R65" i="13"/>
  <c r="Q65" i="13"/>
  <c r="P65" i="13"/>
  <c r="E65" i="13"/>
  <c r="T65" i="13" s="1"/>
  <c r="T64" i="13"/>
  <c r="S64" i="13"/>
  <c r="R64" i="13"/>
  <c r="Q64" i="13"/>
  <c r="P64" i="13"/>
  <c r="E64" i="13"/>
  <c r="U64" i="13" s="1"/>
  <c r="S63" i="13"/>
  <c r="R63" i="13"/>
  <c r="Q63" i="13"/>
  <c r="P63" i="13"/>
  <c r="E63" i="13"/>
  <c r="S62" i="13"/>
  <c r="R62" i="13"/>
  <c r="Q62" i="13"/>
  <c r="P62" i="13"/>
  <c r="E62" i="13"/>
  <c r="T62" i="13" s="1"/>
  <c r="U61" i="13"/>
  <c r="S61" i="13"/>
  <c r="R61" i="13"/>
  <c r="Q61" i="13"/>
  <c r="P61" i="13"/>
  <c r="E61" i="13"/>
  <c r="T61" i="13" s="1"/>
  <c r="V59" i="13"/>
  <c r="O59" i="13"/>
  <c r="N59" i="13"/>
  <c r="M59" i="13"/>
  <c r="S59" i="13" s="1"/>
  <c r="L59" i="13"/>
  <c r="R59" i="13" s="1"/>
  <c r="K59" i="13"/>
  <c r="J59" i="13"/>
  <c r="I59" i="13"/>
  <c r="H59" i="13"/>
  <c r="G59" i="13"/>
  <c r="F59" i="13"/>
  <c r="C59" i="13"/>
  <c r="B59" i="13"/>
  <c r="E59" i="13" s="1"/>
  <c r="S58" i="13"/>
  <c r="R58" i="13"/>
  <c r="Q58" i="13"/>
  <c r="P58" i="13"/>
  <c r="E58" i="13"/>
  <c r="T58" i="13" s="1"/>
  <c r="S57" i="13"/>
  <c r="R57" i="13"/>
  <c r="Q57" i="13"/>
  <c r="P57" i="13"/>
  <c r="E57" i="13"/>
  <c r="T57" i="13" s="1"/>
  <c r="S56" i="13"/>
  <c r="R56" i="13"/>
  <c r="Q56" i="13"/>
  <c r="P56" i="13"/>
  <c r="E56" i="13"/>
  <c r="S55" i="13"/>
  <c r="R55" i="13"/>
  <c r="Q55" i="13"/>
  <c r="P55" i="13"/>
  <c r="E55" i="13"/>
  <c r="W53" i="13"/>
  <c r="V53" i="13"/>
  <c r="O53" i="13"/>
  <c r="N53" i="13"/>
  <c r="M53" i="13"/>
  <c r="S53" i="13" s="1"/>
  <c r="L53" i="13"/>
  <c r="R53" i="13" s="1"/>
  <c r="K53" i="13"/>
  <c r="J53" i="13"/>
  <c r="I53" i="13"/>
  <c r="H53" i="13"/>
  <c r="G53" i="13"/>
  <c r="F53" i="13"/>
  <c r="C53" i="13"/>
  <c r="B53" i="13"/>
  <c r="S52" i="13"/>
  <c r="R52" i="13"/>
  <c r="Q52" i="13"/>
  <c r="P52" i="13"/>
  <c r="E52" i="13"/>
  <c r="S51" i="13"/>
  <c r="R51" i="13"/>
  <c r="Q51" i="13"/>
  <c r="P51" i="13"/>
  <c r="E51" i="13"/>
  <c r="U51" i="13" s="1"/>
  <c r="S50" i="13"/>
  <c r="R50" i="13"/>
  <c r="Q50" i="13"/>
  <c r="P50" i="13"/>
  <c r="E50" i="13"/>
  <c r="S49" i="13"/>
  <c r="R49" i="13"/>
  <c r="Q49" i="13"/>
  <c r="P49" i="13"/>
  <c r="E49" i="13"/>
  <c r="T49" i="13" s="1"/>
  <c r="S48" i="13"/>
  <c r="R48" i="13"/>
  <c r="Q48" i="13"/>
  <c r="P48" i="13"/>
  <c r="E48" i="13"/>
  <c r="T48" i="13" s="1"/>
  <c r="S47" i="13"/>
  <c r="R47" i="13"/>
  <c r="Q47" i="13"/>
  <c r="P47" i="13"/>
  <c r="E47" i="13"/>
  <c r="U47" i="13" s="1"/>
  <c r="S46" i="13"/>
  <c r="R46" i="13"/>
  <c r="Q46" i="13"/>
  <c r="P46" i="13"/>
  <c r="E46" i="13"/>
  <c r="S45" i="13"/>
  <c r="R45" i="13"/>
  <c r="Q45" i="13"/>
  <c r="P45" i="13"/>
  <c r="E45" i="13"/>
  <c r="T45" i="13" s="1"/>
  <c r="U44" i="13"/>
  <c r="S44" i="13"/>
  <c r="R44" i="13"/>
  <c r="Q44" i="13"/>
  <c r="P44" i="13"/>
  <c r="E44" i="13"/>
  <c r="T44" i="13" s="1"/>
  <c r="S43" i="13"/>
  <c r="R43" i="13"/>
  <c r="Q43" i="13"/>
  <c r="P43" i="13"/>
  <c r="E43" i="13"/>
  <c r="T43" i="13" s="1"/>
  <c r="S42" i="13"/>
  <c r="R42" i="13"/>
  <c r="Q42" i="13"/>
  <c r="P42" i="13"/>
  <c r="E42" i="13"/>
  <c r="W40" i="13"/>
  <c r="V40" i="13"/>
  <c r="R40" i="13"/>
  <c r="O40" i="13"/>
  <c r="N40" i="13"/>
  <c r="M40" i="13"/>
  <c r="S40" i="13" s="1"/>
  <c r="L40" i="13"/>
  <c r="K40" i="13"/>
  <c r="J40" i="13"/>
  <c r="I40" i="13"/>
  <c r="Q40" i="13" s="1"/>
  <c r="H40" i="13"/>
  <c r="G40" i="13"/>
  <c r="F40" i="13"/>
  <c r="C40" i="13"/>
  <c r="B40" i="13"/>
  <c r="E40" i="13" s="1"/>
  <c r="U39" i="13"/>
  <c r="S39" i="13"/>
  <c r="R39" i="13"/>
  <c r="Q39" i="13"/>
  <c r="P39" i="13"/>
  <c r="E39" i="13"/>
  <c r="T39" i="13" s="1"/>
  <c r="S38" i="13"/>
  <c r="R38" i="13"/>
  <c r="Q38" i="13"/>
  <c r="P38" i="13"/>
  <c r="E38" i="13"/>
  <c r="U38" i="13" s="1"/>
  <c r="S37" i="13"/>
  <c r="R37" i="13"/>
  <c r="Q37" i="13"/>
  <c r="P37" i="13"/>
  <c r="E37" i="13"/>
  <c r="S36" i="13"/>
  <c r="R36" i="13"/>
  <c r="Q36" i="13"/>
  <c r="P36" i="13"/>
  <c r="E36" i="13"/>
  <c r="T36" i="13" s="1"/>
  <c r="S35" i="13"/>
  <c r="R35" i="13"/>
  <c r="Q35" i="13"/>
  <c r="P35" i="13"/>
  <c r="E35" i="13"/>
  <c r="T35" i="13" s="1"/>
  <c r="W33" i="13"/>
  <c r="V33" i="13"/>
  <c r="O33" i="13"/>
  <c r="N33" i="13"/>
  <c r="M33" i="13"/>
  <c r="S33" i="13" s="1"/>
  <c r="L33" i="13"/>
  <c r="R33" i="13" s="1"/>
  <c r="K33" i="13"/>
  <c r="J33" i="13"/>
  <c r="I33" i="13"/>
  <c r="H33" i="13"/>
  <c r="G33" i="13"/>
  <c r="F33" i="13"/>
  <c r="C33" i="13"/>
  <c r="B33" i="13"/>
  <c r="E33" i="13" s="1"/>
  <c r="S32" i="13"/>
  <c r="R32" i="13"/>
  <c r="Q32" i="13"/>
  <c r="P32" i="13"/>
  <c r="E32" i="13"/>
  <c r="W30" i="13"/>
  <c r="V30" i="13"/>
  <c r="R30" i="13"/>
  <c r="O30" i="13"/>
  <c r="N30" i="13"/>
  <c r="M30" i="13"/>
  <c r="S30" i="13" s="1"/>
  <c r="L30" i="13"/>
  <c r="K30" i="13"/>
  <c r="J30" i="13"/>
  <c r="I30" i="13"/>
  <c r="Q30" i="13" s="1"/>
  <c r="H30" i="13"/>
  <c r="P30" i="13" s="1"/>
  <c r="G30" i="13"/>
  <c r="F30" i="13"/>
  <c r="C30" i="13"/>
  <c r="B30" i="13"/>
  <c r="E30" i="13" s="1"/>
  <c r="S29" i="13"/>
  <c r="R29" i="13"/>
  <c r="Q29" i="13"/>
  <c r="P29" i="13"/>
  <c r="E29" i="13"/>
  <c r="T29" i="13" s="1"/>
  <c r="S28" i="13"/>
  <c r="R28" i="13"/>
  <c r="Q28" i="13"/>
  <c r="P28" i="13"/>
  <c r="E28" i="13"/>
  <c r="S27" i="13"/>
  <c r="R27" i="13"/>
  <c r="Q27" i="13"/>
  <c r="P27" i="13"/>
  <c r="E27" i="13"/>
  <c r="S26" i="13"/>
  <c r="R26" i="13"/>
  <c r="Q26" i="13"/>
  <c r="P26" i="13"/>
  <c r="E26" i="13"/>
  <c r="T26" i="13" s="1"/>
  <c r="W24" i="13"/>
  <c r="V24" i="13"/>
  <c r="O24" i="13"/>
  <c r="N24" i="13"/>
  <c r="M24" i="13"/>
  <c r="S24" i="13" s="1"/>
  <c r="L24" i="13"/>
  <c r="R24" i="13" s="1"/>
  <c r="K24" i="13"/>
  <c r="J24" i="13"/>
  <c r="I24" i="13"/>
  <c r="H24" i="13"/>
  <c r="G24" i="13"/>
  <c r="F24" i="13"/>
  <c r="E24" i="13"/>
  <c r="C24" i="13"/>
  <c r="B24" i="13"/>
  <c r="S23" i="13"/>
  <c r="R23" i="13"/>
  <c r="Q23" i="13"/>
  <c r="P23" i="13"/>
  <c r="E23" i="13"/>
  <c r="S22" i="13"/>
  <c r="R22" i="13"/>
  <c r="Q22" i="13"/>
  <c r="P22" i="13"/>
  <c r="E22" i="13"/>
  <c r="S21" i="13"/>
  <c r="R21" i="13"/>
  <c r="Q21" i="13"/>
  <c r="P21" i="13"/>
  <c r="E21" i="13"/>
  <c r="T21" i="13" s="1"/>
  <c r="S20" i="13"/>
  <c r="R20" i="13"/>
  <c r="Q20" i="13"/>
  <c r="P20" i="13"/>
  <c r="E20" i="13"/>
  <c r="S19" i="13"/>
  <c r="R19" i="13"/>
  <c r="Q19" i="13"/>
  <c r="P19" i="13"/>
  <c r="E19" i="13"/>
  <c r="U19" i="13" s="1"/>
  <c r="S18" i="13"/>
  <c r="R18" i="13"/>
  <c r="Q18" i="13"/>
  <c r="P18" i="13"/>
  <c r="E18" i="13"/>
  <c r="S17" i="13"/>
  <c r="R17" i="13"/>
  <c r="Q17" i="13"/>
  <c r="P17" i="13"/>
  <c r="E17" i="13"/>
  <c r="T17" i="13" s="1"/>
  <c r="W15" i="13"/>
  <c r="V15" i="13"/>
  <c r="O15" i="13"/>
  <c r="N15" i="13"/>
  <c r="M15" i="13"/>
  <c r="S15" i="13" s="1"/>
  <c r="L15" i="13"/>
  <c r="R15" i="13" s="1"/>
  <c r="K15" i="13"/>
  <c r="J15" i="13"/>
  <c r="I15" i="13"/>
  <c r="Q15" i="13" s="1"/>
  <c r="H15" i="13"/>
  <c r="G15" i="13"/>
  <c r="F15" i="13"/>
  <c r="C15" i="13"/>
  <c r="B15" i="13"/>
  <c r="E15" i="13" s="1"/>
  <c r="S14" i="13"/>
  <c r="R14" i="13"/>
  <c r="Q14" i="13"/>
  <c r="P14" i="13"/>
  <c r="E14" i="13"/>
  <c r="U14" i="13" s="1"/>
  <c r="S13" i="13"/>
  <c r="R13" i="13"/>
  <c r="Q13" i="13"/>
  <c r="P13" i="13"/>
  <c r="E13" i="13"/>
  <c r="S12" i="13"/>
  <c r="R12" i="13"/>
  <c r="Q12" i="13"/>
  <c r="P12" i="13"/>
  <c r="E12" i="13"/>
  <c r="T12" i="13" s="1"/>
  <c r="S11" i="13"/>
  <c r="R11" i="13"/>
  <c r="Q11" i="13"/>
  <c r="P11" i="13"/>
  <c r="E11" i="13"/>
  <c r="T11" i="13" s="1"/>
  <c r="S10" i="13"/>
  <c r="R10" i="13"/>
  <c r="Q10" i="13"/>
  <c r="U10" i="13" s="1"/>
  <c r="P10" i="13"/>
  <c r="T10" i="13" s="1"/>
  <c r="E10" i="13"/>
  <c r="S9" i="13"/>
  <c r="R9" i="13"/>
  <c r="Q9" i="13"/>
  <c r="P9" i="13"/>
  <c r="E9" i="13"/>
  <c r="S93" i="12"/>
  <c r="R93" i="12"/>
  <c r="Q93" i="12"/>
  <c r="P93" i="12"/>
  <c r="E93" i="12"/>
  <c r="T93" i="12" s="1"/>
  <c r="U92" i="12"/>
  <c r="S92" i="12"/>
  <c r="R92" i="12"/>
  <c r="Q92" i="12"/>
  <c r="P92" i="12"/>
  <c r="E92" i="12"/>
  <c r="T92" i="12" s="1"/>
  <c r="S91" i="12"/>
  <c r="R91" i="12"/>
  <c r="Q91" i="12"/>
  <c r="P91" i="12"/>
  <c r="E91" i="12"/>
  <c r="U91" i="12" s="1"/>
  <c r="S90" i="12"/>
  <c r="R90" i="12"/>
  <c r="Q90" i="12"/>
  <c r="P90" i="12"/>
  <c r="E90" i="12"/>
  <c r="S89" i="12"/>
  <c r="R89" i="12"/>
  <c r="Q89" i="12"/>
  <c r="P89" i="12"/>
  <c r="E89" i="12"/>
  <c r="T89" i="12" s="1"/>
  <c r="S88" i="12"/>
  <c r="R88" i="12"/>
  <c r="Q88" i="12"/>
  <c r="P88" i="12"/>
  <c r="E88" i="12"/>
  <c r="T88" i="12" s="1"/>
  <c r="S87" i="12"/>
  <c r="R87" i="12"/>
  <c r="Q87" i="12"/>
  <c r="P87" i="12"/>
  <c r="E87" i="12"/>
  <c r="S86" i="12"/>
  <c r="R86" i="12"/>
  <c r="Q86" i="12"/>
  <c r="P86" i="12"/>
  <c r="E86" i="12"/>
  <c r="W72" i="12"/>
  <c r="V72" i="12"/>
  <c r="O72" i="12"/>
  <c r="N72" i="12"/>
  <c r="M72" i="12"/>
  <c r="L72" i="12"/>
  <c r="K72" i="12"/>
  <c r="J72" i="12"/>
  <c r="I72" i="12"/>
  <c r="H72" i="12"/>
  <c r="G72" i="12"/>
  <c r="F72" i="12"/>
  <c r="C72" i="12"/>
  <c r="B72" i="12"/>
  <c r="W71" i="12"/>
  <c r="V71" i="12"/>
  <c r="O71" i="12"/>
  <c r="N71" i="12"/>
  <c r="M71" i="12"/>
  <c r="S71" i="12" s="1"/>
  <c r="L71" i="12"/>
  <c r="R71" i="12" s="1"/>
  <c r="K71" i="12"/>
  <c r="J71" i="12"/>
  <c r="I71" i="12"/>
  <c r="H71" i="12"/>
  <c r="G71" i="12"/>
  <c r="F71" i="12"/>
  <c r="E71" i="12"/>
  <c r="C71" i="12"/>
  <c r="B71" i="12"/>
  <c r="W70" i="12"/>
  <c r="V70" i="12"/>
  <c r="O70" i="12"/>
  <c r="N70" i="12"/>
  <c r="M70" i="12"/>
  <c r="S70" i="12" s="1"/>
  <c r="L70" i="12"/>
  <c r="R70" i="12" s="1"/>
  <c r="K70" i="12"/>
  <c r="J70" i="12"/>
  <c r="I70" i="12"/>
  <c r="H70" i="12"/>
  <c r="G70" i="12"/>
  <c r="F70" i="12"/>
  <c r="C70" i="12"/>
  <c r="B70" i="12"/>
  <c r="E70" i="12" s="1"/>
  <c r="S69" i="12"/>
  <c r="R69" i="12"/>
  <c r="Q69" i="12"/>
  <c r="P69" i="12"/>
  <c r="E69" i="12"/>
  <c r="W67" i="12"/>
  <c r="V67" i="12"/>
  <c r="O67" i="12"/>
  <c r="N67" i="12"/>
  <c r="M67" i="12"/>
  <c r="L67" i="12"/>
  <c r="K67" i="12"/>
  <c r="J67" i="12"/>
  <c r="I67" i="12"/>
  <c r="H67" i="12"/>
  <c r="G67" i="12"/>
  <c r="F67" i="12"/>
  <c r="C67" i="12"/>
  <c r="B67" i="12"/>
  <c r="W66" i="12"/>
  <c r="V66" i="12"/>
  <c r="O66" i="12"/>
  <c r="N66" i="12"/>
  <c r="R66" i="12" s="1"/>
  <c r="M66" i="12"/>
  <c r="S66" i="12" s="1"/>
  <c r="L66" i="12"/>
  <c r="K66" i="12"/>
  <c r="J66" i="12"/>
  <c r="I66" i="12"/>
  <c r="H66" i="12"/>
  <c r="G66" i="12"/>
  <c r="F66" i="12"/>
  <c r="E66" i="12"/>
  <c r="C66" i="12"/>
  <c r="B66" i="12"/>
  <c r="S65" i="12"/>
  <c r="R65" i="12"/>
  <c r="Q65" i="12"/>
  <c r="P65" i="12"/>
  <c r="E65" i="12"/>
  <c r="S64" i="12"/>
  <c r="R64" i="12"/>
  <c r="Q64" i="12"/>
  <c r="P64" i="12"/>
  <c r="E64" i="12"/>
  <c r="S63" i="12"/>
  <c r="R63" i="12"/>
  <c r="Q63" i="12"/>
  <c r="P63" i="12"/>
  <c r="E63" i="12"/>
  <c r="T63" i="12" s="1"/>
  <c r="S62" i="12"/>
  <c r="R62" i="12"/>
  <c r="Q62" i="12"/>
  <c r="P62" i="12"/>
  <c r="E62" i="12"/>
  <c r="U61" i="12"/>
  <c r="S61" i="12"/>
  <c r="R61" i="12"/>
  <c r="Q61" i="12"/>
  <c r="P61" i="12"/>
  <c r="E61" i="12"/>
  <c r="T61" i="12" s="1"/>
  <c r="V59" i="12"/>
  <c r="O59" i="12"/>
  <c r="N59" i="12"/>
  <c r="M59" i="12"/>
  <c r="S59" i="12" s="1"/>
  <c r="L59" i="12"/>
  <c r="R59" i="12" s="1"/>
  <c r="K59" i="12"/>
  <c r="J59" i="12"/>
  <c r="I59" i="12"/>
  <c r="H59" i="12"/>
  <c r="G59" i="12"/>
  <c r="F59" i="12"/>
  <c r="C59" i="12"/>
  <c r="B59" i="12"/>
  <c r="S58" i="12"/>
  <c r="R58" i="12"/>
  <c r="Q58" i="12"/>
  <c r="P58" i="12"/>
  <c r="E58" i="12"/>
  <c r="T58" i="12" s="1"/>
  <c r="S57" i="12"/>
  <c r="R57" i="12"/>
  <c r="Q57" i="12"/>
  <c r="P57" i="12"/>
  <c r="E57" i="12"/>
  <c r="T57" i="12" s="1"/>
  <c r="S56" i="12"/>
  <c r="R56" i="12"/>
  <c r="Q56" i="12"/>
  <c r="P56" i="12"/>
  <c r="E56" i="12"/>
  <c r="S55" i="12"/>
  <c r="R55" i="12"/>
  <c r="Q55" i="12"/>
  <c r="P55" i="12"/>
  <c r="E55" i="12"/>
  <c r="T55" i="12" s="1"/>
  <c r="W53" i="12"/>
  <c r="V53" i="12"/>
  <c r="O53" i="12"/>
  <c r="N53" i="12"/>
  <c r="M53" i="12"/>
  <c r="S53" i="12" s="1"/>
  <c r="L53" i="12"/>
  <c r="R53" i="12" s="1"/>
  <c r="K53" i="12"/>
  <c r="J53" i="12"/>
  <c r="I53" i="12"/>
  <c r="H53" i="12"/>
  <c r="G53" i="12"/>
  <c r="F53" i="12"/>
  <c r="C53" i="12"/>
  <c r="B53" i="12"/>
  <c r="E53" i="12" s="1"/>
  <c r="U52" i="12"/>
  <c r="T52" i="12"/>
  <c r="S52" i="12"/>
  <c r="R52" i="12"/>
  <c r="Q52" i="12"/>
  <c r="P52" i="12"/>
  <c r="E52" i="12"/>
  <c r="S51" i="12"/>
  <c r="R51" i="12"/>
  <c r="Q51" i="12"/>
  <c r="P51" i="12"/>
  <c r="E51" i="12"/>
  <c r="S50" i="12"/>
  <c r="R50" i="12"/>
  <c r="Q50" i="12"/>
  <c r="P50" i="12"/>
  <c r="E50" i="12"/>
  <c r="T50" i="12" s="1"/>
  <c r="U49" i="12"/>
  <c r="S49" i="12"/>
  <c r="R49" i="12"/>
  <c r="Q49" i="12"/>
  <c r="P49" i="12"/>
  <c r="E49" i="12"/>
  <c r="T49" i="12" s="1"/>
  <c r="T48" i="12"/>
  <c r="S48" i="12"/>
  <c r="R48" i="12"/>
  <c r="Q48" i="12"/>
  <c r="P48" i="12"/>
  <c r="E48" i="12"/>
  <c r="U48" i="12" s="1"/>
  <c r="S47" i="12"/>
  <c r="R47" i="12"/>
  <c r="Q47" i="12"/>
  <c r="P47" i="12"/>
  <c r="E47" i="12"/>
  <c r="S46" i="12"/>
  <c r="R46" i="12"/>
  <c r="Q46" i="12"/>
  <c r="P46" i="12"/>
  <c r="E46" i="12"/>
  <c r="T46" i="12" s="1"/>
  <c r="U45" i="12"/>
  <c r="T45" i="12"/>
  <c r="S45" i="12"/>
  <c r="R45" i="12"/>
  <c r="Q45" i="12"/>
  <c r="P45" i="12"/>
  <c r="E45" i="12"/>
  <c r="T44" i="12"/>
  <c r="S44" i="12"/>
  <c r="R44" i="12"/>
  <c r="Q44" i="12"/>
  <c r="P44" i="12"/>
  <c r="E44" i="12"/>
  <c r="U44" i="12" s="1"/>
  <c r="S43" i="12"/>
  <c r="R43" i="12"/>
  <c r="Q43" i="12"/>
  <c r="P43" i="12"/>
  <c r="E43" i="12"/>
  <c r="S42" i="12"/>
  <c r="R42" i="12"/>
  <c r="Q42" i="12"/>
  <c r="P42" i="12"/>
  <c r="E42" i="12"/>
  <c r="T42" i="12" s="1"/>
  <c r="W40" i="12"/>
  <c r="V40" i="12"/>
  <c r="O40" i="12"/>
  <c r="N40" i="12"/>
  <c r="M40" i="12"/>
  <c r="S40" i="12" s="1"/>
  <c r="L40" i="12"/>
  <c r="K40" i="12"/>
  <c r="J40" i="12"/>
  <c r="I40" i="12"/>
  <c r="H40" i="12"/>
  <c r="G40" i="12"/>
  <c r="F40" i="12"/>
  <c r="C40" i="12"/>
  <c r="E40" i="12" s="1"/>
  <c r="B40" i="12"/>
  <c r="S39" i="12"/>
  <c r="R39" i="12"/>
  <c r="Q39" i="12"/>
  <c r="P39" i="12"/>
  <c r="E39" i="12"/>
  <c r="U39" i="12" s="1"/>
  <c r="S38" i="12"/>
  <c r="R38" i="12"/>
  <c r="Q38" i="12"/>
  <c r="P38" i="12"/>
  <c r="E38" i="12"/>
  <c r="S37" i="12"/>
  <c r="R37" i="12"/>
  <c r="Q37" i="12"/>
  <c r="P37" i="12"/>
  <c r="E37" i="12"/>
  <c r="T37" i="12" s="1"/>
  <c r="S36" i="12"/>
  <c r="R36" i="12"/>
  <c r="Q36" i="12"/>
  <c r="P36" i="12"/>
  <c r="E36" i="12"/>
  <c r="S35" i="12"/>
  <c r="R35" i="12"/>
  <c r="Q35" i="12"/>
  <c r="P35" i="12"/>
  <c r="E35" i="12"/>
  <c r="T35" i="12" s="1"/>
  <c r="W33" i="12"/>
  <c r="V33" i="12"/>
  <c r="O33" i="12"/>
  <c r="N33" i="12"/>
  <c r="M33" i="12"/>
  <c r="S33" i="12" s="1"/>
  <c r="L33" i="12"/>
  <c r="R33" i="12" s="1"/>
  <c r="K33" i="12"/>
  <c r="J33" i="12"/>
  <c r="I33" i="12"/>
  <c r="H33" i="12"/>
  <c r="G33" i="12"/>
  <c r="F33" i="12"/>
  <c r="C33" i="12"/>
  <c r="B33" i="12"/>
  <c r="E33" i="12" s="1"/>
  <c r="S32" i="12"/>
  <c r="R32" i="12"/>
  <c r="Q32" i="12"/>
  <c r="P32" i="12"/>
  <c r="E32" i="12"/>
  <c r="T32" i="12" s="1"/>
  <c r="W30" i="12"/>
  <c r="V30" i="12"/>
  <c r="O30" i="12"/>
  <c r="N30" i="12"/>
  <c r="M30" i="12"/>
  <c r="S30" i="12" s="1"/>
  <c r="L30" i="12"/>
  <c r="R30" i="12" s="1"/>
  <c r="K30" i="12"/>
  <c r="J30" i="12"/>
  <c r="I30" i="12"/>
  <c r="H30" i="12"/>
  <c r="G30" i="12"/>
  <c r="F30" i="12"/>
  <c r="E30" i="12"/>
  <c r="C30" i="12"/>
  <c r="B30" i="12"/>
  <c r="S29" i="12"/>
  <c r="R29" i="12"/>
  <c r="Q29" i="12"/>
  <c r="P29" i="12"/>
  <c r="E29" i="12"/>
  <c r="S28" i="12"/>
  <c r="R28" i="12"/>
  <c r="Q28" i="12"/>
  <c r="P28" i="12"/>
  <c r="E28" i="12"/>
  <c r="S27" i="12"/>
  <c r="R27" i="12"/>
  <c r="Q27" i="12"/>
  <c r="P27" i="12"/>
  <c r="E27" i="12"/>
  <c r="T27" i="12" s="1"/>
  <c r="S26" i="12"/>
  <c r="R26" i="12"/>
  <c r="Q26" i="12"/>
  <c r="P26" i="12"/>
  <c r="E26" i="12"/>
  <c r="W24" i="12"/>
  <c r="V24" i="12"/>
  <c r="O24" i="12"/>
  <c r="N24" i="12"/>
  <c r="M24" i="12"/>
  <c r="S24" i="12" s="1"/>
  <c r="L24" i="12"/>
  <c r="R24" i="12" s="1"/>
  <c r="K24" i="12"/>
  <c r="J24" i="12"/>
  <c r="I24" i="12"/>
  <c r="Q24" i="12" s="1"/>
  <c r="H24" i="12"/>
  <c r="G24" i="12"/>
  <c r="F24" i="12"/>
  <c r="C24" i="12"/>
  <c r="B24" i="12"/>
  <c r="S23" i="12"/>
  <c r="R23" i="12"/>
  <c r="Q23" i="12"/>
  <c r="P23" i="12"/>
  <c r="E23" i="12"/>
  <c r="S22" i="12"/>
  <c r="R22" i="12"/>
  <c r="Q22" i="12"/>
  <c r="P22" i="12"/>
  <c r="E22" i="12"/>
  <c r="T22" i="12" s="1"/>
  <c r="U21" i="12"/>
  <c r="S21" i="12"/>
  <c r="R21" i="12"/>
  <c r="Q21" i="12"/>
  <c r="P21" i="12"/>
  <c r="E21" i="12"/>
  <c r="T21" i="12" s="1"/>
  <c r="T20" i="12"/>
  <c r="S20" i="12"/>
  <c r="R20" i="12"/>
  <c r="Q20" i="12"/>
  <c r="P20" i="12"/>
  <c r="E20" i="12"/>
  <c r="U20" i="12" s="1"/>
  <c r="S19" i="12"/>
  <c r="R19" i="12"/>
  <c r="Q19" i="12"/>
  <c r="P19" i="12"/>
  <c r="E19" i="12"/>
  <c r="S18" i="12"/>
  <c r="R18" i="12"/>
  <c r="Q18" i="12"/>
  <c r="P18" i="12"/>
  <c r="E18" i="12"/>
  <c r="T18" i="12" s="1"/>
  <c r="U17" i="12"/>
  <c r="S17" i="12"/>
  <c r="R17" i="12"/>
  <c r="Q17" i="12"/>
  <c r="P17" i="12"/>
  <c r="E17" i="12"/>
  <c r="T17" i="12" s="1"/>
  <c r="W15" i="12"/>
  <c r="V15" i="12"/>
  <c r="O15" i="12"/>
  <c r="N15" i="12"/>
  <c r="M15" i="12"/>
  <c r="S15" i="12" s="1"/>
  <c r="L15" i="12"/>
  <c r="K15" i="12"/>
  <c r="J15" i="12"/>
  <c r="I15" i="12"/>
  <c r="H15" i="12"/>
  <c r="G15" i="12"/>
  <c r="F15" i="12"/>
  <c r="C15" i="12"/>
  <c r="B15" i="12"/>
  <c r="S14" i="12"/>
  <c r="R14" i="12"/>
  <c r="Q14" i="12"/>
  <c r="P14" i="12"/>
  <c r="E14" i="12"/>
  <c r="S13" i="12"/>
  <c r="R13" i="12"/>
  <c r="Q13" i="12"/>
  <c r="P13" i="12"/>
  <c r="E13" i="12"/>
  <c r="S12" i="12"/>
  <c r="R12" i="12"/>
  <c r="Q12" i="12"/>
  <c r="P12" i="12"/>
  <c r="E12" i="12"/>
  <c r="T12" i="12" s="1"/>
  <c r="S11" i="12"/>
  <c r="R11" i="12"/>
  <c r="Q11" i="12"/>
  <c r="P11" i="12"/>
  <c r="T11" i="12" s="1"/>
  <c r="E11" i="12"/>
  <c r="U11" i="12" s="1"/>
  <c r="S10" i="12"/>
  <c r="R10" i="12"/>
  <c r="Q10" i="12"/>
  <c r="P10" i="12"/>
  <c r="E10" i="12"/>
  <c r="S9" i="12"/>
  <c r="R9" i="12"/>
  <c r="Q9" i="12"/>
  <c r="P9" i="12"/>
  <c r="E9" i="12"/>
  <c r="U9" i="12" s="1"/>
  <c r="S93" i="11"/>
  <c r="R93" i="11"/>
  <c r="Q93" i="11"/>
  <c r="P93" i="11"/>
  <c r="E93" i="11"/>
  <c r="T93" i="11" s="1"/>
  <c r="T92" i="11"/>
  <c r="S92" i="11"/>
  <c r="R92" i="11"/>
  <c r="Q92" i="11"/>
  <c r="P92" i="11"/>
  <c r="E92" i="11"/>
  <c r="U92" i="11" s="1"/>
  <c r="S91" i="11"/>
  <c r="R91" i="11"/>
  <c r="Q91" i="11"/>
  <c r="P91" i="11"/>
  <c r="E91" i="11"/>
  <c r="S90" i="11"/>
  <c r="R90" i="11"/>
  <c r="Q90" i="11"/>
  <c r="P90" i="11"/>
  <c r="E90" i="11"/>
  <c r="T90" i="11" s="1"/>
  <c r="U89" i="11"/>
  <c r="S89" i="11"/>
  <c r="R89" i="11"/>
  <c r="Q89" i="11"/>
  <c r="P89" i="11"/>
  <c r="E89" i="11"/>
  <c r="T89" i="11" s="1"/>
  <c r="S88" i="11"/>
  <c r="R88" i="11"/>
  <c r="Q88" i="11"/>
  <c r="P88" i="11"/>
  <c r="E88" i="11"/>
  <c r="U88" i="11" s="1"/>
  <c r="S87" i="11"/>
  <c r="R87" i="11"/>
  <c r="Q87" i="11"/>
  <c r="P87" i="11"/>
  <c r="E87" i="11"/>
  <c r="S86" i="11"/>
  <c r="R86" i="11"/>
  <c r="Q86" i="11"/>
  <c r="P86" i="11"/>
  <c r="E86" i="11"/>
  <c r="T86" i="11" s="1"/>
  <c r="W72" i="11"/>
  <c r="V72" i="11"/>
  <c r="O72" i="11"/>
  <c r="N72" i="11"/>
  <c r="M72" i="11"/>
  <c r="L72" i="11"/>
  <c r="K72" i="11"/>
  <c r="J72" i="11"/>
  <c r="I72" i="11"/>
  <c r="H72" i="11"/>
  <c r="G72" i="11"/>
  <c r="F72" i="11"/>
  <c r="C72" i="11"/>
  <c r="B72" i="11"/>
  <c r="E72" i="11" s="1"/>
  <c r="W71" i="11"/>
  <c r="V71" i="11"/>
  <c r="O71" i="11"/>
  <c r="N71" i="11"/>
  <c r="M71" i="11"/>
  <c r="L71" i="11"/>
  <c r="K71" i="11"/>
  <c r="J71" i="11"/>
  <c r="I71" i="11"/>
  <c r="H71" i="11"/>
  <c r="G71" i="11"/>
  <c r="F71" i="11"/>
  <c r="C71" i="11"/>
  <c r="B71" i="11"/>
  <c r="W70" i="11"/>
  <c r="V70" i="11"/>
  <c r="O70" i="11"/>
  <c r="N70" i="11"/>
  <c r="M70" i="11"/>
  <c r="S70" i="11" s="1"/>
  <c r="L70" i="11"/>
  <c r="R70" i="11" s="1"/>
  <c r="K70" i="11"/>
  <c r="J70" i="11"/>
  <c r="I70" i="11"/>
  <c r="H70" i="11"/>
  <c r="G70" i="11"/>
  <c r="F70" i="11"/>
  <c r="C70" i="11"/>
  <c r="B70" i="11"/>
  <c r="E70" i="11" s="1"/>
  <c r="S69" i="11"/>
  <c r="R69" i="11"/>
  <c r="Q69" i="11"/>
  <c r="P69" i="11"/>
  <c r="E69" i="11"/>
  <c r="U69" i="11" s="1"/>
  <c r="W67" i="11"/>
  <c r="V67" i="11"/>
  <c r="O67" i="11"/>
  <c r="N67" i="11"/>
  <c r="M67" i="11"/>
  <c r="L67" i="11"/>
  <c r="K67" i="11"/>
  <c r="J67" i="11"/>
  <c r="I67" i="11"/>
  <c r="H67" i="11"/>
  <c r="G67" i="11"/>
  <c r="F67" i="11"/>
  <c r="C67" i="11"/>
  <c r="B67" i="11"/>
  <c r="E67" i="11" s="1"/>
  <c r="W66" i="11"/>
  <c r="V66" i="11"/>
  <c r="O66" i="11"/>
  <c r="N66" i="11"/>
  <c r="M66" i="11"/>
  <c r="S66" i="11" s="1"/>
  <c r="L66" i="11"/>
  <c r="R66" i="11" s="1"/>
  <c r="K66" i="11"/>
  <c r="J66" i="11"/>
  <c r="I66" i="11"/>
  <c r="H66" i="11"/>
  <c r="G66" i="11"/>
  <c r="F66" i="11"/>
  <c r="C66" i="11"/>
  <c r="B66" i="11"/>
  <c r="S65" i="11"/>
  <c r="R65" i="11"/>
  <c r="Q65" i="11"/>
  <c r="P65" i="11"/>
  <c r="E65" i="11"/>
  <c r="S64" i="11"/>
  <c r="R64" i="11"/>
  <c r="Q64" i="11"/>
  <c r="P64" i="11"/>
  <c r="E64" i="11"/>
  <c r="T64" i="11" s="1"/>
  <c r="S63" i="11"/>
  <c r="R63" i="11"/>
  <c r="Q63" i="11"/>
  <c r="P63" i="11"/>
  <c r="E63" i="11"/>
  <c r="T63" i="11" s="1"/>
  <c r="S62" i="11"/>
  <c r="R62" i="11"/>
  <c r="Q62" i="11"/>
  <c r="P62" i="11"/>
  <c r="E62" i="11"/>
  <c r="S61" i="11"/>
  <c r="R61" i="11"/>
  <c r="Q61" i="11"/>
  <c r="P61" i="11"/>
  <c r="E61" i="11"/>
  <c r="V59" i="11"/>
  <c r="R59" i="11"/>
  <c r="O59" i="11"/>
  <c r="N59" i="11"/>
  <c r="M59" i="11"/>
  <c r="S59" i="11" s="1"/>
  <c r="L59" i="11"/>
  <c r="K59" i="11"/>
  <c r="J59" i="11"/>
  <c r="I59" i="11"/>
  <c r="H59" i="11"/>
  <c r="G59" i="11"/>
  <c r="F59" i="11"/>
  <c r="C59" i="11"/>
  <c r="B59" i="11"/>
  <c r="E59" i="11" s="1"/>
  <c r="S58" i="11"/>
  <c r="R58" i="11"/>
  <c r="Q58" i="11"/>
  <c r="P58" i="11"/>
  <c r="E58" i="11"/>
  <c r="U58" i="11" s="1"/>
  <c r="S57" i="11"/>
  <c r="R57" i="11"/>
  <c r="Q57" i="11"/>
  <c r="P57" i="11"/>
  <c r="E57" i="11"/>
  <c r="S56" i="11"/>
  <c r="R56" i="11"/>
  <c r="Q56" i="11"/>
  <c r="P56" i="11"/>
  <c r="E56" i="11"/>
  <c r="T56" i="11" s="1"/>
  <c r="T55" i="11"/>
  <c r="S55" i="11"/>
  <c r="R55" i="11"/>
  <c r="Q55" i="11"/>
  <c r="P55" i="11"/>
  <c r="E55" i="11"/>
  <c r="U55" i="11" s="1"/>
  <c r="W53" i="11"/>
  <c r="V53" i="11"/>
  <c r="O53" i="11"/>
  <c r="N53" i="11"/>
  <c r="M53" i="11"/>
  <c r="L53" i="11"/>
  <c r="K53" i="11"/>
  <c r="J53" i="11"/>
  <c r="I53" i="11"/>
  <c r="H53" i="11"/>
  <c r="G53" i="11"/>
  <c r="F53" i="11"/>
  <c r="C53" i="11"/>
  <c r="E53" i="11" s="1"/>
  <c r="B53" i="11"/>
  <c r="S52" i="11"/>
  <c r="R52" i="11"/>
  <c r="Q52" i="11"/>
  <c r="P52" i="11"/>
  <c r="E52" i="11"/>
  <c r="S51" i="11"/>
  <c r="R51" i="11"/>
  <c r="Q51" i="11"/>
  <c r="P51" i="11"/>
  <c r="E51" i="11"/>
  <c r="T51" i="11" s="1"/>
  <c r="S50" i="11"/>
  <c r="R50" i="11"/>
  <c r="Q50" i="11"/>
  <c r="P50" i="11"/>
  <c r="E50" i="11"/>
  <c r="U50" i="11" s="1"/>
  <c r="S49" i="11"/>
  <c r="R49" i="11"/>
  <c r="Q49" i="11"/>
  <c r="P49" i="11"/>
  <c r="E49" i="11"/>
  <c r="U49" i="11" s="1"/>
  <c r="S48" i="11"/>
  <c r="R48" i="11"/>
  <c r="Q48" i="11"/>
  <c r="P48" i="11"/>
  <c r="E48" i="11"/>
  <c r="S47" i="11"/>
  <c r="R47" i="11"/>
  <c r="Q47" i="11"/>
  <c r="P47" i="11"/>
  <c r="E47" i="11"/>
  <c r="T47" i="11" s="1"/>
  <c r="S46" i="11"/>
  <c r="R46" i="11"/>
  <c r="Q46" i="11"/>
  <c r="P46" i="11"/>
  <c r="E46" i="11"/>
  <c r="U46" i="11" s="1"/>
  <c r="S45" i="11"/>
  <c r="R45" i="11"/>
  <c r="Q45" i="11"/>
  <c r="P45" i="11"/>
  <c r="E45" i="11"/>
  <c r="U45" i="11" s="1"/>
  <c r="S44" i="11"/>
  <c r="R44" i="11"/>
  <c r="Q44" i="11"/>
  <c r="P44" i="11"/>
  <c r="E44" i="11"/>
  <c r="S43" i="11"/>
  <c r="R43" i="11"/>
  <c r="Q43" i="11"/>
  <c r="P43" i="11"/>
  <c r="E43" i="11"/>
  <c r="U43" i="11" s="1"/>
  <c r="S42" i="11"/>
  <c r="R42" i="11"/>
  <c r="Q42" i="11"/>
  <c r="P42" i="11"/>
  <c r="E42" i="11"/>
  <c r="U42" i="11" s="1"/>
  <c r="W40" i="11"/>
  <c r="V40" i="11"/>
  <c r="O40" i="11"/>
  <c r="N40" i="11"/>
  <c r="M40" i="11"/>
  <c r="S40" i="11" s="1"/>
  <c r="L40" i="11"/>
  <c r="R40" i="11" s="1"/>
  <c r="K40" i="11"/>
  <c r="J40" i="11"/>
  <c r="I40" i="11"/>
  <c r="H40" i="11"/>
  <c r="G40" i="11"/>
  <c r="F40" i="11"/>
  <c r="C40" i="11"/>
  <c r="E40" i="11" s="1"/>
  <c r="B40" i="11"/>
  <c r="S39" i="11"/>
  <c r="R39" i="11"/>
  <c r="Q39" i="11"/>
  <c r="P39" i="11"/>
  <c r="E39" i="11"/>
  <c r="S38" i="11"/>
  <c r="R38" i="11"/>
  <c r="Q38" i="11"/>
  <c r="P38" i="11"/>
  <c r="E38" i="11"/>
  <c r="T38" i="11" s="1"/>
  <c r="U37" i="11"/>
  <c r="S37" i="11"/>
  <c r="R37" i="11"/>
  <c r="Q37" i="11"/>
  <c r="P37" i="11"/>
  <c r="E37" i="11"/>
  <c r="T37" i="11" s="1"/>
  <c r="S36" i="11"/>
  <c r="R36" i="11"/>
  <c r="Q36" i="11"/>
  <c r="P36" i="11"/>
  <c r="E36" i="11"/>
  <c r="U36" i="11" s="1"/>
  <c r="S35" i="11"/>
  <c r="R35" i="11"/>
  <c r="Q35" i="11"/>
  <c r="P35" i="11"/>
  <c r="E35" i="11"/>
  <c r="W33" i="11"/>
  <c r="V33" i="11"/>
  <c r="R33" i="11"/>
  <c r="O33" i="11"/>
  <c r="N33" i="11"/>
  <c r="M33" i="11"/>
  <c r="L33" i="11"/>
  <c r="K33" i="11"/>
  <c r="J33" i="11"/>
  <c r="I33" i="11"/>
  <c r="Q33" i="11" s="1"/>
  <c r="H33" i="11"/>
  <c r="G33" i="11"/>
  <c r="F33" i="11"/>
  <c r="C33" i="11"/>
  <c r="B33" i="11"/>
  <c r="S32" i="11"/>
  <c r="R32" i="11"/>
  <c r="Q32" i="11"/>
  <c r="P32" i="11"/>
  <c r="T32" i="11" s="1"/>
  <c r="E32" i="11"/>
  <c r="U32" i="11" s="1"/>
  <c r="W30" i="11"/>
  <c r="V30" i="11"/>
  <c r="O30" i="11"/>
  <c r="N30" i="11"/>
  <c r="M30" i="11"/>
  <c r="S30" i="11" s="1"/>
  <c r="L30" i="11"/>
  <c r="K30" i="11"/>
  <c r="J30" i="11"/>
  <c r="I30" i="11"/>
  <c r="H30" i="11"/>
  <c r="G30" i="11"/>
  <c r="F30" i="11"/>
  <c r="C30" i="11"/>
  <c r="E30" i="11" s="1"/>
  <c r="B30" i="11"/>
  <c r="S29" i="11"/>
  <c r="R29" i="11"/>
  <c r="Q29" i="11"/>
  <c r="P29" i="11"/>
  <c r="E29" i="11"/>
  <c r="S28" i="11"/>
  <c r="R28" i="11"/>
  <c r="Q28" i="11"/>
  <c r="P28" i="11"/>
  <c r="E28" i="11"/>
  <c r="T28" i="11" s="1"/>
  <c r="S27" i="11"/>
  <c r="R27" i="11"/>
  <c r="Q27" i="11"/>
  <c r="P27" i="11"/>
  <c r="E27" i="11"/>
  <c r="T27" i="11" s="1"/>
  <c r="S26" i="11"/>
  <c r="R26" i="11"/>
  <c r="Q26" i="11"/>
  <c r="P26" i="11"/>
  <c r="E26" i="11"/>
  <c r="W24" i="11"/>
  <c r="V24" i="11"/>
  <c r="O24" i="11"/>
  <c r="N24" i="11"/>
  <c r="M24" i="11"/>
  <c r="S24" i="11" s="1"/>
  <c r="L24" i="11"/>
  <c r="R24" i="11" s="1"/>
  <c r="K24" i="11"/>
  <c r="J24" i="11"/>
  <c r="I24" i="11"/>
  <c r="H24" i="11"/>
  <c r="G24" i="11"/>
  <c r="F24" i="11"/>
  <c r="C24" i="11"/>
  <c r="B24" i="11"/>
  <c r="E24" i="11" s="1"/>
  <c r="S23" i="11"/>
  <c r="R23" i="11"/>
  <c r="Q23" i="11"/>
  <c r="P23" i="11"/>
  <c r="E23" i="11"/>
  <c r="T23" i="11" s="1"/>
  <c r="S22" i="11"/>
  <c r="R22" i="11"/>
  <c r="Q22" i="11"/>
  <c r="P22" i="11"/>
  <c r="E22" i="11"/>
  <c r="T22" i="11" s="1"/>
  <c r="S21" i="11"/>
  <c r="R21" i="11"/>
  <c r="Q21" i="11"/>
  <c r="P21" i="11"/>
  <c r="E21" i="11"/>
  <c r="U21" i="11" s="1"/>
  <c r="S20" i="11"/>
  <c r="R20" i="11"/>
  <c r="Q20" i="11"/>
  <c r="P20" i="11"/>
  <c r="E20" i="11"/>
  <c r="S19" i="11"/>
  <c r="R19" i="11"/>
  <c r="Q19" i="11"/>
  <c r="P19" i="11"/>
  <c r="E19" i="11"/>
  <c r="S18" i="11"/>
  <c r="R18" i="11"/>
  <c r="Q18" i="11"/>
  <c r="P18" i="11"/>
  <c r="E18" i="11"/>
  <c r="T18" i="11" s="1"/>
  <c r="S17" i="11"/>
  <c r="R17" i="11"/>
  <c r="Q17" i="11"/>
  <c r="P17" i="11"/>
  <c r="E17" i="11"/>
  <c r="W15" i="11"/>
  <c r="V15" i="11"/>
  <c r="O15" i="11"/>
  <c r="N15" i="11"/>
  <c r="M15" i="11"/>
  <c r="S15" i="11" s="1"/>
  <c r="L15" i="11"/>
  <c r="R15" i="11" s="1"/>
  <c r="K15" i="11"/>
  <c r="J15" i="11"/>
  <c r="I15" i="11"/>
  <c r="H15" i="11"/>
  <c r="G15" i="11"/>
  <c r="F15" i="11"/>
  <c r="C15" i="11"/>
  <c r="B15" i="11"/>
  <c r="E15" i="11" s="1"/>
  <c r="S14" i="11"/>
  <c r="R14" i="11"/>
  <c r="Q14" i="11"/>
  <c r="P14" i="11"/>
  <c r="E14" i="11"/>
  <c r="T14" i="11" s="1"/>
  <c r="S13" i="11"/>
  <c r="R13" i="11"/>
  <c r="Q13" i="11"/>
  <c r="P13" i="11"/>
  <c r="E13" i="11"/>
  <c r="T13" i="11" s="1"/>
  <c r="S12" i="11"/>
  <c r="R12" i="11"/>
  <c r="Q12" i="11"/>
  <c r="P12" i="11"/>
  <c r="E12" i="11"/>
  <c r="U12" i="11" s="1"/>
  <c r="S11" i="11"/>
  <c r="R11" i="11"/>
  <c r="Q11" i="11"/>
  <c r="P11" i="11"/>
  <c r="E11" i="11"/>
  <c r="S10" i="11"/>
  <c r="R10" i="11"/>
  <c r="Q10" i="11"/>
  <c r="P10" i="11"/>
  <c r="E10" i="11"/>
  <c r="S9" i="11"/>
  <c r="R9" i="11"/>
  <c r="Q9" i="11"/>
  <c r="P9" i="11"/>
  <c r="E9" i="11"/>
  <c r="T9" i="11" s="1"/>
  <c r="S93" i="10"/>
  <c r="R93" i="10"/>
  <c r="Q93" i="10"/>
  <c r="P93" i="10"/>
  <c r="E93" i="10"/>
  <c r="S92" i="10"/>
  <c r="R92" i="10"/>
  <c r="Q92" i="10"/>
  <c r="P92" i="10"/>
  <c r="E92" i="10"/>
  <c r="S91" i="10"/>
  <c r="R91" i="10"/>
  <c r="Q91" i="10"/>
  <c r="P91" i="10"/>
  <c r="E91" i="10"/>
  <c r="T91" i="10" s="1"/>
  <c r="S90" i="10"/>
  <c r="R90" i="10"/>
  <c r="Q90" i="10"/>
  <c r="P90" i="10"/>
  <c r="E90" i="10"/>
  <c r="S89" i="10"/>
  <c r="R89" i="10"/>
  <c r="Q89" i="10"/>
  <c r="P89" i="10"/>
  <c r="E89" i="10"/>
  <c r="S88" i="10"/>
  <c r="R88" i="10"/>
  <c r="Q88" i="10"/>
  <c r="P88" i="10"/>
  <c r="E88" i="10"/>
  <c r="S87" i="10"/>
  <c r="R87" i="10"/>
  <c r="Q87" i="10"/>
  <c r="P87" i="10"/>
  <c r="E87" i="10"/>
  <c r="T87" i="10" s="1"/>
  <c r="S86" i="10"/>
  <c r="R86" i="10"/>
  <c r="Q86" i="10"/>
  <c r="P86" i="10"/>
  <c r="E86" i="10"/>
  <c r="W72" i="10"/>
  <c r="V72" i="10"/>
  <c r="O72" i="10"/>
  <c r="N72" i="10"/>
  <c r="M72" i="10"/>
  <c r="S72" i="10" s="1"/>
  <c r="L72" i="10"/>
  <c r="K72" i="10"/>
  <c r="J72" i="10"/>
  <c r="I72" i="10"/>
  <c r="Q72" i="10" s="1"/>
  <c r="H72" i="10"/>
  <c r="G72" i="10"/>
  <c r="F72" i="10"/>
  <c r="C72" i="10"/>
  <c r="E72" i="10" s="1"/>
  <c r="B72" i="10"/>
  <c r="W71" i="10"/>
  <c r="V71" i="10"/>
  <c r="S71" i="10"/>
  <c r="O71" i="10"/>
  <c r="N71" i="10"/>
  <c r="M71" i="10"/>
  <c r="L71" i="10"/>
  <c r="R71" i="10" s="1"/>
  <c r="K71" i="10"/>
  <c r="J71" i="10"/>
  <c r="I71" i="10"/>
  <c r="Q71" i="10" s="1"/>
  <c r="H71" i="10"/>
  <c r="P71" i="10" s="1"/>
  <c r="G71" i="10"/>
  <c r="F71" i="10"/>
  <c r="C71" i="10"/>
  <c r="B71" i="10"/>
  <c r="E71" i="10" s="1"/>
  <c r="W70" i="10"/>
  <c r="V70" i="10"/>
  <c r="R70" i="10"/>
  <c r="O70" i="10"/>
  <c r="S70" i="10" s="1"/>
  <c r="N70" i="10"/>
  <c r="M70" i="10"/>
  <c r="L70" i="10"/>
  <c r="K70" i="10"/>
  <c r="J70" i="10"/>
  <c r="I70" i="10"/>
  <c r="H70" i="10"/>
  <c r="P70" i="10" s="1"/>
  <c r="G70" i="10"/>
  <c r="F70" i="10"/>
  <c r="C70" i="10"/>
  <c r="B70" i="10"/>
  <c r="E70" i="10" s="1"/>
  <c r="S69" i="10"/>
  <c r="R69" i="10"/>
  <c r="Q69" i="10"/>
  <c r="U69" i="10" s="1"/>
  <c r="P69" i="10"/>
  <c r="E69" i="10"/>
  <c r="W67" i="10"/>
  <c r="V67" i="10"/>
  <c r="O67" i="10"/>
  <c r="N67" i="10"/>
  <c r="M67" i="10"/>
  <c r="L67" i="10"/>
  <c r="K67" i="10"/>
  <c r="J67" i="10"/>
  <c r="I67" i="10"/>
  <c r="H67" i="10"/>
  <c r="G67" i="10"/>
  <c r="F67" i="10"/>
  <c r="C67" i="10"/>
  <c r="B67" i="10"/>
  <c r="W66" i="10"/>
  <c r="V66" i="10"/>
  <c r="O66" i="10"/>
  <c r="N66" i="10"/>
  <c r="M66" i="10"/>
  <c r="S66" i="10" s="1"/>
  <c r="L66" i="10"/>
  <c r="R66" i="10" s="1"/>
  <c r="K66" i="10"/>
  <c r="J66" i="10"/>
  <c r="I66" i="10"/>
  <c r="H66" i="10"/>
  <c r="G66" i="10"/>
  <c r="F66" i="10"/>
  <c r="C66" i="10"/>
  <c r="B66" i="10"/>
  <c r="E66" i="10" s="1"/>
  <c r="S65" i="10"/>
  <c r="R65" i="10"/>
  <c r="Q65" i="10"/>
  <c r="P65" i="10"/>
  <c r="E65" i="10"/>
  <c r="T65" i="10" s="1"/>
  <c r="U64" i="10"/>
  <c r="S64" i="10"/>
  <c r="R64" i="10"/>
  <c r="Q64" i="10"/>
  <c r="P64" i="10"/>
  <c r="E64" i="10"/>
  <c r="T64" i="10" s="1"/>
  <c r="S63" i="10"/>
  <c r="R63" i="10"/>
  <c r="Q63" i="10"/>
  <c r="P63" i="10"/>
  <c r="E63" i="10"/>
  <c r="S62" i="10"/>
  <c r="R62" i="10"/>
  <c r="Q62" i="10"/>
  <c r="P62" i="10"/>
  <c r="E62" i="10"/>
  <c r="S61" i="10"/>
  <c r="R61" i="10"/>
  <c r="Q61" i="10"/>
  <c r="P61" i="10"/>
  <c r="E61" i="10"/>
  <c r="U61" i="10" s="1"/>
  <c r="V59" i="10"/>
  <c r="O59" i="10"/>
  <c r="N59" i="10"/>
  <c r="M59" i="10"/>
  <c r="S59" i="10" s="1"/>
  <c r="L59" i="10"/>
  <c r="R59" i="10" s="1"/>
  <c r="K59" i="10"/>
  <c r="J59" i="10"/>
  <c r="I59" i="10"/>
  <c r="H59" i="10"/>
  <c r="G59" i="10"/>
  <c r="F59" i="10"/>
  <c r="C59" i="10"/>
  <c r="B59" i="10"/>
  <c r="S58" i="10"/>
  <c r="R58" i="10"/>
  <c r="Q58" i="10"/>
  <c r="P58" i="10"/>
  <c r="E58" i="10"/>
  <c r="S57" i="10"/>
  <c r="R57" i="10"/>
  <c r="Q57" i="10"/>
  <c r="P57" i="10"/>
  <c r="E57" i="10"/>
  <c r="T57" i="10" s="1"/>
  <c r="S56" i="10"/>
  <c r="R56" i="10"/>
  <c r="Q56" i="10"/>
  <c r="P56" i="10"/>
  <c r="E56" i="10"/>
  <c r="U55" i="10"/>
  <c r="S55" i="10"/>
  <c r="R55" i="10"/>
  <c r="Q55" i="10"/>
  <c r="P55" i="10"/>
  <c r="E55" i="10"/>
  <c r="T55" i="10" s="1"/>
  <c r="W53" i="10"/>
  <c r="V53" i="10"/>
  <c r="O53" i="10"/>
  <c r="S53" i="10" s="1"/>
  <c r="N53" i="10"/>
  <c r="M53" i="10"/>
  <c r="L53" i="10"/>
  <c r="R53" i="10" s="1"/>
  <c r="K53" i="10"/>
  <c r="J53" i="10"/>
  <c r="I53" i="10"/>
  <c r="H53" i="10"/>
  <c r="P53" i="10" s="1"/>
  <c r="G53" i="10"/>
  <c r="F53" i="10"/>
  <c r="C53" i="10"/>
  <c r="B53" i="10"/>
  <c r="E53" i="10" s="1"/>
  <c r="S52" i="10"/>
  <c r="R52" i="10"/>
  <c r="Q52" i="10"/>
  <c r="P52" i="10"/>
  <c r="E52" i="10"/>
  <c r="T52" i="10" s="1"/>
  <c r="S51" i="10"/>
  <c r="R51" i="10"/>
  <c r="Q51" i="10"/>
  <c r="U51" i="10" s="1"/>
  <c r="P51" i="10"/>
  <c r="E51" i="10"/>
  <c r="T51" i="10" s="1"/>
  <c r="U50" i="10"/>
  <c r="T50" i="10"/>
  <c r="S50" i="10"/>
  <c r="R50" i="10"/>
  <c r="Q50" i="10"/>
  <c r="P50" i="10"/>
  <c r="E50" i="10"/>
  <c r="S49" i="10"/>
  <c r="R49" i="10"/>
  <c r="Q49" i="10"/>
  <c r="P49" i="10"/>
  <c r="E49" i="10"/>
  <c r="S48" i="10"/>
  <c r="R48" i="10"/>
  <c r="Q48" i="10"/>
  <c r="P48" i="10"/>
  <c r="E48" i="10"/>
  <c r="T48" i="10" s="1"/>
  <c r="U47" i="10"/>
  <c r="S47" i="10"/>
  <c r="R47" i="10"/>
  <c r="Q47" i="10"/>
  <c r="P47" i="10"/>
  <c r="E47" i="10"/>
  <c r="T47" i="10" s="1"/>
  <c r="T46" i="10"/>
  <c r="S46" i="10"/>
  <c r="R46" i="10"/>
  <c r="Q46" i="10"/>
  <c r="P46" i="10"/>
  <c r="E46" i="10"/>
  <c r="U46" i="10" s="1"/>
  <c r="S45" i="10"/>
  <c r="R45" i="10"/>
  <c r="Q45" i="10"/>
  <c r="P45" i="10"/>
  <c r="E45" i="10"/>
  <c r="S44" i="10"/>
  <c r="R44" i="10"/>
  <c r="Q44" i="10"/>
  <c r="P44" i="10"/>
  <c r="E44" i="10"/>
  <c r="T44" i="10" s="1"/>
  <c r="U43" i="10"/>
  <c r="S43" i="10"/>
  <c r="R43" i="10"/>
  <c r="Q43" i="10"/>
  <c r="P43" i="10"/>
  <c r="E43" i="10"/>
  <c r="T43" i="10" s="1"/>
  <c r="T42" i="10"/>
  <c r="S42" i="10"/>
  <c r="R42" i="10"/>
  <c r="Q42" i="10"/>
  <c r="P42" i="10"/>
  <c r="E42" i="10"/>
  <c r="U42" i="10" s="1"/>
  <c r="W40" i="10"/>
  <c r="V40" i="10"/>
  <c r="O40" i="10"/>
  <c r="N40" i="10"/>
  <c r="M40" i="10"/>
  <c r="L40" i="10"/>
  <c r="R40" i="10" s="1"/>
  <c r="K40" i="10"/>
  <c r="J40" i="10"/>
  <c r="I40" i="10"/>
  <c r="H40" i="10"/>
  <c r="G40" i="10"/>
  <c r="F40" i="10"/>
  <c r="C40" i="10"/>
  <c r="B40" i="10"/>
  <c r="S39" i="10"/>
  <c r="R39" i="10"/>
  <c r="Q39" i="10"/>
  <c r="P39" i="10"/>
  <c r="E39" i="10"/>
  <c r="T39" i="10" s="1"/>
  <c r="U38" i="10"/>
  <c r="S38" i="10"/>
  <c r="R38" i="10"/>
  <c r="Q38" i="10"/>
  <c r="P38" i="10"/>
  <c r="E38" i="10"/>
  <c r="T38" i="10" s="1"/>
  <c r="T37" i="10"/>
  <c r="S37" i="10"/>
  <c r="R37" i="10"/>
  <c r="Q37" i="10"/>
  <c r="P37" i="10"/>
  <c r="E37" i="10"/>
  <c r="U37" i="10" s="1"/>
  <c r="S36" i="10"/>
  <c r="R36" i="10"/>
  <c r="Q36" i="10"/>
  <c r="P36" i="10"/>
  <c r="E36" i="10"/>
  <c r="S35" i="10"/>
  <c r="R35" i="10"/>
  <c r="Q35" i="10"/>
  <c r="P35" i="10"/>
  <c r="E35" i="10"/>
  <c r="U35" i="10" s="1"/>
  <c r="W33" i="10"/>
  <c r="V33" i="10"/>
  <c r="O33" i="10"/>
  <c r="N33" i="10"/>
  <c r="R33" i="10" s="1"/>
  <c r="M33" i="10"/>
  <c r="L33" i="10"/>
  <c r="K33" i="10"/>
  <c r="J33" i="10"/>
  <c r="I33" i="10"/>
  <c r="H33" i="10"/>
  <c r="P33" i="10" s="1"/>
  <c r="G33" i="10"/>
  <c r="F33" i="10"/>
  <c r="C33" i="10"/>
  <c r="B33" i="10"/>
  <c r="E33" i="10" s="1"/>
  <c r="S32" i="10"/>
  <c r="R32" i="10"/>
  <c r="Q32" i="10"/>
  <c r="U32" i="10" s="1"/>
  <c r="P32" i="10"/>
  <c r="T32" i="10" s="1"/>
  <c r="E32" i="10"/>
  <c r="W30" i="10"/>
  <c r="V30" i="10"/>
  <c r="O30" i="10"/>
  <c r="S30" i="10" s="1"/>
  <c r="N30" i="10"/>
  <c r="M30" i="10"/>
  <c r="L30" i="10"/>
  <c r="R30" i="10" s="1"/>
  <c r="K30" i="10"/>
  <c r="J30" i="10"/>
  <c r="I30" i="10"/>
  <c r="H30" i="10"/>
  <c r="G30" i="10"/>
  <c r="F30" i="10"/>
  <c r="C30" i="10"/>
  <c r="B30" i="10"/>
  <c r="E30" i="10" s="1"/>
  <c r="S29" i="10"/>
  <c r="R29" i="10"/>
  <c r="Q29" i="10"/>
  <c r="P29" i="10"/>
  <c r="E29" i="10"/>
  <c r="T29" i="10" s="1"/>
  <c r="S28" i="10"/>
  <c r="R28" i="10"/>
  <c r="Q28" i="10"/>
  <c r="P28" i="10"/>
  <c r="E28" i="10"/>
  <c r="T28" i="10" s="1"/>
  <c r="T27" i="10"/>
  <c r="S27" i="10"/>
  <c r="R27" i="10"/>
  <c r="Q27" i="10"/>
  <c r="P27" i="10"/>
  <c r="E27" i="10"/>
  <c r="U27" i="10" s="1"/>
  <c r="S26" i="10"/>
  <c r="R26" i="10"/>
  <c r="Q26" i="10"/>
  <c r="P26" i="10"/>
  <c r="E26" i="10"/>
  <c r="W24" i="10"/>
  <c r="V24" i="10"/>
  <c r="R24" i="10"/>
  <c r="O24" i="10"/>
  <c r="N24" i="10"/>
  <c r="M24" i="10"/>
  <c r="S24" i="10" s="1"/>
  <c r="L24" i="10"/>
  <c r="K24" i="10"/>
  <c r="J24" i="10"/>
  <c r="I24" i="10"/>
  <c r="H24" i="10"/>
  <c r="G24" i="10"/>
  <c r="F24" i="10"/>
  <c r="C24" i="10"/>
  <c r="B24" i="10"/>
  <c r="E24" i="10" s="1"/>
  <c r="U23" i="10"/>
  <c r="S23" i="10"/>
  <c r="R23" i="10"/>
  <c r="Q23" i="10"/>
  <c r="P23" i="10"/>
  <c r="E23" i="10"/>
  <c r="T23" i="10" s="1"/>
  <c r="T22" i="10"/>
  <c r="S22" i="10"/>
  <c r="R22" i="10"/>
  <c r="Q22" i="10"/>
  <c r="P22" i="10"/>
  <c r="E22" i="10"/>
  <c r="U22" i="10" s="1"/>
  <c r="S21" i="10"/>
  <c r="R21" i="10"/>
  <c r="Q21" i="10"/>
  <c r="P21" i="10"/>
  <c r="E21" i="10"/>
  <c r="S20" i="10"/>
  <c r="R20" i="10"/>
  <c r="Q20" i="10"/>
  <c r="P20" i="10"/>
  <c r="E20" i="10"/>
  <c r="T20" i="10" s="1"/>
  <c r="S19" i="10"/>
  <c r="R19" i="10"/>
  <c r="Q19" i="10"/>
  <c r="P19" i="10"/>
  <c r="E19" i="10"/>
  <c r="T19" i="10" s="1"/>
  <c r="S18" i="10"/>
  <c r="R18" i="10"/>
  <c r="Q18" i="10"/>
  <c r="P18" i="10"/>
  <c r="E18" i="10"/>
  <c r="U18" i="10" s="1"/>
  <c r="S17" i="10"/>
  <c r="R17" i="10"/>
  <c r="Q17" i="10"/>
  <c r="P17" i="10"/>
  <c r="E17" i="10"/>
  <c r="W15" i="10"/>
  <c r="V15" i="10"/>
  <c r="O15" i="10"/>
  <c r="N15" i="10"/>
  <c r="R15" i="10" s="1"/>
  <c r="M15" i="10"/>
  <c r="L15" i="10"/>
  <c r="K15" i="10"/>
  <c r="J15" i="10"/>
  <c r="I15" i="10"/>
  <c r="Q15" i="10" s="1"/>
  <c r="H15" i="10"/>
  <c r="G15" i="10"/>
  <c r="F15" i="10"/>
  <c r="C15" i="10"/>
  <c r="B15" i="10"/>
  <c r="S14" i="10"/>
  <c r="R14" i="10"/>
  <c r="Q14" i="10"/>
  <c r="P14" i="10"/>
  <c r="E14" i="10"/>
  <c r="T14" i="10" s="1"/>
  <c r="S13" i="10"/>
  <c r="R13" i="10"/>
  <c r="Q13" i="10"/>
  <c r="P13" i="10"/>
  <c r="E13" i="10"/>
  <c r="U13" i="10" s="1"/>
  <c r="S12" i="10"/>
  <c r="R12" i="10"/>
  <c r="Q12" i="10"/>
  <c r="P12" i="10"/>
  <c r="E12" i="10"/>
  <c r="S11" i="10"/>
  <c r="R11" i="10"/>
  <c r="Q11" i="10"/>
  <c r="P11" i="10"/>
  <c r="E11" i="10"/>
  <c r="T11" i="10" s="1"/>
  <c r="S10" i="10"/>
  <c r="R10" i="10"/>
  <c r="Q10" i="10"/>
  <c r="P10" i="10"/>
  <c r="E10" i="10"/>
  <c r="T10" i="10" s="1"/>
  <c r="U9" i="10"/>
  <c r="S9" i="10"/>
  <c r="R9" i="10"/>
  <c r="Q9" i="10"/>
  <c r="P9" i="10"/>
  <c r="E9" i="10"/>
  <c r="T9" i="10" s="1"/>
  <c r="S93" i="9"/>
  <c r="R93" i="9"/>
  <c r="Q93" i="9"/>
  <c r="P93" i="9"/>
  <c r="E93" i="9"/>
  <c r="S92" i="9"/>
  <c r="R92" i="9"/>
  <c r="Q92" i="9"/>
  <c r="P92" i="9"/>
  <c r="E92" i="9"/>
  <c r="T92" i="9" s="1"/>
  <c r="S91" i="9"/>
  <c r="R91" i="9"/>
  <c r="Q91" i="9"/>
  <c r="P91" i="9"/>
  <c r="E91" i="9"/>
  <c r="T91" i="9" s="1"/>
  <c r="S90" i="9"/>
  <c r="R90" i="9"/>
  <c r="Q90" i="9"/>
  <c r="P90" i="9"/>
  <c r="E90" i="9"/>
  <c r="S89" i="9"/>
  <c r="R89" i="9"/>
  <c r="Q89" i="9"/>
  <c r="P89" i="9"/>
  <c r="E89" i="9"/>
  <c r="S88" i="9"/>
  <c r="R88" i="9"/>
  <c r="Q88" i="9"/>
  <c r="P88" i="9"/>
  <c r="E88" i="9"/>
  <c r="T88" i="9" s="1"/>
  <c r="S87" i="9"/>
  <c r="R87" i="9"/>
  <c r="Q87" i="9"/>
  <c r="P87" i="9"/>
  <c r="E87" i="9"/>
  <c r="S86" i="9"/>
  <c r="R86" i="9"/>
  <c r="Q86" i="9"/>
  <c r="P86" i="9"/>
  <c r="E86" i="9"/>
  <c r="W72" i="9"/>
  <c r="V72" i="9"/>
  <c r="O72" i="9"/>
  <c r="S72" i="9" s="1"/>
  <c r="N72" i="9"/>
  <c r="M72" i="9"/>
  <c r="L72" i="9"/>
  <c r="K72" i="9"/>
  <c r="J72" i="9"/>
  <c r="I72" i="9"/>
  <c r="H72" i="9"/>
  <c r="G72" i="9"/>
  <c r="F72" i="9"/>
  <c r="C72" i="9"/>
  <c r="B72" i="9"/>
  <c r="E72" i="9" s="1"/>
  <c r="W71" i="9"/>
  <c r="V71" i="9"/>
  <c r="O71" i="9"/>
  <c r="S71" i="9" s="1"/>
  <c r="N71" i="9"/>
  <c r="R71" i="9" s="1"/>
  <c r="M71" i="9"/>
  <c r="L71" i="9"/>
  <c r="K71" i="9"/>
  <c r="J71" i="9"/>
  <c r="I71" i="9"/>
  <c r="H71" i="9"/>
  <c r="G71" i="9"/>
  <c r="F71" i="9"/>
  <c r="C71" i="9"/>
  <c r="B71" i="9"/>
  <c r="W70" i="9"/>
  <c r="V70" i="9"/>
  <c r="O70" i="9"/>
  <c r="N70" i="9"/>
  <c r="R70" i="9" s="1"/>
  <c r="M70" i="9"/>
  <c r="S70" i="9" s="1"/>
  <c r="L70" i="9"/>
  <c r="K70" i="9"/>
  <c r="J70" i="9"/>
  <c r="I70" i="9"/>
  <c r="H70" i="9"/>
  <c r="G70" i="9"/>
  <c r="F70" i="9"/>
  <c r="E70" i="9"/>
  <c r="C70" i="9"/>
  <c r="B70" i="9"/>
  <c r="S69" i="9"/>
  <c r="R69" i="9"/>
  <c r="Q69" i="9"/>
  <c r="P69" i="9"/>
  <c r="E69" i="9"/>
  <c r="W67" i="9"/>
  <c r="V67" i="9"/>
  <c r="O67" i="9"/>
  <c r="S67" i="9" s="1"/>
  <c r="N67" i="9"/>
  <c r="M67" i="9"/>
  <c r="L67" i="9"/>
  <c r="K67" i="9"/>
  <c r="J67" i="9"/>
  <c r="I67" i="9"/>
  <c r="H67" i="9"/>
  <c r="G67" i="9"/>
  <c r="F67" i="9"/>
  <c r="C67" i="9"/>
  <c r="B67" i="9"/>
  <c r="W66" i="9"/>
  <c r="V66" i="9"/>
  <c r="O66" i="9"/>
  <c r="N66" i="9"/>
  <c r="M66" i="9"/>
  <c r="S66" i="9" s="1"/>
  <c r="L66" i="9"/>
  <c r="R66" i="9" s="1"/>
  <c r="K66" i="9"/>
  <c r="J66" i="9"/>
  <c r="I66" i="9"/>
  <c r="H66" i="9"/>
  <c r="G66" i="9"/>
  <c r="F66" i="9"/>
  <c r="C66" i="9"/>
  <c r="B66" i="9"/>
  <c r="U65" i="9"/>
  <c r="S65" i="9"/>
  <c r="R65" i="9"/>
  <c r="Q65" i="9"/>
  <c r="P65" i="9"/>
  <c r="E65" i="9"/>
  <c r="T65" i="9" s="1"/>
  <c r="U64" i="9"/>
  <c r="T64" i="9"/>
  <c r="S64" i="9"/>
  <c r="R64" i="9"/>
  <c r="Q64" i="9"/>
  <c r="P64" i="9"/>
  <c r="E64" i="9"/>
  <c r="S63" i="9"/>
  <c r="R63" i="9"/>
  <c r="Q63" i="9"/>
  <c r="P63" i="9"/>
  <c r="E63" i="9"/>
  <c r="S62" i="9"/>
  <c r="R62" i="9"/>
  <c r="Q62" i="9"/>
  <c r="P62" i="9"/>
  <c r="E62" i="9"/>
  <c r="T62" i="9" s="1"/>
  <c r="U61" i="9"/>
  <c r="S61" i="9"/>
  <c r="R61" i="9"/>
  <c r="Q61" i="9"/>
  <c r="P61" i="9"/>
  <c r="E61" i="9"/>
  <c r="T61" i="9" s="1"/>
  <c r="V59" i="9"/>
  <c r="O59" i="9"/>
  <c r="N59" i="9"/>
  <c r="M59" i="9"/>
  <c r="S59" i="9" s="1"/>
  <c r="L59" i="9"/>
  <c r="R59" i="9" s="1"/>
  <c r="K59" i="9"/>
  <c r="J59" i="9"/>
  <c r="I59" i="9"/>
  <c r="H59" i="9"/>
  <c r="G59" i="9"/>
  <c r="F59" i="9"/>
  <c r="C59" i="9"/>
  <c r="B59" i="9"/>
  <c r="S58" i="9"/>
  <c r="R58" i="9"/>
  <c r="Q58" i="9"/>
  <c r="P58" i="9"/>
  <c r="E58" i="9"/>
  <c r="T58" i="9" s="1"/>
  <c r="S57" i="9"/>
  <c r="R57" i="9"/>
  <c r="Q57" i="9"/>
  <c r="P57" i="9"/>
  <c r="E57" i="9"/>
  <c r="T57" i="9" s="1"/>
  <c r="U56" i="9"/>
  <c r="S56" i="9"/>
  <c r="R56" i="9"/>
  <c r="Q56" i="9"/>
  <c r="P56" i="9"/>
  <c r="E56" i="9"/>
  <c r="T56" i="9" s="1"/>
  <c r="S55" i="9"/>
  <c r="R55" i="9"/>
  <c r="Q55" i="9"/>
  <c r="P55" i="9"/>
  <c r="E55" i="9"/>
  <c r="W53" i="9"/>
  <c r="V53" i="9"/>
  <c r="O53" i="9"/>
  <c r="N53" i="9"/>
  <c r="M53" i="9"/>
  <c r="L53" i="9"/>
  <c r="K53" i="9"/>
  <c r="J53" i="9"/>
  <c r="I53" i="9"/>
  <c r="H53" i="9"/>
  <c r="G53" i="9"/>
  <c r="F53" i="9"/>
  <c r="C53" i="9"/>
  <c r="B53" i="9"/>
  <c r="U52" i="9"/>
  <c r="S52" i="9"/>
  <c r="R52" i="9"/>
  <c r="Q52" i="9"/>
  <c r="P52" i="9"/>
  <c r="E52" i="9"/>
  <c r="T52" i="9" s="1"/>
  <c r="S51" i="9"/>
  <c r="R51" i="9"/>
  <c r="Q51" i="9"/>
  <c r="U51" i="9" s="1"/>
  <c r="P51" i="9"/>
  <c r="E51" i="9"/>
  <c r="S50" i="9"/>
  <c r="R50" i="9"/>
  <c r="Q50" i="9"/>
  <c r="P50" i="9"/>
  <c r="E50" i="9"/>
  <c r="U50" i="9" s="1"/>
  <c r="S49" i="9"/>
  <c r="R49" i="9"/>
  <c r="Q49" i="9"/>
  <c r="P49" i="9"/>
  <c r="E49" i="9"/>
  <c r="S48" i="9"/>
  <c r="R48" i="9"/>
  <c r="Q48" i="9"/>
  <c r="P48" i="9"/>
  <c r="E48" i="9"/>
  <c r="T48" i="9" s="1"/>
  <c r="S47" i="9"/>
  <c r="R47" i="9"/>
  <c r="Q47" i="9"/>
  <c r="P47" i="9"/>
  <c r="E47" i="9"/>
  <c r="U47" i="9" s="1"/>
  <c r="S46" i="9"/>
  <c r="R46" i="9"/>
  <c r="Q46" i="9"/>
  <c r="P46" i="9"/>
  <c r="E46" i="9"/>
  <c r="U46" i="9" s="1"/>
  <c r="S45" i="9"/>
  <c r="R45" i="9"/>
  <c r="Q45" i="9"/>
  <c r="P45" i="9"/>
  <c r="E45" i="9"/>
  <c r="S44" i="9"/>
  <c r="R44" i="9"/>
  <c r="Q44" i="9"/>
  <c r="P44" i="9"/>
  <c r="E44" i="9"/>
  <c r="T44" i="9" s="1"/>
  <c r="S43" i="9"/>
  <c r="R43" i="9"/>
  <c r="Q43" i="9"/>
  <c r="P43" i="9"/>
  <c r="E43" i="9"/>
  <c r="S42" i="9"/>
  <c r="R42" i="9"/>
  <c r="Q42" i="9"/>
  <c r="P42" i="9"/>
  <c r="E42" i="9"/>
  <c r="U42" i="9" s="1"/>
  <c r="W40" i="9"/>
  <c r="V40" i="9"/>
  <c r="O40" i="9"/>
  <c r="N40" i="9"/>
  <c r="M40" i="9"/>
  <c r="S40" i="9" s="1"/>
  <c r="L40" i="9"/>
  <c r="R40" i="9" s="1"/>
  <c r="K40" i="9"/>
  <c r="J40" i="9"/>
  <c r="I40" i="9"/>
  <c r="H40" i="9"/>
  <c r="G40" i="9"/>
  <c r="F40" i="9"/>
  <c r="C40" i="9"/>
  <c r="B40" i="9"/>
  <c r="E40" i="9" s="1"/>
  <c r="S39" i="9"/>
  <c r="R39" i="9"/>
  <c r="Q39" i="9"/>
  <c r="P39" i="9"/>
  <c r="E39" i="9"/>
  <c r="T39" i="9" s="1"/>
  <c r="U38" i="9"/>
  <c r="T38" i="9"/>
  <c r="S38" i="9"/>
  <c r="R38" i="9"/>
  <c r="Q38" i="9"/>
  <c r="P38" i="9"/>
  <c r="E38" i="9"/>
  <c r="T37" i="9"/>
  <c r="S37" i="9"/>
  <c r="R37" i="9"/>
  <c r="Q37" i="9"/>
  <c r="P37" i="9"/>
  <c r="E37" i="9"/>
  <c r="U37" i="9" s="1"/>
  <c r="S36" i="9"/>
  <c r="R36" i="9"/>
  <c r="Q36" i="9"/>
  <c r="P36" i="9"/>
  <c r="E36" i="9"/>
  <c r="S35" i="9"/>
  <c r="R35" i="9"/>
  <c r="Q35" i="9"/>
  <c r="P35" i="9"/>
  <c r="E35" i="9"/>
  <c r="T35" i="9" s="1"/>
  <c r="W33" i="9"/>
  <c r="V33" i="9"/>
  <c r="O33" i="9"/>
  <c r="N33" i="9"/>
  <c r="M33" i="9"/>
  <c r="S33" i="9" s="1"/>
  <c r="L33" i="9"/>
  <c r="R33" i="9" s="1"/>
  <c r="K33" i="9"/>
  <c r="J33" i="9"/>
  <c r="I33" i="9"/>
  <c r="Q33" i="9" s="1"/>
  <c r="H33" i="9"/>
  <c r="G33" i="9"/>
  <c r="F33" i="9"/>
  <c r="C33" i="9"/>
  <c r="B33" i="9"/>
  <c r="S32" i="9"/>
  <c r="R32" i="9"/>
  <c r="Q32" i="9"/>
  <c r="P32" i="9"/>
  <c r="E32" i="9"/>
  <c r="W30" i="9"/>
  <c r="V30" i="9"/>
  <c r="O30" i="9"/>
  <c r="N30" i="9"/>
  <c r="M30" i="9"/>
  <c r="S30" i="9" s="1"/>
  <c r="L30" i="9"/>
  <c r="R30" i="9" s="1"/>
  <c r="K30" i="9"/>
  <c r="J30" i="9"/>
  <c r="I30" i="9"/>
  <c r="H30" i="9"/>
  <c r="G30" i="9"/>
  <c r="F30" i="9"/>
  <c r="C30" i="9"/>
  <c r="B30" i="9"/>
  <c r="E30" i="9" s="1"/>
  <c r="S29" i="9"/>
  <c r="R29" i="9"/>
  <c r="Q29" i="9"/>
  <c r="P29" i="9"/>
  <c r="E29" i="9"/>
  <c r="T29" i="9" s="1"/>
  <c r="S28" i="9"/>
  <c r="R28" i="9"/>
  <c r="Q28" i="9"/>
  <c r="P28" i="9"/>
  <c r="E28" i="9"/>
  <c r="U28" i="9" s="1"/>
  <c r="S27" i="9"/>
  <c r="R27" i="9"/>
  <c r="Q27" i="9"/>
  <c r="P27" i="9"/>
  <c r="E27" i="9"/>
  <c r="T27" i="9" s="1"/>
  <c r="S26" i="9"/>
  <c r="R26" i="9"/>
  <c r="Q26" i="9"/>
  <c r="P26" i="9"/>
  <c r="E26" i="9"/>
  <c r="T26" i="9" s="1"/>
  <c r="W24" i="9"/>
  <c r="V24" i="9"/>
  <c r="O24" i="9"/>
  <c r="N24" i="9"/>
  <c r="M24" i="9"/>
  <c r="S24" i="9" s="1"/>
  <c r="L24" i="9"/>
  <c r="R24" i="9" s="1"/>
  <c r="K24" i="9"/>
  <c r="J24" i="9"/>
  <c r="I24" i="9"/>
  <c r="Q24" i="9" s="1"/>
  <c r="H24" i="9"/>
  <c r="G24" i="9"/>
  <c r="F24" i="9"/>
  <c r="C24" i="9"/>
  <c r="B24" i="9"/>
  <c r="S23" i="9"/>
  <c r="R23" i="9"/>
  <c r="Q23" i="9"/>
  <c r="P23" i="9"/>
  <c r="E23" i="9"/>
  <c r="U23" i="9" s="1"/>
  <c r="S22" i="9"/>
  <c r="R22" i="9"/>
  <c r="Q22" i="9"/>
  <c r="P22" i="9"/>
  <c r="E22" i="9"/>
  <c r="T22" i="9" s="1"/>
  <c r="U21" i="9"/>
  <c r="S21" i="9"/>
  <c r="R21" i="9"/>
  <c r="Q21" i="9"/>
  <c r="P21" i="9"/>
  <c r="E21" i="9"/>
  <c r="T21" i="9" s="1"/>
  <c r="T20" i="9"/>
  <c r="S20" i="9"/>
  <c r="R20" i="9"/>
  <c r="Q20" i="9"/>
  <c r="P20" i="9"/>
  <c r="E20" i="9"/>
  <c r="U20" i="9" s="1"/>
  <c r="S19" i="9"/>
  <c r="R19" i="9"/>
  <c r="Q19" i="9"/>
  <c r="P19" i="9"/>
  <c r="E19" i="9"/>
  <c r="S18" i="9"/>
  <c r="R18" i="9"/>
  <c r="Q18" i="9"/>
  <c r="P18" i="9"/>
  <c r="E18" i="9"/>
  <c r="T18" i="9" s="1"/>
  <c r="U17" i="9"/>
  <c r="S17" i="9"/>
  <c r="R17" i="9"/>
  <c r="Q17" i="9"/>
  <c r="P17" i="9"/>
  <c r="E17" i="9"/>
  <c r="T17" i="9" s="1"/>
  <c r="W15" i="9"/>
  <c r="V15" i="9"/>
  <c r="O15" i="9"/>
  <c r="N15" i="9"/>
  <c r="M15" i="9"/>
  <c r="L15" i="9"/>
  <c r="K15" i="9"/>
  <c r="J15" i="9"/>
  <c r="I15" i="9"/>
  <c r="H15" i="9"/>
  <c r="G15" i="9"/>
  <c r="F15" i="9"/>
  <c r="C15" i="9"/>
  <c r="E15" i="9" s="1"/>
  <c r="B15" i="9"/>
  <c r="S14" i="9"/>
  <c r="R14" i="9"/>
  <c r="Q14" i="9"/>
  <c r="P14" i="9"/>
  <c r="E14" i="9"/>
  <c r="U14" i="9" s="1"/>
  <c r="S13" i="9"/>
  <c r="R13" i="9"/>
  <c r="Q13" i="9"/>
  <c r="P13" i="9"/>
  <c r="E13" i="9"/>
  <c r="T13" i="9" s="1"/>
  <c r="U12" i="9"/>
  <c r="S12" i="9"/>
  <c r="R12" i="9"/>
  <c r="Q12" i="9"/>
  <c r="P12" i="9"/>
  <c r="E12" i="9"/>
  <c r="T12" i="9" s="1"/>
  <c r="S11" i="9"/>
  <c r="R11" i="9"/>
  <c r="Q11" i="9"/>
  <c r="P11" i="9"/>
  <c r="E11" i="9"/>
  <c r="U11" i="9" s="1"/>
  <c r="S10" i="9"/>
  <c r="R10" i="9"/>
  <c r="Q10" i="9"/>
  <c r="P10" i="9"/>
  <c r="E10" i="9"/>
  <c r="S9" i="9"/>
  <c r="R9" i="9"/>
  <c r="Q9" i="9"/>
  <c r="P9" i="9"/>
  <c r="E9" i="9"/>
  <c r="U9" i="9" s="1"/>
  <c r="S93" i="8"/>
  <c r="R93" i="8"/>
  <c r="Q93" i="8"/>
  <c r="P93" i="8"/>
  <c r="E93" i="8"/>
  <c r="T93" i="8" s="1"/>
  <c r="S92" i="8"/>
  <c r="R92" i="8"/>
  <c r="Q92" i="8"/>
  <c r="P92" i="8"/>
  <c r="E92" i="8"/>
  <c r="U92" i="8" s="1"/>
  <c r="S91" i="8"/>
  <c r="R91" i="8"/>
  <c r="Q91" i="8"/>
  <c r="P91" i="8"/>
  <c r="E91" i="8"/>
  <c r="U91" i="8" s="1"/>
  <c r="S90" i="8"/>
  <c r="R90" i="8"/>
  <c r="Q90" i="8"/>
  <c r="P90" i="8"/>
  <c r="E90" i="8"/>
  <c r="T90" i="8" s="1"/>
  <c r="S89" i="8"/>
  <c r="R89" i="8"/>
  <c r="Q89" i="8"/>
  <c r="P89" i="8"/>
  <c r="E89" i="8"/>
  <c r="T89" i="8" s="1"/>
  <c r="S88" i="8"/>
  <c r="R88" i="8"/>
  <c r="Q88" i="8"/>
  <c r="P88" i="8"/>
  <c r="E88" i="8"/>
  <c r="T88" i="8" s="1"/>
  <c r="S87" i="8"/>
  <c r="R87" i="8"/>
  <c r="Q87" i="8"/>
  <c r="P87" i="8"/>
  <c r="E87" i="8"/>
  <c r="U87" i="8" s="1"/>
  <c r="S86" i="8"/>
  <c r="R86" i="8"/>
  <c r="Q86" i="8"/>
  <c r="P86" i="8"/>
  <c r="E86" i="8"/>
  <c r="T86" i="8" s="1"/>
  <c r="W72" i="8"/>
  <c r="V72" i="8"/>
  <c r="O72" i="8"/>
  <c r="N72" i="8"/>
  <c r="M72" i="8"/>
  <c r="S72" i="8" s="1"/>
  <c r="L72" i="8"/>
  <c r="K72" i="8"/>
  <c r="J72" i="8"/>
  <c r="I72" i="8"/>
  <c r="H72" i="8"/>
  <c r="G72" i="8"/>
  <c r="F72" i="8"/>
  <c r="C72" i="8"/>
  <c r="B72" i="8"/>
  <c r="W71" i="8"/>
  <c r="V71" i="8"/>
  <c r="O71" i="8"/>
  <c r="N71" i="8"/>
  <c r="M71" i="8"/>
  <c r="S71" i="8" s="1"/>
  <c r="L71" i="8"/>
  <c r="R71" i="8" s="1"/>
  <c r="K71" i="8"/>
  <c r="J71" i="8"/>
  <c r="I71" i="8"/>
  <c r="Q71" i="8" s="1"/>
  <c r="H71" i="8"/>
  <c r="G71" i="8"/>
  <c r="F71" i="8"/>
  <c r="C71" i="8"/>
  <c r="B71" i="8"/>
  <c r="W70" i="8"/>
  <c r="V70" i="8"/>
  <c r="S70" i="8"/>
  <c r="O70" i="8"/>
  <c r="N70" i="8"/>
  <c r="M70" i="8"/>
  <c r="L70" i="8"/>
  <c r="R70" i="8" s="1"/>
  <c r="K70" i="8"/>
  <c r="J70" i="8"/>
  <c r="I70" i="8"/>
  <c r="Q70" i="8" s="1"/>
  <c r="H70" i="8"/>
  <c r="P70" i="8" s="1"/>
  <c r="G70" i="8"/>
  <c r="F70" i="8"/>
  <c r="C70" i="8"/>
  <c r="B70" i="8"/>
  <c r="E70" i="8" s="1"/>
  <c r="S69" i="8"/>
  <c r="R69" i="8"/>
  <c r="Q69" i="8"/>
  <c r="P69" i="8"/>
  <c r="E69" i="8"/>
  <c r="T69" i="8" s="1"/>
  <c r="W67" i="8"/>
  <c r="V67" i="8"/>
  <c r="O67" i="8"/>
  <c r="N67" i="8"/>
  <c r="M67" i="8"/>
  <c r="S67" i="8" s="1"/>
  <c r="L67" i="8"/>
  <c r="K67" i="8"/>
  <c r="J67" i="8"/>
  <c r="I67" i="8"/>
  <c r="H67" i="8"/>
  <c r="G67" i="8"/>
  <c r="F67" i="8"/>
  <c r="C67" i="8"/>
  <c r="B67" i="8"/>
  <c r="W66" i="8"/>
  <c r="V66" i="8"/>
  <c r="O66" i="8"/>
  <c r="N66" i="8"/>
  <c r="M66" i="8"/>
  <c r="S66" i="8" s="1"/>
  <c r="L66" i="8"/>
  <c r="R66" i="8" s="1"/>
  <c r="K66" i="8"/>
  <c r="J66" i="8"/>
  <c r="I66" i="8"/>
  <c r="Q66" i="8" s="1"/>
  <c r="H66" i="8"/>
  <c r="G66" i="8"/>
  <c r="F66" i="8"/>
  <c r="C66" i="8"/>
  <c r="B66" i="8"/>
  <c r="S65" i="8"/>
  <c r="R65" i="8"/>
  <c r="Q65" i="8"/>
  <c r="P65" i="8"/>
  <c r="E65" i="8"/>
  <c r="U65" i="8" s="1"/>
  <c r="S64" i="8"/>
  <c r="R64" i="8"/>
  <c r="Q64" i="8"/>
  <c r="P64" i="8"/>
  <c r="E64" i="8"/>
  <c r="T64" i="8" s="1"/>
  <c r="U63" i="8"/>
  <c r="S63" i="8"/>
  <c r="R63" i="8"/>
  <c r="Q63" i="8"/>
  <c r="P63" i="8"/>
  <c r="E63" i="8"/>
  <c r="T63" i="8" s="1"/>
  <c r="T62" i="8"/>
  <c r="S62" i="8"/>
  <c r="R62" i="8"/>
  <c r="Q62" i="8"/>
  <c r="P62" i="8"/>
  <c r="E62" i="8"/>
  <c r="U62" i="8" s="1"/>
  <c r="S61" i="8"/>
  <c r="R61" i="8"/>
  <c r="Q61" i="8"/>
  <c r="P61" i="8"/>
  <c r="E61" i="8"/>
  <c r="V59" i="8"/>
  <c r="O59" i="8"/>
  <c r="N59" i="8"/>
  <c r="M59" i="8"/>
  <c r="S59" i="8" s="1"/>
  <c r="L59" i="8"/>
  <c r="R59" i="8" s="1"/>
  <c r="K59" i="8"/>
  <c r="J59" i="8"/>
  <c r="I59" i="8"/>
  <c r="H59" i="8"/>
  <c r="G59" i="8"/>
  <c r="F59" i="8"/>
  <c r="C59" i="8"/>
  <c r="B59" i="8"/>
  <c r="E59" i="8" s="1"/>
  <c r="T58" i="8"/>
  <c r="S58" i="8"/>
  <c r="R58" i="8"/>
  <c r="Q58" i="8"/>
  <c r="P58" i="8"/>
  <c r="E58" i="8"/>
  <c r="U58" i="8" s="1"/>
  <c r="S57" i="8"/>
  <c r="R57" i="8"/>
  <c r="Q57" i="8"/>
  <c r="P57" i="8"/>
  <c r="E57" i="8"/>
  <c r="U57" i="8" s="1"/>
  <c r="S56" i="8"/>
  <c r="R56" i="8"/>
  <c r="Q56" i="8"/>
  <c r="P56" i="8"/>
  <c r="E56" i="8"/>
  <c r="T56" i="8" s="1"/>
  <c r="U55" i="8"/>
  <c r="S55" i="8"/>
  <c r="R55" i="8"/>
  <c r="Q55" i="8"/>
  <c r="P55" i="8"/>
  <c r="E55" i="8"/>
  <c r="T55" i="8" s="1"/>
  <c r="W53" i="8"/>
  <c r="V53" i="8"/>
  <c r="O53" i="8"/>
  <c r="N53" i="8"/>
  <c r="M53" i="8"/>
  <c r="S53" i="8" s="1"/>
  <c r="L53" i="8"/>
  <c r="R53" i="8" s="1"/>
  <c r="K53" i="8"/>
  <c r="J53" i="8"/>
  <c r="I53" i="8"/>
  <c r="H53" i="8"/>
  <c r="G53" i="8"/>
  <c r="F53" i="8"/>
  <c r="C53" i="8"/>
  <c r="E53" i="8" s="1"/>
  <c r="B53" i="8"/>
  <c r="S52" i="8"/>
  <c r="R52" i="8"/>
  <c r="Q52" i="8"/>
  <c r="P52" i="8"/>
  <c r="E52" i="8"/>
  <c r="U52" i="8" s="1"/>
  <c r="S51" i="8"/>
  <c r="R51" i="8"/>
  <c r="Q51" i="8"/>
  <c r="P51" i="8"/>
  <c r="E51" i="8"/>
  <c r="T51" i="8" s="1"/>
  <c r="S50" i="8"/>
  <c r="R50" i="8"/>
  <c r="Q50" i="8"/>
  <c r="P50" i="8"/>
  <c r="E50" i="8"/>
  <c r="T50" i="8" s="1"/>
  <c r="U49" i="8"/>
  <c r="T49" i="8"/>
  <c r="S49" i="8"/>
  <c r="R49" i="8"/>
  <c r="Q49" i="8"/>
  <c r="P49" i="8"/>
  <c r="E49" i="8"/>
  <c r="S48" i="8"/>
  <c r="R48" i="8"/>
  <c r="Q48" i="8"/>
  <c r="P48" i="8"/>
  <c r="E48" i="8"/>
  <c r="U48" i="8" s="1"/>
  <c r="S47" i="8"/>
  <c r="R47" i="8"/>
  <c r="Q47" i="8"/>
  <c r="P47" i="8"/>
  <c r="E47" i="8"/>
  <c r="T47" i="8" s="1"/>
  <c r="U46" i="8"/>
  <c r="S46" i="8"/>
  <c r="R46" i="8"/>
  <c r="Q46" i="8"/>
  <c r="P46" i="8"/>
  <c r="E46" i="8"/>
  <c r="T46" i="8" s="1"/>
  <c r="S45" i="8"/>
  <c r="R45" i="8"/>
  <c r="Q45" i="8"/>
  <c r="P45" i="8"/>
  <c r="E45" i="8"/>
  <c r="U45" i="8" s="1"/>
  <c r="S44" i="8"/>
  <c r="R44" i="8"/>
  <c r="Q44" i="8"/>
  <c r="P44" i="8"/>
  <c r="E44" i="8"/>
  <c r="U44" i="8" s="1"/>
  <c r="S43" i="8"/>
  <c r="R43" i="8"/>
  <c r="Q43" i="8"/>
  <c r="P43" i="8"/>
  <c r="E43" i="8"/>
  <c r="U43" i="8" s="1"/>
  <c r="S42" i="8"/>
  <c r="R42" i="8"/>
  <c r="Q42" i="8"/>
  <c r="P42" i="8"/>
  <c r="E42" i="8"/>
  <c r="T42" i="8" s="1"/>
  <c r="W40" i="8"/>
  <c r="V40" i="8"/>
  <c r="O40" i="8"/>
  <c r="N40" i="8"/>
  <c r="M40" i="8"/>
  <c r="S40" i="8" s="1"/>
  <c r="L40" i="8"/>
  <c r="R40" i="8" s="1"/>
  <c r="K40" i="8"/>
  <c r="J40" i="8"/>
  <c r="I40" i="8"/>
  <c r="H40" i="8"/>
  <c r="G40" i="8"/>
  <c r="F40" i="8"/>
  <c r="C40" i="8"/>
  <c r="B40" i="8"/>
  <c r="S39" i="8"/>
  <c r="R39" i="8"/>
  <c r="Q39" i="8"/>
  <c r="P39" i="8"/>
  <c r="E39" i="8"/>
  <c r="U39" i="8" s="1"/>
  <c r="S38" i="8"/>
  <c r="R38" i="8"/>
  <c r="Q38" i="8"/>
  <c r="P38" i="8"/>
  <c r="E38" i="8"/>
  <c r="T38" i="8" s="1"/>
  <c r="S37" i="8"/>
  <c r="R37" i="8"/>
  <c r="Q37" i="8"/>
  <c r="P37" i="8"/>
  <c r="E37" i="8"/>
  <c r="T37" i="8" s="1"/>
  <c r="U36" i="8"/>
  <c r="T36" i="8"/>
  <c r="S36" i="8"/>
  <c r="R36" i="8"/>
  <c r="Q36" i="8"/>
  <c r="P36" i="8"/>
  <c r="E36" i="8"/>
  <c r="S35" i="8"/>
  <c r="R35" i="8"/>
  <c r="Q35" i="8"/>
  <c r="P35" i="8"/>
  <c r="E35" i="8"/>
  <c r="W33" i="8"/>
  <c r="V33" i="8"/>
  <c r="O33" i="8"/>
  <c r="N33" i="8"/>
  <c r="R33" i="8" s="1"/>
  <c r="M33" i="8"/>
  <c r="S33" i="8" s="1"/>
  <c r="L33" i="8"/>
  <c r="K33" i="8"/>
  <c r="J33" i="8"/>
  <c r="I33" i="8"/>
  <c r="H33" i="8"/>
  <c r="G33" i="8"/>
  <c r="F33" i="8"/>
  <c r="C33" i="8"/>
  <c r="B33" i="8"/>
  <c r="S32" i="8"/>
  <c r="R32" i="8"/>
  <c r="Q32" i="8"/>
  <c r="P32" i="8"/>
  <c r="E32" i="8"/>
  <c r="T32" i="8" s="1"/>
  <c r="W30" i="8"/>
  <c r="V30" i="8"/>
  <c r="O30" i="8"/>
  <c r="N30" i="8"/>
  <c r="M30" i="8"/>
  <c r="S30" i="8" s="1"/>
  <c r="L30" i="8"/>
  <c r="R30" i="8" s="1"/>
  <c r="K30" i="8"/>
  <c r="J30" i="8"/>
  <c r="I30" i="8"/>
  <c r="Q30" i="8" s="1"/>
  <c r="H30" i="8"/>
  <c r="G30" i="8"/>
  <c r="F30" i="8"/>
  <c r="C30" i="8"/>
  <c r="B30" i="8"/>
  <c r="S29" i="8"/>
  <c r="R29" i="8"/>
  <c r="Q29" i="8"/>
  <c r="P29" i="8"/>
  <c r="E29" i="8"/>
  <c r="S28" i="8"/>
  <c r="R28" i="8"/>
  <c r="Q28" i="8"/>
  <c r="P28" i="8"/>
  <c r="E28" i="8"/>
  <c r="T28" i="8" s="1"/>
  <c r="U27" i="8"/>
  <c r="S27" i="8"/>
  <c r="R27" i="8"/>
  <c r="Q27" i="8"/>
  <c r="P27" i="8"/>
  <c r="E27" i="8"/>
  <c r="T27" i="8" s="1"/>
  <c r="T26" i="8"/>
  <c r="S26" i="8"/>
  <c r="R26" i="8"/>
  <c r="Q26" i="8"/>
  <c r="P26" i="8"/>
  <c r="E26" i="8"/>
  <c r="U26" i="8" s="1"/>
  <c r="W24" i="8"/>
  <c r="V24" i="8"/>
  <c r="S24" i="8"/>
  <c r="O24" i="8"/>
  <c r="N24" i="8"/>
  <c r="M24" i="8"/>
  <c r="L24" i="8"/>
  <c r="R24" i="8" s="1"/>
  <c r="K24" i="8"/>
  <c r="J24" i="8"/>
  <c r="I24" i="8"/>
  <c r="H24" i="8"/>
  <c r="P24" i="8" s="1"/>
  <c r="G24" i="8"/>
  <c r="F24" i="8"/>
  <c r="C24" i="8"/>
  <c r="B24" i="8"/>
  <c r="S23" i="8"/>
  <c r="R23" i="8"/>
  <c r="Q23" i="8"/>
  <c r="P23" i="8"/>
  <c r="E23" i="8"/>
  <c r="T23" i="8" s="1"/>
  <c r="U22" i="8"/>
  <c r="S22" i="8"/>
  <c r="R22" i="8"/>
  <c r="Q22" i="8"/>
  <c r="P22" i="8"/>
  <c r="E22" i="8"/>
  <c r="T22" i="8" s="1"/>
  <c r="U21" i="8"/>
  <c r="T21" i="8"/>
  <c r="S21" i="8"/>
  <c r="R21" i="8"/>
  <c r="Q21" i="8"/>
  <c r="P21" i="8"/>
  <c r="E21" i="8"/>
  <c r="S20" i="8"/>
  <c r="R20" i="8"/>
  <c r="Q20" i="8"/>
  <c r="P20" i="8"/>
  <c r="E20" i="8"/>
  <c r="U20" i="8" s="1"/>
  <c r="S19" i="8"/>
  <c r="R19" i="8"/>
  <c r="Q19" i="8"/>
  <c r="P19" i="8"/>
  <c r="E19" i="8"/>
  <c r="T19" i="8" s="1"/>
  <c r="U18" i="8"/>
  <c r="S18" i="8"/>
  <c r="R18" i="8"/>
  <c r="Q18" i="8"/>
  <c r="P18" i="8"/>
  <c r="E18" i="8"/>
  <c r="T18" i="8" s="1"/>
  <c r="T17" i="8"/>
  <c r="S17" i="8"/>
  <c r="R17" i="8"/>
  <c r="Q17" i="8"/>
  <c r="P17" i="8"/>
  <c r="E17" i="8"/>
  <c r="U17" i="8" s="1"/>
  <c r="W15" i="8"/>
  <c r="V15" i="8"/>
  <c r="S15" i="8"/>
  <c r="O15" i="8"/>
  <c r="N15" i="8"/>
  <c r="M15" i="8"/>
  <c r="L15" i="8"/>
  <c r="K15" i="8"/>
  <c r="J15" i="8"/>
  <c r="I15" i="8"/>
  <c r="H15" i="8"/>
  <c r="P15" i="8" s="1"/>
  <c r="G15" i="8"/>
  <c r="F15" i="8"/>
  <c r="C15" i="8"/>
  <c r="B15" i="8"/>
  <c r="S14" i="8"/>
  <c r="R14" i="8"/>
  <c r="Q14" i="8"/>
  <c r="P14" i="8"/>
  <c r="E14" i="8"/>
  <c r="T14" i="8" s="1"/>
  <c r="U13" i="8"/>
  <c r="S13" i="8"/>
  <c r="R13" i="8"/>
  <c r="Q13" i="8"/>
  <c r="P13" i="8"/>
  <c r="E13" i="8"/>
  <c r="T13" i="8" s="1"/>
  <c r="U12" i="8"/>
  <c r="T12" i="8"/>
  <c r="S12" i="8"/>
  <c r="R12" i="8"/>
  <c r="Q12" i="8"/>
  <c r="P12" i="8"/>
  <c r="E12" i="8"/>
  <c r="S11" i="8"/>
  <c r="R11" i="8"/>
  <c r="Q11" i="8"/>
  <c r="P11" i="8"/>
  <c r="E11" i="8"/>
  <c r="U11" i="8" s="1"/>
  <c r="S10" i="8"/>
  <c r="R10" i="8"/>
  <c r="Q10" i="8"/>
  <c r="P10" i="8"/>
  <c r="E10" i="8"/>
  <c r="T10" i="8" s="1"/>
  <c r="U9" i="8"/>
  <c r="S9" i="8"/>
  <c r="R9" i="8"/>
  <c r="Q9" i="8"/>
  <c r="P9" i="8"/>
  <c r="E9" i="8"/>
  <c r="T9" i="8" s="1"/>
  <c r="T93" i="7"/>
  <c r="S93" i="7"/>
  <c r="R93" i="7"/>
  <c r="Q93" i="7"/>
  <c r="P93" i="7"/>
  <c r="E93" i="7"/>
  <c r="U93" i="7" s="1"/>
  <c r="S92" i="7"/>
  <c r="R92" i="7"/>
  <c r="Q92" i="7"/>
  <c r="P92" i="7"/>
  <c r="E92" i="7"/>
  <c r="U92" i="7" s="1"/>
  <c r="S91" i="7"/>
  <c r="R91" i="7"/>
  <c r="Q91" i="7"/>
  <c r="P91" i="7"/>
  <c r="E91" i="7"/>
  <c r="T91" i="7" s="1"/>
  <c r="U90" i="7"/>
  <c r="S90" i="7"/>
  <c r="R90" i="7"/>
  <c r="Q90" i="7"/>
  <c r="P90" i="7"/>
  <c r="E90" i="7"/>
  <c r="T90" i="7" s="1"/>
  <c r="U89" i="7"/>
  <c r="T89" i="7"/>
  <c r="S89" i="7"/>
  <c r="R89" i="7"/>
  <c r="Q89" i="7"/>
  <c r="P89" i="7"/>
  <c r="E89" i="7"/>
  <c r="S88" i="7"/>
  <c r="R88" i="7"/>
  <c r="Q88" i="7"/>
  <c r="P88" i="7"/>
  <c r="E88" i="7"/>
  <c r="U88" i="7" s="1"/>
  <c r="S87" i="7"/>
  <c r="R87" i="7"/>
  <c r="Q87" i="7"/>
  <c r="P87" i="7"/>
  <c r="E87" i="7"/>
  <c r="T87" i="7" s="1"/>
  <c r="S86" i="7"/>
  <c r="R86" i="7"/>
  <c r="Q86" i="7"/>
  <c r="P86" i="7"/>
  <c r="E86" i="7"/>
  <c r="T86" i="7" s="1"/>
  <c r="W72" i="7"/>
  <c r="V72" i="7"/>
  <c r="O72" i="7"/>
  <c r="N72" i="7"/>
  <c r="M72" i="7"/>
  <c r="L72" i="7"/>
  <c r="K72" i="7"/>
  <c r="J72" i="7"/>
  <c r="I72" i="7"/>
  <c r="H72" i="7"/>
  <c r="G72" i="7"/>
  <c r="F72" i="7"/>
  <c r="C72" i="7"/>
  <c r="B72" i="7"/>
  <c r="W71" i="7"/>
  <c r="V71" i="7"/>
  <c r="O71" i="7"/>
  <c r="S71" i="7" s="1"/>
  <c r="N71" i="7"/>
  <c r="M71" i="7"/>
  <c r="L71" i="7"/>
  <c r="R71" i="7" s="1"/>
  <c r="K71" i="7"/>
  <c r="J71" i="7"/>
  <c r="I71" i="7"/>
  <c r="H71" i="7"/>
  <c r="G71" i="7"/>
  <c r="F71" i="7"/>
  <c r="C71" i="7"/>
  <c r="B71" i="7"/>
  <c r="E71" i="7" s="1"/>
  <c r="W70" i="7"/>
  <c r="V70" i="7"/>
  <c r="O70" i="7"/>
  <c r="N70" i="7"/>
  <c r="M70" i="7"/>
  <c r="L70" i="7"/>
  <c r="K70" i="7"/>
  <c r="J70" i="7"/>
  <c r="I70" i="7"/>
  <c r="Q70" i="7" s="1"/>
  <c r="H70" i="7"/>
  <c r="G70" i="7"/>
  <c r="F70" i="7"/>
  <c r="C70" i="7"/>
  <c r="B70" i="7"/>
  <c r="E70" i="7" s="1"/>
  <c r="S69" i="7"/>
  <c r="R69" i="7"/>
  <c r="Q69" i="7"/>
  <c r="U69" i="7" s="1"/>
  <c r="P69" i="7"/>
  <c r="E69" i="7"/>
  <c r="W67" i="7"/>
  <c r="V67" i="7"/>
  <c r="O67" i="7"/>
  <c r="N67" i="7"/>
  <c r="M67" i="7"/>
  <c r="L67" i="7"/>
  <c r="K67" i="7"/>
  <c r="J67" i="7"/>
  <c r="I67" i="7"/>
  <c r="H67" i="7"/>
  <c r="G67" i="7"/>
  <c r="F67" i="7"/>
  <c r="C67" i="7"/>
  <c r="B67" i="7"/>
  <c r="W66" i="7"/>
  <c r="V66" i="7"/>
  <c r="O66" i="7"/>
  <c r="N66" i="7"/>
  <c r="M66" i="7"/>
  <c r="S66" i="7" s="1"/>
  <c r="L66" i="7"/>
  <c r="R66" i="7" s="1"/>
  <c r="K66" i="7"/>
  <c r="J66" i="7"/>
  <c r="I66" i="7"/>
  <c r="H66" i="7"/>
  <c r="G66" i="7"/>
  <c r="F66" i="7"/>
  <c r="C66" i="7"/>
  <c r="B66" i="7"/>
  <c r="E66" i="7" s="1"/>
  <c r="S65" i="7"/>
  <c r="R65" i="7"/>
  <c r="Q65" i="7"/>
  <c r="P65" i="7"/>
  <c r="E65" i="7"/>
  <c r="T65" i="7" s="1"/>
  <c r="U64" i="7"/>
  <c r="S64" i="7"/>
  <c r="R64" i="7"/>
  <c r="Q64" i="7"/>
  <c r="P64" i="7"/>
  <c r="E64" i="7"/>
  <c r="T64" i="7" s="1"/>
  <c r="S63" i="7"/>
  <c r="R63" i="7"/>
  <c r="Q63" i="7"/>
  <c r="P63" i="7"/>
  <c r="E63" i="7"/>
  <c r="U63" i="7" s="1"/>
  <c r="S62" i="7"/>
  <c r="R62" i="7"/>
  <c r="Q62" i="7"/>
  <c r="P62" i="7"/>
  <c r="E62" i="7"/>
  <c r="U62" i="7" s="1"/>
  <c r="S61" i="7"/>
  <c r="R61" i="7"/>
  <c r="Q61" i="7"/>
  <c r="P61" i="7"/>
  <c r="E61" i="7"/>
  <c r="U61" i="7" s="1"/>
  <c r="V59" i="7"/>
  <c r="O59" i="7"/>
  <c r="N59" i="7"/>
  <c r="M59" i="7"/>
  <c r="S59" i="7" s="1"/>
  <c r="L59" i="7"/>
  <c r="R59" i="7" s="1"/>
  <c r="K59" i="7"/>
  <c r="J59" i="7"/>
  <c r="I59" i="7"/>
  <c r="H59" i="7"/>
  <c r="G59" i="7"/>
  <c r="F59" i="7"/>
  <c r="C59" i="7"/>
  <c r="B59" i="7"/>
  <c r="S58" i="7"/>
  <c r="R58" i="7"/>
  <c r="Q58" i="7"/>
  <c r="P58" i="7"/>
  <c r="E58" i="7"/>
  <c r="U58" i="7" s="1"/>
  <c r="S57" i="7"/>
  <c r="R57" i="7"/>
  <c r="Q57" i="7"/>
  <c r="P57" i="7"/>
  <c r="E57" i="7"/>
  <c r="T57" i="7" s="1"/>
  <c r="S56" i="7"/>
  <c r="R56" i="7"/>
  <c r="Q56" i="7"/>
  <c r="P56" i="7"/>
  <c r="E56" i="7"/>
  <c r="T56" i="7" s="1"/>
  <c r="S55" i="7"/>
  <c r="R55" i="7"/>
  <c r="Q55" i="7"/>
  <c r="P55" i="7"/>
  <c r="E55" i="7"/>
  <c r="T55" i="7" s="1"/>
  <c r="W53" i="7"/>
  <c r="V53" i="7"/>
  <c r="O53" i="7"/>
  <c r="N53" i="7"/>
  <c r="M53" i="7"/>
  <c r="L53" i="7"/>
  <c r="R53" i="7" s="1"/>
  <c r="K53" i="7"/>
  <c r="J53" i="7"/>
  <c r="I53" i="7"/>
  <c r="Q53" i="7" s="1"/>
  <c r="H53" i="7"/>
  <c r="G53" i="7"/>
  <c r="F53" i="7"/>
  <c r="C53" i="7"/>
  <c r="B53" i="7"/>
  <c r="S52" i="7"/>
  <c r="R52" i="7"/>
  <c r="Q52" i="7"/>
  <c r="P52" i="7"/>
  <c r="E52" i="7"/>
  <c r="S51" i="7"/>
  <c r="R51" i="7"/>
  <c r="Q51" i="7"/>
  <c r="P51" i="7"/>
  <c r="E51" i="7"/>
  <c r="T51" i="7" s="1"/>
  <c r="U50" i="7"/>
  <c r="T50" i="7"/>
  <c r="S50" i="7"/>
  <c r="R50" i="7"/>
  <c r="Q50" i="7"/>
  <c r="P50" i="7"/>
  <c r="E50" i="7"/>
  <c r="S49" i="7"/>
  <c r="R49" i="7"/>
  <c r="Q49" i="7"/>
  <c r="P49" i="7"/>
  <c r="E49" i="7"/>
  <c r="U49" i="7" s="1"/>
  <c r="S48" i="7"/>
  <c r="R48" i="7"/>
  <c r="Q48" i="7"/>
  <c r="P48" i="7"/>
  <c r="E48" i="7"/>
  <c r="T48" i="7" s="1"/>
  <c r="S47" i="7"/>
  <c r="R47" i="7"/>
  <c r="Q47" i="7"/>
  <c r="P47" i="7"/>
  <c r="E47" i="7"/>
  <c r="T47" i="7" s="1"/>
  <c r="T46" i="7"/>
  <c r="S46" i="7"/>
  <c r="R46" i="7"/>
  <c r="Q46" i="7"/>
  <c r="P46" i="7"/>
  <c r="E46" i="7"/>
  <c r="U46" i="7" s="1"/>
  <c r="S45" i="7"/>
  <c r="R45" i="7"/>
  <c r="Q45" i="7"/>
  <c r="P45" i="7"/>
  <c r="E45" i="7"/>
  <c r="U45" i="7" s="1"/>
  <c r="S44" i="7"/>
  <c r="R44" i="7"/>
  <c r="Q44" i="7"/>
  <c r="P44" i="7"/>
  <c r="E44" i="7"/>
  <c r="T44" i="7" s="1"/>
  <c r="S43" i="7"/>
  <c r="R43" i="7"/>
  <c r="Q43" i="7"/>
  <c r="U43" i="7" s="1"/>
  <c r="P43" i="7"/>
  <c r="E43" i="7"/>
  <c r="T43" i="7" s="1"/>
  <c r="U42" i="7"/>
  <c r="T42" i="7"/>
  <c r="S42" i="7"/>
  <c r="R42" i="7"/>
  <c r="Q42" i="7"/>
  <c r="P42" i="7"/>
  <c r="E42" i="7"/>
  <c r="W40" i="7"/>
  <c r="V40" i="7"/>
  <c r="O40" i="7"/>
  <c r="N40" i="7"/>
  <c r="M40" i="7"/>
  <c r="S40" i="7" s="1"/>
  <c r="L40" i="7"/>
  <c r="R40" i="7" s="1"/>
  <c r="K40" i="7"/>
  <c r="J40" i="7"/>
  <c r="I40" i="7"/>
  <c r="H40" i="7"/>
  <c r="G40" i="7"/>
  <c r="F40" i="7"/>
  <c r="C40" i="7"/>
  <c r="B40" i="7"/>
  <c r="E40" i="7" s="1"/>
  <c r="S39" i="7"/>
  <c r="R39" i="7"/>
  <c r="Q39" i="7"/>
  <c r="P39" i="7"/>
  <c r="E39" i="7"/>
  <c r="T39" i="7" s="1"/>
  <c r="U38" i="7"/>
  <c r="S38" i="7"/>
  <c r="R38" i="7"/>
  <c r="Q38" i="7"/>
  <c r="P38" i="7"/>
  <c r="E38" i="7"/>
  <c r="T38" i="7" s="1"/>
  <c r="U37" i="7"/>
  <c r="S37" i="7"/>
  <c r="R37" i="7"/>
  <c r="Q37" i="7"/>
  <c r="P37" i="7"/>
  <c r="E37" i="7"/>
  <c r="T37" i="7" s="1"/>
  <c r="S36" i="7"/>
  <c r="R36" i="7"/>
  <c r="Q36" i="7"/>
  <c r="P36" i="7"/>
  <c r="E36" i="7"/>
  <c r="U36" i="7" s="1"/>
  <c r="S35" i="7"/>
  <c r="R35" i="7"/>
  <c r="Q35" i="7"/>
  <c r="P35" i="7"/>
  <c r="E35" i="7"/>
  <c r="U35" i="7" s="1"/>
  <c r="W33" i="7"/>
  <c r="V33" i="7"/>
  <c r="R33" i="7"/>
  <c r="O33" i="7"/>
  <c r="N33" i="7"/>
  <c r="M33" i="7"/>
  <c r="L33" i="7"/>
  <c r="K33" i="7"/>
  <c r="J33" i="7"/>
  <c r="I33" i="7"/>
  <c r="Q33" i="7" s="1"/>
  <c r="H33" i="7"/>
  <c r="P33" i="7" s="1"/>
  <c r="G33" i="7"/>
  <c r="F33" i="7"/>
  <c r="C33" i="7"/>
  <c r="B33" i="7"/>
  <c r="E33" i="7" s="1"/>
  <c r="S32" i="7"/>
  <c r="R32" i="7"/>
  <c r="Q32" i="7"/>
  <c r="U32" i="7" s="1"/>
  <c r="P32" i="7"/>
  <c r="T32" i="7" s="1"/>
  <c r="E32" i="7"/>
  <c r="W30" i="7"/>
  <c r="V30" i="7"/>
  <c r="O30" i="7"/>
  <c r="N30" i="7"/>
  <c r="M30" i="7"/>
  <c r="L30" i="7"/>
  <c r="R30" i="7" s="1"/>
  <c r="K30" i="7"/>
  <c r="J30" i="7"/>
  <c r="I30" i="7"/>
  <c r="H30" i="7"/>
  <c r="G30" i="7"/>
  <c r="F30" i="7"/>
  <c r="C30" i="7"/>
  <c r="B30" i="7"/>
  <c r="S29" i="7"/>
  <c r="R29" i="7"/>
  <c r="Q29" i="7"/>
  <c r="P29" i="7"/>
  <c r="E29" i="7"/>
  <c r="T29" i="7" s="1"/>
  <c r="S28" i="7"/>
  <c r="R28" i="7"/>
  <c r="Q28" i="7"/>
  <c r="P28" i="7"/>
  <c r="E28" i="7"/>
  <c r="T28" i="7" s="1"/>
  <c r="U27" i="7"/>
  <c r="T27" i="7"/>
  <c r="S27" i="7"/>
  <c r="R27" i="7"/>
  <c r="Q27" i="7"/>
  <c r="P27" i="7"/>
  <c r="E27" i="7"/>
  <c r="S26" i="7"/>
  <c r="R26" i="7"/>
  <c r="Q26" i="7"/>
  <c r="P26" i="7"/>
  <c r="E26" i="7"/>
  <c r="U26" i="7" s="1"/>
  <c r="W24" i="7"/>
  <c r="V24" i="7"/>
  <c r="O24" i="7"/>
  <c r="N24" i="7"/>
  <c r="M24" i="7"/>
  <c r="S24" i="7" s="1"/>
  <c r="L24" i="7"/>
  <c r="R24" i="7" s="1"/>
  <c r="K24" i="7"/>
  <c r="J24" i="7"/>
  <c r="I24" i="7"/>
  <c r="H24" i="7"/>
  <c r="G24" i="7"/>
  <c r="F24" i="7"/>
  <c r="C24" i="7"/>
  <c r="B24" i="7"/>
  <c r="E24" i="7" s="1"/>
  <c r="U23" i="7"/>
  <c r="S23" i="7"/>
  <c r="R23" i="7"/>
  <c r="Q23" i="7"/>
  <c r="P23" i="7"/>
  <c r="E23" i="7"/>
  <c r="T23" i="7" s="1"/>
  <c r="T22" i="7"/>
  <c r="S22" i="7"/>
  <c r="R22" i="7"/>
  <c r="Q22" i="7"/>
  <c r="P22" i="7"/>
  <c r="E22" i="7"/>
  <c r="U22" i="7" s="1"/>
  <c r="S21" i="7"/>
  <c r="R21" i="7"/>
  <c r="Q21" i="7"/>
  <c r="P21" i="7"/>
  <c r="E21" i="7"/>
  <c r="U21" i="7" s="1"/>
  <c r="S20" i="7"/>
  <c r="R20" i="7"/>
  <c r="Q20" i="7"/>
  <c r="P20" i="7"/>
  <c r="E20" i="7"/>
  <c r="T20" i="7" s="1"/>
  <c r="S19" i="7"/>
  <c r="R19" i="7"/>
  <c r="Q19" i="7"/>
  <c r="U19" i="7" s="1"/>
  <c r="P19" i="7"/>
  <c r="E19" i="7"/>
  <c r="T19" i="7" s="1"/>
  <c r="U18" i="7"/>
  <c r="T18" i="7"/>
  <c r="S18" i="7"/>
  <c r="R18" i="7"/>
  <c r="Q18" i="7"/>
  <c r="P18" i="7"/>
  <c r="E18" i="7"/>
  <c r="S17" i="7"/>
  <c r="R17" i="7"/>
  <c r="Q17" i="7"/>
  <c r="P17" i="7"/>
  <c r="E17" i="7"/>
  <c r="U17" i="7" s="1"/>
  <c r="W15" i="7"/>
  <c r="V15" i="7"/>
  <c r="O15" i="7"/>
  <c r="N15" i="7"/>
  <c r="M15" i="7"/>
  <c r="L15" i="7"/>
  <c r="K15" i="7"/>
  <c r="J15" i="7"/>
  <c r="I15" i="7"/>
  <c r="Q15" i="7" s="1"/>
  <c r="H15" i="7"/>
  <c r="G15" i="7"/>
  <c r="F15" i="7"/>
  <c r="C15" i="7"/>
  <c r="B15" i="7"/>
  <c r="E15" i="7" s="1"/>
  <c r="S14" i="7"/>
  <c r="R14" i="7"/>
  <c r="Q14" i="7"/>
  <c r="P14" i="7"/>
  <c r="E14" i="7"/>
  <c r="T14" i="7" s="1"/>
  <c r="U13" i="7"/>
  <c r="T13" i="7"/>
  <c r="S13" i="7"/>
  <c r="R13" i="7"/>
  <c r="Q13" i="7"/>
  <c r="P13" i="7"/>
  <c r="E13" i="7"/>
  <c r="S12" i="7"/>
  <c r="R12" i="7"/>
  <c r="Q12" i="7"/>
  <c r="P12" i="7"/>
  <c r="E12" i="7"/>
  <c r="U12" i="7" s="1"/>
  <c r="S11" i="7"/>
  <c r="R11" i="7"/>
  <c r="Q11" i="7"/>
  <c r="P11" i="7"/>
  <c r="E11" i="7"/>
  <c r="T11" i="7" s="1"/>
  <c r="S10" i="7"/>
  <c r="R10" i="7"/>
  <c r="Q10" i="7"/>
  <c r="U10" i="7" s="1"/>
  <c r="P10" i="7"/>
  <c r="E10" i="7"/>
  <c r="T10" i="7" s="1"/>
  <c r="S9" i="7"/>
  <c r="R9" i="7"/>
  <c r="Q9" i="7"/>
  <c r="P9" i="7"/>
  <c r="E9" i="7"/>
  <c r="U9" i="7" s="1"/>
  <c r="S93" i="6"/>
  <c r="R93" i="6"/>
  <c r="Q93" i="6"/>
  <c r="P93" i="6"/>
  <c r="E93" i="6"/>
  <c r="U93" i="6" s="1"/>
  <c r="S92" i="6"/>
  <c r="R92" i="6"/>
  <c r="Q92" i="6"/>
  <c r="P92" i="6"/>
  <c r="E92" i="6"/>
  <c r="T92" i="6" s="1"/>
  <c r="S91" i="6"/>
  <c r="R91" i="6"/>
  <c r="Q91" i="6"/>
  <c r="P91" i="6"/>
  <c r="E91" i="6"/>
  <c r="T91" i="6" s="1"/>
  <c r="S90" i="6"/>
  <c r="R90" i="6"/>
  <c r="Q90" i="6"/>
  <c r="P90" i="6"/>
  <c r="E90" i="6"/>
  <c r="T90" i="6" s="1"/>
  <c r="S89" i="6"/>
  <c r="R89" i="6"/>
  <c r="Q89" i="6"/>
  <c r="P89" i="6"/>
  <c r="E89" i="6"/>
  <c r="U89" i="6" s="1"/>
  <c r="S88" i="6"/>
  <c r="R88" i="6"/>
  <c r="Q88" i="6"/>
  <c r="P88" i="6"/>
  <c r="E88" i="6"/>
  <c r="T88" i="6" s="1"/>
  <c r="S87" i="6"/>
  <c r="R87" i="6"/>
  <c r="Q87" i="6"/>
  <c r="P87" i="6"/>
  <c r="E87" i="6"/>
  <c r="T87" i="6" s="1"/>
  <c r="U86" i="6"/>
  <c r="T86" i="6"/>
  <c r="S86" i="6"/>
  <c r="R86" i="6"/>
  <c r="Q86" i="6"/>
  <c r="P86" i="6"/>
  <c r="E86" i="6"/>
  <c r="W72" i="6"/>
  <c r="V72" i="6"/>
  <c r="O72" i="6"/>
  <c r="N72" i="6"/>
  <c r="M72" i="6"/>
  <c r="L72" i="6"/>
  <c r="R72" i="6" s="1"/>
  <c r="K72" i="6"/>
  <c r="J72" i="6"/>
  <c r="I72" i="6"/>
  <c r="H72" i="6"/>
  <c r="P72" i="6" s="1"/>
  <c r="G72" i="6"/>
  <c r="F72" i="6"/>
  <c r="C72" i="6"/>
  <c r="B72" i="6"/>
  <c r="W71" i="6"/>
  <c r="V71" i="6"/>
  <c r="O71" i="6"/>
  <c r="S71" i="6" s="1"/>
  <c r="N71" i="6"/>
  <c r="R71" i="6" s="1"/>
  <c r="M71" i="6"/>
  <c r="L71" i="6"/>
  <c r="K71" i="6"/>
  <c r="J71" i="6"/>
  <c r="I71" i="6"/>
  <c r="H71" i="6"/>
  <c r="G71" i="6"/>
  <c r="F71" i="6"/>
  <c r="C71" i="6"/>
  <c r="B71" i="6"/>
  <c r="W70" i="6"/>
  <c r="V70" i="6"/>
  <c r="O70" i="6"/>
  <c r="N70" i="6"/>
  <c r="M70" i="6"/>
  <c r="S70" i="6" s="1"/>
  <c r="L70" i="6"/>
  <c r="K70" i="6"/>
  <c r="J70" i="6"/>
  <c r="I70" i="6"/>
  <c r="H70" i="6"/>
  <c r="G70" i="6"/>
  <c r="F70" i="6"/>
  <c r="E70" i="6"/>
  <c r="C70" i="6"/>
  <c r="B70" i="6"/>
  <c r="S69" i="6"/>
  <c r="R69" i="6"/>
  <c r="Q69" i="6"/>
  <c r="U69" i="6" s="1"/>
  <c r="P69" i="6"/>
  <c r="T69" i="6" s="1"/>
  <c r="E69" i="6"/>
  <c r="W67" i="6"/>
  <c r="V67" i="6"/>
  <c r="O67" i="6"/>
  <c r="N67" i="6"/>
  <c r="M67" i="6"/>
  <c r="L67" i="6"/>
  <c r="R67" i="6" s="1"/>
  <c r="K67" i="6"/>
  <c r="J67" i="6"/>
  <c r="I67" i="6"/>
  <c r="H67" i="6"/>
  <c r="P67" i="6" s="1"/>
  <c r="G67" i="6"/>
  <c r="F67" i="6"/>
  <c r="C67" i="6"/>
  <c r="B67" i="6"/>
  <c r="W66" i="6"/>
  <c r="V66" i="6"/>
  <c r="S66" i="6"/>
  <c r="R66" i="6"/>
  <c r="O66" i="6"/>
  <c r="N66" i="6"/>
  <c r="M66" i="6"/>
  <c r="L66" i="6"/>
  <c r="K66" i="6"/>
  <c r="J66" i="6"/>
  <c r="I66" i="6"/>
  <c r="Q66" i="6" s="1"/>
  <c r="H66" i="6"/>
  <c r="P66" i="6" s="1"/>
  <c r="G66" i="6"/>
  <c r="F66" i="6"/>
  <c r="C66" i="6"/>
  <c r="B66" i="6"/>
  <c r="E66" i="6" s="1"/>
  <c r="U65" i="6"/>
  <c r="S65" i="6"/>
  <c r="R65" i="6"/>
  <c r="Q65" i="6"/>
  <c r="P65" i="6"/>
  <c r="E65" i="6"/>
  <c r="T65" i="6" s="1"/>
  <c r="S64" i="6"/>
  <c r="R64" i="6"/>
  <c r="Q64" i="6"/>
  <c r="P64" i="6"/>
  <c r="E64" i="6"/>
  <c r="U64" i="6" s="1"/>
  <c r="S63" i="6"/>
  <c r="R63" i="6"/>
  <c r="Q63" i="6"/>
  <c r="P63" i="6"/>
  <c r="E63" i="6"/>
  <c r="U63" i="6" s="1"/>
  <c r="S62" i="6"/>
  <c r="R62" i="6"/>
  <c r="Q62" i="6"/>
  <c r="P62" i="6"/>
  <c r="E62" i="6"/>
  <c r="T62" i="6" s="1"/>
  <c r="S61" i="6"/>
  <c r="R61" i="6"/>
  <c r="Q61" i="6"/>
  <c r="P61" i="6"/>
  <c r="E61" i="6"/>
  <c r="T61" i="6" s="1"/>
  <c r="V59" i="6"/>
  <c r="S59" i="6"/>
  <c r="O59" i="6"/>
  <c r="N59" i="6"/>
  <c r="M59" i="6"/>
  <c r="L59" i="6"/>
  <c r="R59" i="6" s="1"/>
  <c r="K59" i="6"/>
  <c r="J59" i="6"/>
  <c r="I59" i="6"/>
  <c r="H59" i="6"/>
  <c r="G59" i="6"/>
  <c r="F59" i="6"/>
  <c r="C59" i="6"/>
  <c r="B59" i="6"/>
  <c r="E59" i="6" s="1"/>
  <c r="S58" i="6"/>
  <c r="R58" i="6"/>
  <c r="Q58" i="6"/>
  <c r="P58" i="6"/>
  <c r="E58" i="6"/>
  <c r="T58" i="6" s="1"/>
  <c r="U57" i="6"/>
  <c r="S57" i="6"/>
  <c r="R57" i="6"/>
  <c r="Q57" i="6"/>
  <c r="P57" i="6"/>
  <c r="E57" i="6"/>
  <c r="T57" i="6" s="1"/>
  <c r="S56" i="6"/>
  <c r="R56" i="6"/>
  <c r="Q56" i="6"/>
  <c r="P56" i="6"/>
  <c r="E56" i="6"/>
  <c r="U56" i="6" s="1"/>
  <c r="S55" i="6"/>
  <c r="R55" i="6"/>
  <c r="Q55" i="6"/>
  <c r="P55" i="6"/>
  <c r="E55" i="6"/>
  <c r="U55" i="6" s="1"/>
  <c r="W53" i="6"/>
  <c r="V53" i="6"/>
  <c r="O53" i="6"/>
  <c r="N53" i="6"/>
  <c r="M53" i="6"/>
  <c r="L53" i="6"/>
  <c r="K53" i="6"/>
  <c r="J53" i="6"/>
  <c r="I53" i="6"/>
  <c r="Q53" i="6" s="1"/>
  <c r="H53" i="6"/>
  <c r="P53" i="6" s="1"/>
  <c r="G53" i="6"/>
  <c r="F53" i="6"/>
  <c r="C53" i="6"/>
  <c r="B53" i="6"/>
  <c r="U52" i="6"/>
  <c r="S52" i="6"/>
  <c r="R52" i="6"/>
  <c r="Q52" i="6"/>
  <c r="P52" i="6"/>
  <c r="E52" i="6"/>
  <c r="T52" i="6" s="1"/>
  <c r="S51" i="6"/>
  <c r="R51" i="6"/>
  <c r="Q51" i="6"/>
  <c r="P51" i="6"/>
  <c r="E51" i="6"/>
  <c r="S50" i="6"/>
  <c r="R50" i="6"/>
  <c r="Q50" i="6"/>
  <c r="P50" i="6"/>
  <c r="E50" i="6"/>
  <c r="U50" i="6" s="1"/>
  <c r="S49" i="6"/>
  <c r="R49" i="6"/>
  <c r="Q49" i="6"/>
  <c r="P49" i="6"/>
  <c r="E49" i="6"/>
  <c r="T49" i="6" s="1"/>
  <c r="S48" i="6"/>
  <c r="R48" i="6"/>
  <c r="Q48" i="6"/>
  <c r="P48" i="6"/>
  <c r="E48" i="6"/>
  <c r="T48" i="6" s="1"/>
  <c r="U47" i="6"/>
  <c r="T47" i="6"/>
  <c r="S47" i="6"/>
  <c r="R47" i="6"/>
  <c r="Q47" i="6"/>
  <c r="P47" i="6"/>
  <c r="E47" i="6"/>
  <c r="S46" i="6"/>
  <c r="R46" i="6"/>
  <c r="Q46" i="6"/>
  <c r="P46" i="6"/>
  <c r="E46" i="6"/>
  <c r="U46" i="6" s="1"/>
  <c r="S45" i="6"/>
  <c r="R45" i="6"/>
  <c r="Q45" i="6"/>
  <c r="P45" i="6"/>
  <c r="E45" i="6"/>
  <c r="T45" i="6" s="1"/>
  <c r="U44" i="6"/>
  <c r="S44" i="6"/>
  <c r="R44" i="6"/>
  <c r="Q44" i="6"/>
  <c r="P44" i="6"/>
  <c r="E44" i="6"/>
  <c r="T44" i="6" s="1"/>
  <c r="U43" i="6"/>
  <c r="T43" i="6"/>
  <c r="S43" i="6"/>
  <c r="R43" i="6"/>
  <c r="Q43" i="6"/>
  <c r="P43" i="6"/>
  <c r="E43" i="6"/>
  <c r="S42" i="6"/>
  <c r="R42" i="6"/>
  <c r="Q42" i="6"/>
  <c r="P42" i="6"/>
  <c r="E42" i="6"/>
  <c r="U42" i="6" s="1"/>
  <c r="W40" i="6"/>
  <c r="V40" i="6"/>
  <c r="R40" i="6"/>
  <c r="O40" i="6"/>
  <c r="N40" i="6"/>
  <c r="M40" i="6"/>
  <c r="S40" i="6" s="1"/>
  <c r="L40" i="6"/>
  <c r="K40" i="6"/>
  <c r="J40" i="6"/>
  <c r="I40" i="6"/>
  <c r="H40" i="6"/>
  <c r="G40" i="6"/>
  <c r="F40" i="6"/>
  <c r="C40" i="6"/>
  <c r="B40" i="6"/>
  <c r="S39" i="6"/>
  <c r="R39" i="6"/>
  <c r="Q39" i="6"/>
  <c r="P39" i="6"/>
  <c r="E39" i="6"/>
  <c r="T39" i="6" s="1"/>
  <c r="S38" i="6"/>
  <c r="R38" i="6"/>
  <c r="Q38" i="6"/>
  <c r="P38" i="6"/>
  <c r="E38" i="6"/>
  <c r="T38" i="6" s="1"/>
  <c r="S37" i="6"/>
  <c r="R37" i="6"/>
  <c r="Q37" i="6"/>
  <c r="P37" i="6"/>
  <c r="E37" i="6"/>
  <c r="U37" i="6" s="1"/>
  <c r="S36" i="6"/>
  <c r="R36" i="6"/>
  <c r="Q36" i="6"/>
  <c r="P36" i="6"/>
  <c r="E36" i="6"/>
  <c r="T36" i="6" s="1"/>
  <c r="S35" i="6"/>
  <c r="R35" i="6"/>
  <c r="Q35" i="6"/>
  <c r="P35" i="6"/>
  <c r="E35" i="6"/>
  <c r="T35" i="6" s="1"/>
  <c r="W33" i="6"/>
  <c r="V33" i="6"/>
  <c r="O33" i="6"/>
  <c r="N33" i="6"/>
  <c r="M33" i="6"/>
  <c r="S33" i="6" s="1"/>
  <c r="L33" i="6"/>
  <c r="R33" i="6" s="1"/>
  <c r="K33" i="6"/>
  <c r="J33" i="6"/>
  <c r="I33" i="6"/>
  <c r="Q33" i="6" s="1"/>
  <c r="H33" i="6"/>
  <c r="G33" i="6"/>
  <c r="F33" i="6"/>
  <c r="C33" i="6"/>
  <c r="B33" i="6"/>
  <c r="S32" i="6"/>
  <c r="R32" i="6"/>
  <c r="Q32" i="6"/>
  <c r="P32" i="6"/>
  <c r="E32" i="6"/>
  <c r="W30" i="6"/>
  <c r="V30" i="6"/>
  <c r="O30" i="6"/>
  <c r="N30" i="6"/>
  <c r="M30" i="6"/>
  <c r="L30" i="6"/>
  <c r="K30" i="6"/>
  <c r="J30" i="6"/>
  <c r="I30" i="6"/>
  <c r="H30" i="6"/>
  <c r="G30" i="6"/>
  <c r="F30" i="6"/>
  <c r="C30" i="6"/>
  <c r="B30" i="6"/>
  <c r="S29" i="6"/>
  <c r="R29" i="6"/>
  <c r="Q29" i="6"/>
  <c r="P29" i="6"/>
  <c r="E29" i="6"/>
  <c r="T29" i="6" s="1"/>
  <c r="T28" i="6"/>
  <c r="S28" i="6"/>
  <c r="R28" i="6"/>
  <c r="Q28" i="6"/>
  <c r="P28" i="6"/>
  <c r="E28" i="6"/>
  <c r="U28" i="6" s="1"/>
  <c r="S27" i="6"/>
  <c r="R27" i="6"/>
  <c r="Q27" i="6"/>
  <c r="P27" i="6"/>
  <c r="E27" i="6"/>
  <c r="U27" i="6" s="1"/>
  <c r="S26" i="6"/>
  <c r="R26" i="6"/>
  <c r="Q26" i="6"/>
  <c r="P26" i="6"/>
  <c r="E26" i="6"/>
  <c r="T26" i="6" s="1"/>
  <c r="W24" i="6"/>
  <c r="V24" i="6"/>
  <c r="R24" i="6"/>
  <c r="O24" i="6"/>
  <c r="N24" i="6"/>
  <c r="M24" i="6"/>
  <c r="S24" i="6" s="1"/>
  <c r="L24" i="6"/>
  <c r="K24" i="6"/>
  <c r="J24" i="6"/>
  <c r="I24" i="6"/>
  <c r="Q24" i="6" s="1"/>
  <c r="H24" i="6"/>
  <c r="G24" i="6"/>
  <c r="F24" i="6"/>
  <c r="C24" i="6"/>
  <c r="E24" i="6" s="1"/>
  <c r="B24" i="6"/>
  <c r="U23" i="6"/>
  <c r="T23" i="6"/>
  <c r="S23" i="6"/>
  <c r="R23" i="6"/>
  <c r="Q23" i="6"/>
  <c r="P23" i="6"/>
  <c r="E23" i="6"/>
  <c r="S22" i="6"/>
  <c r="R22" i="6"/>
  <c r="Q22" i="6"/>
  <c r="P22" i="6"/>
  <c r="E22" i="6"/>
  <c r="U22" i="6" s="1"/>
  <c r="S21" i="6"/>
  <c r="R21" i="6"/>
  <c r="Q21" i="6"/>
  <c r="P21" i="6"/>
  <c r="E21" i="6"/>
  <c r="T21" i="6" s="1"/>
  <c r="U20" i="6"/>
  <c r="S20" i="6"/>
  <c r="R20" i="6"/>
  <c r="Q20" i="6"/>
  <c r="P20" i="6"/>
  <c r="E20" i="6"/>
  <c r="T20" i="6" s="1"/>
  <c r="S19" i="6"/>
  <c r="R19" i="6"/>
  <c r="Q19" i="6"/>
  <c r="U19" i="6" s="1"/>
  <c r="P19" i="6"/>
  <c r="T19" i="6" s="1"/>
  <c r="E19" i="6"/>
  <c r="S18" i="6"/>
  <c r="R18" i="6"/>
  <c r="Q18" i="6"/>
  <c r="P18" i="6"/>
  <c r="E18" i="6"/>
  <c r="U18" i="6" s="1"/>
  <c r="S17" i="6"/>
  <c r="R17" i="6"/>
  <c r="Q17" i="6"/>
  <c r="P17" i="6"/>
  <c r="E17" i="6"/>
  <c r="T17" i="6" s="1"/>
  <c r="W15" i="6"/>
  <c r="V15" i="6"/>
  <c r="O15" i="6"/>
  <c r="N15" i="6"/>
  <c r="R15" i="6" s="1"/>
  <c r="M15" i="6"/>
  <c r="L15" i="6"/>
  <c r="K15" i="6"/>
  <c r="J15" i="6"/>
  <c r="I15" i="6"/>
  <c r="H15" i="6"/>
  <c r="G15" i="6"/>
  <c r="F15" i="6"/>
  <c r="E15" i="6"/>
  <c r="C15" i="6"/>
  <c r="B15" i="6"/>
  <c r="U14" i="6"/>
  <c r="T14" i="6"/>
  <c r="S14" i="6"/>
  <c r="R14" i="6"/>
  <c r="Q14" i="6"/>
  <c r="P14" i="6"/>
  <c r="E14" i="6"/>
  <c r="S13" i="6"/>
  <c r="R13" i="6"/>
  <c r="Q13" i="6"/>
  <c r="P13" i="6"/>
  <c r="E13" i="6"/>
  <c r="U13" i="6" s="1"/>
  <c r="S12" i="6"/>
  <c r="R12" i="6"/>
  <c r="Q12" i="6"/>
  <c r="P12" i="6"/>
  <c r="E12" i="6"/>
  <c r="T12" i="6" s="1"/>
  <c r="U11" i="6"/>
  <c r="S11" i="6"/>
  <c r="R11" i="6"/>
  <c r="Q11" i="6"/>
  <c r="P11" i="6"/>
  <c r="E11" i="6"/>
  <c r="T11" i="6" s="1"/>
  <c r="S10" i="6"/>
  <c r="R10" i="6"/>
  <c r="Q10" i="6"/>
  <c r="P10" i="6"/>
  <c r="E10" i="6"/>
  <c r="S9" i="6"/>
  <c r="R9" i="6"/>
  <c r="Q9" i="6"/>
  <c r="P9" i="6"/>
  <c r="E9" i="6"/>
  <c r="S93" i="5"/>
  <c r="R93" i="5"/>
  <c r="Q93" i="5"/>
  <c r="P93" i="5"/>
  <c r="E93" i="5"/>
  <c r="T93" i="5" s="1"/>
  <c r="S92" i="5"/>
  <c r="R92" i="5"/>
  <c r="Q92" i="5"/>
  <c r="P92" i="5"/>
  <c r="E92" i="5"/>
  <c r="T92" i="5" s="1"/>
  <c r="U91" i="5"/>
  <c r="T91" i="5"/>
  <c r="S91" i="5"/>
  <c r="R91" i="5"/>
  <c r="Q91" i="5"/>
  <c r="P91" i="5"/>
  <c r="E91" i="5"/>
  <c r="S90" i="5"/>
  <c r="R90" i="5"/>
  <c r="Q90" i="5"/>
  <c r="P90" i="5"/>
  <c r="E90" i="5"/>
  <c r="U90" i="5" s="1"/>
  <c r="S89" i="5"/>
  <c r="R89" i="5"/>
  <c r="Q89" i="5"/>
  <c r="P89" i="5"/>
  <c r="E89" i="5"/>
  <c r="T89" i="5" s="1"/>
  <c r="U88" i="5"/>
  <c r="S88" i="5"/>
  <c r="R88" i="5"/>
  <c r="Q88" i="5"/>
  <c r="P88" i="5"/>
  <c r="E88" i="5"/>
  <c r="T88" i="5" s="1"/>
  <c r="U87" i="5"/>
  <c r="T87" i="5"/>
  <c r="S87" i="5"/>
  <c r="R87" i="5"/>
  <c r="Q87" i="5"/>
  <c r="P87" i="5"/>
  <c r="E87" i="5"/>
  <c r="S86" i="5"/>
  <c r="R86" i="5"/>
  <c r="Q86" i="5"/>
  <c r="P86" i="5"/>
  <c r="E86" i="5"/>
  <c r="U86" i="5" s="1"/>
  <c r="W72" i="5"/>
  <c r="V72" i="5"/>
  <c r="O72" i="5"/>
  <c r="N72" i="5"/>
  <c r="M72" i="5"/>
  <c r="L72" i="5"/>
  <c r="K72" i="5"/>
  <c r="J72" i="5"/>
  <c r="I72" i="5"/>
  <c r="H72" i="5"/>
  <c r="G72" i="5"/>
  <c r="F72" i="5"/>
  <c r="C72" i="5"/>
  <c r="B72" i="5"/>
  <c r="W71" i="5"/>
  <c r="V71" i="5"/>
  <c r="O71" i="5"/>
  <c r="N71" i="5"/>
  <c r="R71" i="5" s="1"/>
  <c r="M71" i="5"/>
  <c r="S71" i="5" s="1"/>
  <c r="L71" i="5"/>
  <c r="K71" i="5"/>
  <c r="J71" i="5"/>
  <c r="I71" i="5"/>
  <c r="H71" i="5"/>
  <c r="G71" i="5"/>
  <c r="F71" i="5"/>
  <c r="C71" i="5"/>
  <c r="B71" i="5"/>
  <c r="E71" i="5" s="1"/>
  <c r="W70" i="5"/>
  <c r="V70" i="5"/>
  <c r="O70" i="5"/>
  <c r="N70" i="5"/>
  <c r="M70" i="5"/>
  <c r="S70" i="5" s="1"/>
  <c r="L70" i="5"/>
  <c r="R70" i="5" s="1"/>
  <c r="K70" i="5"/>
  <c r="J70" i="5"/>
  <c r="I70" i="5"/>
  <c r="Q70" i="5" s="1"/>
  <c r="H70" i="5"/>
  <c r="G70" i="5"/>
  <c r="F70" i="5"/>
  <c r="C70" i="5"/>
  <c r="B70" i="5"/>
  <c r="S69" i="5"/>
  <c r="R69" i="5"/>
  <c r="Q69" i="5"/>
  <c r="P69" i="5"/>
  <c r="E69" i="5"/>
  <c r="W67" i="5"/>
  <c r="V67" i="5"/>
  <c r="O67" i="5"/>
  <c r="N67" i="5"/>
  <c r="M67" i="5"/>
  <c r="L67" i="5"/>
  <c r="K67" i="5"/>
  <c r="J67" i="5"/>
  <c r="I67" i="5"/>
  <c r="H67" i="5"/>
  <c r="G67" i="5"/>
  <c r="F67" i="5"/>
  <c r="C67" i="5"/>
  <c r="B67" i="5"/>
  <c r="W66" i="5"/>
  <c r="V66" i="5"/>
  <c r="O66" i="5"/>
  <c r="N66" i="5"/>
  <c r="M66" i="5"/>
  <c r="S66" i="5" s="1"/>
  <c r="L66" i="5"/>
  <c r="R66" i="5" s="1"/>
  <c r="K66" i="5"/>
  <c r="J66" i="5"/>
  <c r="I66" i="5"/>
  <c r="H66" i="5"/>
  <c r="G66" i="5"/>
  <c r="F66" i="5"/>
  <c r="C66" i="5"/>
  <c r="B66" i="5"/>
  <c r="E66" i="5" s="1"/>
  <c r="S65" i="5"/>
  <c r="R65" i="5"/>
  <c r="Q65" i="5"/>
  <c r="P65" i="5"/>
  <c r="E65" i="5"/>
  <c r="T65" i="5" s="1"/>
  <c r="S64" i="5"/>
  <c r="R64" i="5"/>
  <c r="Q64" i="5"/>
  <c r="P64" i="5"/>
  <c r="E64" i="5"/>
  <c r="U64" i="5" s="1"/>
  <c r="S63" i="5"/>
  <c r="R63" i="5"/>
  <c r="Q63" i="5"/>
  <c r="P63" i="5"/>
  <c r="E63" i="5"/>
  <c r="T63" i="5" s="1"/>
  <c r="S62" i="5"/>
  <c r="R62" i="5"/>
  <c r="Q62" i="5"/>
  <c r="P62" i="5"/>
  <c r="E62" i="5"/>
  <c r="T62" i="5" s="1"/>
  <c r="U61" i="5"/>
  <c r="T61" i="5"/>
  <c r="S61" i="5"/>
  <c r="R61" i="5"/>
  <c r="Q61" i="5"/>
  <c r="P61" i="5"/>
  <c r="E61" i="5"/>
  <c r="V59" i="5"/>
  <c r="O59" i="5"/>
  <c r="N59" i="5"/>
  <c r="M59" i="5"/>
  <c r="S59" i="5" s="1"/>
  <c r="L59" i="5"/>
  <c r="R59" i="5" s="1"/>
  <c r="K59" i="5"/>
  <c r="J59" i="5"/>
  <c r="I59" i="5"/>
  <c r="H59" i="5"/>
  <c r="G59" i="5"/>
  <c r="F59" i="5"/>
  <c r="C59" i="5"/>
  <c r="B59" i="5"/>
  <c r="E59" i="5" s="1"/>
  <c r="S58" i="5"/>
  <c r="R58" i="5"/>
  <c r="Q58" i="5"/>
  <c r="P58" i="5"/>
  <c r="E58" i="5"/>
  <c r="T58" i="5" s="1"/>
  <c r="T57" i="5"/>
  <c r="S57" i="5"/>
  <c r="R57" i="5"/>
  <c r="Q57" i="5"/>
  <c r="P57" i="5"/>
  <c r="E57" i="5"/>
  <c r="U57" i="5" s="1"/>
  <c r="S56" i="5"/>
  <c r="R56" i="5"/>
  <c r="Q56" i="5"/>
  <c r="P56" i="5"/>
  <c r="E56" i="5"/>
  <c r="U56" i="5" s="1"/>
  <c r="S55" i="5"/>
  <c r="R55" i="5"/>
  <c r="Q55" i="5"/>
  <c r="P55" i="5"/>
  <c r="E55" i="5"/>
  <c r="T55" i="5" s="1"/>
  <c r="W53" i="5"/>
  <c r="V53" i="5"/>
  <c r="O53" i="5"/>
  <c r="N53" i="5"/>
  <c r="M53" i="5"/>
  <c r="L53" i="5"/>
  <c r="K53" i="5"/>
  <c r="J53" i="5"/>
  <c r="I53" i="5"/>
  <c r="H53" i="5"/>
  <c r="G53" i="5"/>
  <c r="F53" i="5"/>
  <c r="C53" i="5"/>
  <c r="B53" i="5"/>
  <c r="U52" i="5"/>
  <c r="T52" i="5"/>
  <c r="S52" i="5"/>
  <c r="R52" i="5"/>
  <c r="Q52" i="5"/>
  <c r="P52" i="5"/>
  <c r="E52" i="5"/>
  <c r="S51" i="5"/>
  <c r="R51" i="5"/>
  <c r="Q51" i="5"/>
  <c r="P51" i="5"/>
  <c r="E51" i="5"/>
  <c r="S50" i="5"/>
  <c r="R50" i="5"/>
  <c r="Q50" i="5"/>
  <c r="P50" i="5"/>
  <c r="E50" i="5"/>
  <c r="T50" i="5" s="1"/>
  <c r="U49" i="5"/>
  <c r="S49" i="5"/>
  <c r="R49" i="5"/>
  <c r="Q49" i="5"/>
  <c r="P49" i="5"/>
  <c r="E49" i="5"/>
  <c r="T49" i="5" s="1"/>
  <c r="T48" i="5"/>
  <c r="S48" i="5"/>
  <c r="R48" i="5"/>
  <c r="Q48" i="5"/>
  <c r="P48" i="5"/>
  <c r="E48" i="5"/>
  <c r="U48" i="5" s="1"/>
  <c r="S47" i="5"/>
  <c r="R47" i="5"/>
  <c r="Q47" i="5"/>
  <c r="P47" i="5"/>
  <c r="E47" i="5"/>
  <c r="U47" i="5" s="1"/>
  <c r="S46" i="5"/>
  <c r="R46" i="5"/>
  <c r="Q46" i="5"/>
  <c r="P46" i="5"/>
  <c r="E46" i="5"/>
  <c r="T46" i="5" s="1"/>
  <c r="U45" i="5"/>
  <c r="S45" i="5"/>
  <c r="R45" i="5"/>
  <c r="Q45" i="5"/>
  <c r="P45" i="5"/>
  <c r="E45" i="5"/>
  <c r="T45" i="5" s="1"/>
  <c r="U44" i="5"/>
  <c r="T44" i="5"/>
  <c r="S44" i="5"/>
  <c r="R44" i="5"/>
  <c r="Q44" i="5"/>
  <c r="P44" i="5"/>
  <c r="E44" i="5"/>
  <c r="S43" i="5"/>
  <c r="R43" i="5"/>
  <c r="Q43" i="5"/>
  <c r="P43" i="5"/>
  <c r="E43" i="5"/>
  <c r="S42" i="5"/>
  <c r="R42" i="5"/>
  <c r="Q42" i="5"/>
  <c r="P42" i="5"/>
  <c r="E42" i="5"/>
  <c r="T42" i="5" s="1"/>
  <c r="W40" i="5"/>
  <c r="V40" i="5"/>
  <c r="R40" i="5"/>
  <c r="O40" i="5"/>
  <c r="N40" i="5"/>
  <c r="M40" i="5"/>
  <c r="S40" i="5" s="1"/>
  <c r="L40" i="5"/>
  <c r="K40" i="5"/>
  <c r="J40" i="5"/>
  <c r="I40" i="5"/>
  <c r="Q40" i="5" s="1"/>
  <c r="H40" i="5"/>
  <c r="P40" i="5" s="1"/>
  <c r="G40" i="5"/>
  <c r="F40" i="5"/>
  <c r="C40" i="5"/>
  <c r="B40" i="5"/>
  <c r="E40" i="5" s="1"/>
  <c r="T39" i="5"/>
  <c r="S39" i="5"/>
  <c r="R39" i="5"/>
  <c r="Q39" i="5"/>
  <c r="P39" i="5"/>
  <c r="E39" i="5"/>
  <c r="U39" i="5" s="1"/>
  <c r="S38" i="5"/>
  <c r="R38" i="5"/>
  <c r="Q38" i="5"/>
  <c r="P38" i="5"/>
  <c r="E38" i="5"/>
  <c r="U38" i="5" s="1"/>
  <c r="S37" i="5"/>
  <c r="R37" i="5"/>
  <c r="Q37" i="5"/>
  <c r="P37" i="5"/>
  <c r="E37" i="5"/>
  <c r="T37" i="5" s="1"/>
  <c r="U36" i="5"/>
  <c r="S36" i="5"/>
  <c r="R36" i="5"/>
  <c r="Q36" i="5"/>
  <c r="P36" i="5"/>
  <c r="E36" i="5"/>
  <c r="T36" i="5" s="1"/>
  <c r="U35" i="5"/>
  <c r="S35" i="5"/>
  <c r="R35" i="5"/>
  <c r="Q35" i="5"/>
  <c r="P35" i="5"/>
  <c r="E35" i="5"/>
  <c r="T35" i="5" s="1"/>
  <c r="W33" i="5"/>
  <c r="V33" i="5"/>
  <c r="O33" i="5"/>
  <c r="N33" i="5"/>
  <c r="M33" i="5"/>
  <c r="L33" i="5"/>
  <c r="K33" i="5"/>
  <c r="J33" i="5"/>
  <c r="I33" i="5"/>
  <c r="H33" i="5"/>
  <c r="G33" i="5"/>
  <c r="F33" i="5"/>
  <c r="C33" i="5"/>
  <c r="B33" i="5"/>
  <c r="E33" i="5" s="1"/>
  <c r="S32" i="5"/>
  <c r="R32" i="5"/>
  <c r="Q32" i="5"/>
  <c r="P32" i="5"/>
  <c r="E32" i="5"/>
  <c r="W30" i="5"/>
  <c r="V30" i="5"/>
  <c r="Q30" i="5"/>
  <c r="O30" i="5"/>
  <c r="N30" i="5"/>
  <c r="M30" i="5"/>
  <c r="S30" i="5" s="1"/>
  <c r="L30" i="5"/>
  <c r="K30" i="5"/>
  <c r="J30" i="5"/>
  <c r="I30" i="5"/>
  <c r="H30" i="5"/>
  <c r="G30" i="5"/>
  <c r="F30" i="5"/>
  <c r="C30" i="5"/>
  <c r="E30" i="5" s="1"/>
  <c r="B30" i="5"/>
  <c r="S29" i="5"/>
  <c r="R29" i="5"/>
  <c r="Q29" i="5"/>
  <c r="U29" i="5" s="1"/>
  <c r="P29" i="5"/>
  <c r="E29" i="5"/>
  <c r="S28" i="5"/>
  <c r="R28" i="5"/>
  <c r="Q28" i="5"/>
  <c r="P28" i="5"/>
  <c r="E28" i="5"/>
  <c r="U28" i="5" s="1"/>
  <c r="S27" i="5"/>
  <c r="R27" i="5"/>
  <c r="Q27" i="5"/>
  <c r="P27" i="5"/>
  <c r="E27" i="5"/>
  <c r="T27" i="5" s="1"/>
  <c r="S26" i="5"/>
  <c r="R26" i="5"/>
  <c r="Q26" i="5"/>
  <c r="P26" i="5"/>
  <c r="E26" i="5"/>
  <c r="T26" i="5" s="1"/>
  <c r="W24" i="5"/>
  <c r="V24" i="5"/>
  <c r="O24" i="5"/>
  <c r="N24" i="5"/>
  <c r="M24" i="5"/>
  <c r="S24" i="5" s="1"/>
  <c r="L24" i="5"/>
  <c r="R24" i="5" s="1"/>
  <c r="K24" i="5"/>
  <c r="J24" i="5"/>
  <c r="I24" i="5"/>
  <c r="H24" i="5"/>
  <c r="G24" i="5"/>
  <c r="F24" i="5"/>
  <c r="C24" i="5"/>
  <c r="B24" i="5"/>
  <c r="S23" i="5"/>
  <c r="R23" i="5"/>
  <c r="Q23" i="5"/>
  <c r="P23" i="5"/>
  <c r="E23" i="5"/>
  <c r="U23" i="5" s="1"/>
  <c r="S22" i="5"/>
  <c r="R22" i="5"/>
  <c r="Q22" i="5"/>
  <c r="P22" i="5"/>
  <c r="E22" i="5"/>
  <c r="T22" i="5" s="1"/>
  <c r="S21" i="5"/>
  <c r="R21" i="5"/>
  <c r="Q21" i="5"/>
  <c r="P21" i="5"/>
  <c r="E21" i="5"/>
  <c r="T21" i="5" s="1"/>
  <c r="S20" i="5"/>
  <c r="R20" i="5"/>
  <c r="Q20" i="5"/>
  <c r="P20" i="5"/>
  <c r="E20" i="5"/>
  <c r="U20" i="5" s="1"/>
  <c r="S19" i="5"/>
  <c r="R19" i="5"/>
  <c r="Q19" i="5"/>
  <c r="P19" i="5"/>
  <c r="E19" i="5"/>
  <c r="U19" i="5" s="1"/>
  <c r="S18" i="5"/>
  <c r="R18" i="5"/>
  <c r="Q18" i="5"/>
  <c r="P18" i="5"/>
  <c r="E18" i="5"/>
  <c r="T18" i="5" s="1"/>
  <c r="S17" i="5"/>
  <c r="R17" i="5"/>
  <c r="Q17" i="5"/>
  <c r="P17" i="5"/>
  <c r="E17" i="5"/>
  <c r="T17" i="5" s="1"/>
  <c r="W15" i="5"/>
  <c r="V15" i="5"/>
  <c r="O15" i="5"/>
  <c r="N15" i="5"/>
  <c r="M15" i="5"/>
  <c r="S15" i="5" s="1"/>
  <c r="L15" i="5"/>
  <c r="K15" i="5"/>
  <c r="J15" i="5"/>
  <c r="I15" i="5"/>
  <c r="H15" i="5"/>
  <c r="G15" i="5"/>
  <c r="F15" i="5"/>
  <c r="C15" i="5"/>
  <c r="E15" i="5" s="1"/>
  <c r="B15" i="5"/>
  <c r="S14" i="5"/>
  <c r="R14" i="5"/>
  <c r="Q14" i="5"/>
  <c r="P14" i="5"/>
  <c r="E14" i="5"/>
  <c r="U14" i="5" s="1"/>
  <c r="S13" i="5"/>
  <c r="R13" i="5"/>
  <c r="Q13" i="5"/>
  <c r="P13" i="5"/>
  <c r="E13" i="5"/>
  <c r="T13" i="5" s="1"/>
  <c r="U12" i="5"/>
  <c r="S12" i="5"/>
  <c r="R12" i="5"/>
  <c r="Q12" i="5"/>
  <c r="P12" i="5"/>
  <c r="E12" i="5"/>
  <c r="T12" i="5" s="1"/>
  <c r="U11" i="5"/>
  <c r="T11" i="5"/>
  <c r="S11" i="5"/>
  <c r="R11" i="5"/>
  <c r="Q11" i="5"/>
  <c r="P11" i="5"/>
  <c r="E11" i="5"/>
  <c r="S10" i="5"/>
  <c r="R10" i="5"/>
  <c r="Q10" i="5"/>
  <c r="P10" i="5"/>
  <c r="E10" i="5"/>
  <c r="S9" i="5"/>
  <c r="R9" i="5"/>
  <c r="Q9" i="5"/>
  <c r="P9" i="5"/>
  <c r="E9" i="5"/>
  <c r="U9" i="5" s="1"/>
  <c r="U93" i="4"/>
  <c r="S93" i="4"/>
  <c r="R93" i="4"/>
  <c r="Q93" i="4"/>
  <c r="P93" i="4"/>
  <c r="E93" i="4"/>
  <c r="T93" i="4" s="1"/>
  <c r="T92" i="4"/>
  <c r="S92" i="4"/>
  <c r="R92" i="4"/>
  <c r="Q92" i="4"/>
  <c r="P92" i="4"/>
  <c r="E92" i="4"/>
  <c r="U92" i="4" s="1"/>
  <c r="S91" i="4"/>
  <c r="R91" i="4"/>
  <c r="Q91" i="4"/>
  <c r="P91" i="4"/>
  <c r="E91" i="4"/>
  <c r="U91" i="4" s="1"/>
  <c r="S90" i="4"/>
  <c r="R90" i="4"/>
  <c r="Q90" i="4"/>
  <c r="P90" i="4"/>
  <c r="E90" i="4"/>
  <c r="T90" i="4" s="1"/>
  <c r="U89" i="4"/>
  <c r="S89" i="4"/>
  <c r="R89" i="4"/>
  <c r="Q89" i="4"/>
  <c r="P89" i="4"/>
  <c r="E89" i="4"/>
  <c r="T89" i="4" s="1"/>
  <c r="U88" i="4"/>
  <c r="T88" i="4"/>
  <c r="S88" i="4"/>
  <c r="R88" i="4"/>
  <c r="Q88" i="4"/>
  <c r="P88" i="4"/>
  <c r="E88" i="4"/>
  <c r="S87" i="4"/>
  <c r="R87" i="4"/>
  <c r="Q87" i="4"/>
  <c r="P87" i="4"/>
  <c r="E87" i="4"/>
  <c r="U87" i="4" s="1"/>
  <c r="S86" i="4"/>
  <c r="R86" i="4"/>
  <c r="Q86" i="4"/>
  <c r="P86" i="4"/>
  <c r="E86" i="4"/>
  <c r="T86" i="4" s="1"/>
  <c r="W72" i="4"/>
  <c r="V72" i="4"/>
  <c r="O72" i="4"/>
  <c r="N72" i="4"/>
  <c r="R72" i="4" s="1"/>
  <c r="M72" i="4"/>
  <c r="S72" i="4" s="1"/>
  <c r="L72" i="4"/>
  <c r="K72" i="4"/>
  <c r="J72" i="4"/>
  <c r="I72" i="4"/>
  <c r="H72" i="4"/>
  <c r="G72" i="4"/>
  <c r="F72" i="4"/>
  <c r="C72" i="4"/>
  <c r="B72" i="4"/>
  <c r="E72" i="4" s="1"/>
  <c r="W71" i="4"/>
  <c r="V71" i="4"/>
  <c r="O71" i="4"/>
  <c r="N71" i="4"/>
  <c r="M71" i="4"/>
  <c r="S71" i="4" s="1"/>
  <c r="L71" i="4"/>
  <c r="K71" i="4"/>
  <c r="J71" i="4"/>
  <c r="I71" i="4"/>
  <c r="H71" i="4"/>
  <c r="G71" i="4"/>
  <c r="F71" i="4"/>
  <c r="C71" i="4"/>
  <c r="E71" i="4" s="1"/>
  <c r="B71" i="4"/>
  <c r="W70" i="4"/>
  <c r="V70" i="4"/>
  <c r="O70" i="4"/>
  <c r="N70" i="4"/>
  <c r="M70" i="4"/>
  <c r="S70" i="4" s="1"/>
  <c r="L70" i="4"/>
  <c r="K70" i="4"/>
  <c r="J70" i="4"/>
  <c r="I70" i="4"/>
  <c r="H70" i="4"/>
  <c r="G70" i="4"/>
  <c r="F70" i="4"/>
  <c r="C70" i="4"/>
  <c r="B70" i="4"/>
  <c r="E70" i="4" s="1"/>
  <c r="S69" i="4"/>
  <c r="R69" i="4"/>
  <c r="Q69" i="4"/>
  <c r="P69" i="4"/>
  <c r="E69" i="4"/>
  <c r="W67" i="4"/>
  <c r="V67" i="4"/>
  <c r="O67" i="4"/>
  <c r="N67" i="4"/>
  <c r="M67" i="4"/>
  <c r="S67" i="4" s="1"/>
  <c r="L67" i="4"/>
  <c r="K67" i="4"/>
  <c r="J67" i="4"/>
  <c r="I67" i="4"/>
  <c r="H67" i="4"/>
  <c r="G67" i="4"/>
  <c r="F67" i="4"/>
  <c r="C67" i="4"/>
  <c r="B67" i="4"/>
  <c r="E67" i="4" s="1"/>
  <c r="W66" i="4"/>
  <c r="V66" i="4"/>
  <c r="O66" i="4"/>
  <c r="N66" i="4"/>
  <c r="M66" i="4"/>
  <c r="S66" i="4" s="1"/>
  <c r="L66" i="4"/>
  <c r="R66" i="4" s="1"/>
  <c r="K66" i="4"/>
  <c r="J66" i="4"/>
  <c r="I66" i="4"/>
  <c r="H66" i="4"/>
  <c r="G66" i="4"/>
  <c r="F66" i="4"/>
  <c r="C66" i="4"/>
  <c r="E66" i="4" s="1"/>
  <c r="B66" i="4"/>
  <c r="S65" i="4"/>
  <c r="R65" i="4"/>
  <c r="Q65" i="4"/>
  <c r="P65" i="4"/>
  <c r="E65" i="4"/>
  <c r="U65" i="4" s="1"/>
  <c r="S64" i="4"/>
  <c r="R64" i="4"/>
  <c r="Q64" i="4"/>
  <c r="P64" i="4"/>
  <c r="E64" i="4"/>
  <c r="T64" i="4" s="1"/>
  <c r="U63" i="4"/>
  <c r="S63" i="4"/>
  <c r="R63" i="4"/>
  <c r="Q63" i="4"/>
  <c r="P63" i="4"/>
  <c r="E63" i="4"/>
  <c r="T63" i="4" s="1"/>
  <c r="S62" i="4"/>
  <c r="R62" i="4"/>
  <c r="Q62" i="4"/>
  <c r="P62" i="4"/>
  <c r="E62" i="4"/>
  <c r="U62" i="4" s="1"/>
  <c r="S61" i="4"/>
  <c r="R61" i="4"/>
  <c r="Q61" i="4"/>
  <c r="P61" i="4"/>
  <c r="E61" i="4"/>
  <c r="V59" i="4"/>
  <c r="O59" i="4"/>
  <c r="N59" i="4"/>
  <c r="M59" i="4"/>
  <c r="S59" i="4" s="1"/>
  <c r="L59" i="4"/>
  <c r="R59" i="4" s="1"/>
  <c r="K59" i="4"/>
  <c r="J59" i="4"/>
  <c r="I59" i="4"/>
  <c r="H59" i="4"/>
  <c r="P59" i="4" s="1"/>
  <c r="G59" i="4"/>
  <c r="F59" i="4"/>
  <c r="C59" i="4"/>
  <c r="B59" i="4"/>
  <c r="S58" i="4"/>
  <c r="R58" i="4"/>
  <c r="Q58" i="4"/>
  <c r="P58" i="4"/>
  <c r="E58" i="4"/>
  <c r="U58" i="4" s="1"/>
  <c r="S57" i="4"/>
  <c r="R57" i="4"/>
  <c r="Q57" i="4"/>
  <c r="P57" i="4"/>
  <c r="E57" i="4"/>
  <c r="U57" i="4" s="1"/>
  <c r="S56" i="4"/>
  <c r="R56" i="4"/>
  <c r="Q56" i="4"/>
  <c r="P56" i="4"/>
  <c r="E56" i="4"/>
  <c r="T56" i="4" s="1"/>
  <c r="S55" i="4"/>
  <c r="R55" i="4"/>
  <c r="Q55" i="4"/>
  <c r="P55" i="4"/>
  <c r="E55" i="4"/>
  <c r="T55" i="4" s="1"/>
  <c r="W53" i="4"/>
  <c r="V53" i="4"/>
  <c r="O53" i="4"/>
  <c r="N53" i="4"/>
  <c r="M53" i="4"/>
  <c r="S53" i="4" s="1"/>
  <c r="L53" i="4"/>
  <c r="K53" i="4"/>
  <c r="J53" i="4"/>
  <c r="I53" i="4"/>
  <c r="H53" i="4"/>
  <c r="G53" i="4"/>
  <c r="F53" i="4"/>
  <c r="C53" i="4"/>
  <c r="B53" i="4"/>
  <c r="S52" i="4"/>
  <c r="R52" i="4"/>
  <c r="Q52" i="4"/>
  <c r="P52" i="4"/>
  <c r="E52" i="4"/>
  <c r="U52" i="4" s="1"/>
  <c r="S51" i="4"/>
  <c r="R51" i="4"/>
  <c r="Q51" i="4"/>
  <c r="P51" i="4"/>
  <c r="E51" i="4"/>
  <c r="T51" i="4" s="1"/>
  <c r="S50" i="4"/>
  <c r="R50" i="4"/>
  <c r="Q50" i="4"/>
  <c r="P50" i="4"/>
  <c r="E50" i="4"/>
  <c r="T50" i="4" s="1"/>
  <c r="U49" i="4"/>
  <c r="T49" i="4"/>
  <c r="S49" i="4"/>
  <c r="R49" i="4"/>
  <c r="Q49" i="4"/>
  <c r="P49" i="4"/>
  <c r="E49" i="4"/>
  <c r="S48" i="4"/>
  <c r="R48" i="4"/>
  <c r="Q48" i="4"/>
  <c r="P48" i="4"/>
  <c r="E48" i="4"/>
  <c r="U48" i="4" s="1"/>
  <c r="S47" i="4"/>
  <c r="R47" i="4"/>
  <c r="Q47" i="4"/>
  <c r="P47" i="4"/>
  <c r="E47" i="4"/>
  <c r="T47" i="4" s="1"/>
  <c r="U46" i="4"/>
  <c r="S46" i="4"/>
  <c r="R46" i="4"/>
  <c r="Q46" i="4"/>
  <c r="P46" i="4"/>
  <c r="E46" i="4"/>
  <c r="T46" i="4" s="1"/>
  <c r="U45" i="4"/>
  <c r="T45" i="4"/>
  <c r="S45" i="4"/>
  <c r="R45" i="4"/>
  <c r="Q45" i="4"/>
  <c r="P45" i="4"/>
  <c r="E45" i="4"/>
  <c r="S44" i="4"/>
  <c r="R44" i="4"/>
  <c r="Q44" i="4"/>
  <c r="P44" i="4"/>
  <c r="E44" i="4"/>
  <c r="U44" i="4" s="1"/>
  <c r="S43" i="4"/>
  <c r="R43" i="4"/>
  <c r="Q43" i="4"/>
  <c r="P43" i="4"/>
  <c r="E43" i="4"/>
  <c r="U43" i="4" s="1"/>
  <c r="U42" i="4"/>
  <c r="S42" i="4"/>
  <c r="R42" i="4"/>
  <c r="Q42" i="4"/>
  <c r="P42" i="4"/>
  <c r="E42" i="4"/>
  <c r="T42" i="4" s="1"/>
  <c r="W40" i="4"/>
  <c r="V40" i="4"/>
  <c r="O40" i="4"/>
  <c r="N40" i="4"/>
  <c r="M40" i="4"/>
  <c r="S40" i="4" s="1"/>
  <c r="L40" i="4"/>
  <c r="R40" i="4" s="1"/>
  <c r="K40" i="4"/>
  <c r="J40" i="4"/>
  <c r="I40" i="4"/>
  <c r="H40" i="4"/>
  <c r="P40" i="4" s="1"/>
  <c r="G40" i="4"/>
  <c r="F40" i="4"/>
  <c r="C40" i="4"/>
  <c r="B40" i="4"/>
  <c r="S39" i="4"/>
  <c r="R39" i="4"/>
  <c r="Q39" i="4"/>
  <c r="P39" i="4"/>
  <c r="E39" i="4"/>
  <c r="U39" i="4" s="1"/>
  <c r="S38" i="4"/>
  <c r="R38" i="4"/>
  <c r="Q38" i="4"/>
  <c r="P38" i="4"/>
  <c r="E38" i="4"/>
  <c r="T38" i="4" s="1"/>
  <c r="S37" i="4"/>
  <c r="R37" i="4"/>
  <c r="Q37" i="4"/>
  <c r="P37" i="4"/>
  <c r="E37" i="4"/>
  <c r="T37" i="4" s="1"/>
  <c r="T36" i="4"/>
  <c r="S36" i="4"/>
  <c r="R36" i="4"/>
  <c r="Q36" i="4"/>
  <c r="P36" i="4"/>
  <c r="E36" i="4"/>
  <c r="U36" i="4" s="1"/>
  <c r="S35" i="4"/>
  <c r="R35" i="4"/>
  <c r="Q35" i="4"/>
  <c r="P35" i="4"/>
  <c r="E35" i="4"/>
  <c r="W33" i="4"/>
  <c r="V33" i="4"/>
  <c r="O33" i="4"/>
  <c r="N33" i="4"/>
  <c r="M33" i="4"/>
  <c r="S33" i="4" s="1"/>
  <c r="L33" i="4"/>
  <c r="R33" i="4" s="1"/>
  <c r="K33" i="4"/>
  <c r="J33" i="4"/>
  <c r="I33" i="4"/>
  <c r="H33" i="4"/>
  <c r="G33" i="4"/>
  <c r="F33" i="4"/>
  <c r="C33" i="4"/>
  <c r="B33" i="4"/>
  <c r="E33" i="4" s="1"/>
  <c r="U32" i="4"/>
  <c r="S32" i="4"/>
  <c r="R32" i="4"/>
  <c r="Q32" i="4"/>
  <c r="P32" i="4"/>
  <c r="E32" i="4"/>
  <c r="T32" i="4" s="1"/>
  <c r="W30" i="4"/>
  <c r="V30" i="4"/>
  <c r="O30" i="4"/>
  <c r="N30" i="4"/>
  <c r="M30" i="4"/>
  <c r="S30" i="4" s="1"/>
  <c r="L30" i="4"/>
  <c r="R30" i="4" s="1"/>
  <c r="K30" i="4"/>
  <c r="J30" i="4"/>
  <c r="I30" i="4"/>
  <c r="H30" i="4"/>
  <c r="P30" i="4" s="1"/>
  <c r="G30" i="4"/>
  <c r="F30" i="4"/>
  <c r="C30" i="4"/>
  <c r="B30" i="4"/>
  <c r="S29" i="4"/>
  <c r="R29" i="4"/>
  <c r="Q29" i="4"/>
  <c r="P29" i="4"/>
  <c r="E29" i="4"/>
  <c r="U29" i="4" s="1"/>
  <c r="S28" i="4"/>
  <c r="R28" i="4"/>
  <c r="Q28" i="4"/>
  <c r="P28" i="4"/>
  <c r="E28" i="4"/>
  <c r="T28" i="4" s="1"/>
  <c r="S27" i="4"/>
  <c r="R27" i="4"/>
  <c r="Q27" i="4"/>
  <c r="P27" i="4"/>
  <c r="E27" i="4"/>
  <c r="T27" i="4" s="1"/>
  <c r="T26" i="4"/>
  <c r="S26" i="4"/>
  <c r="R26" i="4"/>
  <c r="Q26" i="4"/>
  <c r="P26" i="4"/>
  <c r="E26" i="4"/>
  <c r="U26" i="4" s="1"/>
  <c r="W24" i="4"/>
  <c r="V24" i="4"/>
  <c r="O24" i="4"/>
  <c r="N24" i="4"/>
  <c r="M24" i="4"/>
  <c r="S24" i="4" s="1"/>
  <c r="L24" i="4"/>
  <c r="R24" i="4" s="1"/>
  <c r="K24" i="4"/>
  <c r="J24" i="4"/>
  <c r="I24" i="4"/>
  <c r="H24" i="4"/>
  <c r="G24" i="4"/>
  <c r="F24" i="4"/>
  <c r="C24" i="4"/>
  <c r="B24" i="4"/>
  <c r="E24" i="4" s="1"/>
  <c r="S23" i="4"/>
  <c r="R23" i="4"/>
  <c r="Q23" i="4"/>
  <c r="P23" i="4"/>
  <c r="E23" i="4"/>
  <c r="T23" i="4" s="1"/>
  <c r="U22" i="4"/>
  <c r="S22" i="4"/>
  <c r="R22" i="4"/>
  <c r="Q22" i="4"/>
  <c r="P22" i="4"/>
  <c r="E22" i="4"/>
  <c r="T22" i="4" s="1"/>
  <c r="U21" i="4"/>
  <c r="S21" i="4"/>
  <c r="R21" i="4"/>
  <c r="Q21" i="4"/>
  <c r="P21" i="4"/>
  <c r="E21" i="4"/>
  <c r="T21" i="4" s="1"/>
  <c r="S20" i="4"/>
  <c r="R20" i="4"/>
  <c r="Q20" i="4"/>
  <c r="P20" i="4"/>
  <c r="E20" i="4"/>
  <c r="U20" i="4" s="1"/>
  <c r="S19" i="4"/>
  <c r="R19" i="4"/>
  <c r="Q19" i="4"/>
  <c r="P19" i="4"/>
  <c r="E19" i="4"/>
  <c r="T19" i="4" s="1"/>
  <c r="S18" i="4"/>
  <c r="R18" i="4"/>
  <c r="Q18" i="4"/>
  <c r="P18" i="4"/>
  <c r="E18" i="4"/>
  <c r="T18" i="4" s="1"/>
  <c r="T17" i="4"/>
  <c r="S17" i="4"/>
  <c r="R17" i="4"/>
  <c r="Q17" i="4"/>
  <c r="P17" i="4"/>
  <c r="E17" i="4"/>
  <c r="U17" i="4" s="1"/>
  <c r="W15" i="4"/>
  <c r="V15" i="4"/>
  <c r="O15" i="4"/>
  <c r="N15" i="4"/>
  <c r="M15" i="4"/>
  <c r="S15" i="4" s="1"/>
  <c r="L15" i="4"/>
  <c r="K15" i="4"/>
  <c r="J15" i="4"/>
  <c r="I15" i="4"/>
  <c r="H15" i="4"/>
  <c r="G15" i="4"/>
  <c r="F15" i="4"/>
  <c r="C15" i="4"/>
  <c r="B15" i="4"/>
  <c r="E15" i="4" s="1"/>
  <c r="S14" i="4"/>
  <c r="R14" i="4"/>
  <c r="Q14" i="4"/>
  <c r="P14" i="4"/>
  <c r="E14" i="4"/>
  <c r="T14" i="4" s="1"/>
  <c r="U13" i="4"/>
  <c r="S13" i="4"/>
  <c r="R13" i="4"/>
  <c r="Q13" i="4"/>
  <c r="P13" i="4"/>
  <c r="E13" i="4"/>
  <c r="T13" i="4" s="1"/>
  <c r="U12" i="4"/>
  <c r="S12" i="4"/>
  <c r="R12" i="4"/>
  <c r="Q12" i="4"/>
  <c r="P12" i="4"/>
  <c r="E12" i="4"/>
  <c r="T12" i="4" s="1"/>
  <c r="S11" i="4"/>
  <c r="R11" i="4"/>
  <c r="Q11" i="4"/>
  <c r="P11" i="4"/>
  <c r="E11" i="4"/>
  <c r="U11" i="4" s="1"/>
  <c r="S10" i="4"/>
  <c r="R10" i="4"/>
  <c r="Q10" i="4"/>
  <c r="P10" i="4"/>
  <c r="E10" i="4"/>
  <c r="T10" i="4" s="1"/>
  <c r="S9" i="4"/>
  <c r="R9" i="4"/>
  <c r="Q9" i="4"/>
  <c r="P9" i="4"/>
  <c r="E9" i="4"/>
  <c r="T9" i="4" s="1"/>
  <c r="U93" i="3"/>
  <c r="T93" i="3"/>
  <c r="S93" i="3"/>
  <c r="R93" i="3"/>
  <c r="Q93" i="3"/>
  <c r="P93" i="3"/>
  <c r="E93" i="3"/>
  <c r="S92" i="3"/>
  <c r="R92" i="3"/>
  <c r="Q92" i="3"/>
  <c r="P92" i="3"/>
  <c r="E92" i="3"/>
  <c r="U92" i="3" s="1"/>
  <c r="S91" i="3"/>
  <c r="R91" i="3"/>
  <c r="Q91" i="3"/>
  <c r="P91" i="3"/>
  <c r="E91" i="3"/>
  <c r="T91" i="3" s="1"/>
  <c r="U90" i="3"/>
  <c r="S90" i="3"/>
  <c r="R90" i="3"/>
  <c r="Q90" i="3"/>
  <c r="P90" i="3"/>
  <c r="E90" i="3"/>
  <c r="T90" i="3" s="1"/>
  <c r="S89" i="3"/>
  <c r="R89" i="3"/>
  <c r="Q89" i="3"/>
  <c r="P89" i="3"/>
  <c r="E89" i="3"/>
  <c r="U89" i="3" s="1"/>
  <c r="S88" i="3"/>
  <c r="R88" i="3"/>
  <c r="Q88" i="3"/>
  <c r="P88" i="3"/>
  <c r="E88" i="3"/>
  <c r="U88" i="3" s="1"/>
  <c r="S87" i="3"/>
  <c r="R87" i="3"/>
  <c r="Q87" i="3"/>
  <c r="P87" i="3"/>
  <c r="E87" i="3"/>
  <c r="T87" i="3" s="1"/>
  <c r="S86" i="3"/>
  <c r="R86" i="3"/>
  <c r="Q86" i="3"/>
  <c r="P86" i="3"/>
  <c r="E86" i="3"/>
  <c r="T86" i="3" s="1"/>
  <c r="W72" i="3"/>
  <c r="V72" i="3"/>
  <c r="O72" i="3"/>
  <c r="N72" i="3"/>
  <c r="M72" i="3"/>
  <c r="L72" i="3"/>
  <c r="K72" i="3"/>
  <c r="J72" i="3"/>
  <c r="I72" i="3"/>
  <c r="H72" i="3"/>
  <c r="G72" i="3"/>
  <c r="F72" i="3"/>
  <c r="C72" i="3"/>
  <c r="B72" i="3"/>
  <c r="W71" i="3"/>
  <c r="V71" i="3"/>
  <c r="O71" i="3"/>
  <c r="S71" i="3" s="1"/>
  <c r="N71" i="3"/>
  <c r="M71" i="3"/>
  <c r="L71" i="3"/>
  <c r="R71" i="3" s="1"/>
  <c r="K71" i="3"/>
  <c r="J71" i="3"/>
  <c r="I71" i="3"/>
  <c r="Q71" i="3" s="1"/>
  <c r="H71" i="3"/>
  <c r="G71" i="3"/>
  <c r="F71" i="3"/>
  <c r="C71" i="3"/>
  <c r="B71" i="3"/>
  <c r="E71" i="3" s="1"/>
  <c r="W70" i="3"/>
  <c r="V70" i="3"/>
  <c r="R70" i="3"/>
  <c r="O70" i="3"/>
  <c r="S70" i="3" s="1"/>
  <c r="N70" i="3"/>
  <c r="M70" i="3"/>
  <c r="L70" i="3"/>
  <c r="K70" i="3"/>
  <c r="J70" i="3"/>
  <c r="I70" i="3"/>
  <c r="Q70" i="3" s="1"/>
  <c r="H70" i="3"/>
  <c r="P70" i="3" s="1"/>
  <c r="G70" i="3"/>
  <c r="F70" i="3"/>
  <c r="C70" i="3"/>
  <c r="B70" i="3"/>
  <c r="E70" i="3" s="1"/>
  <c r="S69" i="3"/>
  <c r="R69" i="3"/>
  <c r="Q69" i="3"/>
  <c r="U69" i="3" s="1"/>
  <c r="P69" i="3"/>
  <c r="E69" i="3"/>
  <c r="T69" i="3" s="1"/>
  <c r="W67" i="3"/>
  <c r="V67" i="3"/>
  <c r="O67" i="3"/>
  <c r="N67" i="3"/>
  <c r="M67" i="3"/>
  <c r="S67" i="3" s="1"/>
  <c r="L67" i="3"/>
  <c r="K67" i="3"/>
  <c r="J67" i="3"/>
  <c r="I67" i="3"/>
  <c r="H67" i="3"/>
  <c r="G67" i="3"/>
  <c r="F67" i="3"/>
  <c r="C67" i="3"/>
  <c r="B67" i="3"/>
  <c r="W66" i="3"/>
  <c r="V66" i="3"/>
  <c r="O66" i="3"/>
  <c r="N66" i="3"/>
  <c r="M66" i="3"/>
  <c r="S66" i="3" s="1"/>
  <c r="L66" i="3"/>
  <c r="R66" i="3" s="1"/>
  <c r="K66" i="3"/>
  <c r="J66" i="3"/>
  <c r="I66" i="3"/>
  <c r="H66" i="3"/>
  <c r="G66" i="3"/>
  <c r="F66" i="3"/>
  <c r="C66" i="3"/>
  <c r="B66" i="3"/>
  <c r="S65" i="3"/>
  <c r="R65" i="3"/>
  <c r="Q65" i="3"/>
  <c r="P65" i="3"/>
  <c r="E65" i="3"/>
  <c r="T65" i="3" s="1"/>
  <c r="S64" i="3"/>
  <c r="R64" i="3"/>
  <c r="Q64" i="3"/>
  <c r="P64" i="3"/>
  <c r="E64" i="3"/>
  <c r="T64" i="3" s="1"/>
  <c r="S63" i="3"/>
  <c r="R63" i="3"/>
  <c r="Q63" i="3"/>
  <c r="P63" i="3"/>
  <c r="E63" i="3"/>
  <c r="U63" i="3" s="1"/>
  <c r="S62" i="3"/>
  <c r="R62" i="3"/>
  <c r="Q62" i="3"/>
  <c r="P62" i="3"/>
  <c r="E62" i="3"/>
  <c r="U62" i="3" s="1"/>
  <c r="S61" i="3"/>
  <c r="R61" i="3"/>
  <c r="Q61" i="3"/>
  <c r="P61" i="3"/>
  <c r="E61" i="3"/>
  <c r="U61" i="3" s="1"/>
  <c r="V59" i="3"/>
  <c r="O59" i="3"/>
  <c r="N59" i="3"/>
  <c r="M59" i="3"/>
  <c r="S59" i="3" s="1"/>
  <c r="L59" i="3"/>
  <c r="R59" i="3" s="1"/>
  <c r="K59" i="3"/>
  <c r="J59" i="3"/>
  <c r="I59" i="3"/>
  <c r="H59" i="3"/>
  <c r="G59" i="3"/>
  <c r="F59" i="3"/>
  <c r="C59" i="3"/>
  <c r="B59" i="3"/>
  <c r="S58" i="3"/>
  <c r="R58" i="3"/>
  <c r="Q58" i="3"/>
  <c r="P58" i="3"/>
  <c r="E58" i="3"/>
  <c r="U58" i="3" s="1"/>
  <c r="S57" i="3"/>
  <c r="R57" i="3"/>
  <c r="Q57" i="3"/>
  <c r="P57" i="3"/>
  <c r="E57" i="3"/>
  <c r="T57" i="3" s="1"/>
  <c r="S56" i="3"/>
  <c r="R56" i="3"/>
  <c r="Q56" i="3"/>
  <c r="P56" i="3"/>
  <c r="E56" i="3"/>
  <c r="T56" i="3" s="1"/>
  <c r="U55" i="3"/>
  <c r="T55" i="3"/>
  <c r="S55" i="3"/>
  <c r="R55" i="3"/>
  <c r="Q55" i="3"/>
  <c r="P55" i="3"/>
  <c r="E55" i="3"/>
  <c r="W53" i="3"/>
  <c r="V53" i="3"/>
  <c r="S53" i="3"/>
  <c r="O53" i="3"/>
  <c r="N53" i="3"/>
  <c r="M53" i="3"/>
  <c r="L53" i="3"/>
  <c r="R53" i="3" s="1"/>
  <c r="K53" i="3"/>
  <c r="J53" i="3"/>
  <c r="I53" i="3"/>
  <c r="Q53" i="3" s="1"/>
  <c r="H53" i="3"/>
  <c r="G53" i="3"/>
  <c r="F53" i="3"/>
  <c r="C53" i="3"/>
  <c r="B53" i="3"/>
  <c r="E53" i="3" s="1"/>
  <c r="S52" i="3"/>
  <c r="R52" i="3"/>
  <c r="Q52" i="3"/>
  <c r="P52" i="3"/>
  <c r="E52" i="3"/>
  <c r="T52" i="3" s="1"/>
  <c r="S51" i="3"/>
  <c r="R51" i="3"/>
  <c r="Q51" i="3"/>
  <c r="P51" i="3"/>
  <c r="E51" i="3"/>
  <c r="T51" i="3" s="1"/>
  <c r="U50" i="3"/>
  <c r="T50" i="3"/>
  <c r="S50" i="3"/>
  <c r="R50" i="3"/>
  <c r="Q50" i="3"/>
  <c r="P50" i="3"/>
  <c r="E50" i="3"/>
  <c r="S49" i="3"/>
  <c r="R49" i="3"/>
  <c r="Q49" i="3"/>
  <c r="P49" i="3"/>
  <c r="E49" i="3"/>
  <c r="U49" i="3" s="1"/>
  <c r="S48" i="3"/>
  <c r="R48" i="3"/>
  <c r="Q48" i="3"/>
  <c r="P48" i="3"/>
  <c r="E48" i="3"/>
  <c r="T48" i="3" s="1"/>
  <c r="U47" i="3"/>
  <c r="S47" i="3"/>
  <c r="R47" i="3"/>
  <c r="Q47" i="3"/>
  <c r="P47" i="3"/>
  <c r="E47" i="3"/>
  <c r="T47" i="3" s="1"/>
  <c r="U46" i="3"/>
  <c r="T46" i="3"/>
  <c r="S46" i="3"/>
  <c r="R46" i="3"/>
  <c r="Q46" i="3"/>
  <c r="P46" i="3"/>
  <c r="E46" i="3"/>
  <c r="S45" i="3"/>
  <c r="R45" i="3"/>
  <c r="Q45" i="3"/>
  <c r="P45" i="3"/>
  <c r="E45" i="3"/>
  <c r="U45" i="3" s="1"/>
  <c r="S44" i="3"/>
  <c r="R44" i="3"/>
  <c r="Q44" i="3"/>
  <c r="P44" i="3"/>
  <c r="E44" i="3"/>
  <c r="T44" i="3" s="1"/>
  <c r="U43" i="3"/>
  <c r="S43" i="3"/>
  <c r="R43" i="3"/>
  <c r="Q43" i="3"/>
  <c r="P43" i="3"/>
  <c r="E43" i="3"/>
  <c r="T43" i="3" s="1"/>
  <c r="T42" i="3"/>
  <c r="S42" i="3"/>
  <c r="R42" i="3"/>
  <c r="Q42" i="3"/>
  <c r="P42" i="3"/>
  <c r="E42" i="3"/>
  <c r="U42" i="3" s="1"/>
  <c r="W40" i="3"/>
  <c r="V40" i="3"/>
  <c r="S40" i="3"/>
  <c r="O40" i="3"/>
  <c r="N40" i="3"/>
  <c r="M40" i="3"/>
  <c r="L40" i="3"/>
  <c r="R40" i="3" s="1"/>
  <c r="K40" i="3"/>
  <c r="J40" i="3"/>
  <c r="I40" i="3"/>
  <c r="H40" i="3"/>
  <c r="P40" i="3" s="1"/>
  <c r="G40" i="3"/>
  <c r="F40" i="3"/>
  <c r="C40" i="3"/>
  <c r="B40" i="3"/>
  <c r="E40" i="3" s="1"/>
  <c r="S39" i="3"/>
  <c r="R39" i="3"/>
  <c r="Q39" i="3"/>
  <c r="P39" i="3"/>
  <c r="E39" i="3"/>
  <c r="T39" i="3" s="1"/>
  <c r="U38" i="3"/>
  <c r="S38" i="3"/>
  <c r="R38" i="3"/>
  <c r="Q38" i="3"/>
  <c r="P38" i="3"/>
  <c r="E38" i="3"/>
  <c r="T38" i="3" s="1"/>
  <c r="U37" i="3"/>
  <c r="T37" i="3"/>
  <c r="S37" i="3"/>
  <c r="R37" i="3"/>
  <c r="Q37" i="3"/>
  <c r="P37" i="3"/>
  <c r="E37" i="3"/>
  <c r="S36" i="3"/>
  <c r="R36" i="3"/>
  <c r="Q36" i="3"/>
  <c r="P36" i="3"/>
  <c r="E36" i="3"/>
  <c r="U36" i="3" s="1"/>
  <c r="S35" i="3"/>
  <c r="R35" i="3"/>
  <c r="Q35" i="3"/>
  <c r="P35" i="3"/>
  <c r="E35" i="3"/>
  <c r="U35" i="3" s="1"/>
  <c r="W33" i="3"/>
  <c r="V33" i="3"/>
  <c r="O33" i="3"/>
  <c r="N33" i="3"/>
  <c r="M33" i="3"/>
  <c r="S33" i="3" s="1"/>
  <c r="L33" i="3"/>
  <c r="K33" i="3"/>
  <c r="J33" i="3"/>
  <c r="I33" i="3"/>
  <c r="Q33" i="3" s="1"/>
  <c r="H33" i="3"/>
  <c r="G33" i="3"/>
  <c r="F33" i="3"/>
  <c r="C33" i="3"/>
  <c r="B33" i="3"/>
  <c r="E33" i="3" s="1"/>
  <c r="S32" i="3"/>
  <c r="R32" i="3"/>
  <c r="Q32" i="3"/>
  <c r="U32" i="3" s="1"/>
  <c r="P32" i="3"/>
  <c r="T32" i="3" s="1"/>
  <c r="E32" i="3"/>
  <c r="W30" i="3"/>
  <c r="V30" i="3"/>
  <c r="O30" i="3"/>
  <c r="N30" i="3"/>
  <c r="M30" i="3"/>
  <c r="S30" i="3" s="1"/>
  <c r="L30" i="3"/>
  <c r="R30" i="3" s="1"/>
  <c r="K30" i="3"/>
  <c r="J30" i="3"/>
  <c r="I30" i="3"/>
  <c r="H30" i="3"/>
  <c r="G30" i="3"/>
  <c r="F30" i="3"/>
  <c r="C30" i="3"/>
  <c r="B30" i="3"/>
  <c r="S29" i="3"/>
  <c r="R29" i="3"/>
  <c r="Q29" i="3"/>
  <c r="P29" i="3"/>
  <c r="E29" i="3"/>
  <c r="T29" i="3" s="1"/>
  <c r="U28" i="3"/>
  <c r="S28" i="3"/>
  <c r="R28" i="3"/>
  <c r="Q28" i="3"/>
  <c r="P28" i="3"/>
  <c r="E28" i="3"/>
  <c r="T28" i="3" s="1"/>
  <c r="T27" i="3"/>
  <c r="S27" i="3"/>
  <c r="R27" i="3"/>
  <c r="Q27" i="3"/>
  <c r="P27" i="3"/>
  <c r="E27" i="3"/>
  <c r="U27" i="3" s="1"/>
  <c r="S26" i="3"/>
  <c r="R26" i="3"/>
  <c r="Q26" i="3"/>
  <c r="P26" i="3"/>
  <c r="E26" i="3"/>
  <c r="U26" i="3" s="1"/>
  <c r="W24" i="3"/>
  <c r="V24" i="3"/>
  <c r="O24" i="3"/>
  <c r="N24" i="3"/>
  <c r="M24" i="3"/>
  <c r="S24" i="3" s="1"/>
  <c r="L24" i="3"/>
  <c r="R24" i="3" s="1"/>
  <c r="K24" i="3"/>
  <c r="J24" i="3"/>
  <c r="I24" i="3"/>
  <c r="H24" i="3"/>
  <c r="G24" i="3"/>
  <c r="F24" i="3"/>
  <c r="C24" i="3"/>
  <c r="B24" i="3"/>
  <c r="E24" i="3" s="1"/>
  <c r="S23" i="3"/>
  <c r="R23" i="3"/>
  <c r="Q23" i="3"/>
  <c r="P23" i="3"/>
  <c r="E23" i="3"/>
  <c r="T23" i="3" s="1"/>
  <c r="U22" i="3"/>
  <c r="T22" i="3"/>
  <c r="S22" i="3"/>
  <c r="R22" i="3"/>
  <c r="Q22" i="3"/>
  <c r="P22" i="3"/>
  <c r="E22" i="3"/>
  <c r="S21" i="3"/>
  <c r="R21" i="3"/>
  <c r="Q21" i="3"/>
  <c r="P21" i="3"/>
  <c r="E21" i="3"/>
  <c r="U21" i="3" s="1"/>
  <c r="S20" i="3"/>
  <c r="R20" i="3"/>
  <c r="Q20" i="3"/>
  <c r="P20" i="3"/>
  <c r="E20" i="3"/>
  <c r="T20" i="3" s="1"/>
  <c r="S19" i="3"/>
  <c r="R19" i="3"/>
  <c r="Q19" i="3"/>
  <c r="P19" i="3"/>
  <c r="E19" i="3"/>
  <c r="T19" i="3" s="1"/>
  <c r="T18" i="3"/>
  <c r="S18" i="3"/>
  <c r="R18" i="3"/>
  <c r="Q18" i="3"/>
  <c r="P18" i="3"/>
  <c r="E18" i="3"/>
  <c r="U18" i="3" s="1"/>
  <c r="S17" i="3"/>
  <c r="R17" i="3"/>
  <c r="Q17" i="3"/>
  <c r="P17" i="3"/>
  <c r="E17" i="3"/>
  <c r="U17" i="3" s="1"/>
  <c r="W15" i="3"/>
  <c r="V15" i="3"/>
  <c r="O15" i="3"/>
  <c r="N15" i="3"/>
  <c r="M15" i="3"/>
  <c r="S15" i="3" s="1"/>
  <c r="L15" i="3"/>
  <c r="R15" i="3" s="1"/>
  <c r="K15" i="3"/>
  <c r="J15" i="3"/>
  <c r="I15" i="3"/>
  <c r="H15" i="3"/>
  <c r="G15" i="3"/>
  <c r="F15" i="3"/>
  <c r="C15" i="3"/>
  <c r="B15" i="3"/>
  <c r="E15" i="3" s="1"/>
  <c r="S14" i="3"/>
  <c r="R14" i="3"/>
  <c r="Q14" i="3"/>
  <c r="P14" i="3"/>
  <c r="E14" i="3"/>
  <c r="T14" i="3" s="1"/>
  <c r="U13" i="3"/>
  <c r="T13" i="3"/>
  <c r="S13" i="3"/>
  <c r="R13" i="3"/>
  <c r="Q13" i="3"/>
  <c r="P13" i="3"/>
  <c r="E13" i="3"/>
  <c r="S12" i="3"/>
  <c r="R12" i="3"/>
  <c r="Q12" i="3"/>
  <c r="P12" i="3"/>
  <c r="E12" i="3"/>
  <c r="U12" i="3" s="1"/>
  <c r="S11" i="3"/>
  <c r="R11" i="3"/>
  <c r="Q11" i="3"/>
  <c r="P11" i="3"/>
  <c r="E11" i="3"/>
  <c r="T11" i="3" s="1"/>
  <c r="S10" i="3"/>
  <c r="R10" i="3"/>
  <c r="Q10" i="3"/>
  <c r="P10" i="3"/>
  <c r="E10" i="3"/>
  <c r="T10" i="3" s="1"/>
  <c r="T9" i="3"/>
  <c r="S9" i="3"/>
  <c r="R9" i="3"/>
  <c r="Q9" i="3"/>
  <c r="P9" i="3"/>
  <c r="E9" i="3"/>
  <c r="U9" i="3" s="1"/>
  <c r="S93" i="2"/>
  <c r="R93" i="2"/>
  <c r="Q93" i="2"/>
  <c r="P93" i="2"/>
  <c r="E93" i="2"/>
  <c r="U93" i="2" s="1"/>
  <c r="S92" i="2"/>
  <c r="R92" i="2"/>
  <c r="Q92" i="2"/>
  <c r="P92" i="2"/>
  <c r="E92" i="2"/>
  <c r="T92" i="2" s="1"/>
  <c r="U91" i="2"/>
  <c r="S91" i="2"/>
  <c r="R91" i="2"/>
  <c r="Q91" i="2"/>
  <c r="P91" i="2"/>
  <c r="E91" i="2"/>
  <c r="T91" i="2" s="1"/>
  <c r="S90" i="2"/>
  <c r="R90" i="2"/>
  <c r="Q90" i="2"/>
  <c r="P90" i="2"/>
  <c r="E90" i="2"/>
  <c r="U90" i="2" s="1"/>
  <c r="S89" i="2"/>
  <c r="R89" i="2"/>
  <c r="Q89" i="2"/>
  <c r="P89" i="2"/>
  <c r="E89" i="2"/>
  <c r="U89" i="2" s="1"/>
  <c r="S88" i="2"/>
  <c r="R88" i="2"/>
  <c r="Q88" i="2"/>
  <c r="P88" i="2"/>
  <c r="E88" i="2"/>
  <c r="T88" i="2" s="1"/>
  <c r="S87" i="2"/>
  <c r="R87" i="2"/>
  <c r="Q87" i="2"/>
  <c r="P87" i="2"/>
  <c r="E87" i="2"/>
  <c r="T87" i="2" s="1"/>
  <c r="T86" i="2"/>
  <c r="S86" i="2"/>
  <c r="R86" i="2"/>
  <c r="Q86" i="2"/>
  <c r="P86" i="2"/>
  <c r="E86" i="2"/>
  <c r="U86" i="2" s="1"/>
  <c r="W72" i="2"/>
  <c r="V72" i="2"/>
  <c r="O72" i="2"/>
  <c r="N72" i="2"/>
  <c r="M72" i="2"/>
  <c r="L72" i="2"/>
  <c r="K72" i="2"/>
  <c r="J72" i="2"/>
  <c r="I72" i="2"/>
  <c r="H72" i="2"/>
  <c r="G72" i="2"/>
  <c r="F72" i="2"/>
  <c r="C72" i="2"/>
  <c r="B72" i="2"/>
  <c r="W71" i="2"/>
  <c r="V71" i="2"/>
  <c r="O71" i="2"/>
  <c r="S71" i="2" s="1"/>
  <c r="N71" i="2"/>
  <c r="R71" i="2" s="1"/>
  <c r="M71" i="2"/>
  <c r="L71" i="2"/>
  <c r="K71" i="2"/>
  <c r="J71" i="2"/>
  <c r="I71" i="2"/>
  <c r="H71" i="2"/>
  <c r="G71" i="2"/>
  <c r="F71" i="2"/>
  <c r="C71" i="2"/>
  <c r="B71" i="2"/>
  <c r="E71" i="2" s="1"/>
  <c r="W70" i="2"/>
  <c r="V70" i="2"/>
  <c r="O70" i="2"/>
  <c r="N70" i="2"/>
  <c r="M70" i="2"/>
  <c r="L70" i="2"/>
  <c r="K70" i="2"/>
  <c r="J70" i="2"/>
  <c r="I70" i="2"/>
  <c r="Q70" i="2" s="1"/>
  <c r="H70" i="2"/>
  <c r="P70" i="2" s="1"/>
  <c r="G70" i="2"/>
  <c r="F70" i="2"/>
  <c r="E70" i="2"/>
  <c r="C70" i="2"/>
  <c r="B70" i="2"/>
  <c r="S69" i="2"/>
  <c r="R69" i="2"/>
  <c r="Q69" i="2"/>
  <c r="U69" i="2" s="1"/>
  <c r="P69" i="2"/>
  <c r="T69" i="2" s="1"/>
  <c r="E69" i="2"/>
  <c r="W67" i="2"/>
  <c r="V67" i="2"/>
  <c r="O67" i="2"/>
  <c r="N67" i="2"/>
  <c r="M67" i="2"/>
  <c r="L67" i="2"/>
  <c r="K67" i="2"/>
  <c r="J67" i="2"/>
  <c r="I67" i="2"/>
  <c r="H67" i="2"/>
  <c r="G67" i="2"/>
  <c r="F67" i="2"/>
  <c r="C67" i="2"/>
  <c r="B67" i="2"/>
  <c r="W66" i="2"/>
  <c r="V66" i="2"/>
  <c r="O66" i="2"/>
  <c r="N66" i="2"/>
  <c r="M66" i="2"/>
  <c r="S66" i="2" s="1"/>
  <c r="L66" i="2"/>
  <c r="R66" i="2" s="1"/>
  <c r="K66" i="2"/>
  <c r="J66" i="2"/>
  <c r="I66" i="2"/>
  <c r="H66" i="2"/>
  <c r="G66" i="2"/>
  <c r="F66" i="2"/>
  <c r="C66" i="2"/>
  <c r="B66" i="2"/>
  <c r="U65" i="2"/>
  <c r="S65" i="2"/>
  <c r="R65" i="2"/>
  <c r="Q65" i="2"/>
  <c r="P65" i="2"/>
  <c r="E65" i="2"/>
  <c r="T65" i="2" s="1"/>
  <c r="U64" i="2"/>
  <c r="T64" i="2"/>
  <c r="S64" i="2"/>
  <c r="R64" i="2"/>
  <c r="Q64" i="2"/>
  <c r="P64" i="2"/>
  <c r="E64" i="2"/>
  <c r="S63" i="2"/>
  <c r="R63" i="2"/>
  <c r="Q63" i="2"/>
  <c r="P63" i="2"/>
  <c r="E63" i="2"/>
  <c r="U63" i="2" s="1"/>
  <c r="S62" i="2"/>
  <c r="R62" i="2"/>
  <c r="Q62" i="2"/>
  <c r="P62" i="2"/>
  <c r="E62" i="2"/>
  <c r="T62" i="2" s="1"/>
  <c r="U61" i="2"/>
  <c r="S61" i="2"/>
  <c r="R61" i="2"/>
  <c r="Q61" i="2"/>
  <c r="P61" i="2"/>
  <c r="E61" i="2"/>
  <c r="T61" i="2" s="1"/>
  <c r="V59" i="2"/>
  <c r="S59" i="2"/>
  <c r="O59" i="2"/>
  <c r="N59" i="2"/>
  <c r="M59" i="2"/>
  <c r="L59" i="2"/>
  <c r="R59" i="2" s="1"/>
  <c r="K59" i="2"/>
  <c r="J59" i="2"/>
  <c r="I59" i="2"/>
  <c r="H59" i="2"/>
  <c r="G59" i="2"/>
  <c r="F59" i="2"/>
  <c r="C59" i="2"/>
  <c r="B59" i="2"/>
  <c r="E59" i="2" s="1"/>
  <c r="S58" i="2"/>
  <c r="R58" i="2"/>
  <c r="Q58" i="2"/>
  <c r="P58" i="2"/>
  <c r="E58" i="2"/>
  <c r="T58" i="2" s="1"/>
  <c r="S57" i="2"/>
  <c r="R57" i="2"/>
  <c r="Q57" i="2"/>
  <c r="P57" i="2"/>
  <c r="E57" i="2"/>
  <c r="T57" i="2" s="1"/>
  <c r="U56" i="2"/>
  <c r="T56" i="2"/>
  <c r="S56" i="2"/>
  <c r="R56" i="2"/>
  <c r="Q56" i="2"/>
  <c r="P56" i="2"/>
  <c r="E56" i="2"/>
  <c r="S55" i="2"/>
  <c r="R55" i="2"/>
  <c r="Q55" i="2"/>
  <c r="P55" i="2"/>
  <c r="E55" i="2"/>
  <c r="U55" i="2" s="1"/>
  <c r="W53" i="2"/>
  <c r="V53" i="2"/>
  <c r="O53" i="2"/>
  <c r="N53" i="2"/>
  <c r="M53" i="2"/>
  <c r="L53" i="2"/>
  <c r="K53" i="2"/>
  <c r="J53" i="2"/>
  <c r="I53" i="2"/>
  <c r="H53" i="2"/>
  <c r="G53" i="2"/>
  <c r="F53" i="2"/>
  <c r="C53" i="2"/>
  <c r="B53" i="2"/>
  <c r="E53" i="2" s="1"/>
  <c r="U52" i="2"/>
  <c r="S52" i="2"/>
  <c r="R52" i="2"/>
  <c r="Q52" i="2"/>
  <c r="P52" i="2"/>
  <c r="E52" i="2"/>
  <c r="T52" i="2" s="1"/>
  <c r="S51" i="2"/>
  <c r="R51" i="2"/>
  <c r="Q51" i="2"/>
  <c r="U51" i="2" s="1"/>
  <c r="P51" i="2"/>
  <c r="T51" i="2" s="1"/>
  <c r="E51" i="2"/>
  <c r="S50" i="2"/>
  <c r="R50" i="2"/>
  <c r="Q50" i="2"/>
  <c r="P50" i="2"/>
  <c r="E50" i="2"/>
  <c r="U50" i="2" s="1"/>
  <c r="S49" i="2"/>
  <c r="R49" i="2"/>
  <c r="Q49" i="2"/>
  <c r="P49" i="2"/>
  <c r="E49" i="2"/>
  <c r="T49" i="2" s="1"/>
  <c r="U48" i="2"/>
  <c r="S48" i="2"/>
  <c r="R48" i="2"/>
  <c r="Q48" i="2"/>
  <c r="P48" i="2"/>
  <c r="E48" i="2"/>
  <c r="T48" i="2" s="1"/>
  <c r="S47" i="2"/>
  <c r="R47" i="2"/>
  <c r="Q47" i="2"/>
  <c r="P47" i="2"/>
  <c r="E47" i="2"/>
  <c r="T47" i="2" s="1"/>
  <c r="S46" i="2"/>
  <c r="R46" i="2"/>
  <c r="Q46" i="2"/>
  <c r="P46" i="2"/>
  <c r="E46" i="2"/>
  <c r="U46" i="2" s="1"/>
  <c r="S45" i="2"/>
  <c r="R45" i="2"/>
  <c r="Q45" i="2"/>
  <c r="P45" i="2"/>
  <c r="E45" i="2"/>
  <c r="T45" i="2" s="1"/>
  <c r="S44" i="2"/>
  <c r="R44" i="2"/>
  <c r="Q44" i="2"/>
  <c r="P44" i="2"/>
  <c r="E44" i="2"/>
  <c r="T44" i="2" s="1"/>
  <c r="S43" i="2"/>
  <c r="R43" i="2"/>
  <c r="Q43" i="2"/>
  <c r="P43" i="2"/>
  <c r="E43" i="2"/>
  <c r="T43" i="2" s="1"/>
  <c r="S42" i="2"/>
  <c r="R42" i="2"/>
  <c r="Q42" i="2"/>
  <c r="P42" i="2"/>
  <c r="E42" i="2"/>
  <c r="U42" i="2" s="1"/>
  <c r="W40" i="2"/>
  <c r="V40" i="2"/>
  <c r="S40" i="2"/>
  <c r="R40" i="2"/>
  <c r="O40" i="2"/>
  <c r="N40" i="2"/>
  <c r="M40" i="2"/>
  <c r="L40" i="2"/>
  <c r="K40" i="2"/>
  <c r="J40" i="2"/>
  <c r="I40" i="2"/>
  <c r="Q40" i="2" s="1"/>
  <c r="H40" i="2"/>
  <c r="P40" i="2" s="1"/>
  <c r="G40" i="2"/>
  <c r="F40" i="2"/>
  <c r="C40" i="2"/>
  <c r="B40" i="2"/>
  <c r="U39" i="2"/>
  <c r="S39" i="2"/>
  <c r="R39" i="2"/>
  <c r="Q39" i="2"/>
  <c r="P39" i="2"/>
  <c r="E39" i="2"/>
  <c r="T39" i="2" s="1"/>
  <c r="S38" i="2"/>
  <c r="R38" i="2"/>
  <c r="Q38" i="2"/>
  <c r="P38" i="2"/>
  <c r="E38" i="2"/>
  <c r="U38" i="2" s="1"/>
  <c r="S37" i="2"/>
  <c r="R37" i="2"/>
  <c r="Q37" i="2"/>
  <c r="P37" i="2"/>
  <c r="E37" i="2"/>
  <c r="U37" i="2" s="1"/>
  <c r="S36" i="2"/>
  <c r="R36" i="2"/>
  <c r="Q36" i="2"/>
  <c r="P36" i="2"/>
  <c r="E36" i="2"/>
  <c r="T36" i="2" s="1"/>
  <c r="S35" i="2"/>
  <c r="R35" i="2"/>
  <c r="Q35" i="2"/>
  <c r="P35" i="2"/>
  <c r="E35" i="2"/>
  <c r="T35" i="2" s="1"/>
  <c r="W33" i="2"/>
  <c r="V33" i="2"/>
  <c r="O33" i="2"/>
  <c r="N33" i="2"/>
  <c r="M33" i="2"/>
  <c r="S33" i="2" s="1"/>
  <c r="L33" i="2"/>
  <c r="R33" i="2" s="1"/>
  <c r="K33" i="2"/>
  <c r="J33" i="2"/>
  <c r="I33" i="2"/>
  <c r="H33" i="2"/>
  <c r="G33" i="2"/>
  <c r="F33" i="2"/>
  <c r="C33" i="2"/>
  <c r="B33" i="2"/>
  <c r="S32" i="2"/>
  <c r="R32" i="2"/>
  <c r="Q32" i="2"/>
  <c r="P32" i="2"/>
  <c r="E32" i="2"/>
  <c r="W30" i="2"/>
  <c r="V30" i="2"/>
  <c r="R30" i="2"/>
  <c r="O30" i="2"/>
  <c r="S30" i="2" s="1"/>
  <c r="N30" i="2"/>
  <c r="M30" i="2"/>
  <c r="L30" i="2"/>
  <c r="K30" i="2"/>
  <c r="J30" i="2"/>
  <c r="I30" i="2"/>
  <c r="H30" i="2"/>
  <c r="P30" i="2" s="1"/>
  <c r="G30" i="2"/>
  <c r="F30" i="2"/>
  <c r="C30" i="2"/>
  <c r="B30" i="2"/>
  <c r="E30" i="2" s="1"/>
  <c r="S29" i="2"/>
  <c r="R29" i="2"/>
  <c r="Q29" i="2"/>
  <c r="P29" i="2"/>
  <c r="E29" i="2"/>
  <c r="S28" i="2"/>
  <c r="R28" i="2"/>
  <c r="Q28" i="2"/>
  <c r="P28" i="2"/>
  <c r="E28" i="2"/>
  <c r="T28" i="2" s="1"/>
  <c r="S27" i="2"/>
  <c r="R27" i="2"/>
  <c r="Q27" i="2"/>
  <c r="P27" i="2"/>
  <c r="E27" i="2"/>
  <c r="U27" i="2" s="1"/>
  <c r="S26" i="2"/>
  <c r="R26" i="2"/>
  <c r="Q26" i="2"/>
  <c r="P26" i="2"/>
  <c r="E26" i="2"/>
  <c r="T26" i="2" s="1"/>
  <c r="W24" i="2"/>
  <c r="V24" i="2"/>
  <c r="O24" i="2"/>
  <c r="N24" i="2"/>
  <c r="M24" i="2"/>
  <c r="S24" i="2" s="1"/>
  <c r="L24" i="2"/>
  <c r="R24" i="2" s="1"/>
  <c r="K24" i="2"/>
  <c r="J24" i="2"/>
  <c r="I24" i="2"/>
  <c r="H24" i="2"/>
  <c r="G24" i="2"/>
  <c r="F24" i="2"/>
  <c r="E24" i="2"/>
  <c r="C24" i="2"/>
  <c r="B24" i="2"/>
  <c r="S23" i="2"/>
  <c r="R23" i="2"/>
  <c r="Q23" i="2"/>
  <c r="P23" i="2"/>
  <c r="E23" i="2"/>
  <c r="U23" i="2" s="1"/>
  <c r="S22" i="2"/>
  <c r="R22" i="2"/>
  <c r="Q22" i="2"/>
  <c r="P22" i="2"/>
  <c r="E22" i="2"/>
  <c r="U22" i="2" s="1"/>
  <c r="S21" i="2"/>
  <c r="R21" i="2"/>
  <c r="Q21" i="2"/>
  <c r="P21" i="2"/>
  <c r="E21" i="2"/>
  <c r="T21" i="2" s="1"/>
  <c r="S20" i="2"/>
  <c r="R20" i="2"/>
  <c r="Q20" i="2"/>
  <c r="P20" i="2"/>
  <c r="E20" i="2"/>
  <c r="T20" i="2" s="1"/>
  <c r="S19" i="2"/>
  <c r="R19" i="2"/>
  <c r="Q19" i="2"/>
  <c r="U19" i="2" s="1"/>
  <c r="P19" i="2"/>
  <c r="T19" i="2" s="1"/>
  <c r="E19" i="2"/>
  <c r="S18" i="2"/>
  <c r="R18" i="2"/>
  <c r="Q18" i="2"/>
  <c r="P18" i="2"/>
  <c r="E18" i="2"/>
  <c r="U18" i="2" s="1"/>
  <c r="S17" i="2"/>
  <c r="R17" i="2"/>
  <c r="Q17" i="2"/>
  <c r="P17" i="2"/>
  <c r="E17" i="2"/>
  <c r="T17" i="2" s="1"/>
  <c r="W15" i="2"/>
  <c r="V15" i="2"/>
  <c r="O15" i="2"/>
  <c r="N15" i="2"/>
  <c r="R15" i="2" s="1"/>
  <c r="M15" i="2"/>
  <c r="S15" i="2" s="1"/>
  <c r="L15" i="2"/>
  <c r="K15" i="2"/>
  <c r="J15" i="2"/>
  <c r="I15" i="2"/>
  <c r="Q15" i="2" s="1"/>
  <c r="H15" i="2"/>
  <c r="G15" i="2"/>
  <c r="F15" i="2"/>
  <c r="E15" i="2"/>
  <c r="C15" i="2"/>
  <c r="B15" i="2"/>
  <c r="U14" i="2"/>
  <c r="T14" i="2"/>
  <c r="S14" i="2"/>
  <c r="R14" i="2"/>
  <c r="Q14" i="2"/>
  <c r="P14" i="2"/>
  <c r="E14" i="2"/>
  <c r="S13" i="2"/>
  <c r="R13" i="2"/>
  <c r="Q13" i="2"/>
  <c r="P13" i="2"/>
  <c r="E13" i="2"/>
  <c r="U13" i="2" s="1"/>
  <c r="S12" i="2"/>
  <c r="R12" i="2"/>
  <c r="Q12" i="2"/>
  <c r="P12" i="2"/>
  <c r="E12" i="2"/>
  <c r="T12" i="2" s="1"/>
  <c r="U11" i="2"/>
  <c r="S11" i="2"/>
  <c r="R11" i="2"/>
  <c r="Q11" i="2"/>
  <c r="P11" i="2"/>
  <c r="E11" i="2"/>
  <c r="T11" i="2" s="1"/>
  <c r="S10" i="2"/>
  <c r="R10" i="2"/>
  <c r="Q10" i="2"/>
  <c r="U10" i="2" s="1"/>
  <c r="P10" i="2"/>
  <c r="T10" i="2" s="1"/>
  <c r="E10" i="2"/>
  <c r="S9" i="2"/>
  <c r="R9" i="2"/>
  <c r="Q9" i="2"/>
  <c r="P9" i="2"/>
  <c r="E9" i="2"/>
  <c r="T9" i="2" s="1"/>
  <c r="S93" i="1"/>
  <c r="R93" i="1"/>
  <c r="Q93" i="1"/>
  <c r="P93" i="1"/>
  <c r="E93" i="1"/>
  <c r="T93" i="1" s="1"/>
  <c r="S92" i="1"/>
  <c r="R92" i="1"/>
  <c r="Q92" i="1"/>
  <c r="P92" i="1"/>
  <c r="E92" i="1"/>
  <c r="T92" i="1" s="1"/>
  <c r="S91" i="1"/>
  <c r="R91" i="1"/>
  <c r="Q91" i="1"/>
  <c r="P91" i="1"/>
  <c r="E91" i="1"/>
  <c r="U91" i="1" s="1"/>
  <c r="S90" i="1"/>
  <c r="R90" i="1"/>
  <c r="Q90" i="1"/>
  <c r="P90" i="1"/>
  <c r="E90" i="1"/>
  <c r="U90" i="1" s="1"/>
  <c r="S89" i="1"/>
  <c r="R89" i="1"/>
  <c r="Q89" i="1"/>
  <c r="P89" i="1"/>
  <c r="E89" i="1"/>
  <c r="T89" i="1" s="1"/>
  <c r="S88" i="1"/>
  <c r="R88" i="1"/>
  <c r="Q88" i="1"/>
  <c r="P88" i="1"/>
  <c r="E88" i="1"/>
  <c r="T88" i="1" s="1"/>
  <c r="S87" i="1"/>
  <c r="R87" i="1"/>
  <c r="Q87" i="1"/>
  <c r="P87" i="1"/>
  <c r="E87" i="1"/>
  <c r="U87" i="1" s="1"/>
  <c r="S86" i="1"/>
  <c r="R86" i="1"/>
  <c r="Q86" i="1"/>
  <c r="P86" i="1"/>
  <c r="E86" i="1"/>
  <c r="U86" i="1" s="1"/>
  <c r="W72" i="1"/>
  <c r="V72" i="1"/>
  <c r="O72" i="1"/>
  <c r="S72" i="1" s="1"/>
  <c r="N72" i="1"/>
  <c r="M72" i="1"/>
  <c r="L72" i="1"/>
  <c r="K72" i="1"/>
  <c r="J72" i="1"/>
  <c r="I72" i="1"/>
  <c r="H72" i="1"/>
  <c r="P72" i="1" s="1"/>
  <c r="G72" i="1"/>
  <c r="F72" i="1"/>
  <c r="C72" i="1"/>
  <c r="B72" i="1"/>
  <c r="E72" i="1" s="1"/>
  <c r="W71" i="1"/>
  <c r="V71" i="1"/>
  <c r="O71" i="1"/>
  <c r="N71" i="1"/>
  <c r="M71" i="1"/>
  <c r="L71" i="1"/>
  <c r="R71" i="1" s="1"/>
  <c r="K71" i="1"/>
  <c r="J71" i="1"/>
  <c r="I71" i="1"/>
  <c r="H71" i="1"/>
  <c r="G71" i="1"/>
  <c r="F71" i="1"/>
  <c r="E71" i="1"/>
  <c r="C71" i="1"/>
  <c r="B71" i="1"/>
  <c r="W70" i="1"/>
  <c r="V70" i="1"/>
  <c r="O70" i="1"/>
  <c r="N70" i="1"/>
  <c r="M70" i="1"/>
  <c r="S70" i="1" s="1"/>
  <c r="L70" i="1"/>
  <c r="K70" i="1"/>
  <c r="J70" i="1"/>
  <c r="I70" i="1"/>
  <c r="H70" i="1"/>
  <c r="G70" i="1"/>
  <c r="F70" i="1"/>
  <c r="C70" i="1"/>
  <c r="B70" i="1"/>
  <c r="S69" i="1"/>
  <c r="R69" i="1"/>
  <c r="Q69" i="1"/>
  <c r="P69" i="1"/>
  <c r="E69" i="1"/>
  <c r="U69" i="1" s="1"/>
  <c r="W67" i="1"/>
  <c r="V67" i="1"/>
  <c r="O67" i="1"/>
  <c r="N67" i="1"/>
  <c r="M67" i="1"/>
  <c r="L67" i="1"/>
  <c r="K67" i="1"/>
  <c r="J67" i="1"/>
  <c r="I67" i="1"/>
  <c r="Q67" i="1" s="1"/>
  <c r="H67" i="1"/>
  <c r="P67" i="1" s="1"/>
  <c r="G67" i="1"/>
  <c r="F67" i="1"/>
  <c r="C67" i="1"/>
  <c r="B67" i="1"/>
  <c r="E67" i="1" s="1"/>
  <c r="W66" i="1"/>
  <c r="V66" i="1"/>
  <c r="O66" i="1"/>
  <c r="N66" i="1"/>
  <c r="R66" i="1" s="1"/>
  <c r="M66" i="1"/>
  <c r="L66" i="1"/>
  <c r="K66" i="1"/>
  <c r="J66" i="1"/>
  <c r="I66" i="1"/>
  <c r="H66" i="1"/>
  <c r="G66" i="1"/>
  <c r="F66" i="1"/>
  <c r="E66" i="1"/>
  <c r="C66" i="1"/>
  <c r="B66" i="1"/>
  <c r="S65" i="1"/>
  <c r="R65" i="1"/>
  <c r="Q65" i="1"/>
  <c r="P65" i="1"/>
  <c r="T65" i="1" s="1"/>
  <c r="E65" i="1"/>
  <c r="S64" i="1"/>
  <c r="R64" i="1"/>
  <c r="Q64" i="1"/>
  <c r="P64" i="1"/>
  <c r="E64" i="1"/>
  <c r="S63" i="1"/>
  <c r="R63" i="1"/>
  <c r="Q63" i="1"/>
  <c r="P63" i="1"/>
  <c r="E63" i="1"/>
  <c r="T63" i="1" s="1"/>
  <c r="S62" i="1"/>
  <c r="R62" i="1"/>
  <c r="Q62" i="1"/>
  <c r="P62" i="1"/>
  <c r="E62" i="1"/>
  <c r="T62" i="1" s="1"/>
  <c r="S61" i="1"/>
  <c r="R61" i="1"/>
  <c r="Q61" i="1"/>
  <c r="P61" i="1"/>
  <c r="E61" i="1"/>
  <c r="T61" i="1" s="1"/>
  <c r="V59" i="1"/>
  <c r="O59" i="1"/>
  <c r="N59" i="1"/>
  <c r="M59" i="1"/>
  <c r="S59" i="1" s="1"/>
  <c r="L59" i="1"/>
  <c r="R59" i="1" s="1"/>
  <c r="K59" i="1"/>
  <c r="J59" i="1"/>
  <c r="I59" i="1"/>
  <c r="H59" i="1"/>
  <c r="G59" i="1"/>
  <c r="F59" i="1"/>
  <c r="C59" i="1"/>
  <c r="B59" i="1"/>
  <c r="E59" i="1" s="1"/>
  <c r="S58" i="1"/>
  <c r="R58" i="1"/>
  <c r="Q58" i="1"/>
  <c r="P58" i="1"/>
  <c r="E58" i="1"/>
  <c r="T58" i="1" s="1"/>
  <c r="S57" i="1"/>
  <c r="R57" i="1"/>
  <c r="Q57" i="1"/>
  <c r="P57" i="1"/>
  <c r="E57" i="1"/>
  <c r="U57" i="1" s="1"/>
  <c r="S56" i="1"/>
  <c r="R56" i="1"/>
  <c r="Q56" i="1"/>
  <c r="P56" i="1"/>
  <c r="E56" i="1"/>
  <c r="U56" i="1" s="1"/>
  <c r="S55" i="1"/>
  <c r="R55" i="1"/>
  <c r="Q55" i="1"/>
  <c r="P55" i="1"/>
  <c r="E55" i="1"/>
  <c r="T55" i="1" s="1"/>
  <c r="W53" i="1"/>
  <c r="V53" i="1"/>
  <c r="O53" i="1"/>
  <c r="N53" i="1"/>
  <c r="M53" i="1"/>
  <c r="L53" i="1"/>
  <c r="K53" i="1"/>
  <c r="Q53" i="1" s="1"/>
  <c r="J53" i="1"/>
  <c r="I53" i="1"/>
  <c r="H53" i="1"/>
  <c r="G53" i="1"/>
  <c r="F53" i="1"/>
  <c r="C53" i="1"/>
  <c r="B53" i="1"/>
  <c r="E53" i="1" s="1"/>
  <c r="S52" i="1"/>
  <c r="R52" i="1"/>
  <c r="Q52" i="1"/>
  <c r="U52" i="1" s="1"/>
  <c r="P52" i="1"/>
  <c r="T52" i="1" s="1"/>
  <c r="E52" i="1"/>
  <c r="S51" i="1"/>
  <c r="R51" i="1"/>
  <c r="Q51" i="1"/>
  <c r="P51" i="1"/>
  <c r="E51" i="1"/>
  <c r="U51" i="1" s="1"/>
  <c r="S50" i="1"/>
  <c r="R50" i="1"/>
  <c r="Q50" i="1"/>
  <c r="P50" i="1"/>
  <c r="E50" i="1"/>
  <c r="T50" i="1" s="1"/>
  <c r="S49" i="1"/>
  <c r="R49" i="1"/>
  <c r="Q49" i="1"/>
  <c r="P49" i="1"/>
  <c r="E49" i="1"/>
  <c r="T49" i="1" s="1"/>
  <c r="S48" i="1"/>
  <c r="R48" i="1"/>
  <c r="Q48" i="1"/>
  <c r="P48" i="1"/>
  <c r="E48" i="1"/>
  <c r="U48" i="1" s="1"/>
  <c r="S47" i="1"/>
  <c r="R47" i="1"/>
  <c r="Q47" i="1"/>
  <c r="P47" i="1"/>
  <c r="E47" i="1"/>
  <c r="U47" i="1" s="1"/>
  <c r="S46" i="1"/>
  <c r="R46" i="1"/>
  <c r="Q46" i="1"/>
  <c r="P46" i="1"/>
  <c r="E46" i="1"/>
  <c r="T46" i="1" s="1"/>
  <c r="S45" i="1"/>
  <c r="R45" i="1"/>
  <c r="Q45" i="1"/>
  <c r="P45" i="1"/>
  <c r="E45" i="1"/>
  <c r="T45" i="1" s="1"/>
  <c r="S44" i="1"/>
  <c r="R44" i="1"/>
  <c r="Q44" i="1"/>
  <c r="P44" i="1"/>
  <c r="E44" i="1"/>
  <c r="U44" i="1" s="1"/>
  <c r="S43" i="1"/>
  <c r="R43" i="1"/>
  <c r="Q43" i="1"/>
  <c r="P43" i="1"/>
  <c r="E43" i="1"/>
  <c r="T43" i="1" s="1"/>
  <c r="S42" i="1"/>
  <c r="R42" i="1"/>
  <c r="Q42" i="1"/>
  <c r="P42" i="1"/>
  <c r="E42" i="1"/>
  <c r="T42" i="1" s="1"/>
  <c r="W40" i="1"/>
  <c r="V40" i="1"/>
  <c r="O40" i="1"/>
  <c r="N40" i="1"/>
  <c r="R40" i="1" s="1"/>
  <c r="M40" i="1"/>
  <c r="S40" i="1" s="1"/>
  <c r="L40" i="1"/>
  <c r="K40" i="1"/>
  <c r="J40" i="1"/>
  <c r="I40" i="1"/>
  <c r="H40" i="1"/>
  <c r="G40" i="1"/>
  <c r="F40" i="1"/>
  <c r="C40" i="1"/>
  <c r="E40" i="1" s="1"/>
  <c r="B40" i="1"/>
  <c r="S39" i="1"/>
  <c r="R39" i="1"/>
  <c r="Q39" i="1"/>
  <c r="P39" i="1"/>
  <c r="E39" i="1"/>
  <c r="U39" i="1" s="1"/>
  <c r="S38" i="1"/>
  <c r="R38" i="1"/>
  <c r="Q38" i="1"/>
  <c r="P38" i="1"/>
  <c r="E38" i="1"/>
  <c r="U38" i="1" s="1"/>
  <c r="S37" i="1"/>
  <c r="R37" i="1"/>
  <c r="Q37" i="1"/>
  <c r="P37" i="1"/>
  <c r="E37" i="1"/>
  <c r="T37" i="1" s="1"/>
  <c r="S36" i="1"/>
  <c r="R36" i="1"/>
  <c r="Q36" i="1"/>
  <c r="P36" i="1"/>
  <c r="E36" i="1"/>
  <c r="S35" i="1"/>
  <c r="R35" i="1"/>
  <c r="Q35" i="1"/>
  <c r="P35" i="1"/>
  <c r="T35" i="1" s="1"/>
  <c r="E35" i="1"/>
  <c r="W33" i="1"/>
  <c r="V33" i="1"/>
  <c r="O33" i="1"/>
  <c r="S33" i="1" s="1"/>
  <c r="N33" i="1"/>
  <c r="M33" i="1"/>
  <c r="L33" i="1"/>
  <c r="K33" i="1"/>
  <c r="J33" i="1"/>
  <c r="I33" i="1"/>
  <c r="H33" i="1"/>
  <c r="P33" i="1" s="1"/>
  <c r="G33" i="1"/>
  <c r="F33" i="1"/>
  <c r="C33" i="1"/>
  <c r="B33" i="1"/>
  <c r="E33" i="1" s="1"/>
  <c r="S32" i="1"/>
  <c r="R32" i="1"/>
  <c r="Q32" i="1"/>
  <c r="P32" i="1"/>
  <c r="E32" i="1"/>
  <c r="W30" i="1"/>
  <c r="V30" i="1"/>
  <c r="O30" i="1"/>
  <c r="N30" i="1"/>
  <c r="M30" i="1"/>
  <c r="L30" i="1"/>
  <c r="R30" i="1" s="1"/>
  <c r="K30" i="1"/>
  <c r="J30" i="1"/>
  <c r="I30" i="1"/>
  <c r="H30" i="1"/>
  <c r="G30" i="1"/>
  <c r="F30" i="1"/>
  <c r="C30" i="1"/>
  <c r="B30" i="1"/>
  <c r="E30" i="1" s="1"/>
  <c r="T29" i="1"/>
  <c r="S29" i="1"/>
  <c r="R29" i="1"/>
  <c r="Q29" i="1"/>
  <c r="U29" i="1" s="1"/>
  <c r="P29" i="1"/>
  <c r="E29" i="1"/>
  <c r="S28" i="1"/>
  <c r="R28" i="1"/>
  <c r="Q28" i="1"/>
  <c r="P28" i="1"/>
  <c r="E28" i="1"/>
  <c r="S27" i="1"/>
  <c r="R27" i="1"/>
  <c r="Q27" i="1"/>
  <c r="P27" i="1"/>
  <c r="E27" i="1"/>
  <c r="T27" i="1" s="1"/>
  <c r="U26" i="1"/>
  <c r="S26" i="1"/>
  <c r="R26" i="1"/>
  <c r="Q26" i="1"/>
  <c r="P26" i="1"/>
  <c r="E26" i="1"/>
  <c r="T26" i="1" s="1"/>
  <c r="W24" i="1"/>
  <c r="V24" i="1"/>
  <c r="O24" i="1"/>
  <c r="N24" i="1"/>
  <c r="M24" i="1"/>
  <c r="L24" i="1"/>
  <c r="R24" i="1" s="1"/>
  <c r="K24" i="1"/>
  <c r="J24" i="1"/>
  <c r="I24" i="1"/>
  <c r="Q24" i="1" s="1"/>
  <c r="H24" i="1"/>
  <c r="P24" i="1" s="1"/>
  <c r="G24" i="1"/>
  <c r="F24" i="1"/>
  <c r="C24" i="1"/>
  <c r="B24" i="1"/>
  <c r="S23" i="1"/>
  <c r="R23" i="1"/>
  <c r="Q23" i="1"/>
  <c r="P23" i="1"/>
  <c r="E23" i="1"/>
  <c r="U23" i="1" s="1"/>
  <c r="S22" i="1"/>
  <c r="R22" i="1"/>
  <c r="Q22" i="1"/>
  <c r="P22" i="1"/>
  <c r="E22" i="1"/>
  <c r="T22" i="1" s="1"/>
  <c r="U21" i="1"/>
  <c r="S21" i="1"/>
  <c r="R21" i="1"/>
  <c r="Q21" i="1"/>
  <c r="P21" i="1"/>
  <c r="E21" i="1"/>
  <c r="T21" i="1" s="1"/>
  <c r="S20" i="1"/>
  <c r="R20" i="1"/>
  <c r="Q20" i="1"/>
  <c r="U20" i="1" s="1"/>
  <c r="P20" i="1"/>
  <c r="E20" i="1"/>
  <c r="S19" i="1"/>
  <c r="R19" i="1"/>
  <c r="Q19" i="1"/>
  <c r="P19" i="1"/>
  <c r="E19" i="1"/>
  <c r="S18" i="1"/>
  <c r="R18" i="1"/>
  <c r="Q18" i="1"/>
  <c r="P18" i="1"/>
  <c r="E18" i="1"/>
  <c r="T18" i="1" s="1"/>
  <c r="S17" i="1"/>
  <c r="R17" i="1"/>
  <c r="Q17" i="1"/>
  <c r="P17" i="1"/>
  <c r="E17" i="1"/>
  <c r="W15" i="1"/>
  <c r="V15" i="1"/>
  <c r="O15" i="1"/>
  <c r="N15" i="1"/>
  <c r="M15" i="1"/>
  <c r="L15" i="1"/>
  <c r="R15" i="1" s="1"/>
  <c r="K15" i="1"/>
  <c r="J15" i="1"/>
  <c r="I15" i="1"/>
  <c r="H15" i="1"/>
  <c r="G15" i="1"/>
  <c r="F15" i="1"/>
  <c r="C15" i="1"/>
  <c r="B15" i="1"/>
  <c r="S14" i="1"/>
  <c r="R14" i="1"/>
  <c r="Q14" i="1"/>
  <c r="P14" i="1"/>
  <c r="E14" i="1"/>
  <c r="S13" i="1"/>
  <c r="R13" i="1"/>
  <c r="Q13" i="1"/>
  <c r="P13" i="1"/>
  <c r="E13" i="1"/>
  <c r="U12" i="1"/>
  <c r="S12" i="1"/>
  <c r="R12" i="1"/>
  <c r="Q12" i="1"/>
  <c r="P12" i="1"/>
  <c r="E12" i="1"/>
  <c r="T12" i="1" s="1"/>
  <c r="S11" i="1"/>
  <c r="R11" i="1"/>
  <c r="Q11" i="1"/>
  <c r="U11" i="1" s="1"/>
  <c r="P11" i="1"/>
  <c r="E11" i="1"/>
  <c r="S10" i="1"/>
  <c r="R10" i="1"/>
  <c r="Q10" i="1"/>
  <c r="P10" i="1"/>
  <c r="E10" i="1"/>
  <c r="U10" i="1" s="1"/>
  <c r="S9" i="1"/>
  <c r="R9" i="1"/>
  <c r="Q9" i="1"/>
  <c r="P9" i="1"/>
  <c r="E9" i="1"/>
  <c r="R70" i="1" l="1"/>
  <c r="S71" i="1"/>
  <c r="P15" i="2"/>
  <c r="U43" i="2"/>
  <c r="Q71" i="2"/>
  <c r="U71" i="2" s="1"/>
  <c r="P33" i="3"/>
  <c r="R15" i="4"/>
  <c r="R70" i="4"/>
  <c r="P30" i="5"/>
  <c r="S15" i="6"/>
  <c r="U38" i="6"/>
  <c r="Q59" i="8"/>
  <c r="P66" i="8"/>
  <c r="P71" i="8"/>
  <c r="T71" i="8" s="1"/>
  <c r="U88" i="8"/>
  <c r="S15" i="9"/>
  <c r="U19" i="9"/>
  <c r="P24" i="9"/>
  <c r="P33" i="9"/>
  <c r="Q53" i="9"/>
  <c r="T56" i="10"/>
  <c r="U56" i="10"/>
  <c r="U26" i="11"/>
  <c r="T26" i="11"/>
  <c r="Q71" i="12"/>
  <c r="U23" i="13"/>
  <c r="T23" i="13"/>
  <c r="T87" i="13"/>
  <c r="U87" i="13"/>
  <c r="U12" i="15"/>
  <c r="T12" i="15"/>
  <c r="T50" i="15"/>
  <c r="U50" i="15"/>
  <c r="U28" i="17"/>
  <c r="T28" i="17"/>
  <c r="T52" i="17"/>
  <c r="U52" i="17"/>
  <c r="U56" i="17"/>
  <c r="T56" i="17"/>
  <c r="U37" i="18"/>
  <c r="T37" i="18"/>
  <c r="T27" i="36"/>
  <c r="U27" i="36"/>
  <c r="T50" i="36"/>
  <c r="U50" i="36"/>
  <c r="U37" i="43"/>
  <c r="T37" i="43"/>
  <c r="T20" i="47"/>
  <c r="U20" i="47"/>
  <c r="U37" i="47"/>
  <c r="T37" i="47"/>
  <c r="U56" i="47"/>
  <c r="T56" i="47"/>
  <c r="T47" i="48"/>
  <c r="U47" i="48"/>
  <c r="U12" i="51"/>
  <c r="T12" i="51"/>
  <c r="T49" i="52"/>
  <c r="U49" i="52"/>
  <c r="T61" i="53"/>
  <c r="U61" i="53"/>
  <c r="U42" i="54"/>
  <c r="T42" i="54"/>
  <c r="U86" i="55"/>
  <c r="T86" i="55"/>
  <c r="U99" i="26"/>
  <c r="T99" i="26"/>
  <c r="Q15" i="1"/>
  <c r="U61" i="1"/>
  <c r="S66" i="1"/>
  <c r="U28" i="2"/>
  <c r="Q66" i="3"/>
  <c r="P71" i="3"/>
  <c r="Q15" i="5"/>
  <c r="R33" i="5"/>
  <c r="U65" i="5"/>
  <c r="P70" i="5"/>
  <c r="Q71" i="5"/>
  <c r="U71" i="5" s="1"/>
  <c r="P24" i="6"/>
  <c r="P33" i="6"/>
  <c r="T33" i="6" s="1"/>
  <c r="U90" i="6"/>
  <c r="P15" i="7"/>
  <c r="P53" i="7"/>
  <c r="U55" i="7"/>
  <c r="P70" i="7"/>
  <c r="T70" i="7" s="1"/>
  <c r="R72" i="7"/>
  <c r="P30" i="8"/>
  <c r="T13" i="1"/>
  <c r="T17" i="1"/>
  <c r="T20" i="1"/>
  <c r="T32" i="1"/>
  <c r="T36" i="1"/>
  <c r="E70" i="1"/>
  <c r="U70" i="1" s="1"/>
  <c r="T29" i="2"/>
  <c r="E66" i="2"/>
  <c r="E24" i="5"/>
  <c r="T24" i="5" s="1"/>
  <c r="E30" i="6"/>
  <c r="E30" i="7"/>
  <c r="E72" i="7"/>
  <c r="T51" i="9"/>
  <c r="E66" i="9"/>
  <c r="E67" i="9"/>
  <c r="T20" i="13"/>
  <c r="U20" i="13"/>
  <c r="T23" i="14"/>
  <c r="U23" i="14"/>
  <c r="T9" i="15"/>
  <c r="U9" i="15"/>
  <c r="U92" i="15"/>
  <c r="T92" i="15"/>
  <c r="U26" i="16"/>
  <c r="T26" i="16"/>
  <c r="U51" i="26"/>
  <c r="T51" i="26"/>
  <c r="T29" i="31"/>
  <c r="U29" i="31"/>
  <c r="T37" i="33"/>
  <c r="U37" i="33"/>
  <c r="T50" i="33"/>
  <c r="U50" i="33"/>
  <c r="U12" i="35"/>
  <c r="T12" i="35"/>
  <c r="T69" i="35"/>
  <c r="U69" i="35"/>
  <c r="T20" i="43"/>
  <c r="U20" i="43"/>
  <c r="U23" i="43"/>
  <c r="T23" i="43"/>
  <c r="U19" i="46"/>
  <c r="T19" i="46"/>
  <c r="T28" i="18"/>
  <c r="U28" i="18"/>
  <c r="T48" i="26"/>
  <c r="U48" i="26"/>
  <c r="U17" i="1"/>
  <c r="U19" i="1"/>
  <c r="S30" i="1"/>
  <c r="Q33" i="1"/>
  <c r="U36" i="1"/>
  <c r="U49" i="1"/>
  <c r="U65" i="1"/>
  <c r="P66" i="1"/>
  <c r="T66" i="1" s="1"/>
  <c r="P71" i="1"/>
  <c r="U29" i="2"/>
  <c r="Q30" i="2"/>
  <c r="E33" i="2"/>
  <c r="Q59" i="2"/>
  <c r="U87" i="2"/>
  <c r="T90" i="2"/>
  <c r="P30" i="3"/>
  <c r="Q40" i="3"/>
  <c r="E66" i="3"/>
  <c r="U9" i="4"/>
  <c r="U18" i="4"/>
  <c r="U27" i="4"/>
  <c r="Q30" i="4"/>
  <c r="U37" i="4"/>
  <c r="Q40" i="4"/>
  <c r="E53" i="4"/>
  <c r="P66" i="4"/>
  <c r="T69" i="4"/>
  <c r="P71" i="4"/>
  <c r="Q72" i="4"/>
  <c r="R15" i="5"/>
  <c r="U26" i="5"/>
  <c r="T32" i="5"/>
  <c r="S33" i="5"/>
  <c r="E53" i="5"/>
  <c r="R67" i="5"/>
  <c r="R72" i="5"/>
  <c r="T10" i="6"/>
  <c r="P15" i="6"/>
  <c r="R30" i="6"/>
  <c r="P40" i="6"/>
  <c r="T51" i="6"/>
  <c r="R70" i="6"/>
  <c r="P71" i="6"/>
  <c r="U14" i="7"/>
  <c r="U28" i="7"/>
  <c r="U86" i="7"/>
  <c r="Q15" i="8"/>
  <c r="U15" i="8" s="1"/>
  <c r="Q24" i="8"/>
  <c r="P33" i="8"/>
  <c r="E40" i="8"/>
  <c r="U50" i="8"/>
  <c r="Q53" i="8"/>
  <c r="U10" i="9"/>
  <c r="P15" i="9"/>
  <c r="R53" i="9"/>
  <c r="U90" i="9"/>
  <c r="T90" i="9"/>
  <c r="T86" i="10"/>
  <c r="U86" i="10"/>
  <c r="U62" i="11"/>
  <c r="T62" i="11"/>
  <c r="U29" i="12"/>
  <c r="T29" i="12"/>
  <c r="Q24" i="13"/>
  <c r="U52" i="16"/>
  <c r="T52" i="16"/>
  <c r="U23" i="25"/>
  <c r="T23" i="25"/>
  <c r="E15" i="1"/>
  <c r="S15" i="1"/>
  <c r="P40" i="1"/>
  <c r="T40" i="1" s="1"/>
  <c r="U45" i="1"/>
  <c r="T48" i="1"/>
  <c r="U64" i="1"/>
  <c r="Q66" i="1"/>
  <c r="P70" i="1"/>
  <c r="Q71" i="1"/>
  <c r="U92" i="1"/>
  <c r="P15" i="3"/>
  <c r="T15" i="3" s="1"/>
  <c r="P24" i="3"/>
  <c r="Q30" i="3"/>
  <c r="U51" i="3"/>
  <c r="P15" i="4"/>
  <c r="P24" i="4"/>
  <c r="Q66" i="4"/>
  <c r="P70" i="4"/>
  <c r="Q71" i="4"/>
  <c r="U71" i="4" s="1"/>
  <c r="P24" i="5"/>
  <c r="P33" i="5"/>
  <c r="U10" i="6"/>
  <c r="Q15" i="6"/>
  <c r="S30" i="6"/>
  <c r="Q40" i="6"/>
  <c r="U51" i="6"/>
  <c r="Q71" i="6"/>
  <c r="S30" i="7"/>
  <c r="P40" i="7"/>
  <c r="U51" i="7"/>
  <c r="P72" i="7"/>
  <c r="U32" i="8"/>
  <c r="Q33" i="8"/>
  <c r="R72" i="8"/>
  <c r="Q15" i="9"/>
  <c r="U15" i="9" s="1"/>
  <c r="P30" i="9"/>
  <c r="T30" i="9" s="1"/>
  <c r="T87" i="9"/>
  <c r="U87" i="9"/>
  <c r="T26" i="12"/>
  <c r="U26" i="12"/>
  <c r="T62" i="12"/>
  <c r="U62" i="12"/>
  <c r="U21" i="16"/>
  <c r="T21" i="16"/>
  <c r="T49" i="16"/>
  <c r="U49" i="16"/>
  <c r="U20" i="17"/>
  <c r="T20" i="17"/>
  <c r="T51" i="22"/>
  <c r="U51" i="22"/>
  <c r="U65" i="24"/>
  <c r="T65" i="24"/>
  <c r="U92" i="24"/>
  <c r="T92" i="24"/>
  <c r="U89" i="10"/>
  <c r="T89" i="10"/>
  <c r="T39" i="1"/>
  <c r="Q40" i="1"/>
  <c r="T44" i="1"/>
  <c r="Q70" i="1"/>
  <c r="U88" i="1"/>
  <c r="T91" i="1"/>
  <c r="P24" i="2"/>
  <c r="U32" i="2"/>
  <c r="U35" i="2"/>
  <c r="T38" i="2"/>
  <c r="E40" i="2"/>
  <c r="P66" i="2"/>
  <c r="Q15" i="3"/>
  <c r="Q24" i="3"/>
  <c r="U64" i="3"/>
  <c r="U86" i="3"/>
  <c r="T89" i="3"/>
  <c r="Q15" i="4"/>
  <c r="Q24" i="4"/>
  <c r="U55" i="4"/>
  <c r="T58" i="4"/>
  <c r="T62" i="4"/>
  <c r="Q70" i="4"/>
  <c r="U21" i="5"/>
  <c r="Q24" i="5"/>
  <c r="Q33" i="5"/>
  <c r="E70" i="5"/>
  <c r="U70" i="5" s="1"/>
  <c r="P30" i="6"/>
  <c r="T30" i="6" s="1"/>
  <c r="E33" i="6"/>
  <c r="T56" i="6"/>
  <c r="U61" i="6"/>
  <c r="T64" i="6"/>
  <c r="P70" i="6"/>
  <c r="P30" i="7"/>
  <c r="Q40" i="7"/>
  <c r="P59" i="7"/>
  <c r="T63" i="7"/>
  <c r="E30" i="8"/>
  <c r="T30" i="8" s="1"/>
  <c r="U42" i="8"/>
  <c r="T45" i="8"/>
  <c r="E66" i="8"/>
  <c r="E71" i="8"/>
  <c r="U93" i="8"/>
  <c r="T11" i="9"/>
  <c r="E24" i="9"/>
  <c r="E33" i="9"/>
  <c r="U33" i="9" s="1"/>
  <c r="U48" i="9"/>
  <c r="P66" i="9"/>
  <c r="U37" i="14"/>
  <c r="T37" i="14"/>
  <c r="U65" i="14"/>
  <c r="T65" i="14"/>
  <c r="U17" i="15"/>
  <c r="T17" i="15"/>
  <c r="T23" i="18"/>
  <c r="U23" i="18"/>
  <c r="U57" i="20"/>
  <c r="T57" i="20"/>
  <c r="T23" i="22"/>
  <c r="U23" i="22"/>
  <c r="T91" i="17"/>
  <c r="U91" i="17"/>
  <c r="U14" i="1"/>
  <c r="E24" i="1"/>
  <c r="S24" i="1"/>
  <c r="U28" i="1"/>
  <c r="P30" i="1"/>
  <c r="T30" i="1" s="1"/>
  <c r="R33" i="1"/>
  <c r="U35" i="1"/>
  <c r="U62" i="1"/>
  <c r="T87" i="1"/>
  <c r="U20" i="2"/>
  <c r="T23" i="2"/>
  <c r="Q24" i="2"/>
  <c r="P33" i="2"/>
  <c r="U44" i="2"/>
  <c r="U47" i="2"/>
  <c r="P53" i="2"/>
  <c r="Q66" i="2"/>
  <c r="S70" i="2"/>
  <c r="Q72" i="2"/>
  <c r="U10" i="3"/>
  <c r="U19" i="3"/>
  <c r="R33" i="3"/>
  <c r="T63" i="3"/>
  <c r="P33" i="4"/>
  <c r="T33" i="4" s="1"/>
  <c r="E59" i="4"/>
  <c r="U17" i="5"/>
  <c r="T20" i="5"/>
  <c r="R30" i="5"/>
  <c r="P66" i="5"/>
  <c r="Q67" i="5"/>
  <c r="U67" i="5" s="1"/>
  <c r="Q72" i="5"/>
  <c r="U29" i="6"/>
  <c r="Q30" i="6"/>
  <c r="U39" i="6"/>
  <c r="Q70" i="6"/>
  <c r="U91" i="6"/>
  <c r="T9" i="7"/>
  <c r="R15" i="7"/>
  <c r="P24" i="7"/>
  <c r="Q30" i="7"/>
  <c r="S33" i="7"/>
  <c r="U56" i="7"/>
  <c r="P66" i="7"/>
  <c r="R70" i="7"/>
  <c r="P71" i="7"/>
  <c r="E15" i="8"/>
  <c r="R15" i="8"/>
  <c r="E24" i="8"/>
  <c r="T24" i="8" s="1"/>
  <c r="P40" i="8"/>
  <c r="U89" i="8"/>
  <c r="T92" i="8"/>
  <c r="T43" i="9"/>
  <c r="Q66" i="9"/>
  <c r="U63" i="10"/>
  <c r="T63" i="10"/>
  <c r="U93" i="10"/>
  <c r="T93" i="10"/>
  <c r="U28" i="13"/>
  <c r="T28" i="13"/>
  <c r="T52" i="13"/>
  <c r="U52" i="13"/>
  <c r="U56" i="13"/>
  <c r="T56" i="13"/>
  <c r="U91" i="16"/>
  <c r="T91" i="16"/>
  <c r="T27" i="19"/>
  <c r="U27" i="19"/>
  <c r="U88" i="19"/>
  <c r="T88" i="19"/>
  <c r="T26" i="20"/>
  <c r="U26" i="20"/>
  <c r="U87" i="12"/>
  <c r="T87" i="12"/>
  <c r="T89" i="15"/>
  <c r="U89" i="15"/>
  <c r="T11" i="1"/>
  <c r="P15" i="1"/>
  <c r="T15" i="1" s="1"/>
  <c r="Q30" i="1"/>
  <c r="U30" i="1" s="1"/>
  <c r="P53" i="1"/>
  <c r="Q33" i="2"/>
  <c r="U33" i="2" s="1"/>
  <c r="Q53" i="2"/>
  <c r="R70" i="2"/>
  <c r="P71" i="2"/>
  <c r="U14" i="3"/>
  <c r="U23" i="3"/>
  <c r="E30" i="3"/>
  <c r="T30" i="3" s="1"/>
  <c r="U56" i="3"/>
  <c r="P66" i="3"/>
  <c r="E30" i="4"/>
  <c r="Q33" i="4"/>
  <c r="E40" i="4"/>
  <c r="U50" i="4"/>
  <c r="Q53" i="4"/>
  <c r="R67" i="4"/>
  <c r="R71" i="4"/>
  <c r="U10" i="5"/>
  <c r="P15" i="5"/>
  <c r="T29" i="5"/>
  <c r="U51" i="5"/>
  <c r="P53" i="5"/>
  <c r="U62" i="5"/>
  <c r="Q66" i="5"/>
  <c r="U69" i="5"/>
  <c r="P71" i="5"/>
  <c r="T71" i="5" s="1"/>
  <c r="U92" i="5"/>
  <c r="U32" i="6"/>
  <c r="U35" i="6"/>
  <c r="E40" i="6"/>
  <c r="U48" i="6"/>
  <c r="E71" i="6"/>
  <c r="T71" i="6" s="1"/>
  <c r="U87" i="6"/>
  <c r="S15" i="7"/>
  <c r="Q24" i="7"/>
  <c r="T52" i="7"/>
  <c r="Q66" i="7"/>
  <c r="T69" i="7"/>
  <c r="S70" i="7"/>
  <c r="Q71" i="7"/>
  <c r="U71" i="7" s="1"/>
  <c r="U29" i="8"/>
  <c r="E33" i="8"/>
  <c r="U33" i="8" s="1"/>
  <c r="U37" i="8"/>
  <c r="Q40" i="8"/>
  <c r="P59" i="8"/>
  <c r="Q72" i="8"/>
  <c r="R15" i="9"/>
  <c r="U26" i="9"/>
  <c r="U29" i="9"/>
  <c r="U32" i="9"/>
  <c r="U35" i="9"/>
  <c r="U39" i="9"/>
  <c r="U43" i="9"/>
  <c r="U44" i="9"/>
  <c r="T47" i="9"/>
  <c r="U86" i="9"/>
  <c r="T86" i="9"/>
  <c r="T90" i="10"/>
  <c r="U90" i="10"/>
  <c r="U17" i="11"/>
  <c r="T17" i="11"/>
  <c r="T36" i="12"/>
  <c r="U90" i="13"/>
  <c r="T90" i="13"/>
  <c r="T28" i="14"/>
  <c r="U28" i="14"/>
  <c r="U61" i="14"/>
  <c r="T61" i="14"/>
  <c r="U61" i="16"/>
  <c r="T61" i="16"/>
  <c r="T88" i="16"/>
  <c r="U88" i="16"/>
  <c r="U50" i="18"/>
  <c r="T50" i="18"/>
  <c r="U63" i="18"/>
  <c r="T63" i="18"/>
  <c r="T69" i="9"/>
  <c r="Q71" i="9"/>
  <c r="U14" i="10"/>
  <c r="U19" i="10"/>
  <c r="Q33" i="10"/>
  <c r="S40" i="10"/>
  <c r="E59" i="10"/>
  <c r="E67" i="10"/>
  <c r="Q70" i="10"/>
  <c r="T42" i="11"/>
  <c r="T46" i="11"/>
  <c r="T50" i="11"/>
  <c r="T58" i="11"/>
  <c r="Q59" i="11"/>
  <c r="S71" i="11"/>
  <c r="U36" i="12"/>
  <c r="P40" i="12"/>
  <c r="Q59" i="12"/>
  <c r="T65" i="12"/>
  <c r="P53" i="13"/>
  <c r="P70" i="13"/>
  <c r="Q71" i="13"/>
  <c r="U32" i="14"/>
  <c r="P53" i="14"/>
  <c r="S33" i="15"/>
  <c r="E53" i="15"/>
  <c r="Q66" i="15"/>
  <c r="P70" i="15"/>
  <c r="T70" i="15" s="1"/>
  <c r="Q40" i="16"/>
  <c r="E70" i="16"/>
  <c r="U70" i="16" s="1"/>
  <c r="P30" i="17"/>
  <c r="U35" i="17"/>
  <c r="R70" i="17"/>
  <c r="P71" i="17"/>
  <c r="T13" i="18"/>
  <c r="P24" i="18"/>
  <c r="R33" i="18"/>
  <c r="T47" i="18"/>
  <c r="U47" i="18"/>
  <c r="U43" i="21"/>
  <c r="T43" i="21"/>
  <c r="U17" i="24"/>
  <c r="T17" i="24"/>
  <c r="U45" i="24"/>
  <c r="T45" i="24"/>
  <c r="U12" i="32"/>
  <c r="T12" i="32"/>
  <c r="U88" i="32"/>
  <c r="T88" i="32"/>
  <c r="U20" i="33"/>
  <c r="T20" i="33"/>
  <c r="U88" i="33"/>
  <c r="T88" i="33"/>
  <c r="U69" i="9"/>
  <c r="P70" i="9"/>
  <c r="U10" i="10"/>
  <c r="T13" i="10"/>
  <c r="E15" i="10"/>
  <c r="T18" i="10"/>
  <c r="U28" i="10"/>
  <c r="P40" i="10"/>
  <c r="U13" i="11"/>
  <c r="U22" i="11"/>
  <c r="P30" i="11"/>
  <c r="E33" i="11"/>
  <c r="P40" i="11"/>
  <c r="T45" i="11"/>
  <c r="T49" i="11"/>
  <c r="Q53" i="11"/>
  <c r="P66" i="11"/>
  <c r="P71" i="11"/>
  <c r="Q72" i="11"/>
  <c r="T88" i="11"/>
  <c r="P15" i="12"/>
  <c r="Q40" i="12"/>
  <c r="U40" i="12" s="1"/>
  <c r="U65" i="12"/>
  <c r="P66" i="12"/>
  <c r="P71" i="12"/>
  <c r="P24" i="13"/>
  <c r="U29" i="13"/>
  <c r="U35" i="13"/>
  <c r="T38" i="13"/>
  <c r="Q53" i="13"/>
  <c r="E66" i="13"/>
  <c r="U91" i="13"/>
  <c r="Q24" i="14"/>
  <c r="E30" i="14"/>
  <c r="T32" i="14"/>
  <c r="U38" i="14"/>
  <c r="T46" i="14"/>
  <c r="P66" i="14"/>
  <c r="R71" i="14"/>
  <c r="U18" i="15"/>
  <c r="T21" i="15"/>
  <c r="P24" i="15"/>
  <c r="T26" i="15"/>
  <c r="P33" i="15"/>
  <c r="T36" i="15"/>
  <c r="P40" i="15"/>
  <c r="T40" i="15" s="1"/>
  <c r="Q70" i="15"/>
  <c r="U70" i="15" s="1"/>
  <c r="U93" i="15"/>
  <c r="T11" i="16"/>
  <c r="T17" i="16"/>
  <c r="T35" i="16"/>
  <c r="T39" i="16"/>
  <c r="P66" i="16"/>
  <c r="U92" i="16"/>
  <c r="R15" i="17"/>
  <c r="Q30" i="17"/>
  <c r="T43" i="17"/>
  <c r="Q53" i="17"/>
  <c r="U65" i="17"/>
  <c r="T69" i="17"/>
  <c r="Q71" i="17"/>
  <c r="R15" i="18"/>
  <c r="Q24" i="18"/>
  <c r="E30" i="18"/>
  <c r="T32" i="18"/>
  <c r="U38" i="18"/>
  <c r="U26" i="19"/>
  <c r="T26" i="19"/>
  <c r="U52" i="20"/>
  <c r="T52" i="20"/>
  <c r="U65" i="20"/>
  <c r="T65" i="20"/>
  <c r="T92" i="20"/>
  <c r="U92" i="20"/>
  <c r="T10" i="21"/>
  <c r="U50" i="22"/>
  <c r="T50" i="22"/>
  <c r="U29" i="24"/>
  <c r="T29" i="24"/>
  <c r="U61" i="24"/>
  <c r="T61" i="24"/>
  <c r="U19" i="25"/>
  <c r="T19" i="25"/>
  <c r="U38" i="25"/>
  <c r="T38" i="25"/>
  <c r="T39" i="27"/>
  <c r="U39" i="27"/>
  <c r="T57" i="27"/>
  <c r="U57" i="27"/>
  <c r="Q70" i="9"/>
  <c r="U91" i="9"/>
  <c r="U9" i="11"/>
  <c r="T12" i="11"/>
  <c r="U18" i="11"/>
  <c r="T21" i="11"/>
  <c r="U27" i="11"/>
  <c r="Q30" i="11"/>
  <c r="U30" i="11" s="1"/>
  <c r="T36" i="11"/>
  <c r="Q40" i="11"/>
  <c r="U63" i="11"/>
  <c r="Q66" i="11"/>
  <c r="Q67" i="11"/>
  <c r="U67" i="11" s="1"/>
  <c r="T69" i="11"/>
  <c r="P70" i="11"/>
  <c r="Q71" i="11"/>
  <c r="U12" i="12"/>
  <c r="Q15" i="12"/>
  <c r="P30" i="12"/>
  <c r="T39" i="12"/>
  <c r="Q66" i="12"/>
  <c r="P70" i="12"/>
  <c r="U88" i="12"/>
  <c r="T91" i="12"/>
  <c r="P33" i="13"/>
  <c r="P15" i="14"/>
  <c r="P33" i="14"/>
  <c r="T42" i="14"/>
  <c r="Q66" i="14"/>
  <c r="S71" i="14"/>
  <c r="U13" i="15"/>
  <c r="Q24" i="15"/>
  <c r="U32" i="15"/>
  <c r="Q33" i="15"/>
  <c r="U36" i="15"/>
  <c r="U37" i="15"/>
  <c r="Q40" i="15"/>
  <c r="U55" i="15"/>
  <c r="T58" i="15"/>
  <c r="T62" i="15"/>
  <c r="R71" i="15"/>
  <c r="R15" i="16"/>
  <c r="U17" i="16"/>
  <c r="U18" i="16"/>
  <c r="U22" i="16"/>
  <c r="U27" i="16"/>
  <c r="T57" i="16"/>
  <c r="U62" i="16"/>
  <c r="T65" i="16"/>
  <c r="Q66" i="16"/>
  <c r="P71" i="16"/>
  <c r="E66" i="17"/>
  <c r="U69" i="17"/>
  <c r="P70" i="17"/>
  <c r="T70" i="17" s="1"/>
  <c r="U32" i="18"/>
  <c r="P33" i="18"/>
  <c r="T33" i="18" s="1"/>
  <c r="T49" i="20"/>
  <c r="U49" i="20"/>
  <c r="T62" i="20"/>
  <c r="U62" i="20"/>
  <c r="U22" i="22"/>
  <c r="T22" i="22"/>
  <c r="U63" i="22"/>
  <c r="T63" i="22"/>
  <c r="U26" i="24"/>
  <c r="T26" i="24"/>
  <c r="U88" i="24"/>
  <c r="T88" i="24"/>
  <c r="Q71" i="25"/>
  <c r="T52" i="27"/>
  <c r="U52" i="27"/>
  <c r="U64" i="30"/>
  <c r="T64" i="30"/>
  <c r="T11" i="31"/>
  <c r="U11" i="31"/>
  <c r="T14" i="31"/>
  <c r="U18" i="31"/>
  <c r="T18" i="31"/>
  <c r="E71" i="9"/>
  <c r="P30" i="10"/>
  <c r="T30" i="10" s="1"/>
  <c r="P59" i="10"/>
  <c r="T10" i="11"/>
  <c r="P15" i="11"/>
  <c r="T19" i="11"/>
  <c r="P24" i="11"/>
  <c r="Q70" i="11"/>
  <c r="T13" i="12"/>
  <c r="Q30" i="12"/>
  <c r="U30" i="12" s="1"/>
  <c r="E67" i="12"/>
  <c r="Q70" i="12"/>
  <c r="P15" i="13"/>
  <c r="Q33" i="13"/>
  <c r="P59" i="13"/>
  <c r="E71" i="13"/>
  <c r="U71" i="13" s="1"/>
  <c r="Q15" i="14"/>
  <c r="Q33" i="14"/>
  <c r="P40" i="14"/>
  <c r="R70" i="14"/>
  <c r="P71" i="14"/>
  <c r="S15" i="15"/>
  <c r="T38" i="15"/>
  <c r="P53" i="15"/>
  <c r="E59" i="15"/>
  <c r="E66" i="15"/>
  <c r="S24" i="16"/>
  <c r="P30" i="16"/>
  <c r="R40" i="16"/>
  <c r="P70" i="16"/>
  <c r="Q71" i="16"/>
  <c r="P24" i="17"/>
  <c r="Q70" i="17"/>
  <c r="E72" i="17"/>
  <c r="P15" i="18"/>
  <c r="Q33" i="18"/>
  <c r="U89" i="18"/>
  <c r="T89" i="18"/>
  <c r="U49" i="19"/>
  <c r="T49" i="19"/>
  <c r="U38" i="21"/>
  <c r="T38" i="21"/>
  <c r="T19" i="22"/>
  <c r="U19" i="22"/>
  <c r="E71" i="24"/>
  <c r="U14" i="25"/>
  <c r="T14" i="25"/>
  <c r="U56" i="26"/>
  <c r="T56" i="26"/>
  <c r="S15" i="10"/>
  <c r="S33" i="10"/>
  <c r="P66" i="10"/>
  <c r="S33" i="11"/>
  <c r="R40" i="12"/>
  <c r="E53" i="13"/>
  <c r="P67" i="13"/>
  <c r="T67" i="13" s="1"/>
  <c r="E24" i="14"/>
  <c r="U35" i="14"/>
  <c r="Q40" i="14"/>
  <c r="E53" i="14"/>
  <c r="Q71" i="14"/>
  <c r="P15" i="15"/>
  <c r="Q53" i="15"/>
  <c r="P72" i="15"/>
  <c r="P24" i="16"/>
  <c r="Q30" i="16"/>
  <c r="S40" i="16"/>
  <c r="Q70" i="16"/>
  <c r="Q24" i="17"/>
  <c r="P33" i="17"/>
  <c r="P59" i="17"/>
  <c r="Q15" i="18"/>
  <c r="U35" i="18"/>
  <c r="U55" i="18"/>
  <c r="T55" i="18"/>
  <c r="T86" i="18"/>
  <c r="U86" i="18"/>
  <c r="T46" i="19"/>
  <c r="U46" i="19"/>
  <c r="U91" i="20"/>
  <c r="T91" i="20"/>
  <c r="T56" i="22"/>
  <c r="U56" i="22"/>
  <c r="T37" i="23"/>
  <c r="U37" i="23"/>
  <c r="U87" i="25"/>
  <c r="T87" i="25"/>
  <c r="T91" i="26"/>
  <c r="U91" i="26"/>
  <c r="Q24" i="10"/>
  <c r="E40" i="10"/>
  <c r="T69" i="10"/>
  <c r="R30" i="11"/>
  <c r="P33" i="11"/>
  <c r="S53" i="11"/>
  <c r="E66" i="11"/>
  <c r="R71" i="11"/>
  <c r="S72" i="11"/>
  <c r="U93" i="11"/>
  <c r="E15" i="12"/>
  <c r="R15" i="12"/>
  <c r="P24" i="12"/>
  <c r="P33" i="12"/>
  <c r="T33" i="12" s="1"/>
  <c r="U57" i="12"/>
  <c r="U11" i="13"/>
  <c r="T14" i="13"/>
  <c r="T19" i="13"/>
  <c r="P40" i="13"/>
  <c r="U48" i="13"/>
  <c r="T51" i="13"/>
  <c r="P66" i="13"/>
  <c r="S70" i="13"/>
  <c r="T86" i="13"/>
  <c r="U14" i="14"/>
  <c r="U19" i="14"/>
  <c r="P30" i="14"/>
  <c r="E66" i="14"/>
  <c r="E67" i="14"/>
  <c r="P70" i="14"/>
  <c r="T70" i="14" s="1"/>
  <c r="E72" i="14"/>
  <c r="T10" i="15"/>
  <c r="Q15" i="15"/>
  <c r="U15" i="15" s="1"/>
  <c r="E24" i="15"/>
  <c r="E33" i="15"/>
  <c r="R40" i="15"/>
  <c r="T88" i="15"/>
  <c r="U14" i="16"/>
  <c r="T20" i="16"/>
  <c r="Q24" i="16"/>
  <c r="T29" i="16"/>
  <c r="T32" i="16"/>
  <c r="E53" i="16"/>
  <c r="P59" i="16"/>
  <c r="T87" i="16"/>
  <c r="U10" i="17"/>
  <c r="P15" i="17"/>
  <c r="T15" i="17" s="1"/>
  <c r="T23" i="17"/>
  <c r="Q33" i="17"/>
  <c r="P40" i="17"/>
  <c r="U48" i="17"/>
  <c r="T51" i="17"/>
  <c r="Q59" i="17"/>
  <c r="U87" i="17"/>
  <c r="T90" i="17"/>
  <c r="U19" i="18"/>
  <c r="T22" i="18"/>
  <c r="T27" i="18"/>
  <c r="P30" i="18"/>
  <c r="E30" i="19"/>
  <c r="T36" i="19"/>
  <c r="U29" i="20"/>
  <c r="T29" i="20"/>
  <c r="U61" i="20"/>
  <c r="T61" i="20"/>
  <c r="T88" i="20"/>
  <c r="U88" i="20"/>
  <c r="T29" i="21"/>
  <c r="U29" i="21"/>
  <c r="T14" i="22"/>
  <c r="U14" i="22"/>
  <c r="U21" i="24"/>
  <c r="T21" i="24"/>
  <c r="U36" i="24"/>
  <c r="T36" i="24"/>
  <c r="U49" i="24"/>
  <c r="T49" i="24"/>
  <c r="T48" i="27"/>
  <c r="U48" i="27"/>
  <c r="U51" i="27"/>
  <c r="T51" i="27"/>
  <c r="S40" i="18"/>
  <c r="T42" i="18"/>
  <c r="E53" i="18"/>
  <c r="U65" i="18"/>
  <c r="T69" i="18"/>
  <c r="Q71" i="18"/>
  <c r="U71" i="18" s="1"/>
  <c r="T13" i="19"/>
  <c r="Q33" i="19"/>
  <c r="U33" i="19" s="1"/>
  <c r="U37" i="19"/>
  <c r="Q40" i="19"/>
  <c r="U55" i="19"/>
  <c r="T58" i="19"/>
  <c r="U12" i="20"/>
  <c r="Q15" i="20"/>
  <c r="U15" i="20" s="1"/>
  <c r="U10" i="21"/>
  <c r="U11" i="21"/>
  <c r="P30" i="21"/>
  <c r="Q40" i="21"/>
  <c r="Q59" i="21"/>
  <c r="E71" i="21"/>
  <c r="U87" i="21"/>
  <c r="T90" i="21"/>
  <c r="S15" i="22"/>
  <c r="P24" i="22"/>
  <c r="Q30" i="22"/>
  <c r="Q40" i="22"/>
  <c r="U90" i="22"/>
  <c r="T93" i="22"/>
  <c r="T10" i="23"/>
  <c r="P15" i="23"/>
  <c r="T15" i="23" s="1"/>
  <c r="Q24" i="23"/>
  <c r="P33" i="23"/>
  <c r="T33" i="23" s="1"/>
  <c r="E40" i="23"/>
  <c r="U50" i="23"/>
  <c r="T62" i="23"/>
  <c r="P70" i="23"/>
  <c r="Q33" i="24"/>
  <c r="S67" i="24"/>
  <c r="S72" i="24"/>
  <c r="R15" i="25"/>
  <c r="T29" i="25"/>
  <c r="E33" i="25"/>
  <c r="U49" i="25"/>
  <c r="T52" i="25"/>
  <c r="T61" i="25"/>
  <c r="P71" i="25"/>
  <c r="T71" i="25" s="1"/>
  <c r="P33" i="26"/>
  <c r="R40" i="26"/>
  <c r="P72" i="26"/>
  <c r="U19" i="27"/>
  <c r="T22" i="27"/>
  <c r="P40" i="27"/>
  <c r="T42" i="27"/>
  <c r="T46" i="27"/>
  <c r="T63" i="27"/>
  <c r="P24" i="28"/>
  <c r="T36" i="28"/>
  <c r="P40" i="28"/>
  <c r="T50" i="28"/>
  <c r="U50" i="28"/>
  <c r="E67" i="28"/>
  <c r="U88" i="28"/>
  <c r="T88" i="28"/>
  <c r="U11" i="29"/>
  <c r="T11" i="29"/>
  <c r="U19" i="30"/>
  <c r="T19" i="30"/>
  <c r="T61" i="30"/>
  <c r="U61" i="30"/>
  <c r="U22" i="32"/>
  <c r="T22" i="32"/>
  <c r="U92" i="40"/>
  <c r="T92" i="40"/>
  <c r="U69" i="18"/>
  <c r="P70" i="18"/>
  <c r="U9" i="19"/>
  <c r="T12" i="19"/>
  <c r="T18" i="19"/>
  <c r="T22" i="19"/>
  <c r="U93" i="19"/>
  <c r="P67" i="20"/>
  <c r="E70" i="20"/>
  <c r="R71" i="20"/>
  <c r="P72" i="20"/>
  <c r="Q30" i="21"/>
  <c r="U35" i="21"/>
  <c r="T86" i="21"/>
  <c r="P15" i="22"/>
  <c r="T15" i="22" s="1"/>
  <c r="Q24" i="22"/>
  <c r="U86" i="22"/>
  <c r="T89" i="22"/>
  <c r="Q15" i="23"/>
  <c r="U32" i="23"/>
  <c r="Q33" i="23"/>
  <c r="U33" i="23" s="1"/>
  <c r="U46" i="23"/>
  <c r="T49" i="23"/>
  <c r="Q70" i="23"/>
  <c r="R15" i="24"/>
  <c r="E24" i="24"/>
  <c r="S40" i="24"/>
  <c r="P67" i="24"/>
  <c r="T67" i="24" s="1"/>
  <c r="E70" i="24"/>
  <c r="T70" i="24" s="1"/>
  <c r="S70" i="24"/>
  <c r="R71" i="24"/>
  <c r="P72" i="24"/>
  <c r="P24" i="25"/>
  <c r="P70" i="25"/>
  <c r="Q33" i="26"/>
  <c r="S40" i="26"/>
  <c r="P71" i="26"/>
  <c r="T71" i="26" s="1"/>
  <c r="P30" i="27"/>
  <c r="P66" i="27"/>
  <c r="P67" i="27"/>
  <c r="U93" i="27"/>
  <c r="T93" i="27"/>
  <c r="U93" i="28"/>
  <c r="T93" i="28"/>
  <c r="Q40" i="29"/>
  <c r="U40" i="29" s="1"/>
  <c r="U23" i="31"/>
  <c r="T23" i="31"/>
  <c r="T39" i="31"/>
  <c r="U39" i="31"/>
  <c r="S40" i="31"/>
  <c r="T46" i="33"/>
  <c r="U46" i="33"/>
  <c r="U49" i="33"/>
  <c r="T49" i="33"/>
  <c r="T56" i="34"/>
  <c r="U56" i="34"/>
  <c r="Q40" i="18"/>
  <c r="U51" i="18"/>
  <c r="T56" i="18"/>
  <c r="P59" i="18"/>
  <c r="Q70" i="18"/>
  <c r="U70" i="18" s="1"/>
  <c r="U90" i="18"/>
  <c r="T93" i="18"/>
  <c r="S15" i="19"/>
  <c r="T17" i="19"/>
  <c r="T21" i="19"/>
  <c r="P30" i="19"/>
  <c r="U50" i="19"/>
  <c r="Q53" i="19"/>
  <c r="P72" i="19"/>
  <c r="U89" i="19"/>
  <c r="T92" i="19"/>
  <c r="P30" i="20"/>
  <c r="P53" i="20"/>
  <c r="P66" i="20"/>
  <c r="S15" i="21"/>
  <c r="T28" i="21"/>
  <c r="E33" i="21"/>
  <c r="U39" i="21"/>
  <c r="P66" i="21"/>
  <c r="R71" i="21"/>
  <c r="Q15" i="22"/>
  <c r="U64" i="22"/>
  <c r="E70" i="22"/>
  <c r="T70" i="22" s="1"/>
  <c r="P72" i="22"/>
  <c r="T72" i="22" s="1"/>
  <c r="E15" i="24"/>
  <c r="S15" i="24"/>
  <c r="R40" i="24"/>
  <c r="P66" i="24"/>
  <c r="P15" i="25"/>
  <c r="Q24" i="25"/>
  <c r="T28" i="25"/>
  <c r="E30" i="25"/>
  <c r="T30" i="25" s="1"/>
  <c r="U32" i="25"/>
  <c r="R67" i="25"/>
  <c r="Q70" i="25"/>
  <c r="U88" i="25"/>
  <c r="T35" i="26"/>
  <c r="U52" i="26"/>
  <c r="E66" i="26"/>
  <c r="P70" i="26"/>
  <c r="T70" i="26" s="1"/>
  <c r="Q71" i="26"/>
  <c r="U35" i="27"/>
  <c r="Q66" i="27"/>
  <c r="T90" i="27"/>
  <c r="U90" i="27"/>
  <c r="E24" i="29"/>
  <c r="T35" i="29"/>
  <c r="U14" i="30"/>
  <c r="T14" i="30"/>
  <c r="R15" i="30"/>
  <c r="T35" i="30"/>
  <c r="U93" i="31"/>
  <c r="T93" i="31"/>
  <c r="U26" i="33"/>
  <c r="T26" i="33"/>
  <c r="U14" i="34"/>
  <c r="T14" i="34"/>
  <c r="T39" i="34"/>
  <c r="U39" i="34"/>
  <c r="T43" i="34"/>
  <c r="U43" i="34"/>
  <c r="T43" i="38"/>
  <c r="U43" i="38"/>
  <c r="P15" i="19"/>
  <c r="Q30" i="19"/>
  <c r="P67" i="19"/>
  <c r="Q72" i="19"/>
  <c r="R15" i="20"/>
  <c r="Q30" i="20"/>
  <c r="Q66" i="20"/>
  <c r="U69" i="20"/>
  <c r="P71" i="20"/>
  <c r="T71" i="20" s="1"/>
  <c r="R15" i="21"/>
  <c r="U28" i="21"/>
  <c r="P53" i="21"/>
  <c r="Q66" i="21"/>
  <c r="Q67" i="21"/>
  <c r="P40" i="23"/>
  <c r="P30" i="24"/>
  <c r="Q66" i="24"/>
  <c r="P71" i="24"/>
  <c r="Q15" i="25"/>
  <c r="U15" i="25" s="1"/>
  <c r="P33" i="25"/>
  <c r="Q40" i="26"/>
  <c r="Q70" i="26"/>
  <c r="T63" i="28"/>
  <c r="U63" i="28"/>
  <c r="U20" i="29"/>
  <c r="T20" i="29"/>
  <c r="T11" i="30"/>
  <c r="U11" i="30"/>
  <c r="T52" i="30"/>
  <c r="U52" i="30"/>
  <c r="U18" i="32"/>
  <c r="T18" i="32"/>
  <c r="U45" i="32"/>
  <c r="T45" i="32"/>
  <c r="U11" i="33"/>
  <c r="T11" i="33"/>
  <c r="P53" i="18"/>
  <c r="Q15" i="19"/>
  <c r="P24" i="19"/>
  <c r="S33" i="19"/>
  <c r="P71" i="19"/>
  <c r="T71" i="19" s="1"/>
  <c r="P24" i="20"/>
  <c r="P40" i="20"/>
  <c r="P70" i="20"/>
  <c r="Q71" i="20"/>
  <c r="P24" i="21"/>
  <c r="E30" i="21"/>
  <c r="U32" i="21"/>
  <c r="T36" i="21"/>
  <c r="R70" i="21"/>
  <c r="P71" i="21"/>
  <c r="T71" i="21" s="1"/>
  <c r="P33" i="22"/>
  <c r="P66" i="22"/>
  <c r="R70" i="22"/>
  <c r="P71" i="22"/>
  <c r="R15" i="23"/>
  <c r="Q40" i="23"/>
  <c r="U40" i="23" s="1"/>
  <c r="U10" i="24"/>
  <c r="P24" i="24"/>
  <c r="Q30" i="24"/>
  <c r="U35" i="24"/>
  <c r="P40" i="24"/>
  <c r="P70" i="24"/>
  <c r="Q71" i="24"/>
  <c r="U71" i="24" s="1"/>
  <c r="Q33" i="25"/>
  <c r="U33" i="25" s="1"/>
  <c r="Q30" i="26"/>
  <c r="R33" i="26"/>
  <c r="R72" i="26"/>
  <c r="P24" i="27"/>
  <c r="U32" i="27"/>
  <c r="U58" i="28"/>
  <c r="T58" i="28"/>
  <c r="U92" i="28"/>
  <c r="T92" i="28"/>
  <c r="P71" i="29"/>
  <c r="T71" i="29" s="1"/>
  <c r="U28" i="30"/>
  <c r="T28" i="30"/>
  <c r="T65" i="30"/>
  <c r="U65" i="30"/>
  <c r="U19" i="31"/>
  <c r="T19" i="31"/>
  <c r="U22" i="31"/>
  <c r="T22" i="31"/>
  <c r="T42" i="33"/>
  <c r="U42" i="33"/>
  <c r="U45" i="33"/>
  <c r="T45" i="33"/>
  <c r="U62" i="33"/>
  <c r="T62" i="33"/>
  <c r="T89" i="33"/>
  <c r="U89" i="33"/>
  <c r="T92" i="33"/>
  <c r="U92" i="33"/>
  <c r="U44" i="37"/>
  <c r="T44" i="37"/>
  <c r="T23" i="38"/>
  <c r="U23" i="38"/>
  <c r="Q53" i="18"/>
  <c r="P66" i="18"/>
  <c r="P67" i="18"/>
  <c r="P72" i="18"/>
  <c r="Q24" i="19"/>
  <c r="T32" i="19"/>
  <c r="R33" i="19"/>
  <c r="P59" i="19"/>
  <c r="P66" i="19"/>
  <c r="T69" i="19"/>
  <c r="Q71" i="19"/>
  <c r="Q24" i="20"/>
  <c r="T32" i="20"/>
  <c r="Q40" i="20"/>
  <c r="E67" i="20"/>
  <c r="Q70" i="20"/>
  <c r="U70" i="20" s="1"/>
  <c r="E72" i="20"/>
  <c r="U14" i="21"/>
  <c r="P15" i="21"/>
  <c r="Q24" i="21"/>
  <c r="P33" i="21"/>
  <c r="R40" i="21"/>
  <c r="U65" i="21"/>
  <c r="Q71" i="21"/>
  <c r="E15" i="22"/>
  <c r="U28" i="22"/>
  <c r="Q33" i="22"/>
  <c r="U38" i="22"/>
  <c r="Q66" i="22"/>
  <c r="S70" i="22"/>
  <c r="Q71" i="22"/>
  <c r="U71" i="22" s="1"/>
  <c r="P30" i="23"/>
  <c r="P15" i="24"/>
  <c r="Q24" i="24"/>
  <c r="Q40" i="24"/>
  <c r="E67" i="24"/>
  <c r="Q70" i="24"/>
  <c r="E72" i="24"/>
  <c r="U58" i="25"/>
  <c r="R70" i="25"/>
  <c r="S71" i="25"/>
  <c r="P15" i="26"/>
  <c r="P24" i="26"/>
  <c r="E33" i="26"/>
  <c r="S33" i="26"/>
  <c r="U39" i="26"/>
  <c r="U44" i="26"/>
  <c r="U47" i="26"/>
  <c r="U87" i="26"/>
  <c r="T90" i="26"/>
  <c r="T10" i="27"/>
  <c r="P15" i="27"/>
  <c r="Q24" i="27"/>
  <c r="E30" i="27"/>
  <c r="T32" i="27"/>
  <c r="U38" i="27"/>
  <c r="U44" i="27"/>
  <c r="E66" i="27"/>
  <c r="U69" i="27"/>
  <c r="T55" i="28"/>
  <c r="U55" i="28"/>
  <c r="U89" i="28"/>
  <c r="T89" i="28"/>
  <c r="U12" i="29"/>
  <c r="T12" i="29"/>
  <c r="E15" i="29"/>
  <c r="U69" i="29"/>
  <c r="P66" i="30"/>
  <c r="S15" i="31"/>
  <c r="U28" i="31"/>
  <c r="T52" i="31"/>
  <c r="U52" i="31"/>
  <c r="U89" i="31"/>
  <c r="T89" i="31"/>
  <c r="T36" i="32"/>
  <c r="U92" i="32"/>
  <c r="T92" i="32"/>
  <c r="T42" i="36"/>
  <c r="U42" i="36"/>
  <c r="T20" i="38"/>
  <c r="U20" i="38"/>
  <c r="S53" i="31"/>
  <c r="Q59" i="31"/>
  <c r="Q70" i="31"/>
  <c r="Q24" i="32"/>
  <c r="Q30" i="32"/>
  <c r="Q33" i="33"/>
  <c r="T32" i="34"/>
  <c r="P40" i="34"/>
  <c r="U51" i="34"/>
  <c r="T51" i="34"/>
  <c r="T13" i="36"/>
  <c r="U13" i="36"/>
  <c r="R40" i="37"/>
  <c r="Q33" i="38"/>
  <c r="U33" i="38" s="1"/>
  <c r="U90" i="38"/>
  <c r="T90" i="38"/>
  <c r="T56" i="39"/>
  <c r="U56" i="39"/>
  <c r="T89" i="40"/>
  <c r="U89" i="40"/>
  <c r="Q33" i="41"/>
  <c r="U36" i="41"/>
  <c r="Q70" i="42"/>
  <c r="U70" i="42" s="1"/>
  <c r="T44" i="45"/>
  <c r="U44" i="45"/>
  <c r="U23" i="50"/>
  <c r="T23" i="50"/>
  <c r="U100" i="1"/>
  <c r="T100" i="1"/>
  <c r="U32" i="28"/>
  <c r="Q33" i="28"/>
  <c r="U33" i="28" s="1"/>
  <c r="Q40" i="28"/>
  <c r="E66" i="28"/>
  <c r="E70" i="28"/>
  <c r="E71" i="28"/>
  <c r="P30" i="29"/>
  <c r="E33" i="29"/>
  <c r="U35" i="29"/>
  <c r="E53" i="29"/>
  <c r="P59" i="29"/>
  <c r="P24" i="30"/>
  <c r="E33" i="30"/>
  <c r="E59" i="30"/>
  <c r="Q66" i="30"/>
  <c r="U14" i="31"/>
  <c r="P15" i="31"/>
  <c r="P30" i="31"/>
  <c r="T37" i="31"/>
  <c r="P40" i="31"/>
  <c r="T42" i="31"/>
  <c r="T46" i="31"/>
  <c r="T50" i="31"/>
  <c r="T63" i="31"/>
  <c r="E71" i="31"/>
  <c r="T71" i="31" s="1"/>
  <c r="U87" i="31"/>
  <c r="U91" i="31"/>
  <c r="E15" i="32"/>
  <c r="P40" i="32"/>
  <c r="P53" i="32"/>
  <c r="P66" i="32"/>
  <c r="R70" i="32"/>
  <c r="U18" i="33"/>
  <c r="U22" i="33"/>
  <c r="P33" i="34"/>
  <c r="U64" i="34"/>
  <c r="U93" i="34"/>
  <c r="T93" i="34"/>
  <c r="P33" i="35"/>
  <c r="Q59" i="35"/>
  <c r="U93" i="35"/>
  <c r="U39" i="37"/>
  <c r="T39" i="37"/>
  <c r="T87" i="38"/>
  <c r="U87" i="38"/>
  <c r="U11" i="42"/>
  <c r="T11" i="42"/>
  <c r="T49" i="45"/>
  <c r="U49" i="45"/>
  <c r="T44" i="46"/>
  <c r="U44" i="46"/>
  <c r="T14" i="47"/>
  <c r="U14" i="47"/>
  <c r="P15" i="28"/>
  <c r="P24" i="29"/>
  <c r="Q30" i="29"/>
  <c r="Q59" i="29"/>
  <c r="P15" i="30"/>
  <c r="Q24" i="30"/>
  <c r="R40" i="30"/>
  <c r="R70" i="30"/>
  <c r="P71" i="30"/>
  <c r="Q15" i="31"/>
  <c r="P24" i="31"/>
  <c r="Q30" i="31"/>
  <c r="Q40" i="31"/>
  <c r="U40" i="31" s="1"/>
  <c r="Q40" i="32"/>
  <c r="Q53" i="32"/>
  <c r="Q66" i="32"/>
  <c r="P71" i="32"/>
  <c r="P15" i="33"/>
  <c r="P72" i="33"/>
  <c r="P15" i="34"/>
  <c r="U32" i="35"/>
  <c r="P15" i="37"/>
  <c r="T29" i="38"/>
  <c r="U29" i="38"/>
  <c r="P67" i="41"/>
  <c r="T13" i="44"/>
  <c r="U13" i="44"/>
  <c r="U62" i="44"/>
  <c r="T62" i="44"/>
  <c r="Q70" i="27"/>
  <c r="T10" i="28"/>
  <c r="Q15" i="28"/>
  <c r="Q59" i="28"/>
  <c r="P15" i="29"/>
  <c r="Q24" i="29"/>
  <c r="Q15" i="30"/>
  <c r="U15" i="30" s="1"/>
  <c r="T36" i="30"/>
  <c r="T69" i="30"/>
  <c r="Q71" i="30"/>
  <c r="U71" i="30" s="1"/>
  <c r="T10" i="31"/>
  <c r="T13" i="31"/>
  <c r="Q24" i="31"/>
  <c r="T38" i="31"/>
  <c r="T51" i="31"/>
  <c r="P66" i="31"/>
  <c r="R71" i="31"/>
  <c r="R15" i="32"/>
  <c r="E24" i="32"/>
  <c r="E30" i="32"/>
  <c r="E59" i="32"/>
  <c r="P70" i="32"/>
  <c r="Q71" i="32"/>
  <c r="U71" i="32" s="1"/>
  <c r="Q15" i="33"/>
  <c r="U15" i="33" s="1"/>
  <c r="P24" i="33"/>
  <c r="P30" i="33"/>
  <c r="E33" i="33"/>
  <c r="U36" i="33"/>
  <c r="P53" i="33"/>
  <c r="E59" i="33"/>
  <c r="P66" i="33"/>
  <c r="Q72" i="33"/>
  <c r="U10" i="34"/>
  <c r="Q15" i="34"/>
  <c r="U15" i="34" s="1"/>
  <c r="P30" i="34"/>
  <c r="T50" i="34"/>
  <c r="U50" i="34"/>
  <c r="U89" i="34"/>
  <c r="T89" i="34"/>
  <c r="U92" i="36"/>
  <c r="T92" i="36"/>
  <c r="P33" i="37"/>
  <c r="Q53" i="37"/>
  <c r="Q71" i="38"/>
  <c r="T64" i="39"/>
  <c r="U64" i="39"/>
  <c r="U69" i="39"/>
  <c r="Q70" i="39"/>
  <c r="U70" i="39" s="1"/>
  <c r="U65" i="41"/>
  <c r="T65" i="41"/>
  <c r="T52" i="43"/>
  <c r="U52" i="43"/>
  <c r="T39" i="45"/>
  <c r="U39" i="45"/>
  <c r="E71" i="27"/>
  <c r="T71" i="27" s="1"/>
  <c r="R40" i="28"/>
  <c r="P53" i="28"/>
  <c r="P66" i="28"/>
  <c r="P71" i="28"/>
  <c r="Q72" i="28"/>
  <c r="Q15" i="29"/>
  <c r="S33" i="29"/>
  <c r="S40" i="29"/>
  <c r="P67" i="29"/>
  <c r="T67" i="29" s="1"/>
  <c r="E70" i="29"/>
  <c r="R71" i="29"/>
  <c r="P72" i="29"/>
  <c r="P33" i="30"/>
  <c r="P40" i="30"/>
  <c r="E66" i="30"/>
  <c r="P70" i="30"/>
  <c r="T70" i="30" s="1"/>
  <c r="U10" i="31"/>
  <c r="S33" i="31"/>
  <c r="U38" i="31"/>
  <c r="U51" i="31"/>
  <c r="Q66" i="31"/>
  <c r="Q67" i="31"/>
  <c r="S70" i="31"/>
  <c r="S71" i="31"/>
  <c r="U69" i="32"/>
  <c r="Q70" i="32"/>
  <c r="Q24" i="33"/>
  <c r="Q30" i="33"/>
  <c r="P40" i="33"/>
  <c r="Q66" i="33"/>
  <c r="P70" i="33"/>
  <c r="P71" i="33"/>
  <c r="T71" i="33" s="1"/>
  <c r="P24" i="34"/>
  <c r="Q30" i="34"/>
  <c r="Q59" i="34"/>
  <c r="R72" i="34"/>
  <c r="U21" i="36"/>
  <c r="T21" i="36"/>
  <c r="P40" i="36"/>
  <c r="T89" i="36"/>
  <c r="U89" i="36"/>
  <c r="R70" i="37"/>
  <c r="S71" i="37"/>
  <c r="U87" i="37"/>
  <c r="T87" i="37"/>
  <c r="P24" i="40"/>
  <c r="T29" i="43"/>
  <c r="U29" i="43"/>
  <c r="T43" i="43"/>
  <c r="U43" i="43"/>
  <c r="T22" i="44"/>
  <c r="U22" i="44"/>
  <c r="P59" i="44"/>
  <c r="P30" i="28"/>
  <c r="E40" i="28"/>
  <c r="Q53" i="28"/>
  <c r="Q66" i="28"/>
  <c r="Q67" i="28"/>
  <c r="P70" i="28"/>
  <c r="T70" i="28" s="1"/>
  <c r="Q71" i="28"/>
  <c r="P33" i="29"/>
  <c r="P53" i="29"/>
  <c r="E59" i="29"/>
  <c r="P66" i="29"/>
  <c r="Q33" i="30"/>
  <c r="Q40" i="30"/>
  <c r="P59" i="30"/>
  <c r="Q70" i="30"/>
  <c r="E72" i="30"/>
  <c r="E30" i="31"/>
  <c r="U32" i="31"/>
  <c r="E40" i="31"/>
  <c r="E53" i="31"/>
  <c r="U57" i="31"/>
  <c r="P71" i="31"/>
  <c r="P15" i="32"/>
  <c r="T17" i="32"/>
  <c r="T21" i="32"/>
  <c r="U28" i="32"/>
  <c r="E40" i="32"/>
  <c r="R40" i="32"/>
  <c r="E66" i="32"/>
  <c r="E72" i="32"/>
  <c r="T29" i="33"/>
  <c r="Q40" i="33"/>
  <c r="T65" i="33"/>
  <c r="Q70" i="33"/>
  <c r="Q71" i="33"/>
  <c r="U71" i="33" s="1"/>
  <c r="Q24" i="34"/>
  <c r="Q70" i="34"/>
  <c r="Q15" i="35"/>
  <c r="T90" i="35"/>
  <c r="U90" i="35"/>
  <c r="T18" i="36"/>
  <c r="U18" i="36"/>
  <c r="P66" i="36"/>
  <c r="Q71" i="36"/>
  <c r="U71" i="36" s="1"/>
  <c r="U38" i="38"/>
  <c r="U36" i="39"/>
  <c r="T63" i="40"/>
  <c r="U63" i="40"/>
  <c r="U44" i="41"/>
  <c r="T44" i="41"/>
  <c r="P71" i="42"/>
  <c r="T71" i="42" s="1"/>
  <c r="Q72" i="42"/>
  <c r="U72" i="42" s="1"/>
  <c r="U10" i="43"/>
  <c r="U36" i="34"/>
  <c r="S40" i="34"/>
  <c r="U42" i="34"/>
  <c r="T46" i="34"/>
  <c r="T49" i="34"/>
  <c r="P53" i="34"/>
  <c r="U63" i="34"/>
  <c r="U23" i="35"/>
  <c r="E30" i="35"/>
  <c r="U30" i="35" s="1"/>
  <c r="T32" i="35"/>
  <c r="U51" i="35"/>
  <c r="P66" i="35"/>
  <c r="E30" i="36"/>
  <c r="U37" i="36"/>
  <c r="Q40" i="36"/>
  <c r="U40" i="36" s="1"/>
  <c r="U63" i="36"/>
  <c r="Q66" i="36"/>
  <c r="P70" i="36"/>
  <c r="U17" i="37"/>
  <c r="T32" i="37"/>
  <c r="T36" i="37"/>
  <c r="E70" i="37"/>
  <c r="P33" i="38"/>
  <c r="T33" i="38" s="1"/>
  <c r="R40" i="38"/>
  <c r="R70" i="38"/>
  <c r="P71" i="38"/>
  <c r="U14" i="39"/>
  <c r="U19" i="39"/>
  <c r="E24" i="39"/>
  <c r="U32" i="39"/>
  <c r="P33" i="39"/>
  <c r="T33" i="39" s="1"/>
  <c r="U38" i="39"/>
  <c r="U43" i="39"/>
  <c r="Q53" i="39"/>
  <c r="P70" i="39"/>
  <c r="U13" i="40"/>
  <c r="U18" i="40"/>
  <c r="U27" i="40"/>
  <c r="U17" i="41"/>
  <c r="E15" i="42"/>
  <c r="U28" i="42"/>
  <c r="T28" i="42"/>
  <c r="U44" i="42"/>
  <c r="T44" i="42"/>
  <c r="U86" i="42"/>
  <c r="T86" i="42"/>
  <c r="T10" i="43"/>
  <c r="T55" i="44"/>
  <c r="U55" i="44"/>
  <c r="U52" i="45"/>
  <c r="T52" i="45"/>
  <c r="Q33" i="34"/>
  <c r="E59" i="34"/>
  <c r="E15" i="35"/>
  <c r="Q33" i="35"/>
  <c r="U33" i="35" s="1"/>
  <c r="U43" i="35"/>
  <c r="P53" i="35"/>
  <c r="T55" i="35"/>
  <c r="T64" i="35"/>
  <c r="S70" i="35"/>
  <c r="E15" i="36"/>
  <c r="E59" i="36"/>
  <c r="T59" i="36" s="1"/>
  <c r="E67" i="36"/>
  <c r="Q15" i="37"/>
  <c r="U36" i="37"/>
  <c r="U49" i="37"/>
  <c r="U62" i="37"/>
  <c r="Q66" i="37"/>
  <c r="P71" i="37"/>
  <c r="U92" i="37"/>
  <c r="T35" i="38"/>
  <c r="E53" i="38"/>
  <c r="E66" i="38"/>
  <c r="P70" i="38"/>
  <c r="E66" i="39"/>
  <c r="E71" i="39"/>
  <c r="U90" i="39"/>
  <c r="T10" i="40"/>
  <c r="P15" i="40"/>
  <c r="T15" i="40" s="1"/>
  <c r="Q24" i="40"/>
  <c r="P33" i="40"/>
  <c r="U46" i="40"/>
  <c r="E66" i="40"/>
  <c r="E71" i="40"/>
  <c r="S71" i="40"/>
  <c r="U12" i="41"/>
  <c r="Q15" i="41"/>
  <c r="U15" i="41" s="1"/>
  <c r="P40" i="41"/>
  <c r="U49" i="41"/>
  <c r="T62" i="41"/>
  <c r="U62" i="41"/>
  <c r="U91" i="41"/>
  <c r="U21" i="42"/>
  <c r="U91" i="42"/>
  <c r="T91" i="42"/>
  <c r="U32" i="43"/>
  <c r="T48" i="43"/>
  <c r="U48" i="43"/>
  <c r="U51" i="43"/>
  <c r="T51" i="43"/>
  <c r="T65" i="43"/>
  <c r="U65" i="43"/>
  <c r="U11" i="45"/>
  <c r="P24" i="45"/>
  <c r="U55" i="47"/>
  <c r="T55" i="47"/>
  <c r="U21" i="48"/>
  <c r="T21" i="48"/>
  <c r="U43" i="48"/>
  <c r="T43" i="48"/>
  <c r="T46" i="48"/>
  <c r="U46" i="48"/>
  <c r="P67" i="48"/>
  <c r="T67" i="48" s="1"/>
  <c r="S71" i="48"/>
  <c r="Q72" i="48"/>
  <c r="R71" i="34"/>
  <c r="P72" i="34"/>
  <c r="P40" i="35"/>
  <c r="P30" i="36"/>
  <c r="P53" i="36"/>
  <c r="P40" i="37"/>
  <c r="P70" i="37"/>
  <c r="Q71" i="37"/>
  <c r="P30" i="38"/>
  <c r="Q40" i="38"/>
  <c r="P59" i="38"/>
  <c r="Q70" i="38"/>
  <c r="U70" i="38" s="1"/>
  <c r="R15" i="39"/>
  <c r="P30" i="39"/>
  <c r="Q40" i="39"/>
  <c r="Q15" i="40"/>
  <c r="U32" i="40"/>
  <c r="Q33" i="40"/>
  <c r="Q40" i="41"/>
  <c r="T92" i="41"/>
  <c r="U92" i="41"/>
  <c r="P33" i="43"/>
  <c r="T33" i="43" s="1"/>
  <c r="P66" i="43"/>
  <c r="P67" i="43"/>
  <c r="T50" i="44"/>
  <c r="U50" i="44"/>
  <c r="U87" i="45"/>
  <c r="T87" i="45"/>
  <c r="T39" i="46"/>
  <c r="U39" i="46"/>
  <c r="T44" i="47"/>
  <c r="U44" i="47"/>
  <c r="T18" i="48"/>
  <c r="U18" i="48"/>
  <c r="U38" i="34"/>
  <c r="S71" i="34"/>
  <c r="Q30" i="36"/>
  <c r="E40" i="36"/>
  <c r="E66" i="36"/>
  <c r="T35" i="37"/>
  <c r="R15" i="38"/>
  <c r="Q30" i="38"/>
  <c r="U35" i="38"/>
  <c r="P24" i="39"/>
  <c r="Q30" i="39"/>
  <c r="E30" i="40"/>
  <c r="U30" i="40" s="1"/>
  <c r="T36" i="40"/>
  <c r="Q59" i="41"/>
  <c r="U38" i="42"/>
  <c r="T38" i="42"/>
  <c r="U19" i="43"/>
  <c r="T19" i="43"/>
  <c r="U14" i="44"/>
  <c r="T14" i="44"/>
  <c r="U21" i="44"/>
  <c r="T21" i="44"/>
  <c r="T37" i="44"/>
  <c r="U37" i="44"/>
  <c r="T55" i="48"/>
  <c r="U55" i="48"/>
  <c r="R33" i="34"/>
  <c r="E40" i="34"/>
  <c r="R40" i="34"/>
  <c r="U44" i="34"/>
  <c r="U65" i="34"/>
  <c r="T69" i="34"/>
  <c r="S15" i="35"/>
  <c r="E59" i="35"/>
  <c r="U59" i="35" s="1"/>
  <c r="R71" i="35"/>
  <c r="S72" i="35"/>
  <c r="S15" i="36"/>
  <c r="T17" i="36"/>
  <c r="P24" i="36"/>
  <c r="T26" i="36"/>
  <c r="T32" i="36"/>
  <c r="R33" i="36"/>
  <c r="U46" i="36"/>
  <c r="T49" i="36"/>
  <c r="Q72" i="36"/>
  <c r="R15" i="37"/>
  <c r="U26" i="37"/>
  <c r="T29" i="37"/>
  <c r="E33" i="37"/>
  <c r="T33" i="37" s="1"/>
  <c r="R33" i="37"/>
  <c r="U35" i="37"/>
  <c r="E53" i="37"/>
  <c r="P59" i="37"/>
  <c r="P24" i="38"/>
  <c r="E33" i="38"/>
  <c r="S33" i="38"/>
  <c r="U39" i="38"/>
  <c r="U44" i="38"/>
  <c r="T10" i="39"/>
  <c r="P15" i="39"/>
  <c r="T15" i="39" s="1"/>
  <c r="Q24" i="39"/>
  <c r="U51" i="39"/>
  <c r="T63" i="39"/>
  <c r="S71" i="39"/>
  <c r="U36" i="40"/>
  <c r="U37" i="40"/>
  <c r="Q40" i="40"/>
  <c r="E53" i="40"/>
  <c r="Q59" i="40"/>
  <c r="P66" i="40"/>
  <c r="Q67" i="40"/>
  <c r="P71" i="40"/>
  <c r="Q72" i="40"/>
  <c r="U72" i="40" s="1"/>
  <c r="T88" i="40"/>
  <c r="R15" i="41"/>
  <c r="U26" i="41"/>
  <c r="T29" i="41"/>
  <c r="Q30" i="41"/>
  <c r="Q70" i="41"/>
  <c r="Q15" i="42"/>
  <c r="U35" i="42"/>
  <c r="U87" i="42"/>
  <c r="T87" i="42"/>
  <c r="U90" i="42"/>
  <c r="T90" i="42"/>
  <c r="P40" i="43"/>
  <c r="T44" i="43"/>
  <c r="U44" i="43"/>
  <c r="T47" i="43"/>
  <c r="U47" i="43"/>
  <c r="U56" i="43"/>
  <c r="U64" i="43"/>
  <c r="T64" i="43"/>
  <c r="P15" i="44"/>
  <c r="T18" i="44"/>
  <c r="U18" i="44"/>
  <c r="S33" i="44"/>
  <c r="P66" i="45"/>
  <c r="Q67" i="45"/>
  <c r="Q72" i="45"/>
  <c r="R70" i="47"/>
  <c r="P71" i="47"/>
  <c r="Q72" i="47"/>
  <c r="T90" i="47"/>
  <c r="U90" i="47"/>
  <c r="Q15" i="48"/>
  <c r="T27" i="48"/>
  <c r="U27" i="48"/>
  <c r="T42" i="48"/>
  <c r="U42" i="48"/>
  <c r="E66" i="34"/>
  <c r="E67" i="34"/>
  <c r="U69" i="34"/>
  <c r="Q24" i="35"/>
  <c r="E53" i="35"/>
  <c r="T10" i="36"/>
  <c r="Q24" i="36"/>
  <c r="S33" i="36"/>
  <c r="P59" i="36"/>
  <c r="P71" i="36"/>
  <c r="S15" i="37"/>
  <c r="P24" i="37"/>
  <c r="P15" i="38"/>
  <c r="Q24" i="38"/>
  <c r="E40" i="38"/>
  <c r="P66" i="38"/>
  <c r="E40" i="39"/>
  <c r="P66" i="39"/>
  <c r="R70" i="39"/>
  <c r="P71" i="39"/>
  <c r="T71" i="39" s="1"/>
  <c r="E15" i="40"/>
  <c r="R15" i="40"/>
  <c r="E33" i="40"/>
  <c r="Q66" i="40"/>
  <c r="T69" i="40"/>
  <c r="S70" i="40"/>
  <c r="Q71" i="40"/>
  <c r="U71" i="40" s="1"/>
  <c r="E15" i="41"/>
  <c r="P24" i="41"/>
  <c r="E71" i="41"/>
  <c r="U71" i="41" s="1"/>
  <c r="T88" i="41"/>
  <c r="U88" i="41"/>
  <c r="U17" i="42"/>
  <c r="T17" i="42"/>
  <c r="T35" i="42"/>
  <c r="U51" i="42"/>
  <c r="T51" i="42"/>
  <c r="U13" i="43"/>
  <c r="T13" i="43"/>
  <c r="U32" i="44"/>
  <c r="P71" i="44"/>
  <c r="T93" i="44"/>
  <c r="U93" i="44"/>
  <c r="Q33" i="46"/>
  <c r="U33" i="46" s="1"/>
  <c r="U38" i="46"/>
  <c r="T38" i="46"/>
  <c r="Q40" i="47"/>
  <c r="T13" i="48"/>
  <c r="U13" i="48"/>
  <c r="T32" i="44"/>
  <c r="E70" i="45"/>
  <c r="U70" i="45" s="1"/>
  <c r="E30" i="46"/>
  <c r="U30" i="46" s="1"/>
  <c r="U57" i="46"/>
  <c r="E66" i="46"/>
  <c r="T13" i="47"/>
  <c r="E30" i="48"/>
  <c r="E53" i="48"/>
  <c r="E70" i="48"/>
  <c r="T9" i="51"/>
  <c r="U9" i="51"/>
  <c r="T27" i="51"/>
  <c r="U27" i="51"/>
  <c r="T101" i="17"/>
  <c r="U101" i="17"/>
  <c r="U113" i="2"/>
  <c r="T113" i="2"/>
  <c r="U10" i="42"/>
  <c r="S15" i="42"/>
  <c r="T23" i="42"/>
  <c r="Q30" i="42"/>
  <c r="Q40" i="42"/>
  <c r="U52" i="42"/>
  <c r="U61" i="42"/>
  <c r="T64" i="42"/>
  <c r="E72" i="42"/>
  <c r="U11" i="43"/>
  <c r="P15" i="43"/>
  <c r="U39" i="43"/>
  <c r="U86" i="43"/>
  <c r="T93" i="43"/>
  <c r="T10" i="44"/>
  <c r="P33" i="44"/>
  <c r="U36" i="44"/>
  <c r="U42" i="44"/>
  <c r="T45" i="44"/>
  <c r="Q59" i="44"/>
  <c r="U63" i="44"/>
  <c r="Q66" i="44"/>
  <c r="P70" i="44"/>
  <c r="Q71" i="44"/>
  <c r="Q24" i="45"/>
  <c r="T32" i="45"/>
  <c r="S33" i="45"/>
  <c r="T36" i="45"/>
  <c r="P53" i="45"/>
  <c r="U62" i="45"/>
  <c r="Q66" i="45"/>
  <c r="U69" i="45"/>
  <c r="P71" i="45"/>
  <c r="T71" i="45" s="1"/>
  <c r="T35" i="46"/>
  <c r="Q40" i="46"/>
  <c r="T32" i="47"/>
  <c r="E40" i="47"/>
  <c r="T69" i="47"/>
  <c r="Q71" i="47"/>
  <c r="E15" i="48"/>
  <c r="E33" i="48"/>
  <c r="T33" i="48" s="1"/>
  <c r="E40" i="48"/>
  <c r="P59" i="48"/>
  <c r="P66" i="48"/>
  <c r="R70" i="48"/>
  <c r="P71" i="48"/>
  <c r="U56" i="53"/>
  <c r="T56" i="53"/>
  <c r="U37" i="54"/>
  <c r="T37" i="54"/>
  <c r="U101" i="3"/>
  <c r="T101" i="3"/>
  <c r="Q15" i="43"/>
  <c r="P30" i="43"/>
  <c r="R71" i="43"/>
  <c r="Q33" i="44"/>
  <c r="P40" i="44"/>
  <c r="T40" i="44" s="1"/>
  <c r="Q70" i="44"/>
  <c r="P33" i="45"/>
  <c r="R40" i="45"/>
  <c r="Q53" i="45"/>
  <c r="P70" i="45"/>
  <c r="Q71" i="45"/>
  <c r="P15" i="46"/>
  <c r="Q59" i="46"/>
  <c r="R71" i="46"/>
  <c r="R15" i="47"/>
  <c r="P33" i="47"/>
  <c r="T33" i="47" s="1"/>
  <c r="U69" i="47"/>
  <c r="P70" i="47"/>
  <c r="P30" i="48"/>
  <c r="Q59" i="48"/>
  <c r="Q66" i="48"/>
  <c r="S70" i="48"/>
  <c r="Q71" i="48"/>
  <c r="U21" i="51"/>
  <c r="T21" i="51"/>
  <c r="U52" i="54"/>
  <c r="T52" i="54"/>
  <c r="U108" i="34"/>
  <c r="T108" i="34"/>
  <c r="P66" i="41"/>
  <c r="Q67" i="41"/>
  <c r="Q72" i="41"/>
  <c r="U72" i="41" s="1"/>
  <c r="E53" i="42"/>
  <c r="Q59" i="42"/>
  <c r="P67" i="42"/>
  <c r="Q72" i="43"/>
  <c r="Q40" i="44"/>
  <c r="U40" i="44" s="1"/>
  <c r="U10" i="45"/>
  <c r="P15" i="45"/>
  <c r="Q33" i="45"/>
  <c r="Q70" i="45"/>
  <c r="T10" i="46"/>
  <c r="Q15" i="46"/>
  <c r="P30" i="46"/>
  <c r="U35" i="46"/>
  <c r="P66" i="46"/>
  <c r="Q67" i="46"/>
  <c r="S71" i="46"/>
  <c r="Q72" i="46"/>
  <c r="T10" i="47"/>
  <c r="Q33" i="47"/>
  <c r="Q70" i="47"/>
  <c r="Q30" i="48"/>
  <c r="R33" i="48"/>
  <c r="P53" i="48"/>
  <c r="P70" i="48"/>
  <c r="T70" i="48" s="1"/>
  <c r="R72" i="48"/>
  <c r="E15" i="49"/>
  <c r="R15" i="49"/>
  <c r="U20" i="49"/>
  <c r="T20" i="49"/>
  <c r="U19" i="50"/>
  <c r="T19" i="50"/>
  <c r="T18" i="51"/>
  <c r="U18" i="51"/>
  <c r="S95" i="6"/>
  <c r="M112" i="6"/>
  <c r="S112" i="6" s="1"/>
  <c r="Q66" i="41"/>
  <c r="U69" i="41"/>
  <c r="P71" i="41"/>
  <c r="P15" i="42"/>
  <c r="P33" i="42"/>
  <c r="T33" i="42" s="1"/>
  <c r="P66" i="42"/>
  <c r="Q24" i="43"/>
  <c r="R33" i="43"/>
  <c r="P71" i="43"/>
  <c r="R15" i="44"/>
  <c r="R24" i="44"/>
  <c r="T27" i="44"/>
  <c r="P30" i="44"/>
  <c r="U12" i="45"/>
  <c r="Q15" i="45"/>
  <c r="P40" i="45"/>
  <c r="U45" i="45"/>
  <c r="T48" i="45"/>
  <c r="S72" i="45"/>
  <c r="U11" i="46"/>
  <c r="T14" i="46"/>
  <c r="Q30" i="46"/>
  <c r="T47" i="46"/>
  <c r="Q66" i="46"/>
  <c r="U69" i="46"/>
  <c r="P71" i="46"/>
  <c r="T71" i="46" s="1"/>
  <c r="U10" i="47"/>
  <c r="U11" i="47"/>
  <c r="P15" i="47"/>
  <c r="P30" i="47"/>
  <c r="T43" i="47"/>
  <c r="T50" i="47"/>
  <c r="Q59" i="47"/>
  <c r="T63" i="47"/>
  <c r="R71" i="47"/>
  <c r="U9" i="48"/>
  <c r="T12" i="48"/>
  <c r="S15" i="48"/>
  <c r="T17" i="48"/>
  <c r="P24" i="48"/>
  <c r="T26" i="48"/>
  <c r="U36" i="48"/>
  <c r="U50" i="48"/>
  <c r="Q53" i="48"/>
  <c r="T58" i="48"/>
  <c r="T62" i="48"/>
  <c r="R67" i="48"/>
  <c r="U69" i="48"/>
  <c r="Q70" i="48"/>
  <c r="S72" i="48"/>
  <c r="U11" i="49"/>
  <c r="T11" i="49"/>
  <c r="U87" i="52"/>
  <c r="T87" i="52"/>
  <c r="U51" i="53"/>
  <c r="T51" i="53"/>
  <c r="U38" i="55"/>
  <c r="T38" i="55"/>
  <c r="U109" i="54"/>
  <c r="T109" i="54"/>
  <c r="U101" i="16"/>
  <c r="T101" i="16"/>
  <c r="P70" i="41"/>
  <c r="Q71" i="41"/>
  <c r="Q33" i="42"/>
  <c r="Q66" i="42"/>
  <c r="U69" i="42"/>
  <c r="S33" i="43"/>
  <c r="P59" i="43"/>
  <c r="P70" i="43"/>
  <c r="Q71" i="43"/>
  <c r="Q30" i="44"/>
  <c r="E70" i="44"/>
  <c r="Q40" i="45"/>
  <c r="U40" i="45" s="1"/>
  <c r="Q59" i="45"/>
  <c r="S40" i="46"/>
  <c r="P53" i="46"/>
  <c r="E59" i="46"/>
  <c r="T69" i="46"/>
  <c r="Q71" i="46"/>
  <c r="Q15" i="47"/>
  <c r="P24" i="47"/>
  <c r="Q30" i="47"/>
  <c r="P40" i="47"/>
  <c r="T10" i="48"/>
  <c r="P15" i="48"/>
  <c r="Q24" i="48"/>
  <c r="P33" i="48"/>
  <c r="T36" i="48"/>
  <c r="P40" i="48"/>
  <c r="E66" i="48"/>
  <c r="E67" i="48"/>
  <c r="E71" i="48"/>
  <c r="U71" i="48" s="1"/>
  <c r="R71" i="48"/>
  <c r="U52" i="52"/>
  <c r="T52" i="52"/>
  <c r="T48" i="53"/>
  <c r="U48" i="53"/>
  <c r="U64" i="53"/>
  <c r="T64" i="53"/>
  <c r="U27" i="54"/>
  <c r="T27" i="54"/>
  <c r="U98" i="35"/>
  <c r="T98" i="35"/>
  <c r="U96" i="19"/>
  <c r="T96" i="19"/>
  <c r="Q15" i="49"/>
  <c r="U15" i="49" s="1"/>
  <c r="Q24" i="49"/>
  <c r="Q30" i="49"/>
  <c r="R33" i="49"/>
  <c r="T39" i="49"/>
  <c r="T44" i="49"/>
  <c r="T48" i="49"/>
  <c r="T52" i="49"/>
  <c r="T57" i="49"/>
  <c r="Q66" i="49"/>
  <c r="P70" i="49"/>
  <c r="T70" i="49" s="1"/>
  <c r="Q71" i="49"/>
  <c r="T92" i="49"/>
  <c r="T11" i="50"/>
  <c r="T17" i="50"/>
  <c r="T21" i="50"/>
  <c r="P30" i="50"/>
  <c r="E33" i="50"/>
  <c r="R33" i="50"/>
  <c r="U35" i="50"/>
  <c r="E40" i="50"/>
  <c r="R40" i="50"/>
  <c r="T69" i="50"/>
  <c r="S71" i="50"/>
  <c r="E30" i="51"/>
  <c r="T30" i="51" s="1"/>
  <c r="T36" i="51"/>
  <c r="P40" i="51"/>
  <c r="P59" i="51"/>
  <c r="Q67" i="51"/>
  <c r="R15" i="52"/>
  <c r="U26" i="52"/>
  <c r="T29" i="52"/>
  <c r="Q30" i="52"/>
  <c r="E70" i="52"/>
  <c r="R71" i="52"/>
  <c r="P33" i="53"/>
  <c r="R40" i="53"/>
  <c r="P66" i="53"/>
  <c r="Q15" i="54"/>
  <c r="T55" i="54"/>
  <c r="E59" i="54"/>
  <c r="T59" i="54" s="1"/>
  <c r="U62" i="54"/>
  <c r="Q66" i="54"/>
  <c r="P70" i="54"/>
  <c r="U88" i="54"/>
  <c r="U92" i="54"/>
  <c r="P30" i="55"/>
  <c r="E33" i="55"/>
  <c r="U33" i="55" s="1"/>
  <c r="R33" i="55"/>
  <c r="Q40" i="55"/>
  <c r="T69" i="55"/>
  <c r="Q71" i="55"/>
  <c r="U91" i="55"/>
  <c r="E79" i="50"/>
  <c r="E79" i="23"/>
  <c r="T107" i="1"/>
  <c r="T101" i="54"/>
  <c r="T99" i="50"/>
  <c r="T104" i="39"/>
  <c r="T113" i="17"/>
  <c r="S95" i="7"/>
  <c r="T29" i="49"/>
  <c r="T32" i="49"/>
  <c r="S33" i="49"/>
  <c r="T65" i="49"/>
  <c r="Q70" i="49"/>
  <c r="T87" i="49"/>
  <c r="P15" i="50"/>
  <c r="Q30" i="50"/>
  <c r="R67" i="50"/>
  <c r="P71" i="50"/>
  <c r="U36" i="51"/>
  <c r="U37" i="51"/>
  <c r="Q40" i="51"/>
  <c r="P66" i="51"/>
  <c r="T69" i="51"/>
  <c r="P71" i="51"/>
  <c r="P24" i="52"/>
  <c r="P66" i="52"/>
  <c r="Q67" i="52"/>
  <c r="U67" i="52" s="1"/>
  <c r="Q72" i="52"/>
  <c r="Q33" i="53"/>
  <c r="S40" i="53"/>
  <c r="Q53" i="53"/>
  <c r="Q66" i="53"/>
  <c r="S71" i="53"/>
  <c r="U10" i="54"/>
  <c r="U23" i="54"/>
  <c r="R40" i="54"/>
  <c r="T50" i="54"/>
  <c r="T65" i="54"/>
  <c r="Q70" i="54"/>
  <c r="T14" i="55"/>
  <c r="U20" i="55"/>
  <c r="P24" i="55"/>
  <c r="Q24" i="55"/>
  <c r="Q30" i="55"/>
  <c r="T36" i="55"/>
  <c r="P70" i="55"/>
  <c r="T70" i="55" s="1"/>
  <c r="E79" i="27"/>
  <c r="E79" i="19"/>
  <c r="T101" i="51"/>
  <c r="T103" i="41"/>
  <c r="S95" i="38"/>
  <c r="T113" i="38"/>
  <c r="T106" i="36"/>
  <c r="T108" i="35"/>
  <c r="S95" i="31"/>
  <c r="T106" i="29"/>
  <c r="U101" i="26"/>
  <c r="T103" i="26"/>
  <c r="T110" i="25"/>
  <c r="T105" i="22"/>
  <c r="T107" i="22"/>
  <c r="U102" i="7"/>
  <c r="U96" i="5"/>
  <c r="P33" i="49"/>
  <c r="R40" i="49"/>
  <c r="E66" i="50"/>
  <c r="P70" i="50"/>
  <c r="T70" i="50" s="1"/>
  <c r="Q71" i="50"/>
  <c r="U71" i="50" s="1"/>
  <c r="E33" i="51"/>
  <c r="U63" i="51"/>
  <c r="Q66" i="51"/>
  <c r="P70" i="51"/>
  <c r="Q71" i="51"/>
  <c r="P53" i="52"/>
  <c r="U62" i="52"/>
  <c r="T65" i="52"/>
  <c r="Q66" i="52"/>
  <c r="U69" i="52"/>
  <c r="P71" i="52"/>
  <c r="U92" i="52"/>
  <c r="P40" i="53"/>
  <c r="R70" i="53"/>
  <c r="P71" i="53"/>
  <c r="U14" i="54"/>
  <c r="U19" i="54"/>
  <c r="T22" i="54"/>
  <c r="E24" i="54"/>
  <c r="P33" i="54"/>
  <c r="U36" i="54"/>
  <c r="T46" i="54"/>
  <c r="T87" i="54"/>
  <c r="T91" i="54"/>
  <c r="U39" i="55"/>
  <c r="U44" i="55"/>
  <c r="E66" i="55"/>
  <c r="Q70" i="55"/>
  <c r="U87" i="55"/>
  <c r="T90" i="55"/>
  <c r="E79" i="14"/>
  <c r="Q33" i="49"/>
  <c r="U33" i="49" s="1"/>
  <c r="P59" i="49"/>
  <c r="T14" i="50"/>
  <c r="Q24" i="50"/>
  <c r="T42" i="50"/>
  <c r="T64" i="50"/>
  <c r="Q70" i="50"/>
  <c r="U13" i="51"/>
  <c r="U22" i="51"/>
  <c r="P30" i="51"/>
  <c r="U55" i="51"/>
  <c r="T58" i="51"/>
  <c r="T62" i="51"/>
  <c r="U17" i="52"/>
  <c r="T20" i="52"/>
  <c r="P33" i="52"/>
  <c r="T33" i="52" s="1"/>
  <c r="R40" i="52"/>
  <c r="Q53" i="52"/>
  <c r="T57" i="52"/>
  <c r="T61" i="52"/>
  <c r="P70" i="52"/>
  <c r="Q71" i="52"/>
  <c r="U88" i="52"/>
  <c r="T91" i="52"/>
  <c r="S15" i="53"/>
  <c r="P30" i="53"/>
  <c r="Q40" i="53"/>
  <c r="U52" i="53"/>
  <c r="U57" i="53"/>
  <c r="U65" i="53"/>
  <c r="Q71" i="53"/>
  <c r="T13" i="54"/>
  <c r="E15" i="54"/>
  <c r="T18" i="54"/>
  <c r="U28" i="54"/>
  <c r="Q33" i="54"/>
  <c r="U38" i="54"/>
  <c r="R15" i="55"/>
  <c r="T19" i="55"/>
  <c r="T23" i="55"/>
  <c r="U29" i="55"/>
  <c r="Q53" i="55"/>
  <c r="T64" i="55"/>
  <c r="E95" i="52"/>
  <c r="M112" i="41"/>
  <c r="S112" i="41" s="1"/>
  <c r="T100" i="31"/>
  <c r="T113" i="31"/>
  <c r="T109" i="16"/>
  <c r="E95" i="7"/>
  <c r="T95" i="7" s="1"/>
  <c r="U105" i="6"/>
  <c r="P33" i="50"/>
  <c r="T33" i="50" s="1"/>
  <c r="T36" i="50"/>
  <c r="P40" i="50"/>
  <c r="Q30" i="51"/>
  <c r="R40" i="51"/>
  <c r="P53" i="51"/>
  <c r="E59" i="51"/>
  <c r="U59" i="51" s="1"/>
  <c r="P15" i="52"/>
  <c r="Q33" i="52"/>
  <c r="U36" i="52"/>
  <c r="Q70" i="52"/>
  <c r="S71" i="54"/>
  <c r="S15" i="55"/>
  <c r="P33" i="55"/>
  <c r="S40" i="55"/>
  <c r="T102" i="54"/>
  <c r="U103" i="39"/>
  <c r="T105" i="39"/>
  <c r="T97" i="18"/>
  <c r="T99" i="18"/>
  <c r="T102" i="15"/>
  <c r="T113" i="10"/>
  <c r="T103" i="9"/>
  <c r="U97" i="4"/>
  <c r="U99" i="4"/>
  <c r="U101" i="4"/>
  <c r="T35" i="49"/>
  <c r="R15" i="50"/>
  <c r="Q33" i="50"/>
  <c r="U36" i="50"/>
  <c r="Q40" i="50"/>
  <c r="P59" i="50"/>
  <c r="P67" i="50"/>
  <c r="T67" i="50" s="1"/>
  <c r="T10" i="51"/>
  <c r="P15" i="51"/>
  <c r="P24" i="51"/>
  <c r="T32" i="51"/>
  <c r="S40" i="51"/>
  <c r="Q53" i="51"/>
  <c r="R71" i="51"/>
  <c r="Q15" i="52"/>
  <c r="U15" i="52" s="1"/>
  <c r="P40" i="52"/>
  <c r="P24" i="53"/>
  <c r="E33" i="53"/>
  <c r="S33" i="53"/>
  <c r="U39" i="53"/>
  <c r="Q70" i="53"/>
  <c r="P30" i="54"/>
  <c r="U35" i="54"/>
  <c r="P40" i="54"/>
  <c r="E53" i="54"/>
  <c r="U10" i="55"/>
  <c r="Q33" i="55"/>
  <c r="E79" i="4"/>
  <c r="S95" i="46"/>
  <c r="T107" i="29"/>
  <c r="T110" i="28"/>
  <c r="T106" i="22"/>
  <c r="T108" i="2"/>
  <c r="E33" i="49"/>
  <c r="P53" i="49"/>
  <c r="T58" i="49"/>
  <c r="U63" i="49"/>
  <c r="T35" i="50"/>
  <c r="E70" i="51"/>
  <c r="U70" i="51" s="1"/>
  <c r="P15" i="53"/>
  <c r="U20" i="53"/>
  <c r="Q24" i="53"/>
  <c r="E40" i="53"/>
  <c r="E71" i="53"/>
  <c r="T71" i="53" s="1"/>
  <c r="Q30" i="54"/>
  <c r="Q40" i="54"/>
  <c r="E53" i="55"/>
  <c r="E79" i="43"/>
  <c r="E79" i="24"/>
  <c r="E79" i="20"/>
  <c r="T99" i="1"/>
  <c r="T110" i="54"/>
  <c r="T105" i="43"/>
  <c r="T107" i="34"/>
  <c r="T109" i="34"/>
  <c r="T98" i="26"/>
  <c r="T113" i="24"/>
  <c r="T100" i="17"/>
  <c r="T102" i="17"/>
  <c r="T104" i="8"/>
  <c r="T113" i="6"/>
  <c r="T47" i="55"/>
  <c r="P53" i="55"/>
  <c r="E59" i="55"/>
  <c r="P59" i="55"/>
  <c r="S67" i="55"/>
  <c r="S72" i="55"/>
  <c r="Q59" i="55"/>
  <c r="P67" i="55"/>
  <c r="R67" i="55"/>
  <c r="P72" i="55"/>
  <c r="T72" i="55" s="1"/>
  <c r="R72" i="55"/>
  <c r="U57" i="55"/>
  <c r="E95" i="55"/>
  <c r="T95" i="55" s="1"/>
  <c r="P53" i="54"/>
  <c r="Q53" i="54"/>
  <c r="Q67" i="54"/>
  <c r="U67" i="54" s="1"/>
  <c r="S67" i="54"/>
  <c r="R72" i="54"/>
  <c r="E72" i="54"/>
  <c r="U58" i="54"/>
  <c r="E67" i="54"/>
  <c r="P72" i="54"/>
  <c r="R67" i="54"/>
  <c r="Q72" i="54"/>
  <c r="U72" i="54" s="1"/>
  <c r="S72" i="54"/>
  <c r="T57" i="54"/>
  <c r="Q59" i="54"/>
  <c r="E53" i="53"/>
  <c r="P53" i="53"/>
  <c r="E67" i="53"/>
  <c r="E72" i="53"/>
  <c r="P59" i="53"/>
  <c r="Q67" i="53"/>
  <c r="Q72" i="53"/>
  <c r="Q59" i="53"/>
  <c r="T97" i="53"/>
  <c r="T98" i="53"/>
  <c r="T105" i="53"/>
  <c r="T106" i="53"/>
  <c r="U58" i="52"/>
  <c r="P59" i="52"/>
  <c r="S67" i="52"/>
  <c r="S72" i="52"/>
  <c r="Q59" i="52"/>
  <c r="E67" i="52"/>
  <c r="P67" i="52"/>
  <c r="E72" i="52"/>
  <c r="P72" i="52"/>
  <c r="T72" i="52" s="1"/>
  <c r="E53" i="51"/>
  <c r="E72" i="51"/>
  <c r="E67" i="51"/>
  <c r="Q59" i="51"/>
  <c r="P67" i="51"/>
  <c r="R72" i="51"/>
  <c r="S67" i="51"/>
  <c r="P53" i="50"/>
  <c r="Q53" i="50"/>
  <c r="P72" i="50"/>
  <c r="T72" i="50" s="1"/>
  <c r="R72" i="50"/>
  <c r="Q72" i="50"/>
  <c r="S72" i="50"/>
  <c r="S95" i="50"/>
  <c r="T107" i="50"/>
  <c r="E67" i="49"/>
  <c r="P67" i="49"/>
  <c r="E72" i="49"/>
  <c r="Q59" i="49"/>
  <c r="Q67" i="49"/>
  <c r="S67" i="49"/>
  <c r="P72" i="49"/>
  <c r="R67" i="49"/>
  <c r="Q72" i="49"/>
  <c r="S72" i="49"/>
  <c r="T99" i="49"/>
  <c r="E95" i="49"/>
  <c r="T95" i="49" s="1"/>
  <c r="E72" i="48"/>
  <c r="Q67" i="48"/>
  <c r="S67" i="48"/>
  <c r="T47" i="47"/>
  <c r="E53" i="47"/>
  <c r="Q53" i="47"/>
  <c r="U57" i="47"/>
  <c r="E59" i="47"/>
  <c r="P59" i="47"/>
  <c r="E67" i="47"/>
  <c r="P67" i="47"/>
  <c r="R67" i="47"/>
  <c r="R95" i="47"/>
  <c r="T102" i="47"/>
  <c r="Q53" i="46"/>
  <c r="P67" i="46"/>
  <c r="R67" i="46"/>
  <c r="P72" i="46"/>
  <c r="R72" i="46"/>
  <c r="P59" i="46"/>
  <c r="S67" i="46"/>
  <c r="S72" i="46"/>
  <c r="E67" i="46"/>
  <c r="E72" i="46"/>
  <c r="U58" i="45"/>
  <c r="P59" i="45"/>
  <c r="S67" i="45"/>
  <c r="E67" i="45"/>
  <c r="P67" i="45"/>
  <c r="E72" i="45"/>
  <c r="P72" i="45"/>
  <c r="T72" i="45" s="1"/>
  <c r="E53" i="44"/>
  <c r="P53" i="44"/>
  <c r="R53" i="44"/>
  <c r="Q67" i="44"/>
  <c r="S67" i="44"/>
  <c r="Q53" i="44"/>
  <c r="U53" i="44" s="1"/>
  <c r="R67" i="44"/>
  <c r="T58" i="44"/>
  <c r="Q72" i="44"/>
  <c r="S72" i="44"/>
  <c r="P67" i="44"/>
  <c r="R72" i="44"/>
  <c r="T106" i="44"/>
  <c r="E79" i="44"/>
  <c r="E53" i="43"/>
  <c r="P53" i="43"/>
  <c r="P72" i="43"/>
  <c r="R72" i="43"/>
  <c r="E59" i="43"/>
  <c r="E67" i="43"/>
  <c r="R67" i="43"/>
  <c r="Q59" i="43"/>
  <c r="Q67" i="43"/>
  <c r="S67" i="43"/>
  <c r="U57" i="43"/>
  <c r="E72" i="43"/>
  <c r="S95" i="43"/>
  <c r="Q67" i="42"/>
  <c r="S67" i="42"/>
  <c r="T47" i="42"/>
  <c r="P59" i="42"/>
  <c r="P72" i="42"/>
  <c r="R72" i="42"/>
  <c r="E67" i="42"/>
  <c r="S95" i="42"/>
  <c r="T106" i="42"/>
  <c r="E79" i="42"/>
  <c r="Q53" i="41"/>
  <c r="U58" i="41"/>
  <c r="R67" i="41"/>
  <c r="R72" i="41"/>
  <c r="E59" i="41"/>
  <c r="P59" i="41"/>
  <c r="S67" i="41"/>
  <c r="S72" i="41"/>
  <c r="R95" i="41"/>
  <c r="P72" i="40"/>
  <c r="R67" i="40"/>
  <c r="R72" i="40"/>
  <c r="P59" i="40"/>
  <c r="T100" i="40"/>
  <c r="L112" i="40"/>
  <c r="R112" i="40" s="1"/>
  <c r="E72" i="39"/>
  <c r="U47" i="39"/>
  <c r="P59" i="39"/>
  <c r="P67" i="39"/>
  <c r="T67" i="39" s="1"/>
  <c r="R67" i="39"/>
  <c r="Q72" i="39"/>
  <c r="S72" i="39"/>
  <c r="E59" i="39"/>
  <c r="E67" i="39"/>
  <c r="Q67" i="39"/>
  <c r="S67" i="39"/>
  <c r="U107" i="39"/>
  <c r="T108" i="39"/>
  <c r="T109" i="39"/>
  <c r="T47" i="38"/>
  <c r="Q53" i="38"/>
  <c r="P67" i="38"/>
  <c r="T67" i="38" s="1"/>
  <c r="R67" i="38"/>
  <c r="Q59" i="38"/>
  <c r="S67" i="38"/>
  <c r="S72" i="38"/>
  <c r="E67" i="38"/>
  <c r="E72" i="38"/>
  <c r="P72" i="38"/>
  <c r="R72" i="38"/>
  <c r="E79" i="38"/>
  <c r="E72" i="37"/>
  <c r="Q67" i="37"/>
  <c r="Q72" i="37"/>
  <c r="U58" i="37"/>
  <c r="R67" i="37"/>
  <c r="R72" i="37"/>
  <c r="E53" i="36"/>
  <c r="Q53" i="36"/>
  <c r="R67" i="36"/>
  <c r="E72" i="36"/>
  <c r="T58" i="36"/>
  <c r="Q59" i="36"/>
  <c r="P67" i="36"/>
  <c r="P72" i="36"/>
  <c r="E95" i="36"/>
  <c r="U95" i="36" s="1"/>
  <c r="T103" i="36"/>
  <c r="E79" i="36"/>
  <c r="P67" i="35"/>
  <c r="T67" i="35" s="1"/>
  <c r="R67" i="35"/>
  <c r="P59" i="35"/>
  <c r="Q67" i="35"/>
  <c r="U67" i="35" s="1"/>
  <c r="S67" i="35"/>
  <c r="P72" i="35"/>
  <c r="T72" i="35" s="1"/>
  <c r="R72" i="35"/>
  <c r="E79" i="35"/>
  <c r="T47" i="34"/>
  <c r="E72" i="34"/>
  <c r="T58" i="34"/>
  <c r="S67" i="34"/>
  <c r="T103" i="34"/>
  <c r="T104" i="34"/>
  <c r="T105" i="34"/>
  <c r="E72" i="33"/>
  <c r="Q53" i="33"/>
  <c r="E67" i="33"/>
  <c r="T57" i="33"/>
  <c r="P59" i="33"/>
  <c r="P67" i="33"/>
  <c r="R72" i="33"/>
  <c r="Q59" i="33"/>
  <c r="Q67" i="33"/>
  <c r="T96" i="33"/>
  <c r="T110" i="33"/>
  <c r="T108" i="33"/>
  <c r="U47" i="32"/>
  <c r="Q67" i="32"/>
  <c r="P72" i="32"/>
  <c r="T72" i="32" s="1"/>
  <c r="R72" i="32"/>
  <c r="E53" i="32"/>
  <c r="Q59" i="32"/>
  <c r="Q72" i="32"/>
  <c r="P67" i="32"/>
  <c r="T67" i="32" s="1"/>
  <c r="R67" i="32"/>
  <c r="P53" i="31"/>
  <c r="Q53" i="31"/>
  <c r="U53" i="31" s="1"/>
  <c r="S72" i="31"/>
  <c r="S67" i="31"/>
  <c r="P59" i="31"/>
  <c r="P67" i="31"/>
  <c r="R67" i="31"/>
  <c r="P72" i="31"/>
  <c r="R72" i="31"/>
  <c r="Q72" i="31"/>
  <c r="U72" i="31" s="1"/>
  <c r="T108" i="31"/>
  <c r="T109" i="31"/>
  <c r="E79" i="31"/>
  <c r="P53" i="30"/>
  <c r="Q67" i="30"/>
  <c r="P72" i="30"/>
  <c r="R72" i="30"/>
  <c r="Q53" i="30"/>
  <c r="U57" i="30"/>
  <c r="Q72" i="30"/>
  <c r="E67" i="30"/>
  <c r="P67" i="30"/>
  <c r="R67" i="30"/>
  <c r="Q53" i="29"/>
  <c r="Q67" i="29"/>
  <c r="Q72" i="29"/>
  <c r="S72" i="29"/>
  <c r="U58" i="29"/>
  <c r="R67" i="29"/>
  <c r="R72" i="29"/>
  <c r="R95" i="29"/>
  <c r="T98" i="29"/>
  <c r="T99" i="29"/>
  <c r="E53" i="28"/>
  <c r="P67" i="28"/>
  <c r="T67" i="28" s="1"/>
  <c r="R67" i="28"/>
  <c r="S67" i="28"/>
  <c r="P59" i="28"/>
  <c r="P72" i="28"/>
  <c r="R72" i="28"/>
  <c r="E79" i="28"/>
  <c r="T47" i="27"/>
  <c r="P53" i="27"/>
  <c r="Q53" i="27"/>
  <c r="P59" i="27"/>
  <c r="Q67" i="27"/>
  <c r="P72" i="27"/>
  <c r="R72" i="27"/>
  <c r="Q59" i="27"/>
  <c r="Q72" i="27"/>
  <c r="U72" i="27" s="1"/>
  <c r="M112" i="27"/>
  <c r="S112" i="27" s="1"/>
  <c r="Q53" i="26"/>
  <c r="U57" i="26"/>
  <c r="S67" i="26"/>
  <c r="Q72" i="26"/>
  <c r="U72" i="26" s="1"/>
  <c r="E59" i="26"/>
  <c r="T59" i="26" s="1"/>
  <c r="P59" i="26"/>
  <c r="E67" i="26"/>
  <c r="P67" i="26"/>
  <c r="T67" i="26" s="1"/>
  <c r="R67" i="26"/>
  <c r="T110" i="26"/>
  <c r="Q67" i="25"/>
  <c r="P72" i="25"/>
  <c r="R72" i="25"/>
  <c r="T57" i="25"/>
  <c r="Q59" i="25"/>
  <c r="Q72" i="25"/>
  <c r="U72" i="25" s="1"/>
  <c r="S72" i="25"/>
  <c r="E67" i="25"/>
  <c r="P67" i="25"/>
  <c r="T105" i="25"/>
  <c r="T106" i="25"/>
  <c r="E79" i="25"/>
  <c r="P53" i="24"/>
  <c r="Q53" i="24"/>
  <c r="T58" i="24"/>
  <c r="T57" i="24"/>
  <c r="Q67" i="24"/>
  <c r="Q72" i="24"/>
  <c r="U72" i="24" s="1"/>
  <c r="E59" i="24"/>
  <c r="P59" i="24"/>
  <c r="R67" i="24"/>
  <c r="R72" i="24"/>
  <c r="R95" i="24"/>
  <c r="E53" i="23"/>
  <c r="Q53" i="23"/>
  <c r="P67" i="23"/>
  <c r="P72" i="23"/>
  <c r="T72" i="23" s="1"/>
  <c r="R67" i="23"/>
  <c r="R72" i="23"/>
  <c r="P59" i="23"/>
  <c r="T103" i="23"/>
  <c r="T104" i="23"/>
  <c r="P53" i="22"/>
  <c r="U47" i="22"/>
  <c r="P59" i="22"/>
  <c r="P67" i="22"/>
  <c r="T67" i="22" s="1"/>
  <c r="R67" i="22"/>
  <c r="E72" i="22"/>
  <c r="Q72" i="22"/>
  <c r="U72" i="22" s="1"/>
  <c r="S72" i="22"/>
  <c r="E59" i="22"/>
  <c r="Q59" i="22"/>
  <c r="E67" i="22"/>
  <c r="Q67" i="22"/>
  <c r="U67" i="22" s="1"/>
  <c r="S67" i="22"/>
  <c r="E79" i="22"/>
  <c r="Q72" i="21"/>
  <c r="Q53" i="21"/>
  <c r="U53" i="21" s="1"/>
  <c r="R53" i="21"/>
  <c r="U57" i="21"/>
  <c r="S67" i="21"/>
  <c r="S72" i="21"/>
  <c r="E67" i="21"/>
  <c r="P67" i="21"/>
  <c r="T67" i="21" s="1"/>
  <c r="R67" i="21"/>
  <c r="E72" i="21"/>
  <c r="P72" i="21"/>
  <c r="R72" i="21"/>
  <c r="T97" i="21"/>
  <c r="T98" i="21"/>
  <c r="Q53" i="20"/>
  <c r="Q67" i="20"/>
  <c r="Q72" i="20"/>
  <c r="U58" i="20"/>
  <c r="R67" i="20"/>
  <c r="R72" i="20"/>
  <c r="R95" i="20"/>
  <c r="S95" i="20"/>
  <c r="T108" i="20"/>
  <c r="T109" i="20"/>
  <c r="E72" i="19"/>
  <c r="E67" i="19"/>
  <c r="Q67" i="19"/>
  <c r="S67" i="19"/>
  <c r="E53" i="19"/>
  <c r="P53" i="19"/>
  <c r="Q59" i="19"/>
  <c r="T106" i="19"/>
  <c r="T107" i="19"/>
  <c r="T108" i="19"/>
  <c r="E59" i="18"/>
  <c r="E67" i="18"/>
  <c r="E72" i="18"/>
  <c r="Q59" i="18"/>
  <c r="Q67" i="18"/>
  <c r="S67" i="18"/>
  <c r="Q72" i="18"/>
  <c r="S72" i="18"/>
  <c r="E79" i="18"/>
  <c r="T47" i="17"/>
  <c r="E53" i="17"/>
  <c r="P53" i="17"/>
  <c r="U57" i="17"/>
  <c r="Q72" i="17"/>
  <c r="U72" i="17" s="1"/>
  <c r="E67" i="17"/>
  <c r="P67" i="17"/>
  <c r="R67" i="17"/>
  <c r="E59" i="17"/>
  <c r="R95" i="17"/>
  <c r="T104" i="17"/>
  <c r="Q53" i="16"/>
  <c r="E72" i="16"/>
  <c r="P53" i="16"/>
  <c r="P67" i="16"/>
  <c r="T67" i="16" s="1"/>
  <c r="Q67" i="16"/>
  <c r="S67" i="16"/>
  <c r="P72" i="16"/>
  <c r="U58" i="16"/>
  <c r="R67" i="16"/>
  <c r="Q72" i="16"/>
  <c r="U72" i="16" s="1"/>
  <c r="S72" i="16"/>
  <c r="E67" i="16"/>
  <c r="T107" i="16"/>
  <c r="E95" i="16"/>
  <c r="T99" i="16"/>
  <c r="E67" i="15"/>
  <c r="P67" i="15"/>
  <c r="T67" i="15" s="1"/>
  <c r="R67" i="15"/>
  <c r="P59" i="15"/>
  <c r="Q67" i="15"/>
  <c r="U67" i="15" s="1"/>
  <c r="S67" i="15"/>
  <c r="Q72" i="15"/>
  <c r="S72" i="15"/>
  <c r="Q59" i="15"/>
  <c r="T104" i="15"/>
  <c r="T96" i="15"/>
  <c r="Q53" i="14"/>
  <c r="Q67" i="14"/>
  <c r="U67" i="14" s="1"/>
  <c r="S67" i="14"/>
  <c r="Q72" i="14"/>
  <c r="E59" i="14"/>
  <c r="P59" i="14"/>
  <c r="Q59" i="14"/>
  <c r="P67" i="14"/>
  <c r="T67" i="14" s="1"/>
  <c r="R67" i="14"/>
  <c r="P72" i="14"/>
  <c r="T72" i="14" s="1"/>
  <c r="R72" i="14"/>
  <c r="S72" i="14"/>
  <c r="R95" i="14"/>
  <c r="T109" i="14"/>
  <c r="T47" i="13"/>
  <c r="U57" i="13"/>
  <c r="Q67" i="13"/>
  <c r="U67" i="13" s="1"/>
  <c r="S72" i="13"/>
  <c r="E72" i="13"/>
  <c r="P72" i="13"/>
  <c r="R72" i="13"/>
  <c r="E79" i="13"/>
  <c r="P53" i="12"/>
  <c r="Q53" i="12"/>
  <c r="E72" i="12"/>
  <c r="R72" i="12"/>
  <c r="U58" i="12"/>
  <c r="Q67" i="12"/>
  <c r="S67" i="12"/>
  <c r="P72" i="12"/>
  <c r="E59" i="12"/>
  <c r="U59" i="12" s="1"/>
  <c r="R67" i="12"/>
  <c r="Q72" i="12"/>
  <c r="S72" i="12"/>
  <c r="E95" i="12"/>
  <c r="U101" i="12"/>
  <c r="T102" i="12"/>
  <c r="T103" i="12"/>
  <c r="T104" i="12"/>
  <c r="P67" i="11"/>
  <c r="T67" i="11" s="1"/>
  <c r="R67" i="11"/>
  <c r="P53" i="11"/>
  <c r="R53" i="11"/>
  <c r="S67" i="11"/>
  <c r="P59" i="11"/>
  <c r="P72" i="11"/>
  <c r="R72" i="11"/>
  <c r="R95" i="11"/>
  <c r="E79" i="11"/>
  <c r="P67" i="10"/>
  <c r="T67" i="10" s="1"/>
  <c r="R67" i="10"/>
  <c r="Q59" i="10"/>
  <c r="Q67" i="10"/>
  <c r="S67" i="10"/>
  <c r="P72" i="10"/>
  <c r="R72" i="10"/>
  <c r="E95" i="10"/>
  <c r="U95" i="10" s="1"/>
  <c r="T98" i="10"/>
  <c r="T108" i="10"/>
  <c r="L112" i="10"/>
  <c r="R112" i="10" s="1"/>
  <c r="S53" i="9"/>
  <c r="E53" i="9"/>
  <c r="P53" i="9"/>
  <c r="T53" i="9" s="1"/>
  <c r="U57" i="9"/>
  <c r="P67" i="9"/>
  <c r="T67" i="9" s="1"/>
  <c r="R67" i="9"/>
  <c r="P72" i="9"/>
  <c r="R72" i="9"/>
  <c r="E59" i="9"/>
  <c r="P59" i="9"/>
  <c r="T109" i="9"/>
  <c r="M112" i="9"/>
  <c r="S112" i="9" s="1"/>
  <c r="T101" i="9"/>
  <c r="P53" i="8"/>
  <c r="T53" i="8" s="1"/>
  <c r="E67" i="8"/>
  <c r="P67" i="8"/>
  <c r="E72" i="8"/>
  <c r="R67" i="8"/>
  <c r="Q67" i="8"/>
  <c r="U67" i="8" s="1"/>
  <c r="P72" i="8"/>
  <c r="T72" i="8" s="1"/>
  <c r="T102" i="8"/>
  <c r="T110" i="8"/>
  <c r="S53" i="7"/>
  <c r="U47" i="7"/>
  <c r="E53" i="7"/>
  <c r="P67" i="7"/>
  <c r="R67" i="7"/>
  <c r="Q72" i="7"/>
  <c r="U72" i="7" s="1"/>
  <c r="S72" i="7"/>
  <c r="E59" i="7"/>
  <c r="U59" i="7" s="1"/>
  <c r="Q59" i="7"/>
  <c r="E67" i="7"/>
  <c r="Q67" i="7"/>
  <c r="S67" i="7"/>
  <c r="T105" i="7"/>
  <c r="U106" i="7"/>
  <c r="T107" i="7"/>
  <c r="S53" i="6"/>
  <c r="S72" i="6"/>
  <c r="E53" i="6"/>
  <c r="R53" i="6"/>
  <c r="S67" i="6"/>
  <c r="E67" i="6"/>
  <c r="E72" i="6"/>
  <c r="P59" i="6"/>
  <c r="Q67" i="6"/>
  <c r="U67" i="6" s="1"/>
  <c r="Q72" i="6"/>
  <c r="Q59" i="6"/>
  <c r="T108" i="6"/>
  <c r="U109" i="6"/>
  <c r="T110" i="6"/>
  <c r="S53" i="5"/>
  <c r="Q53" i="5"/>
  <c r="U53" i="5" s="1"/>
  <c r="R53" i="5"/>
  <c r="U58" i="5"/>
  <c r="P59" i="5"/>
  <c r="S67" i="5"/>
  <c r="S72" i="5"/>
  <c r="Q59" i="5"/>
  <c r="E67" i="5"/>
  <c r="P67" i="5"/>
  <c r="T67" i="5" s="1"/>
  <c r="E72" i="5"/>
  <c r="P72" i="5"/>
  <c r="T103" i="5"/>
  <c r="U104" i="5"/>
  <c r="T105" i="5"/>
  <c r="P53" i="4"/>
  <c r="T53" i="4" s="1"/>
  <c r="R53" i="4"/>
  <c r="Q59" i="4"/>
  <c r="P67" i="4"/>
  <c r="Q67" i="4"/>
  <c r="P72" i="4"/>
  <c r="P53" i="3"/>
  <c r="P67" i="3"/>
  <c r="R67" i="3"/>
  <c r="P72" i="3"/>
  <c r="T72" i="3" s="1"/>
  <c r="R72" i="3"/>
  <c r="P59" i="3"/>
  <c r="E59" i="3"/>
  <c r="Q59" i="3"/>
  <c r="E67" i="3"/>
  <c r="Q67" i="3"/>
  <c r="E72" i="3"/>
  <c r="Q72" i="3"/>
  <c r="U72" i="3" s="1"/>
  <c r="S72" i="3"/>
  <c r="T97" i="3"/>
  <c r="T109" i="3"/>
  <c r="R53" i="2"/>
  <c r="S53" i="2"/>
  <c r="Q67" i="2"/>
  <c r="P59" i="2"/>
  <c r="U57" i="2"/>
  <c r="S67" i="2"/>
  <c r="S72" i="2"/>
  <c r="E67" i="2"/>
  <c r="P67" i="2"/>
  <c r="R67" i="2"/>
  <c r="E72" i="2"/>
  <c r="P72" i="2"/>
  <c r="T72" i="2" s="1"/>
  <c r="R72" i="2"/>
  <c r="R95" i="2"/>
  <c r="U107" i="2"/>
  <c r="S53" i="1"/>
  <c r="R53" i="1"/>
  <c r="U58" i="1"/>
  <c r="T57" i="1"/>
  <c r="P59" i="1"/>
  <c r="R67" i="1"/>
  <c r="Q72" i="1"/>
  <c r="U72" i="1" s="1"/>
  <c r="Q59" i="1"/>
  <c r="S67" i="1"/>
  <c r="R72" i="1"/>
  <c r="E95" i="1"/>
  <c r="U95" i="1" s="1"/>
  <c r="T70" i="1"/>
  <c r="U70" i="3"/>
  <c r="T70" i="3"/>
  <c r="U24" i="5"/>
  <c r="U59" i="5"/>
  <c r="T59" i="5"/>
  <c r="T33" i="8"/>
  <c r="U24" i="1"/>
  <c r="T24" i="1"/>
  <c r="U33" i="1"/>
  <c r="T33" i="1"/>
  <c r="T59" i="1"/>
  <c r="U59" i="1"/>
  <c r="T33" i="2"/>
  <c r="T59" i="2"/>
  <c r="U59" i="2"/>
  <c r="U33" i="4"/>
  <c r="U30" i="6"/>
  <c r="U33" i="6"/>
  <c r="U30" i="7"/>
  <c r="T30" i="7"/>
  <c r="U70" i="7"/>
  <c r="U70" i="8"/>
  <c r="T70" i="8"/>
  <c r="U71" i="8"/>
  <c r="T59" i="6"/>
  <c r="U59" i="6"/>
  <c r="U24" i="7"/>
  <c r="T24" i="7"/>
  <c r="U30" i="8"/>
  <c r="U24" i="9"/>
  <c r="T24" i="9"/>
  <c r="T33" i="9"/>
  <c r="T71" i="2"/>
  <c r="U59" i="3"/>
  <c r="T59" i="3"/>
  <c r="T30" i="4"/>
  <c r="U30" i="4"/>
  <c r="T30" i="2"/>
  <c r="U30" i="2"/>
  <c r="U24" i="3"/>
  <c r="T24" i="3"/>
  <c r="U71" i="3"/>
  <c r="T71" i="3"/>
  <c r="U24" i="4"/>
  <c r="T24" i="4"/>
  <c r="U70" i="4"/>
  <c r="T70" i="4"/>
  <c r="T71" i="4"/>
  <c r="T33" i="5"/>
  <c r="U33" i="5"/>
  <c r="T71" i="7"/>
  <c r="U24" i="8"/>
  <c r="U71" i="1"/>
  <c r="T71" i="1"/>
  <c r="U24" i="2"/>
  <c r="T24" i="2"/>
  <c r="U70" i="2"/>
  <c r="T70" i="2"/>
  <c r="T53" i="5"/>
  <c r="T72" i="1"/>
  <c r="T67" i="1"/>
  <c r="U67" i="1"/>
  <c r="U15" i="1"/>
  <c r="T14" i="1"/>
  <c r="T19" i="1"/>
  <c r="T23" i="1"/>
  <c r="T47" i="1"/>
  <c r="T51" i="1"/>
  <c r="T64" i="1"/>
  <c r="U9" i="1"/>
  <c r="U13" i="1"/>
  <c r="U18" i="1"/>
  <c r="U22" i="1"/>
  <c r="U27" i="1"/>
  <c r="U32" i="1"/>
  <c r="U40" i="1"/>
  <c r="U37" i="1"/>
  <c r="U42" i="1"/>
  <c r="U46" i="1"/>
  <c r="U50" i="1"/>
  <c r="U55" i="1"/>
  <c r="U66" i="1"/>
  <c r="U63" i="1"/>
  <c r="U89" i="1"/>
  <c r="U93" i="1"/>
  <c r="U12" i="2"/>
  <c r="U17" i="2"/>
  <c r="U21" i="2"/>
  <c r="U26" i="2"/>
  <c r="U36" i="2"/>
  <c r="U53" i="2"/>
  <c r="T53" i="2"/>
  <c r="U45" i="2"/>
  <c r="U49" i="2"/>
  <c r="U58" i="2"/>
  <c r="U62" i="2"/>
  <c r="U88" i="2"/>
  <c r="U92" i="2"/>
  <c r="U67" i="3"/>
  <c r="T67" i="3"/>
  <c r="U15" i="3"/>
  <c r="U11" i="3"/>
  <c r="U20" i="3"/>
  <c r="U29" i="3"/>
  <c r="U39" i="3"/>
  <c r="U44" i="3"/>
  <c r="U48" i="3"/>
  <c r="U52" i="3"/>
  <c r="U57" i="3"/>
  <c r="U65" i="3"/>
  <c r="U87" i="3"/>
  <c r="U91" i="3"/>
  <c r="U10" i="4"/>
  <c r="U14" i="4"/>
  <c r="U19" i="4"/>
  <c r="U23" i="4"/>
  <c r="U28" i="4"/>
  <c r="U38" i="4"/>
  <c r="U47" i="4"/>
  <c r="U51" i="4"/>
  <c r="U56" i="4"/>
  <c r="U64" i="4"/>
  <c r="U69" i="4"/>
  <c r="U86" i="4"/>
  <c r="U90" i="4"/>
  <c r="U13" i="5"/>
  <c r="U18" i="5"/>
  <c r="U22" i="5"/>
  <c r="U27" i="5"/>
  <c r="U32" i="5"/>
  <c r="U40" i="5"/>
  <c r="T40" i="5"/>
  <c r="U37" i="5"/>
  <c r="U42" i="5"/>
  <c r="U46" i="5"/>
  <c r="U50" i="5"/>
  <c r="U55" i="5"/>
  <c r="U66" i="5"/>
  <c r="T66" i="5"/>
  <c r="U63" i="5"/>
  <c r="U89" i="5"/>
  <c r="U93" i="5"/>
  <c r="U12" i="6"/>
  <c r="U17" i="6"/>
  <c r="U21" i="6"/>
  <c r="U26" i="6"/>
  <c r="U36" i="6"/>
  <c r="U53" i="6"/>
  <c r="T53" i="6"/>
  <c r="U45" i="6"/>
  <c r="U49" i="6"/>
  <c r="U58" i="6"/>
  <c r="U62" i="6"/>
  <c r="U88" i="6"/>
  <c r="U92" i="6"/>
  <c r="T72" i="7"/>
  <c r="T67" i="7"/>
  <c r="U67" i="7"/>
  <c r="U15" i="7"/>
  <c r="T15" i="7"/>
  <c r="U11" i="7"/>
  <c r="U20" i="7"/>
  <c r="U29" i="7"/>
  <c r="U39" i="7"/>
  <c r="U44" i="7"/>
  <c r="U48" i="7"/>
  <c r="U52" i="7"/>
  <c r="U57" i="7"/>
  <c r="U65" i="7"/>
  <c r="U87" i="7"/>
  <c r="U91" i="7"/>
  <c r="U10" i="8"/>
  <c r="U14" i="8"/>
  <c r="U19" i="8"/>
  <c r="U23" i="8"/>
  <c r="U28" i="8"/>
  <c r="U38" i="8"/>
  <c r="U47" i="8"/>
  <c r="U51" i="8"/>
  <c r="U56" i="8"/>
  <c r="U64" i="8"/>
  <c r="U69" i="8"/>
  <c r="U86" i="8"/>
  <c r="U90" i="8"/>
  <c r="U13" i="9"/>
  <c r="U18" i="9"/>
  <c r="U22" i="9"/>
  <c r="U27" i="9"/>
  <c r="Q40" i="9"/>
  <c r="T42" i="9"/>
  <c r="T46" i="9"/>
  <c r="T50" i="9"/>
  <c r="U55" i="9"/>
  <c r="T55" i="9"/>
  <c r="Q59" i="9"/>
  <c r="U63" i="9"/>
  <c r="T63" i="9"/>
  <c r="U36" i="10"/>
  <c r="T36" i="10"/>
  <c r="Q40" i="10"/>
  <c r="U40" i="10" s="1"/>
  <c r="U45" i="10"/>
  <c r="T45" i="10"/>
  <c r="U11" i="11"/>
  <c r="T11" i="11"/>
  <c r="Q15" i="11"/>
  <c r="U20" i="11"/>
  <c r="T20" i="11"/>
  <c r="Q24" i="11"/>
  <c r="U29" i="11"/>
  <c r="T29" i="11"/>
  <c r="U65" i="11"/>
  <c r="T65" i="11"/>
  <c r="E71" i="11"/>
  <c r="U87" i="11"/>
  <c r="T87" i="11"/>
  <c r="U10" i="12"/>
  <c r="T10" i="12"/>
  <c r="E24" i="12"/>
  <c r="U64" i="12"/>
  <c r="T64" i="12"/>
  <c r="U71" i="12"/>
  <c r="T71" i="12"/>
  <c r="U37" i="13"/>
  <c r="T37" i="13"/>
  <c r="Q59" i="13"/>
  <c r="U63" i="13"/>
  <c r="T63" i="13"/>
  <c r="U89" i="13"/>
  <c r="T89" i="13"/>
  <c r="U12" i="14"/>
  <c r="T12" i="14"/>
  <c r="U17" i="14"/>
  <c r="T17" i="14"/>
  <c r="U30" i="14"/>
  <c r="T30" i="14"/>
  <c r="U24" i="15"/>
  <c r="T24" i="15"/>
  <c r="T33" i="15"/>
  <c r="U33" i="15"/>
  <c r="U33" i="16"/>
  <c r="T33" i="16"/>
  <c r="U24" i="19"/>
  <c r="T24" i="19"/>
  <c r="U70" i="19"/>
  <c r="T70" i="19"/>
  <c r="U24" i="20"/>
  <c r="T24" i="20"/>
  <c r="T59" i="20"/>
  <c r="U59" i="20"/>
  <c r="U30" i="21"/>
  <c r="T30" i="21"/>
  <c r="U59" i="21"/>
  <c r="T59" i="21"/>
  <c r="U30" i="22"/>
  <c r="T30" i="22"/>
  <c r="U70" i="22"/>
  <c r="U30" i="23"/>
  <c r="T30" i="23"/>
  <c r="U24" i="24"/>
  <c r="T24" i="24"/>
  <c r="T33" i="3"/>
  <c r="U33" i="3"/>
  <c r="U66" i="4"/>
  <c r="T66" i="4"/>
  <c r="U72" i="6"/>
  <c r="T72" i="6"/>
  <c r="T67" i="6"/>
  <c r="U15" i="6"/>
  <c r="T15" i="6"/>
  <c r="U24" i="6"/>
  <c r="T24" i="6"/>
  <c r="U70" i="6"/>
  <c r="T70" i="6"/>
  <c r="T33" i="7"/>
  <c r="U33" i="7"/>
  <c r="T40" i="8"/>
  <c r="U40" i="8"/>
  <c r="T59" i="8"/>
  <c r="U59" i="8"/>
  <c r="U66" i="8"/>
  <c r="T66" i="8"/>
  <c r="U70" i="9"/>
  <c r="T70" i="9"/>
  <c r="U12" i="10"/>
  <c r="T12" i="10"/>
  <c r="U21" i="10"/>
  <c r="T21" i="10"/>
  <c r="U33" i="10"/>
  <c r="T33" i="10"/>
  <c r="T59" i="10"/>
  <c r="U59" i="10"/>
  <c r="U71" i="10"/>
  <c r="T71" i="10"/>
  <c r="U92" i="10"/>
  <c r="T92" i="10"/>
  <c r="U40" i="11"/>
  <c r="T40" i="11"/>
  <c r="U35" i="11"/>
  <c r="T35" i="11"/>
  <c r="U39" i="11"/>
  <c r="T39" i="11"/>
  <c r="U44" i="11"/>
  <c r="T44" i="11"/>
  <c r="U48" i="11"/>
  <c r="T48" i="11"/>
  <c r="U52" i="11"/>
  <c r="T52" i="11"/>
  <c r="U57" i="11"/>
  <c r="T57" i="11"/>
  <c r="U66" i="11"/>
  <c r="T66" i="11"/>
  <c r="U61" i="11"/>
  <c r="T61" i="11"/>
  <c r="U70" i="11"/>
  <c r="T70" i="11"/>
  <c r="U19" i="12"/>
  <c r="T19" i="12"/>
  <c r="U47" i="12"/>
  <c r="T47" i="12"/>
  <c r="U56" i="12"/>
  <c r="T56" i="12"/>
  <c r="U86" i="12"/>
  <c r="T86" i="12"/>
  <c r="U72" i="13"/>
  <c r="T72" i="13"/>
  <c r="U15" i="13"/>
  <c r="T15" i="13"/>
  <c r="U9" i="13"/>
  <c r="T9" i="13"/>
  <c r="U22" i="13"/>
  <c r="T22" i="13"/>
  <c r="U27" i="13"/>
  <c r="T27" i="13"/>
  <c r="U32" i="13"/>
  <c r="T32" i="13"/>
  <c r="U42" i="13"/>
  <c r="T42" i="13"/>
  <c r="U50" i="13"/>
  <c r="T50" i="13"/>
  <c r="U55" i="13"/>
  <c r="T55" i="13"/>
  <c r="U45" i="14"/>
  <c r="T45" i="14"/>
  <c r="U30" i="15"/>
  <c r="T30" i="15"/>
  <c r="U71" i="17"/>
  <c r="T71" i="17"/>
  <c r="U24" i="18"/>
  <c r="T24" i="18"/>
  <c r="T59" i="18"/>
  <c r="U59" i="18"/>
  <c r="U33" i="20"/>
  <c r="T33" i="20"/>
  <c r="T70" i="20"/>
  <c r="U71" i="21"/>
  <c r="U24" i="22"/>
  <c r="T24" i="22"/>
  <c r="U24" i="23"/>
  <c r="T24" i="23"/>
  <c r="T40" i="4"/>
  <c r="U40" i="4"/>
  <c r="T59" i="4"/>
  <c r="U59" i="4"/>
  <c r="T10" i="1"/>
  <c r="T38" i="1"/>
  <c r="T69" i="1"/>
  <c r="T86" i="1"/>
  <c r="T90" i="1"/>
  <c r="T13" i="2"/>
  <c r="T18" i="2"/>
  <c r="T22" i="2"/>
  <c r="T27" i="2"/>
  <c r="T32" i="2"/>
  <c r="T37" i="2"/>
  <c r="T42" i="2"/>
  <c r="T46" i="2"/>
  <c r="T50" i="2"/>
  <c r="T55" i="2"/>
  <c r="T63" i="2"/>
  <c r="T89" i="2"/>
  <c r="T93" i="2"/>
  <c r="T12" i="3"/>
  <c r="T17" i="3"/>
  <c r="T21" i="3"/>
  <c r="T26" i="3"/>
  <c r="U40" i="3"/>
  <c r="T40" i="3"/>
  <c r="T36" i="3"/>
  <c r="T45" i="3"/>
  <c r="T49" i="3"/>
  <c r="T58" i="3"/>
  <c r="U66" i="3"/>
  <c r="T66" i="3"/>
  <c r="T62" i="3"/>
  <c r="T88" i="3"/>
  <c r="T92" i="3"/>
  <c r="T11" i="4"/>
  <c r="T20" i="4"/>
  <c r="T29" i="4"/>
  <c r="T35" i="4"/>
  <c r="T39" i="4"/>
  <c r="U53" i="4"/>
  <c r="T44" i="4"/>
  <c r="T48" i="4"/>
  <c r="T52" i="4"/>
  <c r="T57" i="4"/>
  <c r="T61" i="4"/>
  <c r="T65" i="4"/>
  <c r="T87" i="4"/>
  <c r="T91" i="4"/>
  <c r="U72" i="5"/>
  <c r="T72" i="5"/>
  <c r="U15" i="5"/>
  <c r="T15" i="5"/>
  <c r="T10" i="5"/>
  <c r="T14" i="5"/>
  <c r="T19" i="5"/>
  <c r="T23" i="5"/>
  <c r="T28" i="5"/>
  <c r="T38" i="5"/>
  <c r="T43" i="5"/>
  <c r="T47" i="5"/>
  <c r="T51" i="5"/>
  <c r="T56" i="5"/>
  <c r="T64" i="5"/>
  <c r="T69" i="5"/>
  <c r="T86" i="5"/>
  <c r="T90" i="5"/>
  <c r="T9" i="6"/>
  <c r="T13" i="6"/>
  <c r="T18" i="6"/>
  <c r="T22" i="6"/>
  <c r="T27" i="6"/>
  <c r="T32" i="6"/>
  <c r="T37" i="6"/>
  <c r="T42" i="6"/>
  <c r="T46" i="6"/>
  <c r="T50" i="6"/>
  <c r="T55" i="6"/>
  <c r="T63" i="6"/>
  <c r="T89" i="6"/>
  <c r="T93" i="6"/>
  <c r="T12" i="7"/>
  <c r="T17" i="7"/>
  <c r="T21" i="7"/>
  <c r="T26" i="7"/>
  <c r="U40" i="7"/>
  <c r="T40" i="7"/>
  <c r="T36" i="7"/>
  <c r="T45" i="7"/>
  <c r="T49" i="7"/>
  <c r="T58" i="7"/>
  <c r="U66" i="7"/>
  <c r="T66" i="7"/>
  <c r="T62" i="7"/>
  <c r="T88" i="7"/>
  <c r="T92" i="7"/>
  <c r="T11" i="8"/>
  <c r="T20" i="8"/>
  <c r="T29" i="8"/>
  <c r="T35" i="8"/>
  <c r="T39" i="8"/>
  <c r="U53" i="8"/>
  <c r="T44" i="8"/>
  <c r="T48" i="8"/>
  <c r="T52" i="8"/>
  <c r="T57" i="8"/>
  <c r="T61" i="8"/>
  <c r="T65" i="8"/>
  <c r="T87" i="8"/>
  <c r="T91" i="8"/>
  <c r="T72" i="9"/>
  <c r="T15" i="9"/>
  <c r="T10" i="9"/>
  <c r="T14" i="9"/>
  <c r="T19" i="9"/>
  <c r="T23" i="9"/>
  <c r="T28" i="9"/>
  <c r="T45" i="9"/>
  <c r="U45" i="9"/>
  <c r="T49" i="9"/>
  <c r="U49" i="9"/>
  <c r="U93" i="9"/>
  <c r="T93" i="9"/>
  <c r="U17" i="10"/>
  <c r="T17" i="10"/>
  <c r="U70" i="10"/>
  <c r="T70" i="10"/>
  <c r="U88" i="10"/>
  <c r="T88" i="10"/>
  <c r="T30" i="11"/>
  <c r="T33" i="11"/>
  <c r="U33" i="11"/>
  <c r="U91" i="11"/>
  <c r="T91" i="11"/>
  <c r="U14" i="12"/>
  <c r="T14" i="12"/>
  <c r="U28" i="12"/>
  <c r="T28" i="12"/>
  <c r="U38" i="12"/>
  <c r="T38" i="12"/>
  <c r="U53" i="12"/>
  <c r="T53" i="12"/>
  <c r="U43" i="12"/>
  <c r="T43" i="12"/>
  <c r="U69" i="12"/>
  <c r="T69" i="12"/>
  <c r="U24" i="13"/>
  <c r="T24" i="13"/>
  <c r="U30" i="13"/>
  <c r="T30" i="13"/>
  <c r="T33" i="13"/>
  <c r="U33" i="13"/>
  <c r="U93" i="13"/>
  <c r="T93" i="13"/>
  <c r="U21" i="14"/>
  <c r="T21" i="14"/>
  <c r="U26" i="14"/>
  <c r="T26" i="14"/>
  <c r="U36" i="14"/>
  <c r="T36" i="14"/>
  <c r="U71" i="14"/>
  <c r="T71" i="14"/>
  <c r="U24" i="16"/>
  <c r="T24" i="16"/>
  <c r="T59" i="16"/>
  <c r="U59" i="16"/>
  <c r="U30" i="18"/>
  <c r="T30" i="18"/>
  <c r="U30" i="19"/>
  <c r="T30" i="19"/>
  <c r="U71" i="19"/>
  <c r="T33" i="21"/>
  <c r="U33" i="21"/>
  <c r="T59" i="22"/>
  <c r="U59" i="22"/>
  <c r="T71" i="22"/>
  <c r="U71" i="23"/>
  <c r="T71" i="23"/>
  <c r="U33" i="24"/>
  <c r="T33" i="24"/>
  <c r="T59" i="24"/>
  <c r="U59" i="24"/>
  <c r="U53" i="1"/>
  <c r="T53" i="1"/>
  <c r="U72" i="2"/>
  <c r="U67" i="2"/>
  <c r="T67" i="2"/>
  <c r="U15" i="2"/>
  <c r="T15" i="2"/>
  <c r="U30" i="5"/>
  <c r="T30" i="5"/>
  <c r="T28" i="1"/>
  <c r="T56" i="1"/>
  <c r="T9" i="1"/>
  <c r="U43" i="1"/>
  <c r="U9" i="2"/>
  <c r="T40" i="2"/>
  <c r="U40" i="2"/>
  <c r="U66" i="2"/>
  <c r="T66" i="2"/>
  <c r="T35" i="3"/>
  <c r="T53" i="3"/>
  <c r="U53" i="3"/>
  <c r="T61" i="3"/>
  <c r="U72" i="4"/>
  <c r="T72" i="4"/>
  <c r="U67" i="4"/>
  <c r="T67" i="4"/>
  <c r="U15" i="4"/>
  <c r="T15" i="4"/>
  <c r="U35" i="4"/>
  <c r="T43" i="4"/>
  <c r="U61" i="4"/>
  <c r="T9" i="5"/>
  <c r="U43" i="5"/>
  <c r="U9" i="6"/>
  <c r="T40" i="6"/>
  <c r="U40" i="6"/>
  <c r="U66" i="6"/>
  <c r="T66" i="6"/>
  <c r="T35" i="7"/>
  <c r="T53" i="7"/>
  <c r="U53" i="7"/>
  <c r="T61" i="7"/>
  <c r="U72" i="8"/>
  <c r="T67" i="8"/>
  <c r="T15" i="8"/>
  <c r="U35" i="8"/>
  <c r="T43" i="8"/>
  <c r="U61" i="8"/>
  <c r="T9" i="9"/>
  <c r="Q30" i="9"/>
  <c r="U30" i="9" s="1"/>
  <c r="T32" i="9"/>
  <c r="T36" i="9"/>
  <c r="U36" i="9"/>
  <c r="P40" i="9"/>
  <c r="U59" i="9"/>
  <c r="T59" i="9"/>
  <c r="Q67" i="9"/>
  <c r="U67" i="9" s="1"/>
  <c r="U71" i="9"/>
  <c r="P71" i="9"/>
  <c r="T71" i="9" s="1"/>
  <c r="Q72" i="9"/>
  <c r="U72" i="9" s="1"/>
  <c r="U89" i="9"/>
  <c r="T89" i="9"/>
  <c r="P15" i="10"/>
  <c r="T15" i="10" s="1"/>
  <c r="U24" i="10"/>
  <c r="T24" i="10"/>
  <c r="P24" i="10"/>
  <c r="U26" i="10"/>
  <c r="T26" i="10"/>
  <c r="Q30" i="10"/>
  <c r="U30" i="10" s="1"/>
  <c r="U49" i="10"/>
  <c r="T49" i="10"/>
  <c r="Q53" i="10"/>
  <c r="U58" i="10"/>
  <c r="T58" i="10"/>
  <c r="U62" i="10"/>
  <c r="T62" i="10"/>
  <c r="Q66" i="10"/>
  <c r="U24" i="11"/>
  <c r="T24" i="11"/>
  <c r="U59" i="11"/>
  <c r="T59" i="11"/>
  <c r="U23" i="12"/>
  <c r="T23" i="12"/>
  <c r="T30" i="12"/>
  <c r="Q33" i="12"/>
  <c r="U33" i="12" s="1"/>
  <c r="U51" i="12"/>
  <c r="T51" i="12"/>
  <c r="T59" i="12"/>
  <c r="P59" i="12"/>
  <c r="P67" i="12"/>
  <c r="U70" i="12"/>
  <c r="T70" i="12"/>
  <c r="U90" i="12"/>
  <c r="T90" i="12"/>
  <c r="U13" i="13"/>
  <c r="T13" i="13"/>
  <c r="U18" i="13"/>
  <c r="T18" i="13"/>
  <c r="U46" i="13"/>
  <c r="T46" i="13"/>
  <c r="U59" i="13"/>
  <c r="T59" i="13"/>
  <c r="U70" i="13"/>
  <c r="T70" i="13"/>
  <c r="U24" i="14"/>
  <c r="T24" i="14"/>
  <c r="P24" i="14"/>
  <c r="U33" i="14"/>
  <c r="T33" i="14"/>
  <c r="T59" i="14"/>
  <c r="U59" i="14"/>
  <c r="U71" i="15"/>
  <c r="T71" i="15"/>
  <c r="U30" i="17"/>
  <c r="T30" i="17"/>
  <c r="T33" i="17"/>
  <c r="U33" i="17"/>
  <c r="U59" i="17"/>
  <c r="T59" i="17"/>
  <c r="T71" i="18"/>
  <c r="U70" i="23"/>
  <c r="T70" i="23"/>
  <c r="T33" i="25"/>
  <c r="U53" i="9"/>
  <c r="U58" i="9"/>
  <c r="U62" i="9"/>
  <c r="U88" i="9"/>
  <c r="U92" i="9"/>
  <c r="U72" i="10"/>
  <c r="T72" i="10"/>
  <c r="U67" i="10"/>
  <c r="U15" i="10"/>
  <c r="U11" i="10"/>
  <c r="U20" i="10"/>
  <c r="U29" i="10"/>
  <c r="U39" i="10"/>
  <c r="U44" i="10"/>
  <c r="U48" i="10"/>
  <c r="U52" i="10"/>
  <c r="U57" i="10"/>
  <c r="U65" i="10"/>
  <c r="U87" i="10"/>
  <c r="U91" i="10"/>
  <c r="U10" i="11"/>
  <c r="U14" i="11"/>
  <c r="U19" i="11"/>
  <c r="U23" i="11"/>
  <c r="U28" i="11"/>
  <c r="U38" i="11"/>
  <c r="U47" i="11"/>
  <c r="U51" i="11"/>
  <c r="U56" i="11"/>
  <c r="U64" i="11"/>
  <c r="U86" i="11"/>
  <c r="U90" i="11"/>
  <c r="U13" i="12"/>
  <c r="U18" i="12"/>
  <c r="U22" i="12"/>
  <c r="U27" i="12"/>
  <c r="U32" i="12"/>
  <c r="T40" i="12"/>
  <c r="U37" i="12"/>
  <c r="U42" i="12"/>
  <c r="U46" i="12"/>
  <c r="U50" i="12"/>
  <c r="U55" i="12"/>
  <c r="U66" i="12"/>
  <c r="T66" i="12"/>
  <c r="U63" i="12"/>
  <c r="U89" i="12"/>
  <c r="U93" i="12"/>
  <c r="U12" i="13"/>
  <c r="U17" i="13"/>
  <c r="U21" i="13"/>
  <c r="U26" i="13"/>
  <c r="U36" i="13"/>
  <c r="T53" i="13"/>
  <c r="U53" i="13"/>
  <c r="U45" i="13"/>
  <c r="U49" i="13"/>
  <c r="U58" i="13"/>
  <c r="U62" i="13"/>
  <c r="U88" i="13"/>
  <c r="U92" i="13"/>
  <c r="U72" i="14"/>
  <c r="U15" i="14"/>
  <c r="T15" i="14"/>
  <c r="U11" i="14"/>
  <c r="U20" i="14"/>
  <c r="U29" i="14"/>
  <c r="U39" i="14"/>
  <c r="U44" i="14"/>
  <c r="U48" i="14"/>
  <c r="U52" i="14"/>
  <c r="U57" i="14"/>
  <c r="U70" i="14"/>
  <c r="U87" i="14"/>
  <c r="U91" i="14"/>
  <c r="U10" i="15"/>
  <c r="U14" i="15"/>
  <c r="U19" i="15"/>
  <c r="U23" i="15"/>
  <c r="U28" i="15"/>
  <c r="U38" i="15"/>
  <c r="U47" i="15"/>
  <c r="U51" i="15"/>
  <c r="U56" i="15"/>
  <c r="U64" i="15"/>
  <c r="U69" i="15"/>
  <c r="U86" i="15"/>
  <c r="U90" i="15"/>
  <c r="U13" i="16"/>
  <c r="T40" i="16"/>
  <c r="U40" i="16"/>
  <c r="U37" i="16"/>
  <c r="U42" i="16"/>
  <c r="U46" i="16"/>
  <c r="U50" i="16"/>
  <c r="U55" i="16"/>
  <c r="U66" i="16"/>
  <c r="T66" i="16"/>
  <c r="U63" i="16"/>
  <c r="U89" i="16"/>
  <c r="U12" i="17"/>
  <c r="U17" i="17"/>
  <c r="U21" i="17"/>
  <c r="U26" i="17"/>
  <c r="U36" i="17"/>
  <c r="T53" i="17"/>
  <c r="U53" i="17"/>
  <c r="U45" i="17"/>
  <c r="U49" i="17"/>
  <c r="U58" i="17"/>
  <c r="U62" i="17"/>
  <c r="U88" i="17"/>
  <c r="U92" i="17"/>
  <c r="U72" i="18"/>
  <c r="T72" i="18"/>
  <c r="T67" i="18"/>
  <c r="U67" i="18"/>
  <c r="U15" i="18"/>
  <c r="T15" i="18"/>
  <c r="U11" i="18"/>
  <c r="U20" i="18"/>
  <c r="U29" i="18"/>
  <c r="U39" i="18"/>
  <c r="U44" i="18"/>
  <c r="U48" i="18"/>
  <c r="U52" i="18"/>
  <c r="U57" i="18"/>
  <c r="T70" i="18"/>
  <c r="U87" i="18"/>
  <c r="U91" i="18"/>
  <c r="U10" i="19"/>
  <c r="U14" i="19"/>
  <c r="U19" i="19"/>
  <c r="U23" i="19"/>
  <c r="U28" i="19"/>
  <c r="T33" i="19"/>
  <c r="U38" i="19"/>
  <c r="U47" i="19"/>
  <c r="U51" i="19"/>
  <c r="U56" i="19"/>
  <c r="U64" i="19"/>
  <c r="U69" i="19"/>
  <c r="U86" i="19"/>
  <c r="U90" i="19"/>
  <c r="U13" i="20"/>
  <c r="U18" i="20"/>
  <c r="U22" i="20"/>
  <c r="U27" i="20"/>
  <c r="U32" i="20"/>
  <c r="T40" i="20"/>
  <c r="U40" i="20"/>
  <c r="U37" i="20"/>
  <c r="U42" i="20"/>
  <c r="U46" i="20"/>
  <c r="U50" i="20"/>
  <c r="U55" i="20"/>
  <c r="U66" i="20"/>
  <c r="T66" i="20"/>
  <c r="U63" i="20"/>
  <c r="U89" i="20"/>
  <c r="U93" i="20"/>
  <c r="U12" i="21"/>
  <c r="U17" i="21"/>
  <c r="U21" i="21"/>
  <c r="U26" i="21"/>
  <c r="U36" i="21"/>
  <c r="T53" i="21"/>
  <c r="U45" i="21"/>
  <c r="U49" i="21"/>
  <c r="U58" i="21"/>
  <c r="U62" i="21"/>
  <c r="U88" i="21"/>
  <c r="U92" i="21"/>
  <c r="U15" i="22"/>
  <c r="U11" i="22"/>
  <c r="U20" i="22"/>
  <c r="U29" i="22"/>
  <c r="U39" i="22"/>
  <c r="U44" i="22"/>
  <c r="U48" i="22"/>
  <c r="U52" i="22"/>
  <c r="U57" i="22"/>
  <c r="U65" i="22"/>
  <c r="U87" i="22"/>
  <c r="U91" i="22"/>
  <c r="U10" i="23"/>
  <c r="U14" i="23"/>
  <c r="U19" i="23"/>
  <c r="U23" i="23"/>
  <c r="U28" i="23"/>
  <c r="U38" i="23"/>
  <c r="U47" i="23"/>
  <c r="U51" i="23"/>
  <c r="U56" i="23"/>
  <c r="U64" i="23"/>
  <c r="U69" i="23"/>
  <c r="U86" i="23"/>
  <c r="U90" i="23"/>
  <c r="U13" i="24"/>
  <c r="U18" i="24"/>
  <c r="U22" i="24"/>
  <c r="U27" i="24"/>
  <c r="U32" i="24"/>
  <c r="T40" i="24"/>
  <c r="U40" i="24"/>
  <c r="U37" i="24"/>
  <c r="U42" i="24"/>
  <c r="U46" i="24"/>
  <c r="U50" i="24"/>
  <c r="U55" i="24"/>
  <c r="U66" i="24"/>
  <c r="T66" i="24"/>
  <c r="U63" i="24"/>
  <c r="U89" i="24"/>
  <c r="U93" i="24"/>
  <c r="U12" i="25"/>
  <c r="U17" i="25"/>
  <c r="U21" i="25"/>
  <c r="U26" i="25"/>
  <c r="U36" i="25"/>
  <c r="U51" i="25"/>
  <c r="T51" i="25"/>
  <c r="U59" i="25"/>
  <c r="T59" i="25"/>
  <c r="P59" i="25"/>
  <c r="U86" i="25"/>
  <c r="T86" i="25"/>
  <c r="U13" i="26"/>
  <c r="T13" i="26"/>
  <c r="U22" i="26"/>
  <c r="T22" i="26"/>
  <c r="P40" i="26"/>
  <c r="T40" i="26" s="1"/>
  <c r="U63" i="26"/>
  <c r="T63" i="26"/>
  <c r="U17" i="27"/>
  <c r="T17" i="27"/>
  <c r="T33" i="27"/>
  <c r="U33" i="27"/>
  <c r="U45" i="27"/>
  <c r="T45" i="27"/>
  <c r="U49" i="27"/>
  <c r="T49" i="27"/>
  <c r="E59" i="27"/>
  <c r="E67" i="27"/>
  <c r="E72" i="27"/>
  <c r="U92" i="27"/>
  <c r="T92" i="27"/>
  <c r="U20" i="28"/>
  <c r="T20" i="28"/>
  <c r="U30" i="28"/>
  <c r="T30" i="28"/>
  <c r="P33" i="28"/>
  <c r="T33" i="28" s="1"/>
  <c r="U44" i="28"/>
  <c r="T44" i="28"/>
  <c r="U65" i="28"/>
  <c r="T65" i="28"/>
  <c r="U33" i="30"/>
  <c r="T33" i="30"/>
  <c r="T71" i="30"/>
  <c r="T71" i="32"/>
  <c r="T59" i="34"/>
  <c r="U59" i="34"/>
  <c r="U40" i="15"/>
  <c r="U59" i="15"/>
  <c r="T59" i="15"/>
  <c r="U66" i="15"/>
  <c r="T66" i="15"/>
  <c r="U30" i="16"/>
  <c r="T30" i="16"/>
  <c r="U53" i="16"/>
  <c r="T53" i="16"/>
  <c r="U71" i="16"/>
  <c r="T71" i="16"/>
  <c r="T72" i="17"/>
  <c r="T67" i="17"/>
  <c r="U67" i="17"/>
  <c r="U15" i="17"/>
  <c r="U24" i="17"/>
  <c r="T24" i="17"/>
  <c r="U70" i="17"/>
  <c r="U33" i="18"/>
  <c r="U40" i="19"/>
  <c r="T40" i="19"/>
  <c r="U59" i="19"/>
  <c r="T59" i="19"/>
  <c r="U66" i="19"/>
  <c r="T66" i="19"/>
  <c r="U30" i="20"/>
  <c r="T30" i="20"/>
  <c r="U53" i="20"/>
  <c r="T53" i="20"/>
  <c r="U71" i="20"/>
  <c r="U72" i="21"/>
  <c r="T72" i="21"/>
  <c r="U67" i="21"/>
  <c r="U15" i="21"/>
  <c r="T15" i="21"/>
  <c r="U24" i="21"/>
  <c r="T24" i="21"/>
  <c r="U70" i="21"/>
  <c r="T70" i="21"/>
  <c r="U33" i="22"/>
  <c r="T33" i="22"/>
  <c r="T40" i="23"/>
  <c r="U59" i="23"/>
  <c r="T59" i="23"/>
  <c r="U66" i="23"/>
  <c r="T66" i="23"/>
  <c r="U30" i="24"/>
  <c r="T30" i="24"/>
  <c r="U53" i="24"/>
  <c r="T53" i="24"/>
  <c r="T71" i="24"/>
  <c r="T72" i="25"/>
  <c r="T67" i="25"/>
  <c r="U67" i="25"/>
  <c r="T15" i="25"/>
  <c r="U24" i="25"/>
  <c r="T24" i="25"/>
  <c r="U47" i="25"/>
  <c r="T47" i="25"/>
  <c r="U64" i="25"/>
  <c r="T64" i="25"/>
  <c r="U69" i="25"/>
  <c r="T69" i="25"/>
  <c r="U18" i="26"/>
  <c r="T18" i="26"/>
  <c r="U27" i="26"/>
  <c r="T27" i="26"/>
  <c r="U33" i="26"/>
  <c r="T33" i="26"/>
  <c r="U50" i="26"/>
  <c r="T50" i="26"/>
  <c r="U70" i="26"/>
  <c r="U93" i="26"/>
  <c r="T93" i="26"/>
  <c r="U30" i="27"/>
  <c r="T30" i="27"/>
  <c r="U62" i="27"/>
  <c r="T62" i="27"/>
  <c r="U39" i="28"/>
  <c r="T39" i="28"/>
  <c r="U57" i="28"/>
  <c r="T57" i="28"/>
  <c r="U66" i="28"/>
  <c r="T66" i="28"/>
  <c r="U61" i="28"/>
  <c r="T61" i="28"/>
  <c r="U70" i="28"/>
  <c r="U71" i="28"/>
  <c r="T71" i="28"/>
  <c r="U24" i="29"/>
  <c r="T24" i="29"/>
  <c r="U59" i="31"/>
  <c r="T59" i="31"/>
  <c r="U24" i="32"/>
  <c r="T24" i="32"/>
  <c r="U30" i="32"/>
  <c r="T30" i="32"/>
  <c r="U70" i="32"/>
  <c r="T70" i="32"/>
  <c r="U70" i="33"/>
  <c r="T70" i="33"/>
  <c r="T40" i="10"/>
  <c r="U66" i="10"/>
  <c r="T66" i="10"/>
  <c r="T53" i="11"/>
  <c r="U53" i="11"/>
  <c r="U72" i="12"/>
  <c r="T72" i="12"/>
  <c r="T67" i="12"/>
  <c r="U67" i="12"/>
  <c r="U15" i="12"/>
  <c r="T15" i="12"/>
  <c r="U35" i="12"/>
  <c r="U43" i="13"/>
  <c r="U9" i="14"/>
  <c r="T40" i="14"/>
  <c r="U40" i="14"/>
  <c r="T49" i="14"/>
  <c r="T58" i="14"/>
  <c r="U66" i="14"/>
  <c r="T66" i="14"/>
  <c r="T62" i="14"/>
  <c r="T88" i="14"/>
  <c r="T92" i="14"/>
  <c r="T11" i="15"/>
  <c r="T20" i="15"/>
  <c r="T29" i="15"/>
  <c r="T35" i="15"/>
  <c r="T39" i="15"/>
  <c r="T53" i="15"/>
  <c r="U53" i="15"/>
  <c r="T44" i="15"/>
  <c r="T48" i="15"/>
  <c r="T52" i="15"/>
  <c r="T57" i="15"/>
  <c r="T61" i="15"/>
  <c r="T65" i="15"/>
  <c r="T87" i="15"/>
  <c r="T91" i="15"/>
  <c r="T72" i="16"/>
  <c r="U67" i="16"/>
  <c r="U15" i="16"/>
  <c r="T15" i="16"/>
  <c r="T10" i="16"/>
  <c r="T14" i="16"/>
  <c r="T19" i="16"/>
  <c r="T23" i="16"/>
  <c r="T28" i="16"/>
  <c r="U35" i="16"/>
  <c r="T38" i="16"/>
  <c r="T43" i="16"/>
  <c r="T47" i="16"/>
  <c r="T51" i="16"/>
  <c r="T56" i="16"/>
  <c r="T64" i="16"/>
  <c r="T69" i="16"/>
  <c r="T86" i="16"/>
  <c r="T90" i="16"/>
  <c r="T9" i="17"/>
  <c r="T13" i="17"/>
  <c r="T18" i="17"/>
  <c r="T22" i="17"/>
  <c r="T27" i="17"/>
  <c r="T32" i="17"/>
  <c r="T37" i="17"/>
  <c r="T42" i="17"/>
  <c r="T46" i="17"/>
  <c r="T50" i="17"/>
  <c r="T55" i="17"/>
  <c r="T63" i="17"/>
  <c r="T89" i="17"/>
  <c r="T93" i="17"/>
  <c r="U9" i="18"/>
  <c r="T12" i="18"/>
  <c r="T17" i="18"/>
  <c r="T21" i="18"/>
  <c r="T26" i="18"/>
  <c r="T40" i="18"/>
  <c r="U40" i="18"/>
  <c r="T36" i="18"/>
  <c r="T45" i="18"/>
  <c r="T49" i="18"/>
  <c r="T58" i="18"/>
  <c r="U66" i="18"/>
  <c r="T66" i="18"/>
  <c r="T62" i="18"/>
  <c r="T88" i="18"/>
  <c r="T92" i="18"/>
  <c r="T11" i="19"/>
  <c r="T20" i="19"/>
  <c r="T29" i="19"/>
  <c r="T35" i="19"/>
  <c r="T39" i="19"/>
  <c r="T53" i="19"/>
  <c r="U53" i="19"/>
  <c r="T44" i="19"/>
  <c r="T48" i="19"/>
  <c r="T52" i="19"/>
  <c r="T57" i="19"/>
  <c r="T61" i="19"/>
  <c r="T65" i="19"/>
  <c r="T87" i="19"/>
  <c r="T91" i="19"/>
  <c r="U72" i="20"/>
  <c r="T72" i="20"/>
  <c r="T67" i="20"/>
  <c r="U67" i="20"/>
  <c r="T15" i="20"/>
  <c r="T10" i="20"/>
  <c r="T14" i="20"/>
  <c r="T19" i="20"/>
  <c r="T23" i="20"/>
  <c r="T28" i="20"/>
  <c r="T38" i="20"/>
  <c r="T43" i="20"/>
  <c r="T47" i="20"/>
  <c r="T51" i="20"/>
  <c r="T56" i="20"/>
  <c r="T64" i="20"/>
  <c r="T69" i="20"/>
  <c r="T86" i="20"/>
  <c r="T90" i="20"/>
  <c r="T9" i="21"/>
  <c r="T13" i="21"/>
  <c r="T18" i="21"/>
  <c r="T22" i="21"/>
  <c r="T27" i="21"/>
  <c r="T32" i="21"/>
  <c r="T37" i="21"/>
  <c r="T42" i="21"/>
  <c r="T46" i="21"/>
  <c r="T50" i="21"/>
  <c r="T55" i="21"/>
  <c r="T63" i="21"/>
  <c r="T89" i="21"/>
  <c r="T93" i="21"/>
  <c r="T12" i="22"/>
  <c r="T17" i="22"/>
  <c r="T21" i="22"/>
  <c r="T26" i="22"/>
  <c r="T40" i="22"/>
  <c r="U40" i="22"/>
  <c r="T36" i="22"/>
  <c r="T45" i="22"/>
  <c r="T49" i="22"/>
  <c r="T58" i="22"/>
  <c r="U66" i="22"/>
  <c r="T66" i="22"/>
  <c r="T62" i="22"/>
  <c r="T88" i="22"/>
  <c r="T92" i="22"/>
  <c r="T11" i="23"/>
  <c r="T20" i="23"/>
  <c r="T29" i="23"/>
  <c r="T35" i="23"/>
  <c r="T39" i="23"/>
  <c r="T53" i="23"/>
  <c r="U53" i="23"/>
  <c r="T44" i="23"/>
  <c r="T48" i="23"/>
  <c r="T52" i="23"/>
  <c r="T57" i="23"/>
  <c r="T61" i="23"/>
  <c r="T65" i="23"/>
  <c r="T87" i="23"/>
  <c r="T91" i="23"/>
  <c r="T72" i="24"/>
  <c r="U67" i="24"/>
  <c r="U15" i="24"/>
  <c r="T15" i="24"/>
  <c r="T10" i="24"/>
  <c r="T14" i="24"/>
  <c r="T19" i="24"/>
  <c r="T23" i="24"/>
  <c r="T28" i="24"/>
  <c r="T38" i="24"/>
  <c r="T43" i="24"/>
  <c r="T47" i="24"/>
  <c r="T51" i="24"/>
  <c r="T56" i="24"/>
  <c r="T64" i="24"/>
  <c r="T69" i="24"/>
  <c r="T86" i="24"/>
  <c r="T90" i="24"/>
  <c r="T9" i="25"/>
  <c r="T13" i="25"/>
  <c r="T18" i="25"/>
  <c r="T22" i="25"/>
  <c r="T27" i="25"/>
  <c r="T32" i="25"/>
  <c r="T37" i="25"/>
  <c r="T53" i="25"/>
  <c r="U53" i="25"/>
  <c r="U43" i="25"/>
  <c r="T43" i="25"/>
  <c r="U56" i="25"/>
  <c r="T56" i="25"/>
  <c r="T72" i="26"/>
  <c r="U15" i="26"/>
  <c r="T15" i="26"/>
  <c r="U9" i="26"/>
  <c r="T9" i="26"/>
  <c r="U24" i="26"/>
  <c r="T24" i="26"/>
  <c r="U37" i="26"/>
  <c r="T37" i="26"/>
  <c r="U46" i="26"/>
  <c r="T46" i="26"/>
  <c r="P66" i="26"/>
  <c r="U21" i="27"/>
  <c r="T21" i="27"/>
  <c r="Q30" i="27"/>
  <c r="P70" i="27"/>
  <c r="Q71" i="27"/>
  <c r="U88" i="27"/>
  <c r="T88" i="27"/>
  <c r="U11" i="28"/>
  <c r="T11" i="28"/>
  <c r="U24" i="28"/>
  <c r="T24" i="28"/>
  <c r="U29" i="28"/>
  <c r="T29" i="28"/>
  <c r="U52" i="28"/>
  <c r="T52" i="28"/>
  <c r="U59" i="29"/>
  <c r="T59" i="29"/>
  <c r="U30" i="30"/>
  <c r="T30" i="30"/>
  <c r="T59" i="30"/>
  <c r="U59" i="30"/>
  <c r="U24" i="33"/>
  <c r="T24" i="33"/>
  <c r="T33" i="33"/>
  <c r="U33" i="33"/>
  <c r="U40" i="9"/>
  <c r="T40" i="9"/>
  <c r="U66" i="9"/>
  <c r="T66" i="9"/>
  <c r="T35" i="10"/>
  <c r="T53" i="10"/>
  <c r="U53" i="10"/>
  <c r="T61" i="10"/>
  <c r="U72" i="11"/>
  <c r="T72" i="11"/>
  <c r="U15" i="11"/>
  <c r="T15" i="11"/>
  <c r="T43" i="11"/>
  <c r="T9" i="12"/>
  <c r="U40" i="13"/>
  <c r="T40" i="13"/>
  <c r="U66" i="13"/>
  <c r="T66" i="13"/>
  <c r="T35" i="14"/>
  <c r="U53" i="14"/>
  <c r="T53" i="14"/>
  <c r="U72" i="15"/>
  <c r="T72" i="15"/>
  <c r="T15" i="15"/>
  <c r="U35" i="15"/>
  <c r="T43" i="15"/>
  <c r="U61" i="15"/>
  <c r="T9" i="16"/>
  <c r="U43" i="16"/>
  <c r="U9" i="17"/>
  <c r="U40" i="17"/>
  <c r="T40" i="17"/>
  <c r="U66" i="17"/>
  <c r="T66" i="17"/>
  <c r="T35" i="18"/>
  <c r="U53" i="18"/>
  <c r="T53" i="18"/>
  <c r="T61" i="18"/>
  <c r="U72" i="19"/>
  <c r="T72" i="19"/>
  <c r="T67" i="19"/>
  <c r="U67" i="19"/>
  <c r="U15" i="19"/>
  <c r="T15" i="19"/>
  <c r="U35" i="19"/>
  <c r="T43" i="19"/>
  <c r="U61" i="19"/>
  <c r="T9" i="20"/>
  <c r="U43" i="20"/>
  <c r="U9" i="21"/>
  <c r="U40" i="21"/>
  <c r="T40" i="21"/>
  <c r="U66" i="21"/>
  <c r="T66" i="21"/>
  <c r="T35" i="22"/>
  <c r="U53" i="22"/>
  <c r="T53" i="22"/>
  <c r="T61" i="22"/>
  <c r="U72" i="23"/>
  <c r="T67" i="23"/>
  <c r="U67" i="23"/>
  <c r="U15" i="23"/>
  <c r="U35" i="23"/>
  <c r="T43" i="23"/>
  <c r="U61" i="23"/>
  <c r="T9" i="24"/>
  <c r="U43" i="24"/>
  <c r="U9" i="25"/>
  <c r="U40" i="25"/>
  <c r="T40" i="25"/>
  <c r="U70" i="25"/>
  <c r="T70" i="25"/>
  <c r="U71" i="25"/>
  <c r="U90" i="25"/>
  <c r="T90" i="25"/>
  <c r="U30" i="26"/>
  <c r="T30" i="26"/>
  <c r="P30" i="26"/>
  <c r="U32" i="26"/>
  <c r="T32" i="26"/>
  <c r="U42" i="26"/>
  <c r="T42" i="26"/>
  <c r="P53" i="26"/>
  <c r="U55" i="26"/>
  <c r="T55" i="26"/>
  <c r="Q59" i="26"/>
  <c r="Q67" i="26"/>
  <c r="U67" i="26" s="1"/>
  <c r="U89" i="26"/>
  <c r="T89" i="26"/>
  <c r="U12" i="27"/>
  <c r="T12" i="27"/>
  <c r="U26" i="27"/>
  <c r="T26" i="27"/>
  <c r="U36" i="27"/>
  <c r="T36" i="27"/>
  <c r="Q40" i="27"/>
  <c r="U40" i="27" s="1"/>
  <c r="U58" i="27"/>
  <c r="T58" i="27"/>
  <c r="Q24" i="28"/>
  <c r="T40" i="28"/>
  <c r="U40" i="28"/>
  <c r="U35" i="28"/>
  <c r="T35" i="28"/>
  <c r="U48" i="28"/>
  <c r="T48" i="28"/>
  <c r="T59" i="28"/>
  <c r="U59" i="28"/>
  <c r="T33" i="29"/>
  <c r="U33" i="29"/>
  <c r="U70" i="29"/>
  <c r="T70" i="29"/>
  <c r="U30" i="31"/>
  <c r="T30" i="31"/>
  <c r="U71" i="31"/>
  <c r="U42" i="25"/>
  <c r="U46" i="25"/>
  <c r="U50" i="25"/>
  <c r="U55" i="25"/>
  <c r="U66" i="25"/>
  <c r="T66" i="25"/>
  <c r="U63" i="25"/>
  <c r="U89" i="25"/>
  <c r="U93" i="25"/>
  <c r="U12" i="26"/>
  <c r="U17" i="26"/>
  <c r="U21" i="26"/>
  <c r="U26" i="26"/>
  <c r="U36" i="26"/>
  <c r="U53" i="26"/>
  <c r="T53" i="26"/>
  <c r="U45" i="26"/>
  <c r="U49" i="26"/>
  <c r="U58" i="26"/>
  <c r="U62" i="26"/>
  <c r="U71" i="26"/>
  <c r="U88" i="26"/>
  <c r="U92" i="26"/>
  <c r="T72" i="27"/>
  <c r="T67" i="27"/>
  <c r="U67" i="27"/>
  <c r="U15" i="27"/>
  <c r="T15" i="27"/>
  <c r="U11" i="27"/>
  <c r="U20" i="27"/>
  <c r="U24" i="27"/>
  <c r="T24" i="27"/>
  <c r="U29" i="27"/>
  <c r="U65" i="27"/>
  <c r="U70" i="27"/>
  <c r="T70" i="27"/>
  <c r="U87" i="27"/>
  <c r="U91" i="27"/>
  <c r="U10" i="28"/>
  <c r="U14" i="28"/>
  <c r="U19" i="28"/>
  <c r="U23" i="28"/>
  <c r="U28" i="28"/>
  <c r="U38" i="28"/>
  <c r="U47" i="28"/>
  <c r="U51" i="28"/>
  <c r="U56" i="28"/>
  <c r="U64" i="28"/>
  <c r="U69" i="28"/>
  <c r="U86" i="28"/>
  <c r="U90" i="28"/>
  <c r="U13" i="29"/>
  <c r="U18" i="29"/>
  <c r="U22" i="29"/>
  <c r="U27" i="29"/>
  <c r="U32" i="29"/>
  <c r="T40" i="29"/>
  <c r="U37" i="29"/>
  <c r="U42" i="29"/>
  <c r="U46" i="29"/>
  <c r="U50" i="29"/>
  <c r="U55" i="29"/>
  <c r="U66" i="29"/>
  <c r="T66" i="29"/>
  <c r="U63" i="29"/>
  <c r="U89" i="29"/>
  <c r="U93" i="29"/>
  <c r="U12" i="30"/>
  <c r="U17" i="30"/>
  <c r="U21" i="30"/>
  <c r="U26" i="30"/>
  <c r="U36" i="30"/>
  <c r="U53" i="30"/>
  <c r="T53" i="30"/>
  <c r="U45" i="30"/>
  <c r="U49" i="30"/>
  <c r="U58" i="30"/>
  <c r="U62" i="30"/>
  <c r="T72" i="31"/>
  <c r="T67" i="31"/>
  <c r="U67" i="31"/>
  <c r="U15" i="31"/>
  <c r="T15" i="31"/>
  <c r="U24" i="31"/>
  <c r="T24" i="31"/>
  <c r="U70" i="31"/>
  <c r="T70" i="31"/>
  <c r="U33" i="32"/>
  <c r="T33" i="32"/>
  <c r="U40" i="33"/>
  <c r="T40" i="33"/>
  <c r="U59" i="33"/>
  <c r="T59" i="33"/>
  <c r="U66" i="33"/>
  <c r="T66" i="33"/>
  <c r="U36" i="35"/>
  <c r="T36" i="35"/>
  <c r="U45" i="35"/>
  <c r="T45" i="35"/>
  <c r="U11" i="36"/>
  <c r="T11" i="36"/>
  <c r="U20" i="36"/>
  <c r="T20" i="36"/>
  <c r="U29" i="36"/>
  <c r="T29" i="36"/>
  <c r="U52" i="36"/>
  <c r="T52" i="36"/>
  <c r="U10" i="37"/>
  <c r="T10" i="37"/>
  <c r="U28" i="37"/>
  <c r="T28" i="37"/>
  <c r="U70" i="37"/>
  <c r="T70" i="37"/>
  <c r="U71" i="37"/>
  <c r="T71" i="37"/>
  <c r="U24" i="40"/>
  <c r="T24" i="40"/>
  <c r="T71" i="40"/>
  <c r="U30" i="29"/>
  <c r="T30" i="29"/>
  <c r="T53" i="29"/>
  <c r="U53" i="29"/>
  <c r="U71" i="29"/>
  <c r="U72" i="30"/>
  <c r="T72" i="30"/>
  <c r="T67" i="30"/>
  <c r="U67" i="30"/>
  <c r="T15" i="30"/>
  <c r="U24" i="30"/>
  <c r="T24" i="30"/>
  <c r="U70" i="30"/>
  <c r="T33" i="31"/>
  <c r="U33" i="31"/>
  <c r="T40" i="32"/>
  <c r="U40" i="32"/>
  <c r="T59" i="32"/>
  <c r="U59" i="32"/>
  <c r="U66" i="32"/>
  <c r="T66" i="32"/>
  <c r="U30" i="33"/>
  <c r="T30" i="33"/>
  <c r="T53" i="33"/>
  <c r="U53" i="33"/>
  <c r="U24" i="34"/>
  <c r="T24" i="34"/>
  <c r="U33" i="34"/>
  <c r="T33" i="34"/>
  <c r="T40" i="34"/>
  <c r="T35" i="34"/>
  <c r="U21" i="35"/>
  <c r="T21" i="35"/>
  <c r="T33" i="35"/>
  <c r="T59" i="35"/>
  <c r="T71" i="35"/>
  <c r="U92" i="35"/>
  <c r="T92" i="35"/>
  <c r="T40" i="36"/>
  <c r="U35" i="36"/>
  <c r="T35" i="36"/>
  <c r="U48" i="36"/>
  <c r="T48" i="36"/>
  <c r="U91" i="36"/>
  <c r="T91" i="36"/>
  <c r="U23" i="37"/>
  <c r="T23" i="37"/>
  <c r="U51" i="37"/>
  <c r="T51" i="37"/>
  <c r="U59" i="37"/>
  <c r="T59" i="37"/>
  <c r="U30" i="38"/>
  <c r="T30" i="38"/>
  <c r="T59" i="38"/>
  <c r="U59" i="38"/>
  <c r="U30" i="39"/>
  <c r="T30" i="39"/>
  <c r="U59" i="39"/>
  <c r="T59" i="39"/>
  <c r="U71" i="39"/>
  <c r="U33" i="40"/>
  <c r="T33" i="40"/>
  <c r="U70" i="40"/>
  <c r="T70" i="40"/>
  <c r="U24" i="41"/>
  <c r="T24" i="41"/>
  <c r="U59" i="41"/>
  <c r="T59" i="41"/>
  <c r="U9" i="27"/>
  <c r="T40" i="27"/>
  <c r="U66" i="27"/>
  <c r="T66" i="27"/>
  <c r="U53" i="28"/>
  <c r="T53" i="28"/>
  <c r="T87" i="28"/>
  <c r="T91" i="28"/>
  <c r="U72" i="29"/>
  <c r="T72" i="29"/>
  <c r="U67" i="29"/>
  <c r="U15" i="29"/>
  <c r="T15" i="29"/>
  <c r="T10" i="29"/>
  <c r="T14" i="29"/>
  <c r="T19" i="29"/>
  <c r="T23" i="29"/>
  <c r="T28" i="29"/>
  <c r="T38" i="29"/>
  <c r="T43" i="29"/>
  <c r="T47" i="29"/>
  <c r="T51" i="29"/>
  <c r="T56" i="29"/>
  <c r="T64" i="29"/>
  <c r="T69" i="29"/>
  <c r="T86" i="29"/>
  <c r="T90" i="29"/>
  <c r="T9" i="30"/>
  <c r="T13" i="30"/>
  <c r="T18" i="30"/>
  <c r="T22" i="30"/>
  <c r="T27" i="30"/>
  <c r="T32" i="30"/>
  <c r="T37" i="30"/>
  <c r="T42" i="30"/>
  <c r="T46" i="30"/>
  <c r="T50" i="30"/>
  <c r="T55" i="30"/>
  <c r="T63" i="30"/>
  <c r="T89" i="30"/>
  <c r="T93" i="30"/>
  <c r="U9" i="31"/>
  <c r="T12" i="31"/>
  <c r="T17" i="31"/>
  <c r="T21" i="31"/>
  <c r="T26" i="31"/>
  <c r="T40" i="31"/>
  <c r="T36" i="31"/>
  <c r="T45" i="31"/>
  <c r="T49" i="31"/>
  <c r="T58" i="31"/>
  <c r="U66" i="31"/>
  <c r="T66" i="31"/>
  <c r="T62" i="31"/>
  <c r="T88" i="31"/>
  <c r="T92" i="31"/>
  <c r="T11" i="32"/>
  <c r="T20" i="32"/>
  <c r="T29" i="32"/>
  <c r="T35" i="32"/>
  <c r="T39" i="32"/>
  <c r="U53" i="32"/>
  <c r="T53" i="32"/>
  <c r="T44" i="32"/>
  <c r="T48" i="32"/>
  <c r="T52" i="32"/>
  <c r="T57" i="32"/>
  <c r="T61" i="32"/>
  <c r="T65" i="32"/>
  <c r="T87" i="32"/>
  <c r="T91" i="32"/>
  <c r="U72" i="33"/>
  <c r="T72" i="33"/>
  <c r="T67" i="33"/>
  <c r="U67" i="33"/>
  <c r="T15" i="33"/>
  <c r="T10" i="33"/>
  <c r="T14" i="33"/>
  <c r="T19" i="33"/>
  <c r="T23" i="33"/>
  <c r="T28" i="33"/>
  <c r="U35" i="33"/>
  <c r="T38" i="33"/>
  <c r="T43" i="33"/>
  <c r="T47" i="33"/>
  <c r="T51" i="33"/>
  <c r="T56" i="33"/>
  <c r="U61" i="33"/>
  <c r="T64" i="33"/>
  <c r="T69" i="33"/>
  <c r="T86" i="33"/>
  <c r="T90" i="33"/>
  <c r="T93" i="33"/>
  <c r="U11" i="34"/>
  <c r="T13" i="34"/>
  <c r="T17" i="34"/>
  <c r="U20" i="34"/>
  <c r="T22" i="34"/>
  <c r="T26" i="34"/>
  <c r="U29" i="34"/>
  <c r="U35" i="34"/>
  <c r="T37" i="34"/>
  <c r="Q40" i="34"/>
  <c r="U40" i="34" s="1"/>
  <c r="U57" i="34"/>
  <c r="U66" i="34"/>
  <c r="T66" i="34"/>
  <c r="T61" i="34"/>
  <c r="P66" i="34"/>
  <c r="P70" i="34"/>
  <c r="T70" i="34" s="1"/>
  <c r="U71" i="34"/>
  <c r="T71" i="34"/>
  <c r="P71" i="34"/>
  <c r="U17" i="35"/>
  <c r="T17" i="35"/>
  <c r="U70" i="35"/>
  <c r="P70" i="35"/>
  <c r="T70" i="35" s="1"/>
  <c r="Q71" i="35"/>
  <c r="U71" i="35" s="1"/>
  <c r="U88" i="35"/>
  <c r="T88" i="35"/>
  <c r="U30" i="36"/>
  <c r="T30" i="36"/>
  <c r="U33" i="36"/>
  <c r="P33" i="36"/>
  <c r="T33" i="36" s="1"/>
  <c r="U44" i="36"/>
  <c r="T44" i="36"/>
  <c r="U65" i="36"/>
  <c r="T65" i="36"/>
  <c r="U87" i="36"/>
  <c r="T87" i="36"/>
  <c r="U19" i="37"/>
  <c r="T19" i="37"/>
  <c r="U30" i="37"/>
  <c r="T30" i="37"/>
  <c r="U33" i="37"/>
  <c r="U38" i="37"/>
  <c r="T38" i="37"/>
  <c r="U47" i="37"/>
  <c r="T47" i="37"/>
  <c r="U64" i="37"/>
  <c r="T64" i="37"/>
  <c r="U69" i="37"/>
  <c r="T69" i="37"/>
  <c r="U71" i="38"/>
  <c r="T71" i="38"/>
  <c r="U24" i="39"/>
  <c r="T24" i="39"/>
  <c r="T33" i="41"/>
  <c r="U33" i="41"/>
  <c r="U70" i="41"/>
  <c r="T70" i="41"/>
  <c r="U40" i="26"/>
  <c r="U66" i="26"/>
  <c r="T66" i="26"/>
  <c r="T35" i="27"/>
  <c r="T53" i="27"/>
  <c r="U53" i="27"/>
  <c r="T61" i="27"/>
  <c r="U72" i="28"/>
  <c r="T72" i="28"/>
  <c r="U67" i="28"/>
  <c r="U15" i="28"/>
  <c r="T15" i="28"/>
  <c r="T43" i="28"/>
  <c r="T9" i="29"/>
  <c r="U43" i="29"/>
  <c r="U9" i="30"/>
  <c r="T40" i="30"/>
  <c r="U40" i="30"/>
  <c r="U66" i="30"/>
  <c r="T66" i="30"/>
  <c r="T35" i="31"/>
  <c r="T53" i="31"/>
  <c r="T61" i="31"/>
  <c r="U72" i="32"/>
  <c r="U67" i="32"/>
  <c r="U15" i="32"/>
  <c r="T15" i="32"/>
  <c r="U35" i="32"/>
  <c r="T43" i="32"/>
  <c r="U61" i="32"/>
  <c r="T9" i="33"/>
  <c r="U43" i="33"/>
  <c r="T72" i="34"/>
  <c r="T67" i="34"/>
  <c r="T15" i="34"/>
  <c r="E30" i="34"/>
  <c r="T45" i="34"/>
  <c r="U48" i="34"/>
  <c r="Q53" i="34"/>
  <c r="U61" i="34"/>
  <c r="Q66" i="34"/>
  <c r="Q67" i="34"/>
  <c r="U67" i="34" s="1"/>
  <c r="U70" i="34"/>
  <c r="Q71" i="34"/>
  <c r="Q72" i="34"/>
  <c r="U72" i="34" s="1"/>
  <c r="T88" i="34"/>
  <c r="U88" i="34"/>
  <c r="T92" i="34"/>
  <c r="U92" i="34"/>
  <c r="T11" i="35"/>
  <c r="U11" i="35"/>
  <c r="P15" i="35"/>
  <c r="U24" i="35"/>
  <c r="T24" i="35"/>
  <c r="P24" i="35"/>
  <c r="U26" i="35"/>
  <c r="T26" i="35"/>
  <c r="Q30" i="35"/>
  <c r="U49" i="35"/>
  <c r="T49" i="35"/>
  <c r="Q53" i="35"/>
  <c r="U58" i="35"/>
  <c r="T58" i="35"/>
  <c r="U62" i="35"/>
  <c r="T62" i="35"/>
  <c r="Q66" i="35"/>
  <c r="U24" i="36"/>
  <c r="T24" i="36"/>
  <c r="U39" i="36"/>
  <c r="T39" i="36"/>
  <c r="U57" i="36"/>
  <c r="T57" i="36"/>
  <c r="U66" i="36"/>
  <c r="T66" i="36"/>
  <c r="U61" i="36"/>
  <c r="T61" i="36"/>
  <c r="U70" i="36"/>
  <c r="T70" i="36"/>
  <c r="T71" i="36"/>
  <c r="U14" i="37"/>
  <c r="T14" i="37"/>
  <c r="U24" i="37"/>
  <c r="T24" i="37"/>
  <c r="Q33" i="37"/>
  <c r="T53" i="37"/>
  <c r="U53" i="37"/>
  <c r="U43" i="37"/>
  <c r="T43" i="37"/>
  <c r="U56" i="37"/>
  <c r="T56" i="37"/>
  <c r="P67" i="37"/>
  <c r="T70" i="39"/>
  <c r="T30" i="40"/>
  <c r="U53" i="34"/>
  <c r="T53" i="34"/>
  <c r="U72" i="35"/>
  <c r="U15" i="35"/>
  <c r="T15" i="35"/>
  <c r="U20" i="35"/>
  <c r="U29" i="35"/>
  <c r="U39" i="35"/>
  <c r="U44" i="35"/>
  <c r="U48" i="35"/>
  <c r="U52" i="35"/>
  <c r="U57" i="35"/>
  <c r="U65" i="35"/>
  <c r="U87" i="35"/>
  <c r="U91" i="35"/>
  <c r="U10" i="36"/>
  <c r="U14" i="36"/>
  <c r="U19" i="36"/>
  <c r="U23" i="36"/>
  <c r="U28" i="36"/>
  <c r="U38" i="36"/>
  <c r="U47" i="36"/>
  <c r="U51" i="36"/>
  <c r="U56" i="36"/>
  <c r="U64" i="36"/>
  <c r="U69" i="36"/>
  <c r="U86" i="36"/>
  <c r="U90" i="36"/>
  <c r="U13" i="37"/>
  <c r="U18" i="37"/>
  <c r="U22" i="37"/>
  <c r="U27" i="37"/>
  <c r="U32" i="37"/>
  <c r="U40" i="37"/>
  <c r="T40" i="37"/>
  <c r="U37" i="37"/>
  <c r="U42" i="37"/>
  <c r="U46" i="37"/>
  <c r="U50" i="37"/>
  <c r="U55" i="37"/>
  <c r="U66" i="37"/>
  <c r="T66" i="37"/>
  <c r="U63" i="37"/>
  <c r="U89" i="37"/>
  <c r="U93" i="37"/>
  <c r="U12" i="38"/>
  <c r="U17" i="38"/>
  <c r="U21" i="38"/>
  <c r="U26" i="38"/>
  <c r="U36" i="38"/>
  <c r="U53" i="38"/>
  <c r="T53" i="38"/>
  <c r="U45" i="38"/>
  <c r="U49" i="38"/>
  <c r="U58" i="38"/>
  <c r="U62" i="38"/>
  <c r="U88" i="38"/>
  <c r="U92" i="38"/>
  <c r="U72" i="39"/>
  <c r="T72" i="39"/>
  <c r="U67" i="39"/>
  <c r="U15" i="39"/>
  <c r="U11" i="39"/>
  <c r="U20" i="39"/>
  <c r="U29" i="39"/>
  <c r="U39" i="39"/>
  <c r="U44" i="39"/>
  <c r="U48" i="39"/>
  <c r="U52" i="39"/>
  <c r="U57" i="39"/>
  <c r="U65" i="39"/>
  <c r="U87" i="39"/>
  <c r="U91" i="39"/>
  <c r="U10" i="40"/>
  <c r="U14" i="40"/>
  <c r="U19" i="40"/>
  <c r="U23" i="40"/>
  <c r="U28" i="40"/>
  <c r="U38" i="40"/>
  <c r="U47" i="40"/>
  <c r="U51" i="40"/>
  <c r="U56" i="40"/>
  <c r="U64" i="40"/>
  <c r="U69" i="40"/>
  <c r="U86" i="40"/>
  <c r="U90" i="40"/>
  <c r="U13" i="41"/>
  <c r="U18" i="41"/>
  <c r="U22" i="41"/>
  <c r="U27" i="41"/>
  <c r="U32" i="41"/>
  <c r="U40" i="41"/>
  <c r="T40" i="41"/>
  <c r="U37" i="41"/>
  <c r="U42" i="41"/>
  <c r="U46" i="41"/>
  <c r="U50" i="41"/>
  <c r="U55" i="41"/>
  <c r="U66" i="41"/>
  <c r="T66" i="41"/>
  <c r="U63" i="41"/>
  <c r="U89" i="41"/>
  <c r="U18" i="42"/>
  <c r="T18" i="42"/>
  <c r="U37" i="42"/>
  <c r="T37" i="42"/>
  <c r="T59" i="42"/>
  <c r="U59" i="42"/>
  <c r="T70" i="42"/>
  <c r="U17" i="43"/>
  <c r="T17" i="43"/>
  <c r="U21" i="43"/>
  <c r="T21" i="43"/>
  <c r="Q40" i="43"/>
  <c r="Q66" i="43"/>
  <c r="U71" i="43"/>
  <c r="T71" i="43"/>
  <c r="U35" i="44"/>
  <c r="T35" i="44"/>
  <c r="U57" i="44"/>
  <c r="T57" i="44"/>
  <c r="U65" i="44"/>
  <c r="T65" i="44"/>
  <c r="U71" i="46"/>
  <c r="U30" i="47"/>
  <c r="T30" i="47"/>
  <c r="U59" i="47"/>
  <c r="T59" i="47"/>
  <c r="U70" i="48"/>
  <c r="U33" i="50"/>
  <c r="U72" i="38"/>
  <c r="T72" i="38"/>
  <c r="U67" i="38"/>
  <c r="U15" i="38"/>
  <c r="T15" i="38"/>
  <c r="U24" i="38"/>
  <c r="T24" i="38"/>
  <c r="T70" i="38"/>
  <c r="U33" i="39"/>
  <c r="T40" i="40"/>
  <c r="U40" i="40"/>
  <c r="T59" i="40"/>
  <c r="U59" i="40"/>
  <c r="U66" i="40"/>
  <c r="T66" i="40"/>
  <c r="U30" i="41"/>
  <c r="T30" i="41"/>
  <c r="T53" i="41"/>
  <c r="U53" i="41"/>
  <c r="T72" i="42"/>
  <c r="T67" i="42"/>
  <c r="U67" i="42"/>
  <c r="U15" i="42"/>
  <c r="T15" i="42"/>
  <c r="U9" i="42"/>
  <c r="T9" i="42"/>
  <c r="U22" i="42"/>
  <c r="T22" i="42"/>
  <c r="U32" i="42"/>
  <c r="T32" i="42"/>
  <c r="U50" i="42"/>
  <c r="T50" i="42"/>
  <c r="U63" i="42"/>
  <c r="T63" i="42"/>
  <c r="U58" i="43"/>
  <c r="T58" i="43"/>
  <c r="U92" i="43"/>
  <c r="T92" i="43"/>
  <c r="U24" i="44"/>
  <c r="T24" i="44"/>
  <c r="U44" i="44"/>
  <c r="T44" i="44"/>
  <c r="U52" i="44"/>
  <c r="T52" i="44"/>
  <c r="T59" i="44"/>
  <c r="U59" i="44"/>
  <c r="U70" i="44"/>
  <c r="T70" i="44"/>
  <c r="U71" i="44"/>
  <c r="T71" i="44"/>
  <c r="U59" i="45"/>
  <c r="T59" i="45"/>
  <c r="T59" i="46"/>
  <c r="U59" i="46"/>
  <c r="U30" i="48"/>
  <c r="T30" i="48"/>
  <c r="T33" i="49"/>
  <c r="U30" i="50"/>
  <c r="T30" i="50"/>
  <c r="U40" i="35"/>
  <c r="T40" i="35"/>
  <c r="U66" i="35"/>
  <c r="T66" i="35"/>
  <c r="U53" i="36"/>
  <c r="T53" i="36"/>
  <c r="U72" i="37"/>
  <c r="T72" i="37"/>
  <c r="T67" i="37"/>
  <c r="U67" i="37"/>
  <c r="U15" i="37"/>
  <c r="T15" i="37"/>
  <c r="T86" i="37"/>
  <c r="T90" i="37"/>
  <c r="T9" i="38"/>
  <c r="T13" i="38"/>
  <c r="T18" i="38"/>
  <c r="T22" i="38"/>
  <c r="T27" i="38"/>
  <c r="T32" i="38"/>
  <c r="T37" i="38"/>
  <c r="T42" i="38"/>
  <c r="T46" i="38"/>
  <c r="T50" i="38"/>
  <c r="T55" i="38"/>
  <c r="T63" i="38"/>
  <c r="T89" i="38"/>
  <c r="T93" i="38"/>
  <c r="T12" i="39"/>
  <c r="T17" i="39"/>
  <c r="T21" i="39"/>
  <c r="T26" i="39"/>
  <c r="U40" i="39"/>
  <c r="T40" i="39"/>
  <c r="T36" i="39"/>
  <c r="T45" i="39"/>
  <c r="T49" i="39"/>
  <c r="T58" i="39"/>
  <c r="U66" i="39"/>
  <c r="T66" i="39"/>
  <c r="T62" i="39"/>
  <c r="T88" i="39"/>
  <c r="T92" i="39"/>
  <c r="T11" i="40"/>
  <c r="T20" i="40"/>
  <c r="T29" i="40"/>
  <c r="T35" i="40"/>
  <c r="T39" i="40"/>
  <c r="U53" i="40"/>
  <c r="T53" i="40"/>
  <c r="T44" i="40"/>
  <c r="T48" i="40"/>
  <c r="T52" i="40"/>
  <c r="T57" i="40"/>
  <c r="T61" i="40"/>
  <c r="T65" i="40"/>
  <c r="T87" i="40"/>
  <c r="T91" i="40"/>
  <c r="T72" i="41"/>
  <c r="T67" i="41"/>
  <c r="U67" i="41"/>
  <c r="T15" i="41"/>
  <c r="T10" i="41"/>
  <c r="T14" i="41"/>
  <c r="T19" i="41"/>
  <c r="T23" i="41"/>
  <c r="T28" i="41"/>
  <c r="T38" i="41"/>
  <c r="T43" i="41"/>
  <c r="T47" i="41"/>
  <c r="T51" i="41"/>
  <c r="T56" i="41"/>
  <c r="T64" i="41"/>
  <c r="T69" i="41"/>
  <c r="T86" i="41"/>
  <c r="T90" i="41"/>
  <c r="U13" i="42"/>
  <c r="T13" i="42"/>
  <c r="U24" i="42"/>
  <c r="T24" i="42"/>
  <c r="U33" i="42"/>
  <c r="U42" i="42"/>
  <c r="T42" i="42"/>
  <c r="U46" i="42"/>
  <c r="T46" i="42"/>
  <c r="U55" i="42"/>
  <c r="T55" i="42"/>
  <c r="U71" i="42"/>
  <c r="U12" i="43"/>
  <c r="T12" i="43"/>
  <c r="U26" i="43"/>
  <c r="T26" i="43"/>
  <c r="U30" i="43"/>
  <c r="T30" i="43"/>
  <c r="U33" i="43"/>
  <c r="U45" i="43"/>
  <c r="T45" i="43"/>
  <c r="U49" i="43"/>
  <c r="T49" i="43"/>
  <c r="U59" i="43"/>
  <c r="T59" i="43"/>
  <c r="U88" i="43"/>
  <c r="T88" i="43"/>
  <c r="U20" i="44"/>
  <c r="T20" i="44"/>
  <c r="U29" i="44"/>
  <c r="T29" i="44"/>
  <c r="U39" i="44"/>
  <c r="T39" i="44"/>
  <c r="U66" i="44"/>
  <c r="T66" i="44"/>
  <c r="U61" i="44"/>
  <c r="T61" i="44"/>
  <c r="U24" i="45"/>
  <c r="T24" i="45"/>
  <c r="T70" i="45"/>
  <c r="T33" i="46"/>
  <c r="U71" i="47"/>
  <c r="T71" i="47"/>
  <c r="U24" i="48"/>
  <c r="T24" i="48"/>
  <c r="U24" i="49"/>
  <c r="T24" i="49"/>
  <c r="T35" i="35"/>
  <c r="T53" i="35"/>
  <c r="U53" i="35"/>
  <c r="T61" i="35"/>
  <c r="U72" i="36"/>
  <c r="T72" i="36"/>
  <c r="T67" i="36"/>
  <c r="U67" i="36"/>
  <c r="U15" i="36"/>
  <c r="T15" i="36"/>
  <c r="T43" i="36"/>
  <c r="T9" i="37"/>
  <c r="U9" i="38"/>
  <c r="T40" i="38"/>
  <c r="U40" i="38"/>
  <c r="U66" i="38"/>
  <c r="T66" i="38"/>
  <c r="T35" i="39"/>
  <c r="T53" i="39"/>
  <c r="U53" i="39"/>
  <c r="T61" i="39"/>
  <c r="T72" i="40"/>
  <c r="T67" i="40"/>
  <c r="U67" i="40"/>
  <c r="U15" i="40"/>
  <c r="U35" i="40"/>
  <c r="T43" i="40"/>
  <c r="U61" i="40"/>
  <c r="T9" i="41"/>
  <c r="U43" i="41"/>
  <c r="T10" i="42"/>
  <c r="U27" i="42"/>
  <c r="T27" i="42"/>
  <c r="P40" i="42"/>
  <c r="T40" i="42" s="1"/>
  <c r="P53" i="42"/>
  <c r="U89" i="42"/>
  <c r="T89" i="42"/>
  <c r="U93" i="42"/>
  <c r="T93" i="42"/>
  <c r="P24" i="43"/>
  <c r="Q30" i="43"/>
  <c r="U36" i="43"/>
  <c r="T36" i="43"/>
  <c r="Q53" i="43"/>
  <c r="U62" i="43"/>
  <c r="T62" i="43"/>
  <c r="U11" i="44"/>
  <c r="T11" i="44"/>
  <c r="Q15" i="44"/>
  <c r="U30" i="44"/>
  <c r="T30" i="44"/>
  <c r="U48" i="44"/>
  <c r="T48" i="44"/>
  <c r="T33" i="45"/>
  <c r="U33" i="45"/>
  <c r="U33" i="48"/>
  <c r="U70" i="49"/>
  <c r="U30" i="42"/>
  <c r="T30" i="42"/>
  <c r="U53" i="42"/>
  <c r="T53" i="42"/>
  <c r="U58" i="42"/>
  <c r="U62" i="42"/>
  <c r="U72" i="43"/>
  <c r="T72" i="43"/>
  <c r="T67" i="43"/>
  <c r="U67" i="43"/>
  <c r="U15" i="43"/>
  <c r="T15" i="43"/>
  <c r="U24" i="43"/>
  <c r="T24" i="43"/>
  <c r="U70" i="43"/>
  <c r="T70" i="43"/>
  <c r="U19" i="44"/>
  <c r="U28" i="44"/>
  <c r="U33" i="44"/>
  <c r="T33" i="44"/>
  <c r="U38" i="44"/>
  <c r="U47" i="44"/>
  <c r="U51" i="44"/>
  <c r="U56" i="44"/>
  <c r="U64" i="44"/>
  <c r="U69" i="44"/>
  <c r="U86" i="44"/>
  <c r="U90" i="44"/>
  <c r="U13" i="45"/>
  <c r="U18" i="45"/>
  <c r="U22" i="45"/>
  <c r="U27" i="45"/>
  <c r="U32" i="45"/>
  <c r="T40" i="45"/>
  <c r="U37" i="45"/>
  <c r="U42" i="45"/>
  <c r="U46" i="45"/>
  <c r="U50" i="45"/>
  <c r="U55" i="45"/>
  <c r="U66" i="45"/>
  <c r="T66" i="45"/>
  <c r="U63" i="45"/>
  <c r="U89" i="45"/>
  <c r="U93" i="45"/>
  <c r="U12" i="46"/>
  <c r="U17" i="46"/>
  <c r="U21" i="46"/>
  <c r="U26" i="46"/>
  <c r="U36" i="46"/>
  <c r="U53" i="46"/>
  <c r="T53" i="46"/>
  <c r="U49" i="46"/>
  <c r="U58" i="46"/>
  <c r="U62" i="46"/>
  <c r="U72" i="47"/>
  <c r="T72" i="47"/>
  <c r="T67" i="47"/>
  <c r="U67" i="47"/>
  <c r="U15" i="47"/>
  <c r="T15" i="47"/>
  <c r="U24" i="47"/>
  <c r="T24" i="47"/>
  <c r="U70" i="47"/>
  <c r="T70" i="47"/>
  <c r="U87" i="47"/>
  <c r="U91" i="47"/>
  <c r="U10" i="48"/>
  <c r="U14" i="48"/>
  <c r="U19" i="48"/>
  <c r="U23" i="48"/>
  <c r="U28" i="48"/>
  <c r="U38" i="48"/>
  <c r="U51" i="48"/>
  <c r="U64" i="48"/>
  <c r="U40" i="49"/>
  <c r="T40" i="49"/>
  <c r="U59" i="49"/>
  <c r="T59" i="49"/>
  <c r="U66" i="49"/>
  <c r="T66" i="49"/>
  <c r="U45" i="50"/>
  <c r="T45" i="50"/>
  <c r="T71" i="50"/>
  <c r="U92" i="50"/>
  <c r="T92" i="50"/>
  <c r="U52" i="51"/>
  <c r="T52" i="51"/>
  <c r="Q70" i="51"/>
  <c r="U10" i="52"/>
  <c r="T10" i="52"/>
  <c r="U70" i="52"/>
  <c r="T70" i="52"/>
  <c r="U71" i="53"/>
  <c r="U24" i="54"/>
  <c r="T24" i="54"/>
  <c r="U30" i="45"/>
  <c r="T30" i="45"/>
  <c r="T53" i="45"/>
  <c r="U53" i="45"/>
  <c r="U71" i="45"/>
  <c r="U72" i="46"/>
  <c r="T72" i="46"/>
  <c r="T67" i="46"/>
  <c r="U67" i="46"/>
  <c r="U15" i="46"/>
  <c r="T15" i="46"/>
  <c r="U24" i="46"/>
  <c r="T24" i="46"/>
  <c r="U70" i="46"/>
  <c r="T70" i="46"/>
  <c r="U33" i="47"/>
  <c r="T40" i="48"/>
  <c r="U40" i="48"/>
  <c r="T59" i="48"/>
  <c r="U59" i="48"/>
  <c r="U66" i="48"/>
  <c r="T66" i="48"/>
  <c r="U30" i="49"/>
  <c r="T30" i="49"/>
  <c r="T53" i="49"/>
  <c r="U53" i="49"/>
  <c r="U71" i="49"/>
  <c r="T71" i="49"/>
  <c r="U72" i="50"/>
  <c r="U67" i="50"/>
  <c r="U15" i="50"/>
  <c r="T15" i="50"/>
  <c r="U24" i="50"/>
  <c r="T24" i="50"/>
  <c r="U58" i="50"/>
  <c r="T58" i="50"/>
  <c r="U62" i="50"/>
  <c r="T62" i="50"/>
  <c r="U88" i="50"/>
  <c r="T88" i="50"/>
  <c r="U30" i="51"/>
  <c r="T33" i="51"/>
  <c r="U33" i="51"/>
  <c r="U40" i="51"/>
  <c r="T40" i="51"/>
  <c r="U35" i="51"/>
  <c r="T35" i="51"/>
  <c r="U48" i="51"/>
  <c r="T48" i="51"/>
  <c r="U91" i="51"/>
  <c r="T91" i="51"/>
  <c r="U23" i="52"/>
  <c r="T23" i="52"/>
  <c r="U33" i="52"/>
  <c r="T33" i="53"/>
  <c r="U33" i="53"/>
  <c r="U43" i="42"/>
  <c r="U9" i="43"/>
  <c r="U40" i="43"/>
  <c r="T40" i="43"/>
  <c r="U66" i="43"/>
  <c r="T66" i="43"/>
  <c r="T53" i="44"/>
  <c r="T87" i="44"/>
  <c r="T91" i="44"/>
  <c r="U72" i="45"/>
  <c r="T67" i="45"/>
  <c r="U67" i="45"/>
  <c r="U15" i="45"/>
  <c r="T15" i="45"/>
  <c r="T10" i="45"/>
  <c r="T14" i="45"/>
  <c r="T19" i="45"/>
  <c r="T23" i="45"/>
  <c r="T28" i="45"/>
  <c r="T38" i="45"/>
  <c r="T43" i="45"/>
  <c r="T47" i="45"/>
  <c r="T51" i="45"/>
  <c r="T56" i="45"/>
  <c r="T64" i="45"/>
  <c r="T69" i="45"/>
  <c r="T86" i="45"/>
  <c r="T90" i="45"/>
  <c r="T9" i="46"/>
  <c r="T13" i="46"/>
  <c r="T18" i="46"/>
  <c r="T22" i="46"/>
  <c r="T27" i="46"/>
  <c r="T32" i="46"/>
  <c r="T37" i="46"/>
  <c r="T42" i="46"/>
  <c r="U43" i="46"/>
  <c r="T46" i="46"/>
  <c r="T50" i="46"/>
  <c r="T55" i="46"/>
  <c r="T63" i="46"/>
  <c r="T89" i="46"/>
  <c r="T93" i="46"/>
  <c r="U9" i="47"/>
  <c r="T12" i="47"/>
  <c r="T17" i="47"/>
  <c r="T21" i="47"/>
  <c r="T26" i="47"/>
  <c r="U40" i="47"/>
  <c r="T40" i="47"/>
  <c r="T36" i="47"/>
  <c r="T45" i="47"/>
  <c r="T49" i="47"/>
  <c r="T58" i="47"/>
  <c r="U66" i="47"/>
  <c r="T66" i="47"/>
  <c r="T62" i="47"/>
  <c r="T88" i="47"/>
  <c r="T92" i="47"/>
  <c r="T11" i="48"/>
  <c r="T20" i="48"/>
  <c r="T29" i="48"/>
  <c r="T35" i="48"/>
  <c r="T39" i="48"/>
  <c r="U53" i="48"/>
  <c r="T53" i="48"/>
  <c r="T44" i="48"/>
  <c r="T48" i="48"/>
  <c r="T52" i="48"/>
  <c r="T57" i="48"/>
  <c r="T61" i="48"/>
  <c r="T65" i="48"/>
  <c r="T87" i="48"/>
  <c r="T91" i="48"/>
  <c r="U72" i="49"/>
  <c r="T72" i="49"/>
  <c r="T67" i="49"/>
  <c r="U67" i="49"/>
  <c r="T15" i="49"/>
  <c r="T10" i="49"/>
  <c r="T14" i="49"/>
  <c r="T19" i="49"/>
  <c r="T23" i="49"/>
  <c r="T28" i="49"/>
  <c r="U35" i="49"/>
  <c r="T38" i="49"/>
  <c r="T43" i="49"/>
  <c r="T47" i="49"/>
  <c r="T51" i="49"/>
  <c r="T56" i="49"/>
  <c r="U61" i="49"/>
  <c r="T64" i="49"/>
  <c r="T69" i="49"/>
  <c r="T86" i="49"/>
  <c r="T90" i="49"/>
  <c r="T9" i="50"/>
  <c r="T13" i="50"/>
  <c r="T18" i="50"/>
  <c r="T22" i="50"/>
  <c r="T27" i="50"/>
  <c r="T32" i="50"/>
  <c r="T37" i="50"/>
  <c r="U49" i="50"/>
  <c r="T49" i="50"/>
  <c r="E59" i="50"/>
  <c r="U24" i="51"/>
  <c r="T24" i="51"/>
  <c r="U44" i="51"/>
  <c r="T44" i="51"/>
  <c r="U65" i="51"/>
  <c r="T65" i="51"/>
  <c r="U87" i="51"/>
  <c r="T87" i="51"/>
  <c r="U19" i="52"/>
  <c r="T19" i="52"/>
  <c r="U40" i="42"/>
  <c r="U66" i="42"/>
  <c r="T66" i="42"/>
  <c r="T53" i="43"/>
  <c r="U53" i="43"/>
  <c r="T61" i="43"/>
  <c r="U72" i="44"/>
  <c r="T72" i="44"/>
  <c r="T67" i="44"/>
  <c r="U67" i="44"/>
  <c r="U15" i="44"/>
  <c r="T15" i="44"/>
  <c r="T43" i="44"/>
  <c r="T9" i="45"/>
  <c r="U43" i="45"/>
  <c r="U9" i="46"/>
  <c r="T40" i="46"/>
  <c r="U40" i="46"/>
  <c r="U66" i="46"/>
  <c r="T66" i="46"/>
  <c r="T35" i="47"/>
  <c r="T53" i="47"/>
  <c r="U53" i="47"/>
  <c r="T61" i="47"/>
  <c r="U72" i="48"/>
  <c r="T72" i="48"/>
  <c r="U67" i="48"/>
  <c r="U15" i="48"/>
  <c r="T15" i="48"/>
  <c r="U35" i="48"/>
  <c r="U61" i="48"/>
  <c r="T9" i="49"/>
  <c r="U43" i="49"/>
  <c r="U9" i="50"/>
  <c r="T40" i="50"/>
  <c r="U40" i="50"/>
  <c r="T39" i="50"/>
  <c r="U39" i="50"/>
  <c r="U11" i="51"/>
  <c r="T11" i="51"/>
  <c r="Q15" i="51"/>
  <c r="U15" i="51" s="1"/>
  <c r="U20" i="51"/>
  <c r="T20" i="51"/>
  <c r="Q24" i="51"/>
  <c r="U29" i="51"/>
  <c r="T29" i="51"/>
  <c r="U39" i="51"/>
  <c r="T39" i="51"/>
  <c r="U57" i="51"/>
  <c r="T57" i="51"/>
  <c r="U66" i="51"/>
  <c r="T66" i="51"/>
  <c r="U61" i="51"/>
  <c r="T61" i="51"/>
  <c r="U71" i="51"/>
  <c r="T71" i="51"/>
  <c r="U14" i="52"/>
  <c r="T14" i="52"/>
  <c r="U24" i="52"/>
  <c r="T24" i="52"/>
  <c r="T59" i="52"/>
  <c r="U59" i="52"/>
  <c r="U30" i="53"/>
  <c r="T30" i="53"/>
  <c r="U59" i="53"/>
  <c r="T59" i="53"/>
  <c r="U30" i="54"/>
  <c r="T30" i="54"/>
  <c r="U44" i="50"/>
  <c r="U48" i="50"/>
  <c r="U52" i="50"/>
  <c r="U57" i="50"/>
  <c r="U65" i="50"/>
  <c r="U70" i="50"/>
  <c r="U87" i="50"/>
  <c r="U91" i="50"/>
  <c r="U10" i="51"/>
  <c r="U14" i="51"/>
  <c r="U19" i="51"/>
  <c r="U23" i="51"/>
  <c r="U28" i="51"/>
  <c r="U38" i="51"/>
  <c r="U47" i="51"/>
  <c r="U51" i="51"/>
  <c r="U56" i="51"/>
  <c r="U64" i="51"/>
  <c r="U69" i="51"/>
  <c r="U86" i="51"/>
  <c r="U90" i="51"/>
  <c r="U13" i="52"/>
  <c r="U18" i="52"/>
  <c r="U22" i="52"/>
  <c r="U27" i="52"/>
  <c r="U32" i="52"/>
  <c r="T40" i="52"/>
  <c r="U40" i="52"/>
  <c r="U37" i="52"/>
  <c r="U42" i="52"/>
  <c r="U46" i="52"/>
  <c r="U50" i="52"/>
  <c r="U55" i="52"/>
  <c r="U66" i="52"/>
  <c r="T66" i="52"/>
  <c r="U63" i="52"/>
  <c r="U89" i="52"/>
  <c r="U93" i="52"/>
  <c r="U12" i="53"/>
  <c r="U17" i="53"/>
  <c r="U21" i="53"/>
  <c r="U26" i="53"/>
  <c r="U36" i="53"/>
  <c r="T53" i="53"/>
  <c r="U53" i="53"/>
  <c r="U45" i="53"/>
  <c r="U49" i="53"/>
  <c r="U58" i="53"/>
  <c r="U62" i="53"/>
  <c r="U88" i="53"/>
  <c r="U92" i="53"/>
  <c r="T72" i="54"/>
  <c r="U15" i="54"/>
  <c r="T15" i="54"/>
  <c r="U11" i="54"/>
  <c r="U20" i="54"/>
  <c r="U29" i="54"/>
  <c r="U39" i="54"/>
  <c r="U45" i="54"/>
  <c r="U59" i="54"/>
  <c r="P59" i="54"/>
  <c r="T64" i="54"/>
  <c r="U64" i="54"/>
  <c r="U71" i="54"/>
  <c r="T71" i="54"/>
  <c r="U24" i="55"/>
  <c r="T24" i="55"/>
  <c r="U30" i="52"/>
  <c r="T30" i="52"/>
  <c r="U53" i="52"/>
  <c r="T53" i="52"/>
  <c r="U71" i="52"/>
  <c r="T71" i="52"/>
  <c r="U72" i="53"/>
  <c r="T72" i="53"/>
  <c r="T67" i="53"/>
  <c r="U67" i="53"/>
  <c r="U15" i="53"/>
  <c r="T15" i="53"/>
  <c r="U24" i="53"/>
  <c r="T24" i="53"/>
  <c r="U70" i="53"/>
  <c r="T70" i="53"/>
  <c r="U33" i="54"/>
  <c r="T33" i="54"/>
  <c r="T86" i="54"/>
  <c r="U86" i="54"/>
  <c r="T90" i="54"/>
  <c r="U90" i="54"/>
  <c r="U72" i="55"/>
  <c r="T67" i="55"/>
  <c r="U67" i="55"/>
  <c r="U15" i="55"/>
  <c r="T15" i="55"/>
  <c r="T9" i="55"/>
  <c r="U9" i="55"/>
  <c r="T13" i="55"/>
  <c r="U13" i="55"/>
  <c r="T27" i="55"/>
  <c r="U27" i="55"/>
  <c r="T32" i="55"/>
  <c r="U32" i="55"/>
  <c r="T37" i="55"/>
  <c r="U37" i="55"/>
  <c r="T42" i="55"/>
  <c r="U42" i="55"/>
  <c r="T50" i="55"/>
  <c r="U50" i="55"/>
  <c r="U66" i="50"/>
  <c r="T66" i="50"/>
  <c r="T53" i="51"/>
  <c r="U53" i="51"/>
  <c r="U72" i="52"/>
  <c r="T67" i="52"/>
  <c r="T15" i="52"/>
  <c r="T28" i="52"/>
  <c r="T38" i="52"/>
  <c r="T43" i="52"/>
  <c r="T47" i="52"/>
  <c r="T51" i="52"/>
  <c r="T56" i="52"/>
  <c r="T64" i="52"/>
  <c r="T69" i="52"/>
  <c r="T86" i="52"/>
  <c r="T90" i="52"/>
  <c r="T9" i="53"/>
  <c r="T13" i="53"/>
  <c r="T18" i="53"/>
  <c r="T22" i="53"/>
  <c r="T27" i="53"/>
  <c r="T32" i="53"/>
  <c r="T37" i="53"/>
  <c r="T42" i="53"/>
  <c r="T46" i="53"/>
  <c r="T50" i="53"/>
  <c r="T55" i="53"/>
  <c r="T63" i="53"/>
  <c r="T89" i="53"/>
  <c r="T93" i="53"/>
  <c r="T12" i="54"/>
  <c r="T17" i="54"/>
  <c r="T21" i="54"/>
  <c r="T26" i="54"/>
  <c r="T40" i="54"/>
  <c r="U40" i="54"/>
  <c r="T36" i="54"/>
  <c r="T44" i="54"/>
  <c r="T51" i="54"/>
  <c r="U51" i="54"/>
  <c r="T69" i="54"/>
  <c r="U69" i="54"/>
  <c r="T33" i="55"/>
  <c r="U71" i="55"/>
  <c r="T71" i="55"/>
  <c r="U53" i="50"/>
  <c r="T53" i="50"/>
  <c r="T61" i="50"/>
  <c r="U72" i="51"/>
  <c r="T72" i="51"/>
  <c r="T67" i="51"/>
  <c r="U67" i="51"/>
  <c r="T15" i="51"/>
  <c r="T43" i="51"/>
  <c r="T9" i="52"/>
  <c r="U43" i="52"/>
  <c r="U9" i="53"/>
  <c r="U40" i="53"/>
  <c r="T40" i="53"/>
  <c r="U66" i="53"/>
  <c r="T66" i="53"/>
  <c r="T35" i="54"/>
  <c r="U53" i="54"/>
  <c r="T53" i="54"/>
  <c r="T43" i="54"/>
  <c r="T47" i="54"/>
  <c r="U47" i="54"/>
  <c r="T56" i="54"/>
  <c r="U56" i="54"/>
  <c r="P67" i="54"/>
  <c r="T67" i="54" s="1"/>
  <c r="U70" i="54"/>
  <c r="T70" i="54"/>
  <c r="T18" i="55"/>
  <c r="U18" i="55"/>
  <c r="T22" i="55"/>
  <c r="U22" i="55"/>
  <c r="U30" i="55"/>
  <c r="T30" i="55"/>
  <c r="T46" i="55"/>
  <c r="U46" i="55"/>
  <c r="U59" i="55"/>
  <c r="T59" i="55"/>
  <c r="U40" i="55"/>
  <c r="T40" i="55"/>
  <c r="T45" i="55"/>
  <c r="T49" i="55"/>
  <c r="U55" i="55"/>
  <c r="T58" i="55"/>
  <c r="U66" i="55"/>
  <c r="T66" i="55"/>
  <c r="T62" i="55"/>
  <c r="U63" i="55"/>
  <c r="T88" i="55"/>
  <c r="U89" i="55"/>
  <c r="T92" i="55"/>
  <c r="U93" i="55"/>
  <c r="E79" i="33"/>
  <c r="E79" i="17"/>
  <c r="E79" i="5"/>
  <c r="E79" i="3"/>
  <c r="T103" i="1"/>
  <c r="T104" i="1"/>
  <c r="T110" i="55"/>
  <c r="T97" i="54"/>
  <c r="T98" i="54"/>
  <c r="T105" i="54"/>
  <c r="T106" i="54"/>
  <c r="E95" i="53"/>
  <c r="U95" i="53" s="1"/>
  <c r="T101" i="53"/>
  <c r="T102" i="53"/>
  <c r="T109" i="53"/>
  <c r="T110" i="53"/>
  <c r="E95" i="51"/>
  <c r="E112" i="51" s="1"/>
  <c r="T112" i="51" s="1"/>
  <c r="E95" i="50"/>
  <c r="U95" i="50" s="1"/>
  <c r="T103" i="50"/>
  <c r="T102" i="49"/>
  <c r="T108" i="49"/>
  <c r="E95" i="48"/>
  <c r="E112" i="48" s="1"/>
  <c r="T109" i="48"/>
  <c r="T98" i="47"/>
  <c r="T106" i="47"/>
  <c r="E95" i="46"/>
  <c r="U95" i="46" s="1"/>
  <c r="T96" i="46"/>
  <c r="R95" i="44"/>
  <c r="T98" i="44"/>
  <c r="T101" i="43"/>
  <c r="T109" i="43"/>
  <c r="T96" i="42"/>
  <c r="T102" i="42"/>
  <c r="T113" i="42"/>
  <c r="T96" i="40"/>
  <c r="T96" i="38"/>
  <c r="T97" i="38"/>
  <c r="E95" i="37"/>
  <c r="E112" i="37" s="1"/>
  <c r="T102" i="37"/>
  <c r="T103" i="37"/>
  <c r="T104" i="37"/>
  <c r="L112" i="37"/>
  <c r="R112" i="37" s="1"/>
  <c r="T97" i="36"/>
  <c r="T98" i="36"/>
  <c r="T99" i="36"/>
  <c r="S95" i="35"/>
  <c r="T104" i="35"/>
  <c r="T105" i="35"/>
  <c r="T106" i="35"/>
  <c r="T113" i="35"/>
  <c r="T99" i="34"/>
  <c r="T100" i="34"/>
  <c r="T101" i="34"/>
  <c r="R95" i="33"/>
  <c r="T102" i="33"/>
  <c r="T103" i="33"/>
  <c r="T104" i="33"/>
  <c r="T97" i="31"/>
  <c r="T104" i="31"/>
  <c r="T105" i="31"/>
  <c r="R95" i="30"/>
  <c r="T102" i="29"/>
  <c r="T103" i="29"/>
  <c r="T110" i="29"/>
  <c r="T97" i="27"/>
  <c r="T106" i="26"/>
  <c r="T107" i="26"/>
  <c r="L112" i="26"/>
  <c r="R112" i="26" s="1"/>
  <c r="S95" i="25"/>
  <c r="T101" i="25"/>
  <c r="T102" i="25"/>
  <c r="U108" i="24"/>
  <c r="T108" i="24"/>
  <c r="U107" i="23"/>
  <c r="T107" i="23"/>
  <c r="U113" i="23"/>
  <c r="T113" i="23"/>
  <c r="U96" i="22"/>
  <c r="E95" i="22"/>
  <c r="E112" i="22" s="1"/>
  <c r="T112" i="22" s="1"/>
  <c r="U100" i="21"/>
  <c r="T100" i="21"/>
  <c r="U66" i="54"/>
  <c r="T66" i="54"/>
  <c r="T35" i="55"/>
  <c r="T53" i="55"/>
  <c r="U53" i="55"/>
  <c r="T61" i="55"/>
  <c r="E79" i="52"/>
  <c r="E79" i="49"/>
  <c r="E79" i="37"/>
  <c r="E79" i="21"/>
  <c r="E79" i="15"/>
  <c r="E79" i="8"/>
  <c r="T102" i="55"/>
  <c r="T103" i="55"/>
  <c r="S95" i="53"/>
  <c r="T96" i="52"/>
  <c r="T97" i="52"/>
  <c r="T104" i="52"/>
  <c r="T105" i="52"/>
  <c r="R95" i="51"/>
  <c r="R95" i="50"/>
  <c r="T101" i="50"/>
  <c r="T109" i="50"/>
  <c r="T97" i="48"/>
  <c r="E95" i="47"/>
  <c r="E112" i="47" s="1"/>
  <c r="U112" i="47" s="1"/>
  <c r="T96" i="47"/>
  <c r="T104" i="47"/>
  <c r="R95" i="46"/>
  <c r="T100" i="46"/>
  <c r="T107" i="46"/>
  <c r="T108" i="46"/>
  <c r="E95" i="45"/>
  <c r="T95" i="45" s="1"/>
  <c r="T99" i="45"/>
  <c r="T102" i="44"/>
  <c r="E95" i="43"/>
  <c r="T107" i="43"/>
  <c r="R95" i="42"/>
  <c r="T100" i="42"/>
  <c r="T108" i="42"/>
  <c r="T99" i="41"/>
  <c r="E95" i="40"/>
  <c r="E112" i="40" s="1"/>
  <c r="U112" i="40" s="1"/>
  <c r="T102" i="40"/>
  <c r="T97" i="39"/>
  <c r="T98" i="39"/>
  <c r="R95" i="38"/>
  <c r="T104" i="38"/>
  <c r="T105" i="38"/>
  <c r="T98" i="37"/>
  <c r="T99" i="37"/>
  <c r="T100" i="37"/>
  <c r="T110" i="37"/>
  <c r="T109" i="36"/>
  <c r="T110" i="36"/>
  <c r="T100" i="35"/>
  <c r="T101" i="35"/>
  <c r="T102" i="35"/>
  <c r="T96" i="34"/>
  <c r="T97" i="34"/>
  <c r="T113" i="34"/>
  <c r="T98" i="33"/>
  <c r="T99" i="33"/>
  <c r="T100" i="33"/>
  <c r="T97" i="32"/>
  <c r="T98" i="32"/>
  <c r="T105" i="32"/>
  <c r="T106" i="32"/>
  <c r="E95" i="31"/>
  <c r="E112" i="31" s="1"/>
  <c r="S95" i="30"/>
  <c r="T99" i="30"/>
  <c r="T100" i="30"/>
  <c r="T107" i="30"/>
  <c r="T108" i="30"/>
  <c r="E95" i="29"/>
  <c r="E112" i="29" s="1"/>
  <c r="T112" i="29" s="1"/>
  <c r="T97" i="28"/>
  <c r="T98" i="28"/>
  <c r="T105" i="28"/>
  <c r="T106" i="28"/>
  <c r="E95" i="27"/>
  <c r="U95" i="27" s="1"/>
  <c r="T104" i="27"/>
  <c r="T113" i="27"/>
  <c r="T96" i="24"/>
  <c r="T97" i="24"/>
  <c r="T104" i="24"/>
  <c r="T105" i="24"/>
  <c r="U100" i="23"/>
  <c r="T100" i="23"/>
  <c r="U110" i="22"/>
  <c r="T110" i="22"/>
  <c r="U70" i="55"/>
  <c r="U99" i="23"/>
  <c r="E95" i="23"/>
  <c r="E112" i="23" s="1"/>
  <c r="T112" i="23" s="1"/>
  <c r="T99" i="23"/>
  <c r="U109" i="22"/>
  <c r="T109" i="22"/>
  <c r="U102" i="21"/>
  <c r="T102" i="21"/>
  <c r="L112" i="19"/>
  <c r="R112" i="19" s="1"/>
  <c r="R95" i="19"/>
  <c r="U61" i="54"/>
  <c r="U43" i="55"/>
  <c r="E79" i="1"/>
  <c r="E79" i="53"/>
  <c r="E79" i="48"/>
  <c r="E79" i="45"/>
  <c r="E79" i="29"/>
  <c r="E79" i="12"/>
  <c r="E79" i="9"/>
  <c r="E79" i="7"/>
  <c r="R95" i="1"/>
  <c r="R95" i="55"/>
  <c r="T98" i="55"/>
  <c r="T99" i="55"/>
  <c r="T106" i="55"/>
  <c r="S95" i="52"/>
  <c r="T100" i="52"/>
  <c r="T101" i="52"/>
  <c r="T108" i="52"/>
  <c r="T109" i="52"/>
  <c r="T109" i="51"/>
  <c r="T97" i="50"/>
  <c r="T105" i="50"/>
  <c r="R95" i="49"/>
  <c r="T104" i="49"/>
  <c r="T105" i="48"/>
  <c r="S95" i="47"/>
  <c r="T100" i="47"/>
  <c r="T108" i="47"/>
  <c r="T107" i="45"/>
  <c r="E95" i="44"/>
  <c r="E112" i="44" s="1"/>
  <c r="T112" i="44" s="1"/>
  <c r="T110" i="44"/>
  <c r="T97" i="43"/>
  <c r="T103" i="43"/>
  <c r="E95" i="42"/>
  <c r="E112" i="42" s="1"/>
  <c r="T104" i="42"/>
  <c r="T107" i="41"/>
  <c r="T98" i="40"/>
  <c r="T110" i="40"/>
  <c r="E95" i="39"/>
  <c r="E112" i="39" s="1"/>
  <c r="T101" i="39"/>
  <c r="U102" i="39"/>
  <c r="U113" i="39"/>
  <c r="U99" i="38"/>
  <c r="T100" i="38"/>
  <c r="T101" i="38"/>
  <c r="T108" i="38"/>
  <c r="T109" i="38"/>
  <c r="T106" i="37"/>
  <c r="T107" i="37"/>
  <c r="T101" i="36"/>
  <c r="T102" i="36"/>
  <c r="E95" i="35"/>
  <c r="E112" i="35" s="1"/>
  <c r="S95" i="34"/>
  <c r="E95" i="33"/>
  <c r="E112" i="33" s="1"/>
  <c r="T112" i="33" s="1"/>
  <c r="T106" i="33"/>
  <c r="T107" i="33"/>
  <c r="E95" i="32"/>
  <c r="E112" i="32" s="1"/>
  <c r="T101" i="32"/>
  <c r="T102" i="32"/>
  <c r="T109" i="32"/>
  <c r="T96" i="30"/>
  <c r="T103" i="30"/>
  <c r="T104" i="30"/>
  <c r="T113" i="30"/>
  <c r="E95" i="28"/>
  <c r="E112" i="28" s="1"/>
  <c r="T101" i="28"/>
  <c r="T102" i="28"/>
  <c r="T109" i="28"/>
  <c r="T107" i="27"/>
  <c r="T108" i="27"/>
  <c r="U109" i="27"/>
  <c r="T110" i="27"/>
  <c r="U97" i="26"/>
  <c r="S95" i="24"/>
  <c r="T100" i="24"/>
  <c r="T101" i="24"/>
  <c r="U109" i="24"/>
  <c r="T109" i="24"/>
  <c r="U108" i="23"/>
  <c r="T108" i="23"/>
  <c r="U101" i="21"/>
  <c r="T101" i="21"/>
  <c r="T110" i="19"/>
  <c r="E95" i="18"/>
  <c r="U95" i="18" s="1"/>
  <c r="T101" i="18"/>
  <c r="U102" i="18"/>
  <c r="T103" i="18"/>
  <c r="E95" i="17"/>
  <c r="U95" i="17" s="1"/>
  <c r="T106" i="17"/>
  <c r="T103" i="16"/>
  <c r="T98" i="15"/>
  <c r="T106" i="15"/>
  <c r="T103" i="14"/>
  <c r="T102" i="13"/>
  <c r="T103" i="13"/>
  <c r="T110" i="13"/>
  <c r="T100" i="10"/>
  <c r="S95" i="3"/>
  <c r="U104" i="3"/>
  <c r="T105" i="3"/>
  <c r="T96" i="2"/>
  <c r="E95" i="15"/>
  <c r="T95" i="15" s="1"/>
  <c r="T96" i="23"/>
  <c r="T101" i="22"/>
  <c r="T102" i="22"/>
  <c r="T103" i="22"/>
  <c r="E95" i="21"/>
  <c r="T95" i="21" s="1"/>
  <c r="T108" i="21"/>
  <c r="T109" i="21"/>
  <c r="E95" i="19"/>
  <c r="E112" i="19" s="1"/>
  <c r="U112" i="19" s="1"/>
  <c r="T102" i="19"/>
  <c r="T103" i="19"/>
  <c r="T104" i="19"/>
  <c r="T113" i="19"/>
  <c r="T107" i="18"/>
  <c r="S95" i="14"/>
  <c r="T99" i="14"/>
  <c r="T107" i="14"/>
  <c r="E95" i="13"/>
  <c r="E112" i="13" s="1"/>
  <c r="T98" i="13"/>
  <c r="T99" i="13"/>
  <c r="T106" i="13"/>
  <c r="T107" i="13"/>
  <c r="S95" i="12"/>
  <c r="T108" i="12"/>
  <c r="U109" i="12"/>
  <c r="T110" i="12"/>
  <c r="T113" i="12"/>
  <c r="U96" i="11"/>
  <c r="T97" i="11"/>
  <c r="U98" i="11"/>
  <c r="T99" i="11"/>
  <c r="U100" i="11"/>
  <c r="T101" i="11"/>
  <c r="U102" i="11"/>
  <c r="T103" i="11"/>
  <c r="U104" i="11"/>
  <c r="T105" i="11"/>
  <c r="U106" i="11"/>
  <c r="T107" i="11"/>
  <c r="T96" i="10"/>
  <c r="T104" i="10"/>
  <c r="T99" i="9"/>
  <c r="T107" i="9"/>
  <c r="S95" i="8"/>
  <c r="T100" i="8"/>
  <c r="T108" i="8"/>
  <c r="T113" i="8"/>
  <c r="T97" i="7"/>
  <c r="U98" i="7"/>
  <c r="T99" i="7"/>
  <c r="T113" i="7"/>
  <c r="T100" i="6"/>
  <c r="U101" i="6"/>
  <c r="T102" i="6"/>
  <c r="T107" i="5"/>
  <c r="U108" i="5"/>
  <c r="T109" i="5"/>
  <c r="T110" i="5"/>
  <c r="S95" i="2"/>
  <c r="U99" i="2"/>
  <c r="T100" i="2"/>
  <c r="T97" i="22"/>
  <c r="T98" i="22"/>
  <c r="T99" i="22"/>
  <c r="S95" i="21"/>
  <c r="T104" i="21"/>
  <c r="T105" i="21"/>
  <c r="T106" i="21"/>
  <c r="T96" i="20"/>
  <c r="T97" i="20"/>
  <c r="T104" i="20"/>
  <c r="T105" i="20"/>
  <c r="T99" i="19"/>
  <c r="T100" i="19"/>
  <c r="T105" i="18"/>
  <c r="T96" i="17"/>
  <c r="U97" i="17"/>
  <c r="T98" i="17"/>
  <c r="T108" i="17"/>
  <c r="U109" i="17"/>
  <c r="T110" i="17"/>
  <c r="T97" i="16"/>
  <c r="T105" i="16"/>
  <c r="S95" i="15"/>
  <c r="T100" i="15"/>
  <c r="T108" i="15"/>
  <c r="T113" i="15"/>
  <c r="T97" i="14"/>
  <c r="T105" i="14"/>
  <c r="L112" i="13"/>
  <c r="R112" i="13" s="1"/>
  <c r="T97" i="12"/>
  <c r="T98" i="12"/>
  <c r="T102" i="10"/>
  <c r="T110" i="10"/>
  <c r="T97" i="9"/>
  <c r="T105" i="9"/>
  <c r="T98" i="8"/>
  <c r="T106" i="8"/>
  <c r="T109" i="7"/>
  <c r="U110" i="7"/>
  <c r="T96" i="6"/>
  <c r="U97" i="6"/>
  <c r="T98" i="6"/>
  <c r="T99" i="5"/>
  <c r="U100" i="5"/>
  <c r="T101" i="5"/>
  <c r="T102" i="5"/>
  <c r="E95" i="4"/>
  <c r="U95" i="4" s="1"/>
  <c r="U95" i="52"/>
  <c r="T95" i="52"/>
  <c r="E112" i="52"/>
  <c r="E112" i="53"/>
  <c r="T95" i="53"/>
  <c r="U98" i="1"/>
  <c r="U102" i="1"/>
  <c r="U106" i="1"/>
  <c r="U110" i="1"/>
  <c r="E112" i="1"/>
  <c r="M112" i="1"/>
  <c r="S112" i="1" s="1"/>
  <c r="U95" i="55"/>
  <c r="U97" i="55"/>
  <c r="U101" i="55"/>
  <c r="U105" i="55"/>
  <c r="U109" i="55"/>
  <c r="U96" i="54"/>
  <c r="U100" i="54"/>
  <c r="U104" i="54"/>
  <c r="U108" i="54"/>
  <c r="U113" i="54"/>
  <c r="T96" i="53"/>
  <c r="U99" i="53"/>
  <c r="T100" i="53"/>
  <c r="U103" i="53"/>
  <c r="T104" i="53"/>
  <c r="U107" i="53"/>
  <c r="T108" i="53"/>
  <c r="T113" i="53"/>
  <c r="R95" i="52"/>
  <c r="U98" i="52"/>
  <c r="T99" i="52"/>
  <c r="U102" i="52"/>
  <c r="T103" i="52"/>
  <c r="U106" i="52"/>
  <c r="T107" i="52"/>
  <c r="U110" i="52"/>
  <c r="E112" i="43"/>
  <c r="U95" i="43"/>
  <c r="T95" i="43"/>
  <c r="T112" i="40"/>
  <c r="T96" i="1"/>
  <c r="T108" i="1"/>
  <c r="T113" i="1"/>
  <c r="T107" i="55"/>
  <c r="E112" i="55"/>
  <c r="M112" i="55"/>
  <c r="S112" i="55" s="1"/>
  <c r="E95" i="54"/>
  <c r="L112" i="54"/>
  <c r="R112" i="54" s="1"/>
  <c r="U96" i="53"/>
  <c r="T95" i="1"/>
  <c r="T97" i="1"/>
  <c r="T101" i="1"/>
  <c r="T105" i="1"/>
  <c r="T109" i="1"/>
  <c r="T96" i="55"/>
  <c r="T100" i="55"/>
  <c r="T104" i="55"/>
  <c r="T108" i="55"/>
  <c r="T113" i="55"/>
  <c r="T99" i="54"/>
  <c r="T103" i="54"/>
  <c r="T107" i="54"/>
  <c r="M112" i="54"/>
  <c r="S112" i="54" s="1"/>
  <c r="L112" i="53"/>
  <c r="R112" i="53" s="1"/>
  <c r="U96" i="52"/>
  <c r="U95" i="39"/>
  <c r="T95" i="39"/>
  <c r="U112" i="51"/>
  <c r="U112" i="48"/>
  <c r="T112" i="48"/>
  <c r="U113" i="52"/>
  <c r="S95" i="51"/>
  <c r="T96" i="51"/>
  <c r="U99" i="51"/>
  <c r="T100" i="51"/>
  <c r="U103" i="51"/>
  <c r="T104" i="51"/>
  <c r="U107" i="51"/>
  <c r="T108" i="51"/>
  <c r="T113" i="51"/>
  <c r="U98" i="50"/>
  <c r="U102" i="50"/>
  <c r="U106" i="50"/>
  <c r="U110" i="50"/>
  <c r="U95" i="49"/>
  <c r="U97" i="49"/>
  <c r="T98" i="49"/>
  <c r="U101" i="49"/>
  <c r="U105" i="49"/>
  <c r="T106" i="49"/>
  <c r="U109" i="49"/>
  <c r="T110" i="49"/>
  <c r="T95" i="48"/>
  <c r="U96" i="48"/>
  <c r="U100" i="48"/>
  <c r="U104" i="48"/>
  <c r="U108" i="48"/>
  <c r="U113" i="48"/>
  <c r="U99" i="47"/>
  <c r="U103" i="47"/>
  <c r="U107" i="47"/>
  <c r="T113" i="47"/>
  <c r="U98" i="46"/>
  <c r="T99" i="46"/>
  <c r="U102" i="46"/>
  <c r="T103" i="46"/>
  <c r="U106" i="46"/>
  <c r="U110" i="46"/>
  <c r="U95" i="45"/>
  <c r="U97" i="45"/>
  <c r="T98" i="45"/>
  <c r="U101" i="45"/>
  <c r="T102" i="45"/>
  <c r="U105" i="45"/>
  <c r="T106" i="45"/>
  <c r="U109" i="45"/>
  <c r="T110" i="45"/>
  <c r="U96" i="44"/>
  <c r="T97" i="44"/>
  <c r="U100" i="44"/>
  <c r="T101" i="44"/>
  <c r="U104" i="44"/>
  <c r="T105" i="44"/>
  <c r="U108" i="44"/>
  <c r="T109" i="44"/>
  <c r="U113" i="44"/>
  <c r="T96" i="43"/>
  <c r="U99" i="43"/>
  <c r="T100" i="43"/>
  <c r="T104" i="43"/>
  <c r="T108" i="43"/>
  <c r="T113" i="43"/>
  <c r="U98" i="42"/>
  <c r="T99" i="42"/>
  <c r="T103" i="42"/>
  <c r="T107" i="42"/>
  <c r="U110" i="42"/>
  <c r="E95" i="41"/>
  <c r="U97" i="41"/>
  <c r="T98" i="41"/>
  <c r="U101" i="41"/>
  <c r="T102" i="41"/>
  <c r="U105" i="41"/>
  <c r="T106" i="41"/>
  <c r="U109" i="41"/>
  <c r="T110" i="41"/>
  <c r="T97" i="40"/>
  <c r="T101" i="40"/>
  <c r="U104" i="40"/>
  <c r="T105" i="40"/>
  <c r="U108" i="40"/>
  <c r="T109" i="40"/>
  <c r="U113" i="40"/>
  <c r="S95" i="39"/>
  <c r="T96" i="39"/>
  <c r="U99" i="39"/>
  <c r="T100" i="39"/>
  <c r="U103" i="38"/>
  <c r="T95" i="31"/>
  <c r="E112" i="27"/>
  <c r="T95" i="51"/>
  <c r="T97" i="51"/>
  <c r="T105" i="51"/>
  <c r="T96" i="50"/>
  <c r="T100" i="50"/>
  <c r="T104" i="50"/>
  <c r="T108" i="50"/>
  <c r="T113" i="50"/>
  <c r="T103" i="49"/>
  <c r="T107" i="49"/>
  <c r="E112" i="49"/>
  <c r="M112" i="49"/>
  <c r="S112" i="49" s="1"/>
  <c r="U95" i="48"/>
  <c r="T98" i="48"/>
  <c r="T102" i="48"/>
  <c r="T106" i="48"/>
  <c r="T110" i="48"/>
  <c r="L112" i="48"/>
  <c r="R112" i="48" s="1"/>
  <c r="T97" i="47"/>
  <c r="T101" i="47"/>
  <c r="T105" i="47"/>
  <c r="T109" i="47"/>
  <c r="T113" i="46"/>
  <c r="E112" i="45"/>
  <c r="M112" i="45"/>
  <c r="S112" i="45" s="1"/>
  <c r="U95" i="44"/>
  <c r="U96" i="43"/>
  <c r="U99" i="42"/>
  <c r="U96" i="39"/>
  <c r="E112" i="36"/>
  <c r="T95" i="36"/>
  <c r="U95" i="51"/>
  <c r="T98" i="51"/>
  <c r="T102" i="51"/>
  <c r="T106" i="51"/>
  <c r="T110" i="51"/>
  <c r="T96" i="49"/>
  <c r="T100" i="49"/>
  <c r="T113" i="49"/>
  <c r="T99" i="48"/>
  <c r="T103" i="48"/>
  <c r="T107" i="48"/>
  <c r="M112" i="48"/>
  <c r="S112" i="48" s="1"/>
  <c r="T97" i="46"/>
  <c r="T101" i="46"/>
  <c r="T109" i="46"/>
  <c r="T96" i="45"/>
  <c r="T100" i="45"/>
  <c r="T104" i="45"/>
  <c r="T108" i="45"/>
  <c r="T113" i="45"/>
  <c r="T99" i="44"/>
  <c r="T103" i="44"/>
  <c r="T107" i="44"/>
  <c r="M112" i="44"/>
  <c r="S112" i="44" s="1"/>
  <c r="T98" i="43"/>
  <c r="T102" i="43"/>
  <c r="T106" i="43"/>
  <c r="T110" i="43"/>
  <c r="L112" i="43"/>
  <c r="R112" i="43" s="1"/>
  <c r="T97" i="42"/>
  <c r="T101" i="42"/>
  <c r="T105" i="42"/>
  <c r="T109" i="42"/>
  <c r="T96" i="41"/>
  <c r="T100" i="41"/>
  <c r="T104" i="41"/>
  <c r="T108" i="41"/>
  <c r="T113" i="41"/>
  <c r="T99" i="40"/>
  <c r="T103" i="40"/>
  <c r="T107" i="40"/>
  <c r="M112" i="40"/>
  <c r="S112" i="40" s="1"/>
  <c r="T95" i="35"/>
  <c r="U112" i="33"/>
  <c r="T95" i="32"/>
  <c r="U95" i="28"/>
  <c r="T95" i="28"/>
  <c r="R95" i="39"/>
  <c r="U112" i="37"/>
  <c r="T112" i="37"/>
  <c r="U106" i="39"/>
  <c r="U110" i="39"/>
  <c r="E95" i="38"/>
  <c r="T98" i="38"/>
  <c r="T102" i="38"/>
  <c r="T106" i="38"/>
  <c r="T110" i="38"/>
  <c r="T95" i="37"/>
  <c r="U96" i="37"/>
  <c r="T97" i="37"/>
  <c r="T101" i="37"/>
  <c r="T105" i="37"/>
  <c r="U108" i="37"/>
  <c r="T109" i="37"/>
  <c r="U113" i="37"/>
  <c r="S95" i="36"/>
  <c r="T96" i="36"/>
  <c r="T100" i="36"/>
  <c r="T104" i="36"/>
  <c r="T108" i="36"/>
  <c r="T113" i="36"/>
  <c r="R95" i="35"/>
  <c r="T99" i="35"/>
  <c r="T103" i="35"/>
  <c r="T107" i="35"/>
  <c r="E95" i="34"/>
  <c r="T98" i="34"/>
  <c r="T102" i="34"/>
  <c r="T106" i="34"/>
  <c r="T110" i="34"/>
  <c r="T97" i="33"/>
  <c r="T101" i="33"/>
  <c r="T105" i="33"/>
  <c r="T109" i="33"/>
  <c r="U113" i="33"/>
  <c r="S95" i="32"/>
  <c r="T96" i="32"/>
  <c r="U99" i="32"/>
  <c r="T100" i="32"/>
  <c r="U103" i="32"/>
  <c r="T104" i="32"/>
  <c r="U107" i="32"/>
  <c r="T108" i="32"/>
  <c r="T113" i="32"/>
  <c r="R95" i="31"/>
  <c r="U98" i="31"/>
  <c r="T99" i="31"/>
  <c r="U102" i="31"/>
  <c r="T103" i="31"/>
  <c r="U106" i="31"/>
  <c r="T107" i="31"/>
  <c r="U110" i="31"/>
  <c r="E95" i="30"/>
  <c r="U97" i="30"/>
  <c r="T98" i="30"/>
  <c r="U101" i="30"/>
  <c r="T102" i="30"/>
  <c r="U105" i="30"/>
  <c r="T106" i="30"/>
  <c r="U109" i="30"/>
  <c r="T110" i="30"/>
  <c r="U96" i="29"/>
  <c r="T97" i="29"/>
  <c r="U100" i="29"/>
  <c r="T101" i="29"/>
  <c r="U104" i="29"/>
  <c r="T105" i="29"/>
  <c r="U108" i="29"/>
  <c r="T109" i="29"/>
  <c r="U113" i="29"/>
  <c r="S95" i="28"/>
  <c r="T96" i="28"/>
  <c r="U99" i="28"/>
  <c r="T100" i="28"/>
  <c r="U103" i="28"/>
  <c r="T104" i="28"/>
  <c r="U107" i="28"/>
  <c r="T108" i="28"/>
  <c r="T113" i="28"/>
  <c r="R95" i="27"/>
  <c r="U98" i="27"/>
  <c r="T99" i="27"/>
  <c r="U103" i="27"/>
  <c r="U105" i="27"/>
  <c r="T106" i="27"/>
  <c r="E95" i="26"/>
  <c r="M112" i="26"/>
  <c r="S112" i="26" s="1"/>
  <c r="S95" i="26"/>
  <c r="U105" i="26"/>
  <c r="L112" i="25"/>
  <c r="R112" i="25" s="1"/>
  <c r="R95" i="25"/>
  <c r="T107" i="38"/>
  <c r="U95" i="37"/>
  <c r="U96" i="36"/>
  <c r="U96" i="32"/>
  <c r="U96" i="28"/>
  <c r="M112" i="37"/>
  <c r="S112" i="37" s="1"/>
  <c r="L112" i="36"/>
  <c r="R112" i="36" s="1"/>
  <c r="U96" i="35"/>
  <c r="M112" i="33"/>
  <c r="S112" i="33" s="1"/>
  <c r="L112" i="32"/>
  <c r="R112" i="32" s="1"/>
  <c r="U96" i="31"/>
  <c r="M112" i="29"/>
  <c r="S112" i="29" s="1"/>
  <c r="L112" i="28"/>
  <c r="R112" i="28" s="1"/>
  <c r="U96" i="27"/>
  <c r="E95" i="25"/>
  <c r="T96" i="25"/>
  <c r="E112" i="21"/>
  <c r="T112" i="19"/>
  <c r="U109" i="26"/>
  <c r="U112" i="23"/>
  <c r="T96" i="26"/>
  <c r="T100" i="26"/>
  <c r="T104" i="26"/>
  <c r="T108" i="26"/>
  <c r="T113" i="26"/>
  <c r="T99" i="25"/>
  <c r="T103" i="25"/>
  <c r="T107" i="25"/>
  <c r="E95" i="24"/>
  <c r="T98" i="24"/>
  <c r="T102" i="24"/>
  <c r="T106" i="24"/>
  <c r="T110" i="24"/>
  <c r="T97" i="23"/>
  <c r="T101" i="23"/>
  <c r="T105" i="23"/>
  <c r="T109" i="23"/>
  <c r="S95" i="22"/>
  <c r="T96" i="22"/>
  <c r="T100" i="22"/>
  <c r="T104" i="22"/>
  <c r="T108" i="22"/>
  <c r="T113" i="22"/>
  <c r="R95" i="21"/>
  <c r="T99" i="21"/>
  <c r="T103" i="21"/>
  <c r="T107" i="21"/>
  <c r="E95" i="20"/>
  <c r="T98" i="20"/>
  <c r="T102" i="20"/>
  <c r="T106" i="20"/>
  <c r="T110" i="20"/>
  <c r="T97" i="19"/>
  <c r="T101" i="19"/>
  <c r="T105" i="19"/>
  <c r="T109" i="19"/>
  <c r="S95" i="18"/>
  <c r="T96" i="18"/>
  <c r="U106" i="18"/>
  <c r="U105" i="17"/>
  <c r="T100" i="25"/>
  <c r="T104" i="25"/>
  <c r="T108" i="25"/>
  <c r="T113" i="25"/>
  <c r="T99" i="24"/>
  <c r="T103" i="24"/>
  <c r="T107" i="24"/>
  <c r="U95" i="23"/>
  <c r="T98" i="23"/>
  <c r="T102" i="23"/>
  <c r="T106" i="23"/>
  <c r="T110" i="23"/>
  <c r="T113" i="21"/>
  <c r="T99" i="20"/>
  <c r="T103" i="20"/>
  <c r="T107" i="20"/>
  <c r="U95" i="19"/>
  <c r="T98" i="19"/>
  <c r="E112" i="16"/>
  <c r="U95" i="16"/>
  <c r="T95" i="16"/>
  <c r="E112" i="15"/>
  <c r="U95" i="12"/>
  <c r="E112" i="12"/>
  <c r="T95" i="12"/>
  <c r="M112" i="23"/>
  <c r="S112" i="23" s="1"/>
  <c r="L112" i="22"/>
  <c r="R112" i="22" s="1"/>
  <c r="U96" i="21"/>
  <c r="M112" i="19"/>
  <c r="S112" i="19" s="1"/>
  <c r="T95" i="17"/>
  <c r="S95" i="17"/>
  <c r="M112" i="17"/>
  <c r="S112" i="17" s="1"/>
  <c r="U112" i="13"/>
  <c r="T112" i="13"/>
  <c r="R95" i="18"/>
  <c r="U100" i="18"/>
  <c r="T100" i="18"/>
  <c r="S95" i="16"/>
  <c r="T96" i="16"/>
  <c r="T100" i="16"/>
  <c r="T104" i="16"/>
  <c r="T108" i="16"/>
  <c r="T113" i="16"/>
  <c r="R95" i="15"/>
  <c r="T99" i="15"/>
  <c r="T103" i="15"/>
  <c r="T107" i="15"/>
  <c r="E95" i="14"/>
  <c r="T98" i="14"/>
  <c r="T102" i="14"/>
  <c r="T106" i="14"/>
  <c r="T110" i="14"/>
  <c r="T95" i="13"/>
  <c r="U96" i="13"/>
  <c r="T97" i="13"/>
  <c r="U100" i="13"/>
  <c r="T101" i="13"/>
  <c r="U104" i="13"/>
  <c r="T105" i="13"/>
  <c r="U108" i="13"/>
  <c r="T109" i="13"/>
  <c r="U113" i="13"/>
  <c r="T96" i="12"/>
  <c r="U99" i="12"/>
  <c r="T100" i="12"/>
  <c r="U106" i="12"/>
  <c r="T107" i="12"/>
  <c r="E95" i="11"/>
  <c r="U110" i="11"/>
  <c r="U95" i="7"/>
  <c r="U96" i="16"/>
  <c r="U99" i="15"/>
  <c r="U96" i="12"/>
  <c r="T104" i="18"/>
  <c r="T108" i="18"/>
  <c r="T113" i="18"/>
  <c r="T99" i="17"/>
  <c r="T103" i="17"/>
  <c r="T107" i="17"/>
  <c r="T98" i="16"/>
  <c r="T102" i="16"/>
  <c r="T106" i="16"/>
  <c r="T110" i="16"/>
  <c r="L112" i="16"/>
  <c r="R112" i="16" s="1"/>
  <c r="T97" i="15"/>
  <c r="T101" i="15"/>
  <c r="T105" i="15"/>
  <c r="T109" i="15"/>
  <c r="T96" i="14"/>
  <c r="T100" i="14"/>
  <c r="T104" i="14"/>
  <c r="T108" i="14"/>
  <c r="T113" i="14"/>
  <c r="M112" i="13"/>
  <c r="S112" i="13" s="1"/>
  <c r="L112" i="12"/>
  <c r="R112" i="12" s="1"/>
  <c r="M112" i="11"/>
  <c r="S112" i="11" s="1"/>
  <c r="U105" i="12"/>
  <c r="T108" i="11"/>
  <c r="T113" i="11"/>
  <c r="T99" i="10"/>
  <c r="T103" i="10"/>
  <c r="T107" i="10"/>
  <c r="E112" i="10"/>
  <c r="M112" i="10"/>
  <c r="S112" i="10" s="1"/>
  <c r="E95" i="9"/>
  <c r="T98" i="9"/>
  <c r="T102" i="9"/>
  <c r="T106" i="9"/>
  <c r="T110" i="9"/>
  <c r="L112" i="9"/>
  <c r="R112" i="9" s="1"/>
  <c r="T97" i="8"/>
  <c r="T101" i="8"/>
  <c r="T105" i="8"/>
  <c r="T109" i="8"/>
  <c r="T96" i="7"/>
  <c r="T104" i="7"/>
  <c r="T99" i="6"/>
  <c r="T107" i="6"/>
  <c r="E95" i="5"/>
  <c r="S95" i="4"/>
  <c r="R95" i="3"/>
  <c r="L112" i="3"/>
  <c r="R112" i="3" s="1"/>
  <c r="E95" i="8"/>
  <c r="L112" i="8"/>
  <c r="R112" i="8" s="1"/>
  <c r="U96" i="7"/>
  <c r="R95" i="5"/>
  <c r="U113" i="5"/>
  <c r="L112" i="4"/>
  <c r="R112" i="4" s="1"/>
  <c r="T95" i="10"/>
  <c r="T97" i="10"/>
  <c r="T101" i="10"/>
  <c r="T105" i="10"/>
  <c r="T109" i="10"/>
  <c r="T96" i="9"/>
  <c r="T100" i="9"/>
  <c r="T104" i="9"/>
  <c r="T108" i="9"/>
  <c r="T113" i="9"/>
  <c r="T99" i="8"/>
  <c r="T103" i="8"/>
  <c r="T107" i="8"/>
  <c r="T100" i="7"/>
  <c r="T108" i="7"/>
  <c r="E95" i="6"/>
  <c r="T103" i="6"/>
  <c r="T98" i="5"/>
  <c r="T106" i="5"/>
  <c r="M112" i="5"/>
  <c r="S112" i="5" s="1"/>
  <c r="T96" i="3"/>
  <c r="E95" i="3"/>
  <c r="U113" i="3"/>
  <c r="T95" i="4"/>
  <c r="E112" i="4"/>
  <c r="U100" i="3"/>
  <c r="U108" i="3"/>
  <c r="U103" i="2"/>
  <c r="T98" i="3"/>
  <c r="T102" i="3"/>
  <c r="T106" i="3"/>
  <c r="T110" i="3"/>
  <c r="T97" i="2"/>
  <c r="T101" i="2"/>
  <c r="T105" i="2"/>
  <c r="T109" i="2"/>
  <c r="T113" i="4"/>
  <c r="T99" i="3"/>
  <c r="T103" i="3"/>
  <c r="T107" i="3"/>
  <c r="E95" i="2"/>
  <c r="T98" i="2"/>
  <c r="T102" i="2"/>
  <c r="T106" i="2"/>
  <c r="T110" i="2"/>
  <c r="U71" i="6" l="1"/>
  <c r="E112" i="7"/>
  <c r="U95" i="29"/>
  <c r="T95" i="46"/>
  <c r="E112" i="46"/>
  <c r="U112" i="46" s="1"/>
  <c r="T95" i="50"/>
  <c r="T71" i="13"/>
  <c r="U95" i="21"/>
  <c r="T95" i="29"/>
  <c r="U95" i="40"/>
  <c r="U112" i="29"/>
  <c r="T71" i="41"/>
  <c r="T70" i="16"/>
  <c r="U30" i="25"/>
  <c r="U70" i="24"/>
  <c r="U30" i="3"/>
  <c r="T95" i="40"/>
  <c r="T112" i="47"/>
  <c r="T59" i="51"/>
  <c r="T30" i="35"/>
  <c r="U71" i="27"/>
  <c r="T59" i="7"/>
  <c r="T70" i="5"/>
  <c r="E112" i="50"/>
  <c r="U112" i="50" s="1"/>
  <c r="U95" i="42"/>
  <c r="T70" i="51"/>
  <c r="T71" i="48"/>
  <c r="T30" i="46"/>
  <c r="U59" i="36"/>
  <c r="U95" i="47"/>
  <c r="T95" i="47"/>
  <c r="U95" i="32"/>
  <c r="U95" i="31"/>
  <c r="U59" i="26"/>
  <c r="T95" i="18"/>
  <c r="U95" i="13"/>
  <c r="U95" i="15"/>
  <c r="U112" i="22"/>
  <c r="U112" i="44"/>
  <c r="E112" i="17"/>
  <c r="T112" i="17" s="1"/>
  <c r="U95" i="22"/>
  <c r="E112" i="18"/>
  <c r="U112" i="18" s="1"/>
  <c r="T95" i="19"/>
  <c r="T95" i="23"/>
  <c r="T95" i="33"/>
  <c r="U95" i="35"/>
  <c r="T95" i="27"/>
  <c r="T95" i="42"/>
  <c r="U71" i="11"/>
  <c r="T71" i="11"/>
  <c r="U30" i="34"/>
  <c r="T30" i="34"/>
  <c r="T95" i="22"/>
  <c r="U95" i="33"/>
  <c r="T95" i="44"/>
  <c r="T59" i="50"/>
  <c r="U59" i="50"/>
  <c r="U59" i="27"/>
  <c r="T59" i="27"/>
  <c r="U24" i="12"/>
  <c r="T24" i="12"/>
  <c r="U112" i="16"/>
  <c r="T112" i="16"/>
  <c r="T112" i="35"/>
  <c r="U112" i="35"/>
  <c r="T112" i="39"/>
  <c r="U112" i="39"/>
  <c r="E112" i="54"/>
  <c r="U95" i="54"/>
  <c r="T95" i="54"/>
  <c r="U112" i="53"/>
  <c r="T112" i="53"/>
  <c r="T95" i="6"/>
  <c r="E112" i="6"/>
  <c r="U95" i="6"/>
  <c r="E112" i="8"/>
  <c r="U95" i="8"/>
  <c r="T95" i="8"/>
  <c r="T112" i="10"/>
  <c r="U112" i="10"/>
  <c r="T112" i="7"/>
  <c r="U112" i="7"/>
  <c r="U112" i="12"/>
  <c r="T112" i="12"/>
  <c r="T112" i="21"/>
  <c r="U112" i="21"/>
  <c r="E112" i="26"/>
  <c r="T95" i="26"/>
  <c r="U95" i="26"/>
  <c r="U112" i="32"/>
  <c r="T112" i="32"/>
  <c r="U112" i="45"/>
  <c r="T112" i="45"/>
  <c r="T112" i="42"/>
  <c r="U112" i="42"/>
  <c r="T112" i="1"/>
  <c r="U112" i="1"/>
  <c r="U112" i="52"/>
  <c r="T112" i="52"/>
  <c r="T112" i="18"/>
  <c r="T95" i="38"/>
  <c r="E112" i="38"/>
  <c r="U95" i="38"/>
  <c r="U112" i="28"/>
  <c r="T112" i="28"/>
  <c r="U112" i="36"/>
  <c r="T112" i="36"/>
  <c r="T112" i="46"/>
  <c r="U112" i="55"/>
  <c r="T112" i="55"/>
  <c r="U95" i="5"/>
  <c r="T95" i="5"/>
  <c r="E112" i="5"/>
  <c r="E112" i="3"/>
  <c r="U95" i="3"/>
  <c r="T95" i="3"/>
  <c r="E112" i="2"/>
  <c r="U95" i="2"/>
  <c r="T95" i="2"/>
  <c r="U112" i="4"/>
  <c r="T112" i="4"/>
  <c r="T95" i="9"/>
  <c r="E112" i="9"/>
  <c r="U95" i="9"/>
  <c r="U95" i="11"/>
  <c r="E112" i="11"/>
  <c r="T95" i="11"/>
  <c r="T95" i="14"/>
  <c r="E112" i="14"/>
  <c r="U95" i="14"/>
  <c r="T112" i="15"/>
  <c r="U112" i="15"/>
  <c r="T95" i="20"/>
  <c r="E112" i="20"/>
  <c r="U95" i="20"/>
  <c r="T95" i="24"/>
  <c r="E112" i="24"/>
  <c r="U95" i="24"/>
  <c r="U95" i="25"/>
  <c r="E112" i="25"/>
  <c r="T95" i="25"/>
  <c r="T95" i="30"/>
  <c r="E112" i="30"/>
  <c r="U95" i="30"/>
  <c r="T95" i="34"/>
  <c r="E112" i="34"/>
  <c r="U95" i="34"/>
  <c r="U112" i="49"/>
  <c r="T112" i="49"/>
  <c r="U112" i="27"/>
  <c r="T112" i="27"/>
  <c r="T112" i="31"/>
  <c r="U112" i="31"/>
  <c r="T95" i="41"/>
  <c r="E112" i="41"/>
  <c r="U95" i="41"/>
  <c r="T112" i="50"/>
  <c r="U112" i="43"/>
  <c r="T112" i="43"/>
  <c r="U112" i="17" l="1"/>
  <c r="U112" i="41"/>
  <c r="T112" i="41"/>
  <c r="U112" i="24"/>
  <c r="T112" i="24"/>
  <c r="U112" i="14"/>
  <c r="T112" i="14"/>
  <c r="U112" i="2"/>
  <c r="T112" i="2"/>
  <c r="U112" i="5"/>
  <c r="T112" i="5"/>
  <c r="U112" i="38"/>
  <c r="T112" i="38"/>
  <c r="T112" i="25"/>
  <c r="U112" i="25"/>
  <c r="U112" i="8"/>
  <c r="T112" i="8"/>
  <c r="U112" i="54"/>
  <c r="T112" i="54"/>
  <c r="U112" i="30"/>
  <c r="T112" i="30"/>
  <c r="U112" i="9"/>
  <c r="T112" i="9"/>
  <c r="U112" i="26"/>
  <c r="T112" i="26"/>
  <c r="U112" i="34"/>
  <c r="T112" i="34"/>
  <c r="U112" i="20"/>
  <c r="T112" i="20"/>
  <c r="T112" i="11"/>
  <c r="U112" i="11"/>
  <c r="U112" i="3"/>
  <c r="T112" i="3"/>
  <c r="U112" i="6"/>
  <c r="T112" i="6"/>
</calcChain>
</file>

<file path=xl/sharedStrings.xml><?xml version="1.0" encoding="utf-8"?>
<sst xmlns="http://schemas.openxmlformats.org/spreadsheetml/2006/main" count="10890" uniqueCount="179">
  <si>
    <t>Figures Finalised as at 2022/08/09</t>
  </si>
  <si>
    <t/>
  </si>
  <si>
    <t>4th Quarter Ended 30 June 2022</t>
  </si>
  <si>
    <t>CONDITIONAL GRANTS TRANSFERRED FROM NATIONAL DEPARTMENTS AND ACTUAL PAYMENTS MADE BY MUNICIPALITIES: PRELIMINARY RESULTS</t>
  </si>
  <si>
    <t>Summary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</si>
  <si>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</si>
  <si>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</si>
  <si>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</si>
  <si>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</si>
  <si>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</si>
  <si>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</si>
  <si>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3rd to 4th Q</t>
  </si>
  <si>
    <t>% Changes for the 4th Q</t>
  </si>
  <si>
    <t>Approved Roll Over</t>
  </si>
  <si>
    <t>R thousands</t>
  </si>
  <si>
    <t>Division of revenue Act No. 16 of 2019</t>
  </si>
  <si>
    <t>Adjustment (Mid year)</t>
  </si>
  <si>
    <t>Other Adjustments</t>
  </si>
  <si>
    <t>Total Available 2021/22</t>
  </si>
  <si>
    <t>Approved payment schedule</t>
  </si>
  <si>
    <t>Transferred to municipalities for direct grants</t>
  </si>
  <si>
    <t>Actual expenditure National Department by 30 September 2021</t>
  </si>
  <si>
    <t>Actual expenditure by municipalities by 30 September 2021</t>
  </si>
  <si>
    <t>Actual expenditure National Department by 31 December 2021</t>
  </si>
  <si>
    <t>Actual expenditure by municipalities by 31 December 2021</t>
  </si>
  <si>
    <t>Actual expenditure National Department by 31 March 2022</t>
  </si>
  <si>
    <t>Actual expenditure by municipalities by 31 March 2022</t>
  </si>
  <si>
    <t>Actual expenditure National Department by 30 June 2022</t>
  </si>
  <si>
    <t>Actual expenditure by municipalities by 30 June 2022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</si>
  <si>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</si>
  <si>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</si>
  <si>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</si>
  <si>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</si>
  <si>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</si>
  <si>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National Treasury (Vote 10)</t>
  </si>
  <si>
    <t>Programme and Project Preperation Support Grant</t>
  </si>
  <si>
    <t>Local Government Financial Management Grant</t>
  </si>
  <si>
    <t>Infrastructure Skills Development Grant</t>
  </si>
  <si>
    <t>Integrated City Development Grant</t>
  </si>
  <si>
    <t>Neighbourhood Development Partnership (Schedule 5B)</t>
  </si>
  <si>
    <t>Neighbourhood Development Partnership (Schedule 6B)</t>
  </si>
  <si>
    <t>Sub-Total Vote</t>
  </si>
  <si>
    <t>Cooperative Governance (Vote 3)</t>
  </si>
  <si>
    <t>Integrated Urban Development Grant</t>
  </si>
  <si>
    <t>Municipal Systems Improvement Grant (Schedule 5B)</t>
  </si>
  <si>
    <t>Municipal Systems Improvement Grant (Schedule 6B)</t>
  </si>
  <si>
    <t>Municipal Disaster Grant</t>
  </si>
  <si>
    <t/>
  </si>
  <si>
    <t>Municipal Disaster Recovery Grant</t>
  </si>
  <si>
    <t>Municipal Demarcation Transition Grant (Schedule 5B)</t>
  </si>
  <si>
    <t>Municipal Demarcation Transition Grant (Schedule 6B)</t>
  </si>
  <si>
    <t>Transport (Vote 37)</t>
  </si>
  <si>
    <t>Public Transport Infrastructure and Systems Grant</t>
  </si>
  <si>
    <t>Public Transport Network Operations Grant</t>
  </si>
  <si>
    <t>Public Transport Network Grant</t>
  </si>
  <si>
    <t>Rural Road Assets Management Systems Grant</t>
  </si>
  <si>
    <t>Public Works (Vote 6)</t>
  </si>
  <si>
    <t>Expanded Public Works Programme Integrated Grant (Municipality)</t>
  </si>
  <si>
    <t>Energy (Vote 29)</t>
  </si>
  <si>
    <t>Integrated National Electrification Programme (Municipal) Grant</t>
  </si>
  <si>
    <t>Integrated National Electrification Programme (Allocation in-kind) Grant</t>
  </si>
  <si>
    <t>Backlogs in the Electrification of Clinics and Schools (Allocation in-kind)</t>
  </si>
  <si>
    <t>Energy Efficiency and Demand Side Management (Municipal) Grant</t>
  </si>
  <si>
    <t>Energy Efficiency and Demand Side Management (Eskom) Grant</t>
  </si>
  <si>
    <t>Water Affairs (Vote 38)</t>
  </si>
  <si>
    <t>Backlogs in Water and Sanitation at Clinics and Schools Grant</t>
  </si>
  <si>
    <t>Regional Bulk Infrastructure Grant (Schedule 5B)</t>
  </si>
  <si>
    <t>Regional Bulk Infrastructure Grant (Schedule 6B)</t>
  </si>
  <si>
    <t>Water Services Operating and Transfer Subsidy Grant (Schedule 5B)</t>
  </si>
  <si>
    <t>Water Services Operating and Transfer Subsidy Grant (Schedule 6B)</t>
  </si>
  <si>
    <t>Municipal Drought Relief Grant</t>
  </si>
  <si>
    <t>Municipal Water Infrastructure Grant (Schedule 5B)</t>
  </si>
  <si>
    <t>Municipal Water Infrastructure Grant (Schedule 6B)</t>
  </si>
  <si>
    <t>Bucket Eradication Programme Grant</t>
  </si>
  <si>
    <t>Water Services Infrastructure Grant (Schedule 5B)</t>
  </si>
  <si>
    <t>Water Services Infrastructure Grant (Schedule 6B)</t>
  </si>
  <si>
    <t>Sport and Recreation South Africa (Vote 19)</t>
  </si>
  <si>
    <t>2013 Africa Cup of Nations Host City Operating Grant</t>
  </si>
  <si>
    <t>2014 African Nations Championship Host City Operating Grant</t>
  </si>
  <si>
    <t>2010 World Cup Host City Operating Grant</t>
  </si>
  <si>
    <t>2010 FIFA World Cup Stadiums Development Grant</t>
  </si>
  <si>
    <t>Human Settlements (Vote 31)</t>
  </si>
  <si>
    <t>Rural Households Infrastructure Grant (Schedule 5B)</t>
  </si>
  <si>
    <t>Rural Households Infrastructure Grant (Schedule 6B)</t>
  </si>
  <si>
    <t>Municipal Human Settlements Capacity Grant</t>
  </si>
  <si>
    <t>Municipal Emergency Housing Grant</t>
  </si>
  <si>
    <t>Metro Informal Settlements Partnership Grant</t>
  </si>
  <si>
    <t>Sub-Total</t>
  </si>
  <si>
    <t>Municipal Infrastructure Grant</t>
  </si>
  <si>
    <t>Total</t>
  </si>
  <si>
    <t xml:space="preserve"> </t>
  </si>
  <si>
    <t>Transfers by Provincial Departments to Municipalities( Agency services)</t>
  </si>
  <si>
    <t>Main Budget</t>
  </si>
  <si>
    <t>Adjustment Budget</t>
  </si>
  <si>
    <t>Transferred from Provincial Departments to Municipalities</t>
  </si>
  <si>
    <t>Actual expenditure Provincial Department by 30 September 2021</t>
  </si>
  <si>
    <t>Actual expenditure Provincial Department by 31 December 2021</t>
  </si>
  <si>
    <t>Actual expenditure Provincial Department by 31 March 2022</t>
  </si>
  <si>
    <t>Actual expenditure Provincial Department by 30 June 2022</t>
  </si>
  <si>
    <t>Actual expenditure Provincial Department</t>
  </si>
  <si>
    <t>Exp as % of Allocation Provincial Department</t>
  </si>
  <si>
    <t>Summary by Provincial Departments</t>
  </si>
  <si>
    <t>Education</t>
  </si>
  <si>
    <t>Health</t>
  </si>
  <si>
    <t>Social Development</t>
  </si>
  <si>
    <t>Public Works, Roads and Transport</t>
  </si>
  <si>
    <t>Agriculture</t>
  </si>
  <si>
    <t>Sport, Arts and Culture</t>
  </si>
  <si>
    <t>Housing and Local Government</t>
  </si>
  <si>
    <t>Office of the Premier</t>
  </si>
  <si>
    <t>Other Departments</t>
  </si>
  <si>
    <t>KWAZULU-NATAL: UGU (DC21)</t>
  </si>
  <si>
    <t>KWAZULU-NATAL: UMGUNGUNDLOVU (DC22)</t>
  </si>
  <si>
    <t>KWAZULU-NATAL: UTHUKELA (DC23)</t>
  </si>
  <si>
    <t>KWAZULU-NATAL: UMZINYATHI (DC24)</t>
  </si>
  <si>
    <t>KWAZULU-NATAL: AMAJUBA (DC25)</t>
  </si>
  <si>
    <t>KWAZULU-NATAL: ZULULAND (DC26)</t>
  </si>
  <si>
    <t>KWAZULU-NATAL: UMKHANYAKUDE (DC27)</t>
  </si>
  <si>
    <t>KWAZULU-NATAL: KING CETSHWAYO (DC28)</t>
  </si>
  <si>
    <t>KWAZULU-NATAL: ILEMBE (DC29)</t>
  </si>
  <si>
    <t>KWAZULU-NATAL: HARRY GWALA (DC43)</t>
  </si>
  <si>
    <t>KWAZULU-NATAL: ETHEKWINI (ETH)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</si>
  <si>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</si>
  <si>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</si>
  <si>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</si>
  <si>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</si>
  <si>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</si>
  <si>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</si>
  <si>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</si>
  <si>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</si>
  <si>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</si>
  <si>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</si>
  <si>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</si>
  <si>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OKHAHLAMBA (KZN235)</t>
  </si>
  <si>
    <t>KWAZULU-NATAL: INKOSI LANGALIBALELE (KZN237)</t>
  </si>
  <si>
    <t>KWAZULU-NATAL: ALFRED DUMA (KZN238)</t>
  </si>
  <si>
    <t>KWAZULU-NATAL: ENDUMENI (KZN241)</t>
  </si>
  <si>
    <t>KWAZULU-NATAL: NQUTHU (KZN242)</t>
  </si>
  <si>
    <t>KWAZULU-NATAL: MSINGA (KZN244)</t>
  </si>
  <si>
    <t>KWAZULU-NATAL: UMVOTI (KZN245)</t>
  </si>
  <si>
    <t>KWAZULU-NATAL: NEWCASTLE (KZN252)</t>
  </si>
  <si>
    <t>KWAZULU-NATAL: EMADLANGENI (KZN253)</t>
  </si>
  <si>
    <t>KWAZULU-NATAL: DANNHAUSER (KZN254)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</si>
  <si>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</si>
  <si>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</si>
  <si>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</si>
  <si>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</si>
  <si>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</si>
  <si>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</si>
  <si>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</si>
  <si>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</si>
  <si>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</si>
  <si>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</si>
  <si>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</si>
  <si>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</si>
  <si>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</si>
  <si>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</si>
  <si>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MANDENI (KZN291)</t>
  </si>
  <si>
    <t>KWAZULU-NATAL: KWADUKUZA (KZN292)</t>
  </si>
  <si>
    <t>KWAZULU-NATAL: NDWEDWE (KZN293)</t>
  </si>
  <si>
    <t>KWAZULU-NATAL: MAPHUMULO (KZN294)</t>
  </si>
  <si>
    <t>KWAZULU-NATAL: GREATER KOKSTAD (KZN433)</t>
  </si>
  <si>
    <t>KWAZULU-NATAL: UBUHLEBEZWE (KZN434)</t>
  </si>
  <si>
    <t>KWAZULU-NATAL: UMZIMKHULU (KZN435)</t>
  </si>
  <si>
    <t>KWAZULU-NATAL: DR NKOSAZANA DLAMINI ZUMA (KZN436)</t>
  </si>
  <si>
    <t>Summary by Category of Municipality</t>
  </si>
  <si>
    <t>Category classification</t>
  </si>
  <si>
    <t>Category A</t>
  </si>
  <si>
    <t>Category B</t>
  </si>
  <si>
    <t>Category C</t>
  </si>
  <si>
    <t>Unallocated</t>
  </si>
  <si>
    <t>District Municipality : Names of Conditional Grants received from the District municipality</t>
  </si>
  <si>
    <r>
      <t>Total of Provincial transfers to Municipalities (Part B)</t>
    </r>
    <r>
      <rPr>
        <b/>
        <vertAlign val="superscript"/>
        <sz val="8"/>
        <rFont val="Arial"/>
        <family val="2"/>
      </rPr>
      <t>5</t>
    </r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</si>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</sst>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_);_(* \(#,##0\);_(* &quot;- &quot;?_);_(@_)"/>
    <numFmt numFmtId="165" formatCode="#\ ###\ ###,"/>
    <numFmt numFmtId="166" formatCode="_(* #,##0_);_(* \(#,##0\);_(* &quot;-&quot;?_);_(@_)"/>
    <numFmt numFmtId="167" formatCode="0.0\%;\(0.0\%\);_(* &quot;-&quot;_)"/>
    <numFmt numFmtId="168" formatCode="_(* #,##0_);_(* \(#,##0\);_(* &quot;&quot;\-\ &quot;&quot;?_);_(@_)"/>
    <numFmt numFmtId="169" formatCode="_(* #,##0,_);_(* \(#,##0,\);_(* &quot;- &quot;?_);_(@_)"/>
  </numFmts>
  <fonts count="12" x14ac:knownFonts="1">
    <font>
      <sz val="10"/>
      <color rgb="FF000000"/>
      <name val="ARIAL"/>
    </font>
    <font>
      <sz val="10"/>
      <color rgb="FF000000"/>
      <name val="ARIAL"/>
    </font>
    <font>
      <b/>
      <sz val="8"/>
      <name val="Arial"/>
      <family val="2"/>
    </font>
    <font>
      <sz val="8"/>
      <name val="Arial"/>
      <family val="2"/>
    </font>
    <font>
      <b/>
      <vertAlign val="superscript"/>
      <sz val="8"/>
      <name val="Arial"/>
      <family val="2"/>
    </font>
    <font>
      <sz val="10"/>
      <name val="Arial Narrow"/>
      <family val="2"/>
    </font>
    <font>
      <b/>
      <sz val="10"/>
      <color indexed="8"/>
      <name val="Arial"/>
    </font>
    <font>
      <sz val="8"/>
      <color indexed="8"/>
      <name val="Arial"/>
      <family val="2"/>
    </font>
    <font>
      <b/>
      <sz val="14"/>
      <color indexed="8"/>
      <name val="Arial"/>
    </font>
    <font>
      <b/>
      <sz val="11"/>
      <color indexed="8"/>
      <name val="Arial"/>
    </font>
    <font>
      <b/>
      <sz val="10"/>
      <color indexed="8"/>
      <name val="Arial Narrow"/>
    </font>
    <font>
      <sz val="10"/>
      <color indexed="8"/>
      <name val="ARIAL NARROW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8">
    <xf numFmtId="0" fontId="0" fillId="0" borderId="0" xfId="0"/>
    <xf numFmtId="164" fontId="2" fillId="0" borderId="1" xfId="0" applyNumberFormat="1" applyFont="1" applyFill="1" applyBorder="1" applyAlignment="1" applyProtection="1">
      <alignment horizontal="left" vertical="top" wrapText="1"/>
    </xf>
    <xf numFmtId="165" fontId="2" fillId="0" borderId="1" xfId="0" applyNumberFormat="1" applyFont="1" applyFill="1" applyBorder="1" applyAlignment="1" applyProtection="1">
      <alignment horizontal="center" vertical="top" wrapText="1"/>
    </xf>
    <xf numFmtId="165" fontId="2" fillId="0" borderId="2" xfId="0" applyNumberFormat="1" applyFont="1" applyFill="1" applyBorder="1" applyAlignment="1" applyProtection="1">
      <alignment horizontal="center" vertical="top" wrapText="1"/>
    </xf>
    <xf numFmtId="166" fontId="3" fillId="0" borderId="3" xfId="0" applyNumberFormat="1" applyFont="1" applyBorder="1" applyProtection="1"/>
    <xf numFmtId="165" fontId="2" fillId="0" borderId="3" xfId="0" applyNumberFormat="1" applyFont="1" applyFill="1" applyBorder="1" applyAlignment="1" applyProtection="1">
      <alignment horizontal="center" vertical="top" wrapText="1"/>
    </xf>
    <xf numFmtId="165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5" xfId="0" applyNumberFormat="1" applyFont="1" applyFill="1" applyBorder="1" applyAlignment="1" applyProtection="1">
      <alignment horizontal="left"/>
    </xf>
    <xf numFmtId="165" fontId="2" fillId="0" borderId="5" xfId="0" applyNumberFormat="1" applyFont="1" applyFill="1" applyBorder="1" applyAlignment="1" applyProtection="1">
      <alignment horizontal="right"/>
    </xf>
    <xf numFmtId="165" fontId="2" fillId="0" borderId="6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left"/>
    </xf>
    <xf numFmtId="165" fontId="2" fillId="0" borderId="7" xfId="0" applyNumberFormat="1" applyFont="1" applyFill="1" applyBorder="1" applyAlignment="1" applyProtection="1">
      <alignment horizontal="right"/>
    </xf>
    <xf numFmtId="165" fontId="2" fillId="0" borderId="8" xfId="0" applyNumberFormat="1" applyFont="1" applyFill="1" applyBorder="1" applyAlignment="1" applyProtection="1">
      <alignment horizontal="right"/>
    </xf>
    <xf numFmtId="0" fontId="3" fillId="0" borderId="3" xfId="0" applyNumberFormat="1" applyFont="1" applyFill="1" applyBorder="1" applyAlignment="1" applyProtection="1">
      <alignment horizontal="left" indent="1"/>
    </xf>
    <xf numFmtId="165" fontId="2" fillId="0" borderId="3" xfId="0" applyNumberFormat="1" applyFont="1" applyFill="1" applyBorder="1" applyAlignment="1" applyProtection="1">
      <alignment horizontal="right"/>
    </xf>
    <xf numFmtId="165" fontId="2" fillId="0" borderId="4" xfId="0" applyNumberFormat="1" applyFont="1" applyFill="1" applyBorder="1" applyAlignment="1" applyProtection="1">
      <alignment horizontal="right"/>
    </xf>
    <xf numFmtId="0" fontId="2" fillId="0" borderId="1" xfId="0" applyNumberFormat="1" applyFont="1" applyFill="1" applyBorder="1" applyAlignment="1" applyProtection="1">
      <alignment horizontal="left" indent="1"/>
    </xf>
    <xf numFmtId="167" fontId="2" fillId="0" borderId="2" xfId="1" applyNumberFormat="1" applyFont="1" applyFill="1" applyBorder="1" applyAlignment="1" applyProtection="1">
      <alignment horizontal="right"/>
    </xf>
    <xf numFmtId="167" fontId="2" fillId="0" borderId="1" xfId="1" applyNumberFormat="1" applyFont="1" applyFill="1" applyBorder="1" applyAlignment="1" applyProtection="1">
      <alignment horizontal="right"/>
    </xf>
    <xf numFmtId="0" fontId="2" fillId="0" borderId="9" xfId="0" applyNumberFormat="1" applyFont="1" applyFill="1" applyBorder="1" applyAlignment="1" applyProtection="1">
      <alignment horizontal="centerContinuous" vertical="justify"/>
    </xf>
    <xf numFmtId="10" fontId="2" fillId="0" borderId="10" xfId="1" applyNumberFormat="1" applyFont="1" applyFill="1" applyBorder="1" applyAlignment="1" applyProtection="1">
      <alignment horizontal="right"/>
    </xf>
    <xf numFmtId="10" fontId="2" fillId="0" borderId="9" xfId="1" applyNumberFormat="1" applyFont="1" applyFill="1" applyBorder="1" applyAlignment="1" applyProtection="1">
      <alignment horizontal="right"/>
    </xf>
    <xf numFmtId="0" fontId="2" fillId="2" borderId="3" xfId="0" applyNumberFormat="1" applyFont="1" applyFill="1" applyBorder="1" applyAlignment="1" applyProtection="1">
      <alignment horizontal="left" indent="1"/>
      <protection locked="0"/>
    </xf>
    <xf numFmtId="10" fontId="2" fillId="0" borderId="4" xfId="1" applyNumberFormat="1" applyFont="1" applyFill="1" applyBorder="1" applyAlignment="1" applyProtection="1">
      <alignment horizontal="right"/>
    </xf>
    <xf numFmtId="10" fontId="2" fillId="0" borderId="3" xfId="1" applyNumberFormat="1" applyFont="1" applyFill="1" applyBorder="1" applyAlignment="1" applyProtection="1">
      <alignment horizontal="right"/>
    </xf>
    <xf numFmtId="0" fontId="2" fillId="0" borderId="1" xfId="0" applyNumberFormat="1" applyFont="1" applyFill="1" applyBorder="1" applyProtection="1"/>
    <xf numFmtId="0" fontId="2" fillId="0" borderId="9" xfId="0" applyNumberFormat="1" applyFont="1" applyFill="1" applyBorder="1" applyProtection="1"/>
    <xf numFmtId="0" fontId="2" fillId="0" borderId="0" xfId="0" applyNumberFormat="1" applyFont="1" applyFill="1" applyBorder="1" applyProtection="1"/>
    <xf numFmtId="10" fontId="2" fillId="0" borderId="0" xfId="1" applyNumberFormat="1" applyFont="1" applyFill="1" applyBorder="1" applyAlignment="1" applyProtection="1">
      <alignment horizontal="right"/>
    </xf>
    <xf numFmtId="0" fontId="3" fillId="0" borderId="0" xfId="0" applyFont="1"/>
    <xf numFmtId="164" fontId="5" fillId="0" borderId="0" xfId="0" applyNumberFormat="1" applyFont="1" applyFill="1" applyBorder="1" applyProtection="1"/>
    <xf numFmtId="0" fontId="6" fillId="0" borderId="11" xfId="0" applyFont="1" applyBorder="1" applyAlignment="1">
      <alignment wrapText="1"/>
    </xf>
    <xf numFmtId="0" fontId="7" fillId="0" borderId="0" xfId="0" applyFont="1" applyAlignment="1">
      <alignment horizontal="right"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6" fillId="0" borderId="12" xfId="0" applyFont="1" applyBorder="1" applyAlignment="1">
      <alignment wrapText="1"/>
    </xf>
    <xf numFmtId="0" fontId="10" fillId="0" borderId="10" xfId="0" applyFont="1" applyBorder="1" applyAlignment="1">
      <alignment wrapText="1"/>
    </xf>
    <xf numFmtId="0" fontId="10" fillId="0" borderId="9" xfId="0" applyFont="1" applyBorder="1" applyAlignment="1">
      <alignment horizontal="center" vertical="top" wrapText="1"/>
    </xf>
    <xf numFmtId="0" fontId="10" fillId="0" borderId="15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4" xfId="0" applyFont="1" applyBorder="1" applyAlignment="1">
      <alignment wrapText="1"/>
    </xf>
    <xf numFmtId="168" fontId="10" fillId="0" borderId="3" xfId="0" applyNumberFormat="1" applyFont="1" applyBorder="1" applyAlignment="1">
      <alignment wrapText="1"/>
    </xf>
    <xf numFmtId="168" fontId="10" fillId="0" borderId="17" xfId="0" applyNumberFormat="1" applyFont="1" applyBorder="1" applyAlignment="1">
      <alignment wrapText="1"/>
    </xf>
    <xf numFmtId="168" fontId="10" fillId="0" borderId="18" xfId="0" applyNumberFormat="1" applyFont="1" applyBorder="1" applyAlignment="1">
      <alignment wrapText="1"/>
    </xf>
    <xf numFmtId="167" fontId="10" fillId="0" borderId="17" xfId="0" applyNumberFormat="1" applyFont="1" applyBorder="1" applyAlignment="1">
      <alignment wrapText="1"/>
    </xf>
    <xf numFmtId="167" fontId="10" fillId="0" borderId="18" xfId="0" applyNumberFormat="1" applyFont="1" applyBorder="1" applyAlignment="1">
      <alignment wrapText="1"/>
    </xf>
    <xf numFmtId="167" fontId="10" fillId="0" borderId="18" xfId="0" applyNumberFormat="1" applyFont="1" applyBorder="1" applyAlignment="1">
      <alignment shrinkToFit="1"/>
    </xf>
    <xf numFmtId="0" fontId="11" fillId="0" borderId="4" xfId="0" applyFont="1" applyBorder="1" applyAlignment="1">
      <alignment wrapText="1"/>
    </xf>
    <xf numFmtId="167" fontId="11" fillId="0" borderId="17" xfId="0" applyNumberFormat="1" applyFont="1" applyBorder="1" applyAlignment="1">
      <alignment wrapText="1"/>
    </xf>
    <xf numFmtId="167" fontId="11" fillId="0" borderId="18" xfId="0" applyNumberFormat="1" applyFont="1" applyBorder="1" applyAlignment="1">
      <alignment wrapText="1"/>
    </xf>
    <xf numFmtId="167" fontId="11" fillId="0" borderId="18" xfId="0" applyNumberFormat="1" applyFont="1" applyBorder="1" applyAlignment="1">
      <alignment shrinkToFit="1"/>
    </xf>
    <xf numFmtId="0" fontId="10" fillId="0" borderId="8" xfId="0" applyFont="1" applyBorder="1"/>
    <xf numFmtId="167" fontId="10" fillId="0" borderId="19" xfId="0" applyNumberFormat="1" applyFont="1" applyBorder="1" applyAlignment="1"/>
    <xf numFmtId="167" fontId="10" fillId="0" borderId="20" xfId="0" applyNumberFormat="1" applyFont="1" applyBorder="1" applyAlignment="1"/>
    <xf numFmtId="167" fontId="10" fillId="0" borderId="20" xfId="0" applyNumberFormat="1" applyFont="1" applyBorder="1" applyAlignment="1">
      <alignment shrinkToFit="1"/>
    </xf>
    <xf numFmtId="0" fontId="0" fillId="0" borderId="4" xfId="0" applyBorder="1"/>
    <xf numFmtId="0" fontId="10" fillId="0" borderId="21" xfId="0" applyFont="1" applyBorder="1"/>
    <xf numFmtId="167" fontId="10" fillId="0" borderId="15" xfId="0" applyNumberFormat="1" applyFont="1" applyBorder="1" applyAlignment="1"/>
    <xf numFmtId="167" fontId="10" fillId="0" borderId="16" xfId="0" applyNumberFormat="1" applyFont="1" applyBorder="1" applyAlignment="1"/>
    <xf numFmtId="167" fontId="10" fillId="0" borderId="16" xfId="0" applyNumberFormat="1" applyFont="1" applyBorder="1" applyAlignment="1">
      <alignment shrinkToFit="1"/>
    </xf>
    <xf numFmtId="0" fontId="10" fillId="0" borderId="10" xfId="0" applyFont="1" applyBorder="1"/>
    <xf numFmtId="167" fontId="10" fillId="0" borderId="23" xfId="0" applyNumberFormat="1" applyFont="1" applyBorder="1" applyAlignment="1"/>
    <xf numFmtId="167" fontId="10" fillId="0" borderId="24" xfId="0" applyNumberFormat="1" applyFont="1" applyBorder="1" applyAlignment="1"/>
    <xf numFmtId="168" fontId="0" fillId="0" borderId="4" xfId="0" applyNumberFormat="1" applyBorder="1"/>
    <xf numFmtId="168" fontId="0" fillId="0" borderId="0" xfId="0" applyNumberFormat="1"/>
    <xf numFmtId="167" fontId="10" fillId="0" borderId="24" xfId="0" applyNumberFormat="1" applyFont="1" applyBorder="1" applyAlignment="1">
      <alignment shrinkToFit="1"/>
    </xf>
    <xf numFmtId="0" fontId="2" fillId="3" borderId="25" xfId="0" applyNumberFormat="1" applyFont="1" applyFill="1" applyBorder="1" applyAlignment="1" applyProtection="1">
      <alignment horizontal="left" indent="1"/>
    </xf>
    <xf numFmtId="165" fontId="2" fillId="3" borderId="26" xfId="0" applyNumberFormat="1" applyFont="1" applyFill="1" applyBorder="1" applyAlignment="1" applyProtection="1">
      <alignment horizontal="right"/>
    </xf>
    <xf numFmtId="165" fontId="2" fillId="3" borderId="27" xfId="0" applyNumberFormat="1" applyFont="1" applyFill="1" applyBorder="1" applyAlignment="1" applyProtection="1">
      <alignment horizontal="right"/>
    </xf>
    <xf numFmtId="165" fontId="2" fillId="3" borderId="28" xfId="0" applyNumberFormat="1" applyFont="1" applyFill="1" applyBorder="1" applyAlignment="1" applyProtection="1">
      <alignment horizontal="right"/>
    </xf>
    <xf numFmtId="165" fontId="3" fillId="0" borderId="4" xfId="0" applyNumberFormat="1" applyFont="1" applyFill="1" applyBorder="1" applyAlignment="1" applyProtection="1">
      <alignment horizontal="right"/>
    </xf>
    <xf numFmtId="165" fontId="3" fillId="0" borderId="11" xfId="0" applyNumberFormat="1" applyFont="1" applyFill="1" applyBorder="1" applyAlignment="1" applyProtection="1">
      <alignment horizontal="right"/>
    </xf>
    <xf numFmtId="165" fontId="3" fillId="0" borderId="29" xfId="0" applyNumberFormat="1" applyFont="1" applyFill="1" applyBorder="1" applyAlignment="1" applyProtection="1">
      <alignment horizontal="center" vertical="center"/>
    </xf>
    <xf numFmtId="165" fontId="2" fillId="0" borderId="10" xfId="0" applyNumberFormat="1" applyFont="1" applyFill="1" applyBorder="1" applyAlignment="1" applyProtection="1">
      <alignment horizontal="center" vertical="center"/>
    </xf>
    <xf numFmtId="165" fontId="2" fillId="0" borderId="30" xfId="0" applyNumberFormat="1" applyFont="1" applyFill="1" applyBorder="1" applyAlignment="1" applyProtection="1">
      <alignment horizontal="center" vertical="center"/>
    </xf>
    <xf numFmtId="165" fontId="2" fillId="0" borderId="31" xfId="0" applyNumberFormat="1" applyFont="1" applyFill="1" applyBorder="1" applyAlignment="1" applyProtection="1">
      <alignment horizontal="center" vertical="center"/>
    </xf>
    <xf numFmtId="165" fontId="2" fillId="0" borderId="9" xfId="0" applyNumberFormat="1" applyFont="1" applyFill="1" applyBorder="1" applyAlignment="1" applyProtection="1">
      <alignment horizontal="center" vertical="center"/>
    </xf>
    <xf numFmtId="164" fontId="2" fillId="0" borderId="32" xfId="0" applyNumberFormat="1" applyFont="1" applyFill="1" applyBorder="1" applyAlignment="1" applyProtection="1">
      <alignment horizontal="left" vertical="top" wrapText="1"/>
    </xf>
    <xf numFmtId="165" fontId="2" fillId="0" borderId="32" xfId="0" applyNumberFormat="1" applyFont="1" applyFill="1" applyBorder="1" applyAlignment="1" applyProtection="1">
      <alignment horizontal="center" vertical="top" wrapText="1"/>
    </xf>
    <xf numFmtId="164" fontId="2" fillId="0" borderId="32" xfId="0" applyNumberFormat="1" applyFont="1" applyFill="1" applyBorder="1" applyAlignment="1" applyProtection="1">
      <alignment horizontal="center" vertical="top" wrapText="1"/>
    </xf>
    <xf numFmtId="49" fontId="2" fillId="0" borderId="32" xfId="0" applyNumberFormat="1" applyFont="1" applyFill="1" applyBorder="1" applyAlignment="1" applyProtection="1">
      <alignment horizontal="center" vertical="top" wrapText="1"/>
    </xf>
    <xf numFmtId="49" fontId="2" fillId="0" borderId="33" xfId="0" applyNumberFormat="1" applyFont="1" applyFill="1" applyBorder="1" applyAlignment="1" applyProtection="1">
      <alignment horizontal="center" vertical="top" wrapText="1"/>
    </xf>
    <xf numFmtId="164" fontId="2" fillId="0" borderId="3" xfId="0" applyNumberFormat="1" applyFont="1" applyFill="1" applyBorder="1" applyAlignment="1" applyProtection="1">
      <alignment horizontal="center" vertical="top" wrapText="1"/>
    </xf>
    <xf numFmtId="164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34" xfId="0" applyNumberFormat="1" applyFont="1" applyFill="1" applyBorder="1" applyAlignment="1" applyProtection="1">
      <alignment horizontal="left"/>
    </xf>
    <xf numFmtId="165" fontId="2" fillId="0" borderId="22" xfId="0" applyNumberFormat="1" applyFont="1" applyFill="1" applyBorder="1" applyAlignment="1" applyProtection="1">
      <alignment horizontal="right"/>
    </xf>
    <xf numFmtId="167" fontId="2" fillId="0" borderId="21" xfId="1" applyNumberFormat="1" applyFont="1" applyFill="1" applyBorder="1" applyAlignment="1" applyProtection="1">
      <alignment horizontal="right"/>
    </xf>
    <xf numFmtId="167" fontId="2" fillId="0" borderId="22" xfId="1" applyNumberFormat="1" applyFont="1" applyFill="1" applyBorder="1" applyAlignment="1" applyProtection="1">
      <alignment horizontal="right"/>
    </xf>
    <xf numFmtId="0" fontId="2" fillId="0" borderId="32" xfId="0" applyNumberFormat="1" applyFont="1" applyFill="1" applyBorder="1" applyAlignment="1" applyProtection="1">
      <alignment horizontal="left" indent="1"/>
    </xf>
    <xf numFmtId="167" fontId="2" fillId="0" borderId="4" xfId="1" applyNumberFormat="1" applyFont="1" applyFill="1" applyBorder="1" applyAlignment="1" applyProtection="1">
      <alignment horizontal="right"/>
    </xf>
    <xf numFmtId="167" fontId="2" fillId="0" borderId="3" xfId="1" applyNumberFormat="1" applyFont="1" applyFill="1" applyBorder="1" applyAlignment="1" applyProtection="1">
      <alignment horizontal="right"/>
    </xf>
    <xf numFmtId="0" fontId="2" fillId="0" borderId="3" xfId="0" applyNumberFormat="1" applyFont="1" applyFill="1" applyBorder="1" applyAlignment="1" applyProtection="1">
      <alignment horizontal="left" indent="1"/>
    </xf>
    <xf numFmtId="169" fontId="11" fillId="0" borderId="3" xfId="0" applyNumberFormat="1" applyFont="1" applyBorder="1" applyAlignment="1">
      <alignment wrapText="1"/>
    </xf>
    <xf numFmtId="169" fontId="11" fillId="0" borderId="17" xfId="0" applyNumberFormat="1" applyFont="1" applyBorder="1" applyAlignment="1">
      <alignment wrapText="1"/>
    </xf>
    <xf numFmtId="169" fontId="11" fillId="0" borderId="18" xfId="0" applyNumberFormat="1" applyFont="1" applyBorder="1" applyAlignment="1">
      <alignment wrapText="1"/>
    </xf>
    <xf numFmtId="169" fontId="10" fillId="0" borderId="7" xfId="0" applyNumberFormat="1" applyFont="1" applyBorder="1" applyAlignment="1"/>
    <xf numFmtId="169" fontId="10" fillId="0" borderId="19" xfId="0" applyNumberFormat="1" applyFont="1" applyBorder="1" applyAlignment="1"/>
    <xf numFmtId="169" fontId="10" fillId="0" borderId="20" xfId="0" applyNumberFormat="1" applyFont="1" applyBorder="1" applyAlignment="1"/>
    <xf numFmtId="169" fontId="10" fillId="0" borderId="3" xfId="0" applyNumberFormat="1" applyFont="1" applyBorder="1" applyAlignment="1">
      <alignment wrapText="1"/>
    </xf>
    <xf numFmtId="169" fontId="10" fillId="0" borderId="17" xfId="0" applyNumberFormat="1" applyFont="1" applyBorder="1" applyAlignment="1">
      <alignment wrapText="1"/>
    </xf>
    <xf numFmtId="169" fontId="10" fillId="0" borderId="18" xfId="0" applyNumberFormat="1" applyFont="1" applyBorder="1" applyAlignment="1">
      <alignment wrapText="1"/>
    </xf>
    <xf numFmtId="169" fontId="10" fillId="0" borderId="22" xfId="0" applyNumberFormat="1" applyFont="1" applyBorder="1" applyAlignment="1"/>
    <xf numFmtId="169" fontId="10" fillId="0" borderId="15" xfId="0" applyNumberFormat="1" applyFont="1" applyBorder="1" applyAlignment="1"/>
    <xf numFmtId="169" fontId="10" fillId="0" borderId="16" xfId="0" applyNumberFormat="1" applyFont="1" applyBorder="1" applyAlignment="1"/>
    <xf numFmtId="169" fontId="10" fillId="0" borderId="9" xfId="0" applyNumberFormat="1" applyFont="1" applyBorder="1" applyAlignment="1"/>
    <xf numFmtId="169" fontId="10" fillId="0" borderId="23" xfId="0" applyNumberFormat="1" applyFont="1" applyBorder="1" applyAlignment="1"/>
    <xf numFmtId="169" fontId="10" fillId="0" borderId="24" xfId="0" applyNumberFormat="1" applyFont="1" applyBorder="1" applyAlignment="1"/>
    <xf numFmtId="169" fontId="2" fillId="0" borderId="3" xfId="0" applyNumberFormat="1" applyFont="1" applyFill="1" applyBorder="1" applyAlignment="1" applyProtection="1">
      <alignment horizontal="center" vertical="top" wrapText="1"/>
    </xf>
    <xf numFmtId="169" fontId="2" fillId="0" borderId="4" xfId="0" applyNumberFormat="1" applyFont="1" applyFill="1" applyBorder="1" applyAlignment="1" applyProtection="1">
      <alignment horizontal="center" vertical="top" wrapText="1"/>
    </xf>
    <xf numFmtId="169" fontId="2" fillId="0" borderId="5" xfId="0" applyNumberFormat="1" applyFont="1" applyFill="1" applyBorder="1" applyAlignment="1" applyProtection="1">
      <alignment horizontal="right"/>
    </xf>
    <xf numFmtId="169" fontId="2" fillId="0" borderId="6" xfId="0" applyNumberFormat="1" applyFont="1" applyFill="1" applyBorder="1" applyAlignment="1" applyProtection="1">
      <alignment horizontal="right"/>
    </xf>
    <xf numFmtId="169" fontId="2" fillId="0" borderId="7" xfId="0" applyNumberFormat="1" applyFont="1" applyFill="1" applyBorder="1" applyAlignment="1" applyProtection="1">
      <alignment horizontal="right"/>
    </xf>
    <xf numFmtId="169" fontId="2" fillId="0" borderId="8" xfId="0" applyNumberFormat="1" applyFont="1" applyFill="1" applyBorder="1" applyAlignment="1" applyProtection="1">
      <alignment horizontal="right"/>
    </xf>
    <xf numFmtId="169" fontId="2" fillId="0" borderId="3" xfId="0" applyNumberFormat="1" applyFont="1" applyFill="1" applyBorder="1" applyAlignment="1" applyProtection="1">
      <alignment horizontal="right"/>
    </xf>
    <xf numFmtId="169" fontId="3" fillId="0" borderId="3" xfId="0" applyNumberFormat="1" applyFont="1" applyFill="1" applyBorder="1" applyAlignment="1" applyProtection="1">
      <alignment horizontal="right"/>
      <protection locked="0"/>
    </xf>
    <xf numFmtId="169" fontId="2" fillId="0" borderId="4" xfId="0" applyNumberFormat="1" applyFont="1" applyFill="1" applyBorder="1" applyAlignment="1" applyProtection="1">
      <alignment horizontal="right"/>
    </xf>
    <xf numFmtId="169" fontId="2" fillId="0" borderId="34" xfId="0" applyNumberFormat="1" applyFont="1" applyFill="1" applyBorder="1" applyAlignment="1" applyProtection="1">
      <alignment horizontal="right"/>
    </xf>
    <xf numFmtId="169" fontId="2" fillId="0" borderId="22" xfId="0" applyNumberFormat="1" applyFont="1" applyFill="1" applyBorder="1" applyAlignment="1" applyProtection="1">
      <alignment horizontal="right"/>
    </xf>
    <xf numFmtId="169" fontId="2" fillId="0" borderId="32" xfId="0" applyNumberFormat="1" applyFont="1" applyFill="1" applyBorder="1" applyAlignment="1" applyProtection="1">
      <alignment horizontal="right"/>
    </xf>
    <xf numFmtId="169" fontId="2" fillId="0" borderId="1" xfId="0" applyNumberFormat="1" applyFont="1" applyFill="1" applyBorder="1" applyAlignment="1" applyProtection="1">
      <alignment horizontal="right"/>
    </xf>
    <xf numFmtId="169" fontId="2" fillId="0" borderId="2" xfId="0" applyNumberFormat="1" applyFont="1" applyFill="1" applyBorder="1" applyAlignment="1" applyProtection="1">
      <alignment horizontal="right"/>
    </xf>
    <xf numFmtId="169" fontId="2" fillId="0" borderId="9" xfId="0" applyNumberFormat="1" applyFont="1" applyFill="1" applyBorder="1" applyAlignment="1" applyProtection="1">
      <alignment horizontal="right"/>
    </xf>
    <xf numFmtId="169" fontId="2" fillId="0" borderId="10" xfId="0" applyNumberFormat="1" applyFont="1" applyFill="1" applyBorder="1" applyAlignment="1" applyProtection="1">
      <alignment horizontal="right"/>
    </xf>
    <xf numFmtId="169" fontId="3" fillId="2" borderId="3" xfId="0" applyNumberFormat="1" applyFont="1" applyFill="1" applyBorder="1" applyAlignment="1" applyProtection="1">
      <alignment horizontal="right"/>
      <protection locked="0"/>
    </xf>
    <xf numFmtId="169" fontId="3" fillId="0" borderId="3" xfId="0" applyNumberFormat="1" applyFont="1" applyFill="1" applyBorder="1" applyAlignment="1" applyProtection="1">
      <alignment horizontal="right"/>
    </xf>
    <xf numFmtId="169" fontId="3" fillId="2" borderId="4" xfId="0" applyNumberFormat="1" applyFont="1" applyFill="1" applyBorder="1" applyAlignment="1" applyProtection="1">
      <alignment horizontal="right"/>
      <protection locked="0"/>
    </xf>
    <xf numFmtId="169" fontId="2" fillId="0" borderId="2" xfId="0" applyNumberFormat="1" applyFont="1" applyFill="1" applyBorder="1" applyProtection="1"/>
    <xf numFmtId="169" fontId="2" fillId="0" borderId="1" xfId="0" applyNumberFormat="1" applyFont="1" applyFill="1" applyBorder="1" applyProtection="1"/>
    <xf numFmtId="169" fontId="2" fillId="0" borderId="10" xfId="0" applyNumberFormat="1" applyFont="1" applyFill="1" applyBorder="1" applyProtection="1"/>
    <xf numFmtId="169" fontId="2" fillId="0" borderId="0" xfId="0" applyNumberFormat="1" applyFont="1" applyFill="1" applyBorder="1" applyProtection="1"/>
    <xf numFmtId="0" fontId="7" fillId="0" borderId="0" xfId="0" applyFont="1" applyAlignment="1">
      <alignment horizontal="right"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6" fillId="0" borderId="13" xfId="0" applyFont="1" applyBorder="1" applyAlignment="1">
      <alignment horizontal="center" vertical="top" wrapText="1"/>
    </xf>
    <xf numFmtId="0" fontId="6" fillId="0" borderId="14" xfId="0" applyFont="1" applyBorder="1" applyAlignment="1">
      <alignment horizontal="center" vertical="top" wrapText="1"/>
    </xf>
    <xf numFmtId="165" fontId="2" fillId="0" borderId="10" xfId="0" applyNumberFormat="1" applyFont="1" applyFill="1" applyBorder="1" applyAlignment="1" applyProtection="1">
      <alignment horizontal="center" vertical="center"/>
    </xf>
    <xf numFmtId="0" fontId="0" fillId="0" borderId="31" xfId="0" applyBorder="1" applyAlignment="1">
      <alignment horizontal="center" vertical="center"/>
    </xf>
    <xf numFmtId="0" fontId="2" fillId="0" borderId="10" xfId="0" applyFont="1" applyBorder="1" applyAlignment="1" applyProtection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125"/>
  <sheetViews>
    <sheetView showGridLines="0" tabSelected="1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4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49949000</v>
      </c>
      <c r="C9" s="92">
        <v>0</v>
      </c>
      <c r="D9" s="92"/>
      <c r="E9" s="92">
        <f>$B9       +$C9       +$D9</f>
        <v>49949000</v>
      </c>
      <c r="F9" s="93">
        <v>49949000</v>
      </c>
      <c r="G9" s="94">
        <v>49949000</v>
      </c>
      <c r="H9" s="93"/>
      <c r="I9" s="94"/>
      <c r="J9" s="93"/>
      <c r="K9" s="94"/>
      <c r="L9" s="93"/>
      <c r="M9" s="94"/>
      <c r="N9" s="93"/>
      <c r="O9" s="94">
        <v>354500</v>
      </c>
      <c r="P9" s="93">
        <f>$H9       +$J9       +$L9       +$N9</f>
        <v>0</v>
      </c>
      <c r="Q9" s="94">
        <f>$I9       +$K9       +$M9       +$O9</f>
        <v>354500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0.70972391839676463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108620000</v>
      </c>
      <c r="C10" s="92">
        <v>0</v>
      </c>
      <c r="D10" s="92"/>
      <c r="E10" s="92">
        <f t="shared" ref="E10:E15" si="0">$B10      +$C10      +$D10</f>
        <v>108620000</v>
      </c>
      <c r="F10" s="93">
        <v>108620000</v>
      </c>
      <c r="G10" s="94">
        <v>108620000</v>
      </c>
      <c r="H10" s="93">
        <v>20824000</v>
      </c>
      <c r="I10" s="94">
        <v>9223693</v>
      </c>
      <c r="J10" s="93">
        <v>26891000</v>
      </c>
      <c r="K10" s="94">
        <v>17490951</v>
      </c>
      <c r="L10" s="93">
        <v>20696000</v>
      </c>
      <c r="M10" s="94">
        <v>18209800</v>
      </c>
      <c r="N10" s="93">
        <v>32035000</v>
      </c>
      <c r="O10" s="94">
        <v>28632598</v>
      </c>
      <c r="P10" s="93">
        <f t="shared" ref="P10:P15" si="1">$H10      +$J10      +$L10      +$N10</f>
        <v>100446000</v>
      </c>
      <c r="Q10" s="94">
        <f t="shared" ref="Q10:Q15" si="2">$I10      +$K10      +$M10      +$O10</f>
        <v>73557042</v>
      </c>
      <c r="R10" s="48">
        <f t="shared" ref="R10:R15" si="3">IF(($L10      =0),0,((($N10      -$L10      )/$L10      )*100))</f>
        <v>54.788364901430228</v>
      </c>
      <c r="S10" s="49">
        <f t="shared" ref="S10:S15" si="4">IF(($M10      =0),0,((($O10      -$M10      )/$M10      )*100))</f>
        <v>57.237300794077917</v>
      </c>
      <c r="T10" s="48">
        <f t="shared" ref="T10:T14" si="5">IF(($E10      =0),0,(($P10      /$E10      )*100))</f>
        <v>92.474682378935739</v>
      </c>
      <c r="U10" s="50">
        <f t="shared" ref="U10:U14" si="6">IF(($E10      =0),0,(($Q10      /$E10      )*100))</f>
        <v>67.719611489596758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37000000</v>
      </c>
      <c r="C11" s="92">
        <v>0</v>
      </c>
      <c r="D11" s="92"/>
      <c r="E11" s="92">
        <f t="shared" si="0"/>
        <v>37000000</v>
      </c>
      <c r="F11" s="93">
        <v>37000000</v>
      </c>
      <c r="G11" s="94">
        <v>37000000</v>
      </c>
      <c r="H11" s="93">
        <v>5582000</v>
      </c>
      <c r="I11" s="94">
        <v>457433</v>
      </c>
      <c r="J11" s="93">
        <v>6776000</v>
      </c>
      <c r="K11" s="94">
        <v>960429</v>
      </c>
      <c r="L11" s="93">
        <v>4896000</v>
      </c>
      <c r="M11" s="94">
        <v>960273</v>
      </c>
      <c r="N11" s="93">
        <v>5228000</v>
      </c>
      <c r="O11" s="94">
        <v>12271813</v>
      </c>
      <c r="P11" s="93">
        <f t="shared" si="1"/>
        <v>22482000</v>
      </c>
      <c r="Q11" s="94">
        <f t="shared" si="2"/>
        <v>14649948</v>
      </c>
      <c r="R11" s="48">
        <f t="shared" si="3"/>
        <v>6.7810457516339868</v>
      </c>
      <c r="S11" s="49">
        <f t="shared" si="4"/>
        <v>1177.9504370111417</v>
      </c>
      <c r="T11" s="48">
        <f t="shared" si="5"/>
        <v>60.762162162162156</v>
      </c>
      <c r="U11" s="50">
        <f t="shared" si="6"/>
        <v>39.594454054054054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160744000</v>
      </c>
      <c r="C13" s="92">
        <v>245685000</v>
      </c>
      <c r="D13" s="92"/>
      <c r="E13" s="92">
        <f t="shared" si="0"/>
        <v>406429000</v>
      </c>
      <c r="F13" s="93">
        <v>406429000</v>
      </c>
      <c r="G13" s="94">
        <v>406429000</v>
      </c>
      <c r="H13" s="93">
        <v>10377000</v>
      </c>
      <c r="I13" s="94">
        <v>11048</v>
      </c>
      <c r="J13" s="93">
        <v>16303000</v>
      </c>
      <c r="K13" s="94">
        <v>768684</v>
      </c>
      <c r="L13" s="93">
        <v>36486000</v>
      </c>
      <c r="M13" s="94">
        <v>18647462</v>
      </c>
      <c r="N13" s="93">
        <v>22023000</v>
      </c>
      <c r="O13" s="94">
        <v>56746019</v>
      </c>
      <c r="P13" s="93">
        <f t="shared" si="1"/>
        <v>85189000</v>
      </c>
      <c r="Q13" s="94">
        <f t="shared" si="2"/>
        <v>76173213</v>
      </c>
      <c r="R13" s="48">
        <f t="shared" si="3"/>
        <v>-39.639861864824866</v>
      </c>
      <c r="S13" s="49">
        <f t="shared" si="4"/>
        <v>204.30961060545397</v>
      </c>
      <c r="T13" s="48">
        <f t="shared" si="5"/>
        <v>20.960364540916128</v>
      </c>
      <c r="U13" s="50">
        <f t="shared" si="6"/>
        <v>18.742071308887901</v>
      </c>
      <c r="V13" s="93">
        <v>24097000</v>
      </c>
      <c r="W13" s="94">
        <v>14584000</v>
      </c>
    </row>
    <row r="14" spans="1:23" ht="12.95" customHeight="1" x14ac:dyDescent="0.2">
      <c r="A14" s="47" t="s">
        <v>40</v>
      </c>
      <c r="B14" s="92">
        <v>6600000</v>
      </c>
      <c r="C14" s="92">
        <v>0</v>
      </c>
      <c r="D14" s="92"/>
      <c r="E14" s="92">
        <f t="shared" si="0"/>
        <v>6600000</v>
      </c>
      <c r="F14" s="93">
        <v>6600000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362913000</v>
      </c>
      <c r="C15" s="95">
        <f>SUM(C9:C14)</f>
        <v>245685000</v>
      </c>
      <c r="D15" s="95"/>
      <c r="E15" s="95">
        <f t="shared" si="0"/>
        <v>608598000</v>
      </c>
      <c r="F15" s="96">
        <f t="shared" ref="F15:O15" si="7">SUM(F9:F14)</f>
        <v>608598000</v>
      </c>
      <c r="G15" s="97">
        <f t="shared" si="7"/>
        <v>601998000</v>
      </c>
      <c r="H15" s="96">
        <f t="shared" si="7"/>
        <v>36783000</v>
      </c>
      <c r="I15" s="97">
        <f t="shared" si="7"/>
        <v>9692174</v>
      </c>
      <c r="J15" s="96">
        <f t="shared" si="7"/>
        <v>49970000</v>
      </c>
      <c r="K15" s="97">
        <f t="shared" si="7"/>
        <v>19220064</v>
      </c>
      <c r="L15" s="96">
        <f t="shared" si="7"/>
        <v>62078000</v>
      </c>
      <c r="M15" s="97">
        <f t="shared" si="7"/>
        <v>37817535</v>
      </c>
      <c r="N15" s="96">
        <f t="shared" si="7"/>
        <v>59286000</v>
      </c>
      <c r="O15" s="97">
        <f t="shared" si="7"/>
        <v>98004930</v>
      </c>
      <c r="P15" s="96">
        <f t="shared" si="1"/>
        <v>208117000</v>
      </c>
      <c r="Q15" s="97">
        <f t="shared" si="2"/>
        <v>164734703</v>
      </c>
      <c r="R15" s="52">
        <f t="shared" si="3"/>
        <v>-4.4975675762750091</v>
      </c>
      <c r="S15" s="53">
        <f t="shared" si="4"/>
        <v>159.15208381508737</v>
      </c>
      <c r="T15" s="52">
        <f>IF((SUM($E9:$E13))=0,0,(P15/(SUM($E9:$E13))*100))</f>
        <v>34.571045086528528</v>
      </c>
      <c r="U15" s="54">
        <f>IF((SUM($E9:$E13))=0,0,(Q15/(SUM($E9:$E13))*100))</f>
        <v>27.364659517141256</v>
      </c>
      <c r="V15" s="96">
        <f>SUM(V9:V14)</f>
        <v>24097000</v>
      </c>
      <c r="W15" s="97">
        <f>SUM(W9:W14)</f>
        <v>14584000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210881000</v>
      </c>
      <c r="C17" s="92">
        <v>19000000</v>
      </c>
      <c r="D17" s="92"/>
      <c r="E17" s="92">
        <f t="shared" ref="E17:E24" si="8">$B17      +$C17      +$D17</f>
        <v>229881000</v>
      </c>
      <c r="F17" s="93">
        <v>229881000</v>
      </c>
      <c r="G17" s="94">
        <v>229881000</v>
      </c>
      <c r="H17" s="93">
        <v>43018000</v>
      </c>
      <c r="I17" s="94">
        <v>23618136</v>
      </c>
      <c r="J17" s="93">
        <v>65048000</v>
      </c>
      <c r="K17" s="94">
        <v>61237843</v>
      </c>
      <c r="L17" s="93">
        <v>55335000</v>
      </c>
      <c r="M17" s="94">
        <v>55383420</v>
      </c>
      <c r="N17" s="93">
        <v>53369000</v>
      </c>
      <c r="O17" s="94">
        <v>73810273</v>
      </c>
      <c r="P17" s="93">
        <f t="shared" ref="P17:P24" si="9">$H17      +$J17      +$L17      +$N17</f>
        <v>216770000</v>
      </c>
      <c r="Q17" s="94">
        <f t="shared" ref="Q17:Q24" si="10">$I17      +$K17      +$M17      +$O17</f>
        <v>214049672</v>
      </c>
      <c r="R17" s="48">
        <f t="shared" ref="R17:R24" si="11">IF(($L17      =0),0,((($N17      -$L17      )/$L17      )*100))</f>
        <v>-3.5529050329809344</v>
      </c>
      <c r="S17" s="49">
        <f t="shared" ref="S17:S24" si="12">IF(($M17      =0),0,((($O17      -$M17      )/$M17      )*100))</f>
        <v>33.271424913809945</v>
      </c>
      <c r="T17" s="48">
        <f t="shared" ref="T17:T23" si="13">IF(($E17      =0),0,(($P17      /$E17      )*100))</f>
        <v>94.296614335243007</v>
      </c>
      <c r="U17" s="50">
        <f t="shared" ref="U17:U23" si="14">IF(($E17      =0),0,(($Q17      /$E17      )*100))</f>
        <v>93.113250768876071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34779000</v>
      </c>
      <c r="C19" s="92">
        <v>0</v>
      </c>
      <c r="D19" s="92"/>
      <c r="E19" s="92">
        <f t="shared" si="8"/>
        <v>34779000</v>
      </c>
      <c r="F19" s="93">
        <v>34779000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31937000</v>
      </c>
      <c r="C20" s="92">
        <v>0</v>
      </c>
      <c r="D20" s="92"/>
      <c r="E20" s="92">
        <f t="shared" si="8"/>
        <v>31937000</v>
      </c>
      <c r="F20" s="93">
        <v>31937000</v>
      </c>
      <c r="G20" s="94">
        <v>31937000</v>
      </c>
      <c r="H20" s="93"/>
      <c r="I20" s="94"/>
      <c r="J20" s="93">
        <v>10853000</v>
      </c>
      <c r="K20" s="94">
        <v>7974812</v>
      </c>
      <c r="L20" s="93">
        <v>17438000</v>
      </c>
      <c r="M20" s="94">
        <v>19993854</v>
      </c>
      <c r="N20" s="93">
        <v>2478000</v>
      </c>
      <c r="O20" s="94">
        <v>2439546</v>
      </c>
      <c r="P20" s="93">
        <f t="shared" si="9"/>
        <v>30769000</v>
      </c>
      <c r="Q20" s="94">
        <f t="shared" si="10"/>
        <v>30408212</v>
      </c>
      <c r="R20" s="48">
        <f t="shared" si="11"/>
        <v>-85.789654776923967</v>
      </c>
      <c r="S20" s="49">
        <f t="shared" si="12"/>
        <v>-87.798520485345151</v>
      </c>
      <c r="T20" s="48">
        <f t="shared" si="13"/>
        <v>96.342799887278076</v>
      </c>
      <c r="U20" s="50">
        <f t="shared" si="14"/>
        <v>95.213113316842538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277597000</v>
      </c>
      <c r="C24" s="95">
        <f>SUM(C17:C23)</f>
        <v>19000000</v>
      </c>
      <c r="D24" s="95"/>
      <c r="E24" s="95">
        <f t="shared" si="8"/>
        <v>296597000</v>
      </c>
      <c r="F24" s="96">
        <f t="shared" ref="F24:O24" si="15">SUM(F17:F23)</f>
        <v>296597000</v>
      </c>
      <c r="G24" s="97">
        <f t="shared" si="15"/>
        <v>261818000</v>
      </c>
      <c r="H24" s="96">
        <f t="shared" si="15"/>
        <v>43018000</v>
      </c>
      <c r="I24" s="97">
        <f t="shared" si="15"/>
        <v>23618136</v>
      </c>
      <c r="J24" s="96">
        <f t="shared" si="15"/>
        <v>75901000</v>
      </c>
      <c r="K24" s="97">
        <f t="shared" si="15"/>
        <v>69212655</v>
      </c>
      <c r="L24" s="96">
        <f t="shared" si="15"/>
        <v>72773000</v>
      </c>
      <c r="M24" s="97">
        <f t="shared" si="15"/>
        <v>75377274</v>
      </c>
      <c r="N24" s="96">
        <f t="shared" si="15"/>
        <v>55847000</v>
      </c>
      <c r="O24" s="97">
        <f t="shared" si="15"/>
        <v>76249819</v>
      </c>
      <c r="P24" s="96">
        <f t="shared" si="9"/>
        <v>247539000</v>
      </c>
      <c r="Q24" s="97">
        <f t="shared" si="10"/>
        <v>244457884</v>
      </c>
      <c r="R24" s="52">
        <f t="shared" si="11"/>
        <v>-23.25862613881522</v>
      </c>
      <c r="S24" s="53">
        <f t="shared" si="12"/>
        <v>1.1575703838798947</v>
      </c>
      <c r="T24" s="52">
        <f>IF(($E24-$E19-$E23)   =0,0,($P24   /($E24-$E19-$E23)   )*100)</f>
        <v>94.546211490424653</v>
      </c>
      <c r="U24" s="54">
        <f>IF(($E24-$E19-$E23)   =0,0,($Q24   /($E24-$E19-$E23)   )*100)</f>
        <v>93.369395534302456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772712000</v>
      </c>
      <c r="C28" s="92">
        <v>11900000</v>
      </c>
      <c r="D28" s="92"/>
      <c r="E28" s="92">
        <f>$B28      +$C28      +$D28</f>
        <v>784612000</v>
      </c>
      <c r="F28" s="93">
        <v>784612000</v>
      </c>
      <c r="G28" s="94">
        <v>784612000</v>
      </c>
      <c r="H28" s="93">
        <v>224573000</v>
      </c>
      <c r="I28" s="94"/>
      <c r="J28" s="93">
        <v>193314000</v>
      </c>
      <c r="K28" s="94"/>
      <c r="L28" s="93">
        <v>146177000</v>
      </c>
      <c r="M28" s="94"/>
      <c r="N28" s="93">
        <v>129746000</v>
      </c>
      <c r="O28" s="94">
        <v>102788136</v>
      </c>
      <c r="P28" s="93">
        <f>$H28      +$J28      +$L28      +$N28</f>
        <v>693810000</v>
      </c>
      <c r="Q28" s="94">
        <f>$I28      +$K28      +$M28      +$O28</f>
        <v>102788136</v>
      </c>
      <c r="R28" s="48">
        <f>IF(($L28      =0),0,((($N28      -$L28      )/$L28      )*100))</f>
        <v>-11.240482428836273</v>
      </c>
      <c r="S28" s="49">
        <f>IF(($M28      =0),0,((($O28      -$M28      )/$M28      )*100))</f>
        <v>0</v>
      </c>
      <c r="T28" s="48">
        <f>IF(($E28      =0),0,(($P28      /$E28      )*100))</f>
        <v>88.427146156316752</v>
      </c>
      <c r="U28" s="50">
        <f>IF(($E28      =0),0,(($Q28      /$E28      )*100))</f>
        <v>13.100505217865646</v>
      </c>
      <c r="V28" s="93">
        <v>50446000</v>
      </c>
      <c r="W28" s="94">
        <v>0</v>
      </c>
    </row>
    <row r="29" spans="1:23" ht="12.95" customHeight="1" x14ac:dyDescent="0.2">
      <c r="A29" s="47" t="s">
        <v>55</v>
      </c>
      <c r="B29" s="92">
        <v>24713000</v>
      </c>
      <c r="C29" s="92">
        <v>0</v>
      </c>
      <c r="D29" s="92"/>
      <c r="E29" s="92">
        <f>$B29      +$C29      +$D29</f>
        <v>24713000</v>
      </c>
      <c r="F29" s="93">
        <v>24713000</v>
      </c>
      <c r="G29" s="94">
        <v>24713000</v>
      </c>
      <c r="H29" s="93">
        <v>905000</v>
      </c>
      <c r="I29" s="94">
        <v>170733</v>
      </c>
      <c r="J29" s="93">
        <v>2561000</v>
      </c>
      <c r="K29" s="94">
        <v>3291331</v>
      </c>
      <c r="L29" s="93">
        <v>3150000</v>
      </c>
      <c r="M29" s="94">
        <v>2647293</v>
      </c>
      <c r="N29" s="93">
        <v>2362000</v>
      </c>
      <c r="O29" s="94">
        <v>8031097</v>
      </c>
      <c r="P29" s="93">
        <f>$H29      +$J29      +$L29      +$N29</f>
        <v>8978000</v>
      </c>
      <c r="Q29" s="94">
        <f>$I29      +$K29      +$M29      +$O29</f>
        <v>14140454</v>
      </c>
      <c r="R29" s="48">
        <f>IF(($L29      =0),0,((($N29      -$L29      )/$L29      )*100))</f>
        <v>-25.015873015873012</v>
      </c>
      <c r="S29" s="49">
        <f>IF(($M29      =0),0,((($O29      -$M29      )/$M29      )*100))</f>
        <v>203.37015963098909</v>
      </c>
      <c r="T29" s="48">
        <f>IF(($E29      =0),0,(($P29      /$E29      )*100))</f>
        <v>36.329057581030227</v>
      </c>
      <c r="U29" s="50">
        <f>IF(($E29      =0),0,(($Q29      /$E29      )*100))</f>
        <v>57.218686521264118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797425000</v>
      </c>
      <c r="C30" s="95">
        <f>SUM(C26:C29)</f>
        <v>11900000</v>
      </c>
      <c r="D30" s="95"/>
      <c r="E30" s="95">
        <f>$B30      +$C30      +$D30</f>
        <v>809325000</v>
      </c>
      <c r="F30" s="96">
        <f t="shared" ref="F30:O30" si="16">SUM(F26:F29)</f>
        <v>809325000</v>
      </c>
      <c r="G30" s="97">
        <f t="shared" si="16"/>
        <v>809325000</v>
      </c>
      <c r="H30" s="96">
        <f t="shared" si="16"/>
        <v>225478000</v>
      </c>
      <c r="I30" s="97">
        <f t="shared" si="16"/>
        <v>170733</v>
      </c>
      <c r="J30" s="96">
        <f t="shared" si="16"/>
        <v>195875000</v>
      </c>
      <c r="K30" s="97">
        <f t="shared" si="16"/>
        <v>3291331</v>
      </c>
      <c r="L30" s="96">
        <f t="shared" si="16"/>
        <v>149327000</v>
      </c>
      <c r="M30" s="97">
        <f t="shared" si="16"/>
        <v>2647293</v>
      </c>
      <c r="N30" s="96">
        <f t="shared" si="16"/>
        <v>132108000</v>
      </c>
      <c r="O30" s="97">
        <f t="shared" si="16"/>
        <v>110819233</v>
      </c>
      <c r="P30" s="96">
        <f>$H30      +$J30      +$L30      +$N30</f>
        <v>702788000</v>
      </c>
      <c r="Q30" s="97">
        <f>$I30      +$K30      +$M30      +$O30</f>
        <v>116928590</v>
      </c>
      <c r="R30" s="52">
        <f>IF(($L30      =0),0,((($N30      -$L30      )/$L30      )*100))</f>
        <v>-11.531069398032507</v>
      </c>
      <c r="S30" s="53">
        <f>IF(($M30      =0),0,((($O30      -$M30      )/$M30      )*100))</f>
        <v>4086.1340244544144</v>
      </c>
      <c r="T30" s="52">
        <f>IF($E30   =0,0,($P30   /$E30   )*100)</f>
        <v>86.836314212460991</v>
      </c>
      <c r="U30" s="54">
        <f>IF($E30   =0,0,($Q30   /$E30   )*100)</f>
        <v>14.447668118493805</v>
      </c>
      <c r="V30" s="96">
        <f>SUM(V26:V29)</f>
        <v>50446000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222137000</v>
      </c>
      <c r="C32" s="92">
        <v>0</v>
      </c>
      <c r="D32" s="92"/>
      <c r="E32" s="92">
        <f>$B32      +$C32      +$D32</f>
        <v>222137000</v>
      </c>
      <c r="F32" s="93">
        <v>222137000</v>
      </c>
      <c r="G32" s="94">
        <v>222137000</v>
      </c>
      <c r="H32" s="93">
        <v>110721000</v>
      </c>
      <c r="I32" s="94">
        <v>19480452</v>
      </c>
      <c r="J32" s="93">
        <v>65594000</v>
      </c>
      <c r="K32" s="94">
        <v>35557022</v>
      </c>
      <c r="L32" s="93">
        <v>23968000</v>
      </c>
      <c r="M32" s="94">
        <v>38179263</v>
      </c>
      <c r="N32" s="93">
        <v>19916000</v>
      </c>
      <c r="O32" s="94">
        <v>45905273</v>
      </c>
      <c r="P32" s="93">
        <f>$H32      +$J32      +$L32      +$N32</f>
        <v>220199000</v>
      </c>
      <c r="Q32" s="94">
        <f>$I32      +$K32      +$M32      +$O32</f>
        <v>139122010</v>
      </c>
      <c r="R32" s="48">
        <f>IF(($L32      =0),0,((($N32      -$L32      )/$L32      )*100))</f>
        <v>-16.905874499332445</v>
      </c>
      <c r="S32" s="49">
        <f>IF(($M32      =0),0,((($O32      -$M32      )/$M32      )*100))</f>
        <v>20.236142326791377</v>
      </c>
      <c r="T32" s="48">
        <f>IF(($E32      =0),0,(($P32      /$E32      )*100))</f>
        <v>99.127565421339085</v>
      </c>
      <c r="U32" s="50">
        <f>IF(($E32      =0),0,(($Q32      /$E32      )*100))</f>
        <v>62.628922691852331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222137000</v>
      </c>
      <c r="C33" s="95">
        <f>C32</f>
        <v>0</v>
      </c>
      <c r="D33" s="95"/>
      <c r="E33" s="95">
        <f>$B33      +$C33      +$D33</f>
        <v>222137000</v>
      </c>
      <c r="F33" s="96">
        <f t="shared" ref="F33:O33" si="17">F32</f>
        <v>222137000</v>
      </c>
      <c r="G33" s="97">
        <f t="shared" si="17"/>
        <v>222137000</v>
      </c>
      <c r="H33" s="96">
        <f t="shared" si="17"/>
        <v>110721000</v>
      </c>
      <c r="I33" s="97">
        <f t="shared" si="17"/>
        <v>19480452</v>
      </c>
      <c r="J33" s="96">
        <f t="shared" si="17"/>
        <v>65594000</v>
      </c>
      <c r="K33" s="97">
        <f t="shared" si="17"/>
        <v>35557022</v>
      </c>
      <c r="L33" s="96">
        <f t="shared" si="17"/>
        <v>23968000</v>
      </c>
      <c r="M33" s="97">
        <f t="shared" si="17"/>
        <v>38179263</v>
      </c>
      <c r="N33" s="96">
        <f t="shared" si="17"/>
        <v>19916000</v>
      </c>
      <c r="O33" s="97">
        <f t="shared" si="17"/>
        <v>45905273</v>
      </c>
      <c r="P33" s="96">
        <f>$H33      +$J33      +$L33      +$N33</f>
        <v>220199000</v>
      </c>
      <c r="Q33" s="97">
        <f>$I33      +$K33      +$M33      +$O33</f>
        <v>139122010</v>
      </c>
      <c r="R33" s="52">
        <f>IF(($L33      =0),0,((($N33      -$L33      )/$L33      )*100))</f>
        <v>-16.905874499332445</v>
      </c>
      <c r="S33" s="53">
        <f>IF(($M33      =0),0,((($O33      -$M33      )/$M33      )*100))</f>
        <v>20.236142326791377</v>
      </c>
      <c r="T33" s="52">
        <f>IF($E33   =0,0,($P33   /$E33   )*100)</f>
        <v>99.127565421339085</v>
      </c>
      <c r="U33" s="54">
        <f>IF($E33   =0,0,($Q33   /$E33   )*100)</f>
        <v>62.628922691852331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447466000</v>
      </c>
      <c r="C35" s="92">
        <v>2069000</v>
      </c>
      <c r="D35" s="92"/>
      <c r="E35" s="92">
        <f t="shared" ref="E35:E40" si="18">$B35      +$C35      +$D35</f>
        <v>449535000</v>
      </c>
      <c r="F35" s="93">
        <v>449535000</v>
      </c>
      <c r="G35" s="94">
        <v>449535000</v>
      </c>
      <c r="H35" s="93">
        <v>41312000</v>
      </c>
      <c r="I35" s="94">
        <v>27698810</v>
      </c>
      <c r="J35" s="93">
        <v>49432000</v>
      </c>
      <c r="K35" s="94">
        <v>90900020</v>
      </c>
      <c r="L35" s="93">
        <v>120212000</v>
      </c>
      <c r="M35" s="94">
        <v>71877713</v>
      </c>
      <c r="N35" s="93">
        <v>114134000</v>
      </c>
      <c r="O35" s="94">
        <v>113180222</v>
      </c>
      <c r="P35" s="93">
        <f t="shared" ref="P35:P40" si="19">$H35      +$J35      +$L35      +$N35</f>
        <v>325090000</v>
      </c>
      <c r="Q35" s="94">
        <f t="shared" ref="Q35:Q40" si="20">$I35      +$K35      +$M35      +$O35</f>
        <v>303656765</v>
      </c>
      <c r="R35" s="48">
        <f t="shared" ref="R35:R40" si="21">IF(($L35      =0),0,((($N35      -$L35      )/$L35      )*100))</f>
        <v>-5.0560676138821421</v>
      </c>
      <c r="S35" s="49">
        <f t="shared" ref="S35:S40" si="22">IF(($M35      =0),0,((($O35      -$M35      )/$M35      )*100))</f>
        <v>57.462191374953733</v>
      </c>
      <c r="T35" s="48">
        <f t="shared" ref="T35:T39" si="23">IF(($E35      =0),0,(($P35      /$E35      )*100))</f>
        <v>72.316949736950406</v>
      </c>
      <c r="U35" s="50">
        <f t="shared" ref="U35:U39" si="24">IF(($E35      =0),0,(($Q35      /$E35      )*100))</f>
        <v>67.549081829001082</v>
      </c>
      <c r="V35" s="93">
        <v>5939000</v>
      </c>
      <c r="W35" s="94">
        <v>0</v>
      </c>
    </row>
    <row r="36" spans="1:23" ht="12.95" customHeight="1" x14ac:dyDescent="0.2">
      <c r="A36" s="47" t="s">
        <v>60</v>
      </c>
      <c r="B36" s="92">
        <v>674090000</v>
      </c>
      <c r="C36" s="92">
        <v>0</v>
      </c>
      <c r="D36" s="92"/>
      <c r="E36" s="92">
        <f t="shared" si="18"/>
        <v>674090000</v>
      </c>
      <c r="F36" s="93">
        <v>674090000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37000000</v>
      </c>
      <c r="C38" s="92">
        <v>-2000000</v>
      </c>
      <c r="D38" s="92"/>
      <c r="E38" s="92">
        <f t="shared" si="18"/>
        <v>35000000</v>
      </c>
      <c r="F38" s="93">
        <v>35000000</v>
      </c>
      <c r="G38" s="94">
        <v>35000000</v>
      </c>
      <c r="H38" s="93">
        <v>724000</v>
      </c>
      <c r="I38" s="94">
        <v>3418794</v>
      </c>
      <c r="J38" s="93">
        <v>6080000</v>
      </c>
      <c r="K38" s="94">
        <v>6333358</v>
      </c>
      <c r="L38" s="93">
        <v>14486000</v>
      </c>
      <c r="M38" s="94">
        <v>16589232</v>
      </c>
      <c r="N38" s="93">
        <v>5960000</v>
      </c>
      <c r="O38" s="94">
        <v>-10455055</v>
      </c>
      <c r="P38" s="93">
        <f t="shared" si="19"/>
        <v>27250000</v>
      </c>
      <c r="Q38" s="94">
        <f t="shared" si="20"/>
        <v>15886329</v>
      </c>
      <c r="R38" s="48">
        <f t="shared" si="21"/>
        <v>-58.856827281513176</v>
      </c>
      <c r="S38" s="49">
        <f t="shared" si="22"/>
        <v>-163.02314055285981</v>
      </c>
      <c r="T38" s="48">
        <f t="shared" si="23"/>
        <v>77.857142857142861</v>
      </c>
      <c r="U38" s="50">
        <f t="shared" si="24"/>
        <v>45.389511428571424</v>
      </c>
      <c r="V38" s="93">
        <v>85000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1158556000</v>
      </c>
      <c r="C40" s="95">
        <f>SUM(C35:C39)</f>
        <v>69000</v>
      </c>
      <c r="D40" s="95"/>
      <c r="E40" s="95">
        <f t="shared" si="18"/>
        <v>1158625000</v>
      </c>
      <c r="F40" s="96">
        <f t="shared" ref="F40:O40" si="25">SUM(F35:F39)</f>
        <v>1158625000</v>
      </c>
      <c r="G40" s="97">
        <f t="shared" si="25"/>
        <v>484535000</v>
      </c>
      <c r="H40" s="96">
        <f t="shared" si="25"/>
        <v>42036000</v>
      </c>
      <c r="I40" s="97">
        <f t="shared" si="25"/>
        <v>31117604</v>
      </c>
      <c r="J40" s="96">
        <f t="shared" si="25"/>
        <v>55512000</v>
      </c>
      <c r="K40" s="97">
        <f t="shared" si="25"/>
        <v>97233378</v>
      </c>
      <c r="L40" s="96">
        <f t="shared" si="25"/>
        <v>134698000</v>
      </c>
      <c r="M40" s="97">
        <f t="shared" si="25"/>
        <v>88466945</v>
      </c>
      <c r="N40" s="96">
        <f t="shared" si="25"/>
        <v>120094000</v>
      </c>
      <c r="O40" s="97">
        <f t="shared" si="25"/>
        <v>102725167</v>
      </c>
      <c r="P40" s="96">
        <f t="shared" si="19"/>
        <v>352340000</v>
      </c>
      <c r="Q40" s="97">
        <f t="shared" si="20"/>
        <v>319543094</v>
      </c>
      <c r="R40" s="52">
        <f t="shared" si="21"/>
        <v>-10.842031804481135</v>
      </c>
      <c r="S40" s="53">
        <f t="shared" si="22"/>
        <v>16.11700505765176</v>
      </c>
      <c r="T40" s="52">
        <f>IF((+$E35+$E38) =0,0,(P40   /(+$E35+$E38) )*100)</f>
        <v>72.717141176591994</v>
      </c>
      <c r="U40" s="54">
        <f>IF((+$E35+$E38) =0,0,(Q40   /(+$E35+$E38) )*100)</f>
        <v>65.948402901751166</v>
      </c>
      <c r="V40" s="96">
        <f>SUM(V35:V39)</f>
        <v>6024000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238621000</v>
      </c>
      <c r="C43" s="92">
        <v>3910000</v>
      </c>
      <c r="D43" s="92"/>
      <c r="E43" s="92">
        <f t="shared" si="26"/>
        <v>242531000</v>
      </c>
      <c r="F43" s="93">
        <v>242531000</v>
      </c>
      <c r="G43" s="94">
        <v>242531000</v>
      </c>
      <c r="H43" s="93">
        <v>41154000</v>
      </c>
      <c r="I43" s="94">
        <v>1015774</v>
      </c>
      <c r="J43" s="93">
        <v>38911000</v>
      </c>
      <c r="K43" s="94">
        <v>89264839</v>
      </c>
      <c r="L43" s="93">
        <v>54164000</v>
      </c>
      <c r="M43" s="94">
        <v>45762550</v>
      </c>
      <c r="N43" s="93">
        <v>106999000</v>
      </c>
      <c r="O43" s="94">
        <v>44774861</v>
      </c>
      <c r="P43" s="93">
        <f t="shared" si="27"/>
        <v>241228000</v>
      </c>
      <c r="Q43" s="94">
        <f t="shared" si="28"/>
        <v>180818024</v>
      </c>
      <c r="R43" s="48">
        <f t="shared" si="29"/>
        <v>97.546340742928876</v>
      </c>
      <c r="S43" s="49">
        <f t="shared" si="30"/>
        <v>-2.1582910043255894</v>
      </c>
      <c r="T43" s="48">
        <f t="shared" si="31"/>
        <v>99.462749091868659</v>
      </c>
      <c r="U43" s="50">
        <f t="shared" si="32"/>
        <v>74.554602916740549</v>
      </c>
      <c r="V43" s="93">
        <v>16023000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897050000</v>
      </c>
      <c r="C51" s="92">
        <v>35000000</v>
      </c>
      <c r="D51" s="92"/>
      <c r="E51" s="92">
        <f t="shared" si="26"/>
        <v>932050000</v>
      </c>
      <c r="F51" s="93">
        <v>932050000</v>
      </c>
      <c r="G51" s="94">
        <v>932050000</v>
      </c>
      <c r="H51" s="93">
        <v>128550000</v>
      </c>
      <c r="I51" s="94">
        <v>-59498689</v>
      </c>
      <c r="J51" s="93">
        <v>178160000</v>
      </c>
      <c r="K51" s="94">
        <v>152391990</v>
      </c>
      <c r="L51" s="93">
        <v>111092000</v>
      </c>
      <c r="M51" s="94">
        <v>198026057</v>
      </c>
      <c r="N51" s="93">
        <v>368920000</v>
      </c>
      <c r="O51" s="94">
        <v>344643572</v>
      </c>
      <c r="P51" s="93">
        <f t="shared" si="27"/>
        <v>786722000</v>
      </c>
      <c r="Q51" s="94">
        <f t="shared" si="28"/>
        <v>635562930</v>
      </c>
      <c r="R51" s="48">
        <f t="shared" si="29"/>
        <v>232.08511864040614</v>
      </c>
      <c r="S51" s="49">
        <f t="shared" si="30"/>
        <v>74.039506326180089</v>
      </c>
      <c r="T51" s="48">
        <f t="shared" si="31"/>
        <v>84.407703449385764</v>
      </c>
      <c r="U51" s="50">
        <f t="shared" si="32"/>
        <v>68.189789174400516</v>
      </c>
      <c r="V51" s="93">
        <v>1998000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460000</v>
      </c>
      <c r="D52" s="92"/>
      <c r="E52" s="92">
        <f t="shared" si="26"/>
        <v>460000</v>
      </c>
      <c r="F52" s="93">
        <v>460000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1135671000</v>
      </c>
      <c r="C53" s="95">
        <f>SUM(C42:C52)</f>
        <v>39370000</v>
      </c>
      <c r="D53" s="95"/>
      <c r="E53" s="95">
        <f t="shared" si="26"/>
        <v>1175041000</v>
      </c>
      <c r="F53" s="96">
        <f t="shared" ref="F53:O53" si="33">SUM(F42:F52)</f>
        <v>1175041000</v>
      </c>
      <c r="G53" s="97">
        <f t="shared" si="33"/>
        <v>1174581000</v>
      </c>
      <c r="H53" s="96">
        <f t="shared" si="33"/>
        <v>169704000</v>
      </c>
      <c r="I53" s="97">
        <f t="shared" si="33"/>
        <v>-58482915</v>
      </c>
      <c r="J53" s="96">
        <f t="shared" si="33"/>
        <v>217071000</v>
      </c>
      <c r="K53" s="97">
        <f t="shared" si="33"/>
        <v>241656829</v>
      </c>
      <c r="L53" s="96">
        <f t="shared" si="33"/>
        <v>165256000</v>
      </c>
      <c r="M53" s="97">
        <f t="shared" si="33"/>
        <v>243788607</v>
      </c>
      <c r="N53" s="96">
        <f t="shared" si="33"/>
        <v>475919000</v>
      </c>
      <c r="O53" s="97">
        <f t="shared" si="33"/>
        <v>389418433</v>
      </c>
      <c r="P53" s="96">
        <f t="shared" si="27"/>
        <v>1027950000</v>
      </c>
      <c r="Q53" s="97">
        <f t="shared" si="28"/>
        <v>816380954</v>
      </c>
      <c r="R53" s="52">
        <f t="shared" si="29"/>
        <v>187.98893837440093</v>
      </c>
      <c r="S53" s="53">
        <f t="shared" si="30"/>
        <v>59.736108176704093</v>
      </c>
      <c r="T53" s="52">
        <f>IF((+$E43+$E45+$E47+$E48+$E51) =0,0,(P53   /(+$E43+$E45+$E47+$E48+$E51) )*100)</f>
        <v>87.516314328258332</v>
      </c>
      <c r="U53" s="54">
        <f>IF((+$E43+$E45+$E47+$E48+$E51) =0,0,(Q53   /(+$E43+$E45+$E47+$E48+$E51) )*100)</f>
        <v>69.504014963633836</v>
      </c>
      <c r="V53" s="96">
        <f>SUM(V42:V52)</f>
        <v>18021000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30997000</v>
      </c>
      <c r="C64" s="92">
        <v>-15498000</v>
      </c>
      <c r="D64" s="92"/>
      <c r="E64" s="92">
        <f t="shared" si="35"/>
        <v>15499000</v>
      </c>
      <c r="F64" s="93">
        <v>15498000</v>
      </c>
      <c r="G64" s="94">
        <v>15498000</v>
      </c>
      <c r="H64" s="93"/>
      <c r="I64" s="94"/>
      <c r="J64" s="93"/>
      <c r="K64" s="94"/>
      <c r="L64" s="93">
        <v>3676000</v>
      </c>
      <c r="M64" s="94"/>
      <c r="N64" s="93"/>
      <c r="O64" s="94"/>
      <c r="P64" s="93">
        <f t="shared" si="36"/>
        <v>3676000</v>
      </c>
      <c r="Q64" s="94">
        <f t="shared" si="37"/>
        <v>0</v>
      </c>
      <c r="R64" s="48">
        <f t="shared" si="38"/>
        <v>-100</v>
      </c>
      <c r="S64" s="49">
        <f t="shared" si="39"/>
        <v>0</v>
      </c>
      <c r="T64" s="48">
        <f t="shared" si="40"/>
        <v>23.717659203819601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686369000</v>
      </c>
      <c r="C65" s="92">
        <v>143167000</v>
      </c>
      <c r="D65" s="92"/>
      <c r="E65" s="92">
        <f t="shared" si="35"/>
        <v>829536000</v>
      </c>
      <c r="F65" s="93">
        <v>829536000</v>
      </c>
      <c r="G65" s="94">
        <v>829536000</v>
      </c>
      <c r="H65" s="93">
        <v>38988000</v>
      </c>
      <c r="I65" s="94">
        <v>20500000</v>
      </c>
      <c r="J65" s="93">
        <v>166690000</v>
      </c>
      <c r="K65" s="94">
        <v>138797000</v>
      </c>
      <c r="L65" s="93">
        <v>162588000</v>
      </c>
      <c r="M65" s="94">
        <v>174256000</v>
      </c>
      <c r="N65" s="93">
        <v>196324000</v>
      </c>
      <c r="O65" s="94">
        <v>109745000</v>
      </c>
      <c r="P65" s="93">
        <f t="shared" si="36"/>
        <v>564590000</v>
      </c>
      <c r="Q65" s="94">
        <f t="shared" si="37"/>
        <v>443298000</v>
      </c>
      <c r="R65" s="48">
        <f t="shared" si="38"/>
        <v>20.749378797943269</v>
      </c>
      <c r="S65" s="49">
        <f t="shared" si="39"/>
        <v>-37.020819943072262</v>
      </c>
      <c r="T65" s="48">
        <f t="shared" si="40"/>
        <v>68.060940091810366</v>
      </c>
      <c r="U65" s="50">
        <f t="shared" si="41"/>
        <v>53.439272074991315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717366000</v>
      </c>
      <c r="C66" s="95">
        <f>SUM(C61:C65)</f>
        <v>127669000</v>
      </c>
      <c r="D66" s="95"/>
      <c r="E66" s="95">
        <f t="shared" si="35"/>
        <v>845035000</v>
      </c>
      <c r="F66" s="96">
        <f t="shared" ref="F66:O66" si="42">SUM(F61:F65)</f>
        <v>845034000</v>
      </c>
      <c r="G66" s="97">
        <f t="shared" si="42"/>
        <v>845034000</v>
      </c>
      <c r="H66" s="96">
        <f t="shared" si="42"/>
        <v>38988000</v>
      </c>
      <c r="I66" s="97">
        <f t="shared" si="42"/>
        <v>20500000</v>
      </c>
      <c r="J66" s="96">
        <f t="shared" si="42"/>
        <v>166690000</v>
      </c>
      <c r="K66" s="97">
        <f t="shared" si="42"/>
        <v>138797000</v>
      </c>
      <c r="L66" s="96">
        <f t="shared" si="42"/>
        <v>166264000</v>
      </c>
      <c r="M66" s="97">
        <f t="shared" si="42"/>
        <v>174256000</v>
      </c>
      <c r="N66" s="96">
        <f t="shared" si="42"/>
        <v>196324000</v>
      </c>
      <c r="O66" s="97">
        <f t="shared" si="42"/>
        <v>109745000</v>
      </c>
      <c r="P66" s="96">
        <f t="shared" si="36"/>
        <v>568266000</v>
      </c>
      <c r="Q66" s="97">
        <f t="shared" si="37"/>
        <v>443298000</v>
      </c>
      <c r="R66" s="52">
        <f t="shared" si="38"/>
        <v>18.079680508107586</v>
      </c>
      <c r="S66" s="53">
        <f t="shared" si="39"/>
        <v>-37.020819943072262</v>
      </c>
      <c r="T66" s="52">
        <f>IF((+$E61+$E63+$E64++$E65) =0,0,(P66   /(+$E61+$E63+$E64+$E65) )*100)</f>
        <v>67.247628796440381</v>
      </c>
      <c r="U66" s="54">
        <f>IF((+$E61+$E63+$E65) =0,0,(Q66  /(+$E61+$E63+$E65) )*100)</f>
        <v>53.439272074991315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4671665000</v>
      </c>
      <c r="C67" s="104">
        <f>SUM(C9:C14,C17:C23,C26:C29,C32,C35:C39,C42:C52,C55:C58,C61:C65)</f>
        <v>443693000</v>
      </c>
      <c r="D67" s="104"/>
      <c r="E67" s="104">
        <f t="shared" si="35"/>
        <v>5115358000</v>
      </c>
      <c r="F67" s="105">
        <f t="shared" ref="F67:O67" si="43">SUM(F9:F14,F17:F23,F26:F29,F32,F35:F39,F42:F52,F55:F58,F61:F65)</f>
        <v>5115357000</v>
      </c>
      <c r="G67" s="106">
        <f t="shared" si="43"/>
        <v>4399428000</v>
      </c>
      <c r="H67" s="105">
        <f t="shared" si="43"/>
        <v>666728000</v>
      </c>
      <c r="I67" s="106">
        <f t="shared" si="43"/>
        <v>46096184</v>
      </c>
      <c r="J67" s="105">
        <f t="shared" si="43"/>
        <v>826613000</v>
      </c>
      <c r="K67" s="106">
        <f t="shared" si="43"/>
        <v>604968279</v>
      </c>
      <c r="L67" s="105">
        <f t="shared" si="43"/>
        <v>774364000</v>
      </c>
      <c r="M67" s="106">
        <f t="shared" si="43"/>
        <v>660532917</v>
      </c>
      <c r="N67" s="105">
        <f t="shared" si="43"/>
        <v>1059494000</v>
      </c>
      <c r="O67" s="106">
        <f t="shared" si="43"/>
        <v>932867855</v>
      </c>
      <c r="P67" s="105">
        <f t="shared" si="36"/>
        <v>3327199000</v>
      </c>
      <c r="Q67" s="106">
        <f t="shared" si="37"/>
        <v>2244465235</v>
      </c>
      <c r="R67" s="61">
        <f t="shared" si="38"/>
        <v>36.821184869131315</v>
      </c>
      <c r="S67" s="62">
        <f t="shared" si="39"/>
        <v>41.229578570722467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75.627973539293393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51.017194163151622</v>
      </c>
      <c r="V67" s="105">
        <f>SUM(V9:V14,V17:V23,V26:V29,V32,V35:V39,V42:V52,V55:V58,V61:V65)</f>
        <v>98588000</v>
      </c>
      <c r="W67" s="106">
        <f>SUM(W9:W14,W17:W23,W26:W29,W32,W35:W39,W42:W52,W55:W58,W61:W65)</f>
        <v>14584000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3410925000</v>
      </c>
      <c r="C69" s="92">
        <v>174355000</v>
      </c>
      <c r="D69" s="92"/>
      <c r="E69" s="92">
        <f>$B69      +$C69      +$D69</f>
        <v>3585280000</v>
      </c>
      <c r="F69" s="93">
        <v>3585280000</v>
      </c>
      <c r="G69" s="94">
        <v>3585280000</v>
      </c>
      <c r="H69" s="93">
        <v>932347000</v>
      </c>
      <c r="I69" s="94">
        <v>309955130</v>
      </c>
      <c r="J69" s="93">
        <v>1030869000</v>
      </c>
      <c r="K69" s="94">
        <v>853999842</v>
      </c>
      <c r="L69" s="93">
        <v>609449000</v>
      </c>
      <c r="M69" s="94">
        <v>315378549</v>
      </c>
      <c r="N69" s="93">
        <v>1012615000</v>
      </c>
      <c r="O69" s="94">
        <v>1251757690</v>
      </c>
      <c r="P69" s="93">
        <f>$H69      +$J69      +$L69      +$N69</f>
        <v>3585280000</v>
      </c>
      <c r="Q69" s="94">
        <f>$I69      +$K69      +$M69      +$O69</f>
        <v>2731091211</v>
      </c>
      <c r="R69" s="48">
        <f>IF(($L69      =0),0,((($N69      -$L69      )/$L69      )*100))</f>
        <v>66.152541065782373</v>
      </c>
      <c r="S69" s="49">
        <f>IF(($M69      =0),0,((($O69      -$M69      )/$M69      )*100))</f>
        <v>296.90641420257151</v>
      </c>
      <c r="T69" s="48">
        <f>IF(($E69      =0),0,(($P69      /$E69      )*100))</f>
        <v>100</v>
      </c>
      <c r="U69" s="50">
        <f>IF(($E69      =0),0,(($Q69      /$E69      )*100))</f>
        <v>76.175116336799348</v>
      </c>
      <c r="V69" s="93">
        <v>11550000</v>
      </c>
      <c r="W69" s="94">
        <v>1717000</v>
      </c>
    </row>
    <row r="70" spans="1:23" ht="12.95" customHeight="1" x14ac:dyDescent="0.2">
      <c r="A70" s="56" t="s">
        <v>41</v>
      </c>
      <c r="B70" s="101">
        <f>B69</f>
        <v>3410925000</v>
      </c>
      <c r="C70" s="101">
        <f>C69</f>
        <v>174355000</v>
      </c>
      <c r="D70" s="101"/>
      <c r="E70" s="101">
        <f>$B70      +$C70      +$D70</f>
        <v>3585280000</v>
      </c>
      <c r="F70" s="102">
        <f t="shared" ref="F70:O70" si="44">F69</f>
        <v>3585280000</v>
      </c>
      <c r="G70" s="103">
        <f t="shared" si="44"/>
        <v>3585280000</v>
      </c>
      <c r="H70" s="102">
        <f t="shared" si="44"/>
        <v>932347000</v>
      </c>
      <c r="I70" s="103">
        <f t="shared" si="44"/>
        <v>309955130</v>
      </c>
      <c r="J70" s="102">
        <f t="shared" si="44"/>
        <v>1030869000</v>
      </c>
      <c r="K70" s="103">
        <f t="shared" si="44"/>
        <v>853999842</v>
      </c>
      <c r="L70" s="102">
        <f t="shared" si="44"/>
        <v>609449000</v>
      </c>
      <c r="M70" s="103">
        <f t="shared" si="44"/>
        <v>315378549</v>
      </c>
      <c r="N70" s="102">
        <f t="shared" si="44"/>
        <v>1012615000</v>
      </c>
      <c r="O70" s="103">
        <f t="shared" si="44"/>
        <v>1251757690</v>
      </c>
      <c r="P70" s="102">
        <f>$H70      +$J70      +$L70      +$N70</f>
        <v>3585280000</v>
      </c>
      <c r="Q70" s="103">
        <f>$I70      +$K70      +$M70      +$O70</f>
        <v>2731091211</v>
      </c>
      <c r="R70" s="57">
        <f>IF(($L70      =0),0,((($N70      -$L70      )/$L70      )*100))</f>
        <v>66.152541065782373</v>
      </c>
      <c r="S70" s="58">
        <f>IF(($M70      =0),0,((($O70      -$M70      )/$M70      )*100))</f>
        <v>296.90641420257151</v>
      </c>
      <c r="T70" s="57">
        <f>IF($E70   =0,0,($P70   /$E70   )*100)</f>
        <v>100</v>
      </c>
      <c r="U70" s="59">
        <f>IF($E70   =0,0,($Q70   /$E70 )*100)</f>
        <v>76.175116336799348</v>
      </c>
      <c r="V70" s="102">
        <f>V69</f>
        <v>11550000</v>
      </c>
      <c r="W70" s="103">
        <f>W69</f>
        <v>1717000</v>
      </c>
    </row>
    <row r="71" spans="1:23" ht="12.95" customHeight="1" x14ac:dyDescent="0.2">
      <c r="A71" s="60" t="s">
        <v>87</v>
      </c>
      <c r="B71" s="104">
        <f>B69</f>
        <v>3410925000</v>
      </c>
      <c r="C71" s="104">
        <f>C69</f>
        <v>174355000</v>
      </c>
      <c r="D71" s="104"/>
      <c r="E71" s="104">
        <f>$B71      +$C71      +$D71</f>
        <v>3585280000</v>
      </c>
      <c r="F71" s="105">
        <f t="shared" ref="F71:O71" si="45">F69</f>
        <v>3585280000</v>
      </c>
      <c r="G71" s="106">
        <f t="shared" si="45"/>
        <v>3585280000</v>
      </c>
      <c r="H71" s="105">
        <f t="shared" si="45"/>
        <v>932347000</v>
      </c>
      <c r="I71" s="106">
        <f t="shared" si="45"/>
        <v>309955130</v>
      </c>
      <c r="J71" s="105">
        <f t="shared" si="45"/>
        <v>1030869000</v>
      </c>
      <c r="K71" s="106">
        <f t="shared" si="45"/>
        <v>853999842</v>
      </c>
      <c r="L71" s="105">
        <f t="shared" si="45"/>
        <v>609449000</v>
      </c>
      <c r="M71" s="106">
        <f t="shared" si="45"/>
        <v>315378549</v>
      </c>
      <c r="N71" s="105">
        <f t="shared" si="45"/>
        <v>1012615000</v>
      </c>
      <c r="O71" s="106">
        <f t="shared" si="45"/>
        <v>1251757690</v>
      </c>
      <c r="P71" s="105">
        <f>$H71      +$J71      +$L71      +$N71</f>
        <v>3585280000</v>
      </c>
      <c r="Q71" s="106">
        <f>$I71      +$K71      +$M71      +$O71</f>
        <v>2731091211</v>
      </c>
      <c r="R71" s="61">
        <f>IF(($L71      =0),0,((($N71      -$L71      )/$L71      )*100))</f>
        <v>66.152541065782373</v>
      </c>
      <c r="S71" s="62">
        <f>IF(($M71      =0),0,((($O71      -$M71      )/$M71      )*100))</f>
        <v>296.90641420257151</v>
      </c>
      <c r="T71" s="61">
        <f>IF($E71   =0,0,($P71   /$E71   )*100)</f>
        <v>100</v>
      </c>
      <c r="U71" s="65">
        <f>IF($E71   =0,0,($Q71   /$E71   )*100)</f>
        <v>76.175116336799348</v>
      </c>
      <c r="V71" s="105">
        <f>V69</f>
        <v>11550000</v>
      </c>
      <c r="W71" s="106">
        <f>W69</f>
        <v>1717000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8082590000</v>
      </c>
      <c r="C72" s="104">
        <f>SUM(C9:C14,C17:C23,C26:C29,C32,C35:C39,C42:C52,C55:C58,C61:C65,C69)</f>
        <v>618048000</v>
      </c>
      <c r="D72" s="104"/>
      <c r="E72" s="104">
        <f>$B72      +$C72      +$D72</f>
        <v>8700638000</v>
      </c>
      <c r="F72" s="105">
        <f t="shared" ref="F72:O72" si="46">SUM(F9:F14,F17:F23,F26:F29,F32,F35:F39,F42:F52,F55:F58,F61:F65,F69)</f>
        <v>8700637000</v>
      </c>
      <c r="G72" s="106">
        <f t="shared" si="46"/>
        <v>7984708000</v>
      </c>
      <c r="H72" s="105">
        <f t="shared" si="46"/>
        <v>1599075000</v>
      </c>
      <c r="I72" s="106">
        <f t="shared" si="46"/>
        <v>356051314</v>
      </c>
      <c r="J72" s="105">
        <f t="shared" si="46"/>
        <v>1857482000</v>
      </c>
      <c r="K72" s="106">
        <f t="shared" si="46"/>
        <v>1458968121</v>
      </c>
      <c r="L72" s="105">
        <f t="shared" si="46"/>
        <v>1383813000</v>
      </c>
      <c r="M72" s="106">
        <f t="shared" si="46"/>
        <v>975911466</v>
      </c>
      <c r="N72" s="105">
        <f t="shared" si="46"/>
        <v>2072109000</v>
      </c>
      <c r="O72" s="106">
        <f t="shared" si="46"/>
        <v>2184625545</v>
      </c>
      <c r="P72" s="105">
        <f>$H72      +$J72      +$L72      +$N72</f>
        <v>6912479000</v>
      </c>
      <c r="Q72" s="106">
        <f>$I72      +$K72      +$M72      +$O72</f>
        <v>4975556446</v>
      </c>
      <c r="R72" s="61">
        <f>IF(($L72      =0),0,((($N72      -$L72      )/$L72      )*100))</f>
        <v>49.739090469593791</v>
      </c>
      <c r="S72" s="62">
        <f>IF(($M72      =0),0,((($O72      -$M72      )/$M72      )*100))</f>
        <v>123.85489064435278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86.57145802057407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62.434751324158853</v>
      </c>
      <c r="V72" s="105">
        <f>SUM(V9:V14,V17:V23,V26:V29,V32,V35:V39,V42:V52,V55:V58,V61:V65,V69)</f>
        <v>110138000</v>
      </c>
      <c r="W72" s="106">
        <f>SUM(W9:W14,W17:W23,W26:W29,W32,W35:W39,W42:W52,W55:W58,W61:W65,W69)</f>
        <v>16301000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TnapoyqK09UtkmW8hmgtNW+ckDSbrbQjQDBW76db+k1WX/C2DcDQ6nzJyrO4afFpNxXtfYVlB5rjQ4RURR0KTA==" saltValue="huaO8RkBzl6d611HznyGL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119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1000000</v>
      </c>
      <c r="C10" s="92">
        <v>0</v>
      </c>
      <c r="D10" s="92"/>
      <c r="E10" s="92">
        <f t="shared" ref="E10:E15" si="0">$B10      +$C10      +$D10</f>
        <v>1000000</v>
      </c>
      <c r="F10" s="93">
        <v>1000000</v>
      </c>
      <c r="G10" s="94">
        <v>1000000</v>
      </c>
      <c r="H10" s="93">
        <v>105000</v>
      </c>
      <c r="I10" s="94">
        <v>124773</v>
      </c>
      <c r="J10" s="93">
        <v>178000</v>
      </c>
      <c r="K10" s="94">
        <v>41792</v>
      </c>
      <c r="L10" s="93">
        <v>108000</v>
      </c>
      <c r="M10" s="94">
        <v>255128</v>
      </c>
      <c r="N10" s="93">
        <v>242000</v>
      </c>
      <c r="O10" s="94">
        <v>85634</v>
      </c>
      <c r="P10" s="93">
        <f t="shared" ref="P10:P15" si="1">$H10      +$J10      +$L10      +$N10</f>
        <v>633000</v>
      </c>
      <c r="Q10" s="94">
        <f t="shared" ref="Q10:Q15" si="2">$I10      +$K10      +$M10      +$O10</f>
        <v>507327</v>
      </c>
      <c r="R10" s="48">
        <f t="shared" ref="R10:R15" si="3">IF(($L10      =0),0,((($N10      -$L10      )/$L10      )*100))</f>
        <v>124.07407407407408</v>
      </c>
      <c r="S10" s="49">
        <f t="shared" ref="S10:S15" si="4">IF(($M10      =0),0,((($O10      -$M10      )/$M10      )*100))</f>
        <v>-66.434887585839263</v>
      </c>
      <c r="T10" s="48">
        <f t="shared" ref="T10:T14" si="5">IF(($E10      =0),0,(($P10      /$E10      )*100))</f>
        <v>63.3</v>
      </c>
      <c r="U10" s="50">
        <f t="shared" ref="U10:U14" si="6">IF(($E10      =0),0,(($Q10      /$E10      )*100))</f>
        <v>50.732699999999994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1000000</v>
      </c>
      <c r="C15" s="95">
        <f>SUM(C9:C14)</f>
        <v>0</v>
      </c>
      <c r="D15" s="95"/>
      <c r="E15" s="95">
        <f t="shared" si="0"/>
        <v>1000000</v>
      </c>
      <c r="F15" s="96">
        <f t="shared" ref="F15:O15" si="7">SUM(F9:F14)</f>
        <v>1000000</v>
      </c>
      <c r="G15" s="97">
        <f t="shared" si="7"/>
        <v>1000000</v>
      </c>
      <c r="H15" s="96">
        <f t="shared" si="7"/>
        <v>105000</v>
      </c>
      <c r="I15" s="97">
        <f t="shared" si="7"/>
        <v>124773</v>
      </c>
      <c r="J15" s="96">
        <f t="shared" si="7"/>
        <v>178000</v>
      </c>
      <c r="K15" s="97">
        <f t="shared" si="7"/>
        <v>41792</v>
      </c>
      <c r="L15" s="96">
        <f t="shared" si="7"/>
        <v>108000</v>
      </c>
      <c r="M15" s="97">
        <f t="shared" si="7"/>
        <v>255128</v>
      </c>
      <c r="N15" s="96">
        <f t="shared" si="7"/>
        <v>242000</v>
      </c>
      <c r="O15" s="97">
        <f t="shared" si="7"/>
        <v>85634</v>
      </c>
      <c r="P15" s="96">
        <f t="shared" si="1"/>
        <v>633000</v>
      </c>
      <c r="Q15" s="97">
        <f t="shared" si="2"/>
        <v>507327</v>
      </c>
      <c r="R15" s="52">
        <f t="shared" si="3"/>
        <v>124.07407407407408</v>
      </c>
      <c r="S15" s="53">
        <f t="shared" si="4"/>
        <v>-66.434887585839263</v>
      </c>
      <c r="T15" s="52">
        <f>IF((SUM($E9:$E13))=0,0,(P15/(SUM($E9:$E13))*100))</f>
        <v>63.3</v>
      </c>
      <c r="U15" s="54">
        <f>IF((SUM($E9:$E13))=0,0,(Q15/(SUM($E9:$E13))*100))</f>
        <v>50.732699999999994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3031000</v>
      </c>
      <c r="C24" s="95">
        <f>SUM(C17:C23)</f>
        <v>0</v>
      </c>
      <c r="D24" s="95"/>
      <c r="E24" s="95">
        <f t="shared" si="8"/>
        <v>3031000</v>
      </c>
      <c r="F24" s="96">
        <f t="shared" ref="F24:O24" si="15">SUM(F17:F23)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2321000</v>
      </c>
      <c r="C29" s="92">
        <v>0</v>
      </c>
      <c r="D29" s="92"/>
      <c r="E29" s="92">
        <f>$B29      +$C29      +$D29</f>
        <v>2321000</v>
      </c>
      <c r="F29" s="93">
        <v>2321000</v>
      </c>
      <c r="G29" s="94">
        <v>2321000</v>
      </c>
      <c r="H29" s="93"/>
      <c r="I29" s="94"/>
      <c r="J29" s="93">
        <v>788000</v>
      </c>
      <c r="K29" s="94"/>
      <c r="L29" s="93">
        <v>1120000</v>
      </c>
      <c r="M29" s="94">
        <v>1024681</v>
      </c>
      <c r="N29" s="93">
        <v>413000</v>
      </c>
      <c r="O29" s="94">
        <v>1081623</v>
      </c>
      <c r="P29" s="93">
        <f>$H29      +$J29      +$L29      +$N29</f>
        <v>2321000</v>
      </c>
      <c r="Q29" s="94">
        <f>$I29      +$K29      +$M29      +$O29</f>
        <v>2106304</v>
      </c>
      <c r="R29" s="48">
        <f>IF(($L29      =0),0,((($N29      -$L29      )/$L29      )*100))</f>
        <v>-63.125</v>
      </c>
      <c r="S29" s="49">
        <f>IF(($M29      =0),0,((($O29      -$M29      )/$M29      )*100))</f>
        <v>5.5570465344824393</v>
      </c>
      <c r="T29" s="48">
        <f>IF(($E29      =0),0,(($P29      /$E29      )*100))</f>
        <v>100</v>
      </c>
      <c r="U29" s="50">
        <f>IF(($E29      =0),0,(($Q29      /$E29      )*100))</f>
        <v>90.749849202929767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2321000</v>
      </c>
      <c r="C30" s="95">
        <f>SUM(C26:C29)</f>
        <v>0</v>
      </c>
      <c r="D30" s="95"/>
      <c r="E30" s="95">
        <f>$B30      +$C30      +$D30</f>
        <v>2321000</v>
      </c>
      <c r="F30" s="96">
        <f t="shared" ref="F30:O30" si="16">SUM(F26:F29)</f>
        <v>2321000</v>
      </c>
      <c r="G30" s="97">
        <f t="shared" si="16"/>
        <v>2321000</v>
      </c>
      <c r="H30" s="96">
        <f t="shared" si="16"/>
        <v>0</v>
      </c>
      <c r="I30" s="97">
        <f t="shared" si="16"/>
        <v>0</v>
      </c>
      <c r="J30" s="96">
        <f t="shared" si="16"/>
        <v>788000</v>
      </c>
      <c r="K30" s="97">
        <f t="shared" si="16"/>
        <v>0</v>
      </c>
      <c r="L30" s="96">
        <f t="shared" si="16"/>
        <v>1120000</v>
      </c>
      <c r="M30" s="97">
        <f t="shared" si="16"/>
        <v>1024681</v>
      </c>
      <c r="N30" s="96">
        <f t="shared" si="16"/>
        <v>413000</v>
      </c>
      <c r="O30" s="97">
        <f t="shared" si="16"/>
        <v>1081623</v>
      </c>
      <c r="P30" s="96">
        <f>$H30      +$J30      +$L30      +$N30</f>
        <v>2321000</v>
      </c>
      <c r="Q30" s="97">
        <f>$I30      +$K30      +$M30      +$O30</f>
        <v>2106304</v>
      </c>
      <c r="R30" s="52">
        <f>IF(($L30      =0),0,((($N30      -$L30      )/$L30      )*100))</f>
        <v>-63.125</v>
      </c>
      <c r="S30" s="53">
        <f>IF(($M30      =0),0,((($O30      -$M30      )/$M30      )*100))</f>
        <v>5.5570465344824393</v>
      </c>
      <c r="T30" s="52">
        <f>IF($E30   =0,0,($P30   /$E30   )*100)</f>
        <v>100</v>
      </c>
      <c r="U30" s="54">
        <f>IF($E30   =0,0,($Q30   /$E30   )*100)</f>
        <v>90.749849202929767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6363000</v>
      </c>
      <c r="C32" s="92">
        <v>0</v>
      </c>
      <c r="D32" s="92"/>
      <c r="E32" s="92">
        <f>$B32      +$C32      +$D32</f>
        <v>6363000</v>
      </c>
      <c r="F32" s="93">
        <v>6363000</v>
      </c>
      <c r="G32" s="94">
        <v>6363000</v>
      </c>
      <c r="H32" s="93">
        <v>1853000</v>
      </c>
      <c r="I32" s="94">
        <v>1752166</v>
      </c>
      <c r="J32" s="93">
        <v>1214000</v>
      </c>
      <c r="K32" s="94">
        <v>-1752166</v>
      </c>
      <c r="L32" s="93">
        <v>2875000</v>
      </c>
      <c r="M32" s="94">
        <v>5664183</v>
      </c>
      <c r="N32" s="93">
        <v>421000</v>
      </c>
      <c r="O32" s="94"/>
      <c r="P32" s="93">
        <f>$H32      +$J32      +$L32      +$N32</f>
        <v>6363000</v>
      </c>
      <c r="Q32" s="94">
        <f>$I32      +$K32      +$M32      +$O32</f>
        <v>5664183</v>
      </c>
      <c r="R32" s="48">
        <f>IF(($L32      =0),0,((($N32      -$L32      )/$L32      )*100))</f>
        <v>-85.356521739130429</v>
      </c>
      <c r="S32" s="49">
        <f>IF(($M32      =0),0,((($O32      -$M32      )/$M32      )*100))</f>
        <v>-100</v>
      </c>
      <c r="T32" s="48">
        <f>IF(($E32      =0),0,(($P32      /$E32      )*100))</f>
        <v>100</v>
      </c>
      <c r="U32" s="50">
        <f>IF(($E32      =0),0,(($Q32      /$E32      )*100))</f>
        <v>89.017491749174908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6363000</v>
      </c>
      <c r="C33" s="95">
        <f>C32</f>
        <v>0</v>
      </c>
      <c r="D33" s="95"/>
      <c r="E33" s="95">
        <f>$B33      +$C33      +$D33</f>
        <v>6363000</v>
      </c>
      <c r="F33" s="96">
        <f t="shared" ref="F33:O33" si="17">F32</f>
        <v>6363000</v>
      </c>
      <c r="G33" s="97">
        <f t="shared" si="17"/>
        <v>6363000</v>
      </c>
      <c r="H33" s="96">
        <f t="shared" si="17"/>
        <v>1853000</v>
      </c>
      <c r="I33" s="97">
        <f t="shared" si="17"/>
        <v>1752166</v>
      </c>
      <c r="J33" s="96">
        <f t="shared" si="17"/>
        <v>1214000</v>
      </c>
      <c r="K33" s="97">
        <f t="shared" si="17"/>
        <v>-1752166</v>
      </c>
      <c r="L33" s="96">
        <f t="shared" si="17"/>
        <v>2875000</v>
      </c>
      <c r="M33" s="97">
        <f t="shared" si="17"/>
        <v>5664183</v>
      </c>
      <c r="N33" s="96">
        <f t="shared" si="17"/>
        <v>421000</v>
      </c>
      <c r="O33" s="97">
        <f t="shared" si="17"/>
        <v>0</v>
      </c>
      <c r="P33" s="96">
        <f>$H33      +$J33      +$L33      +$N33</f>
        <v>6363000</v>
      </c>
      <c r="Q33" s="97">
        <f>$I33      +$K33      +$M33      +$O33</f>
        <v>5664183</v>
      </c>
      <c r="R33" s="52">
        <f>IF(($L33      =0),0,((($N33      -$L33      )/$L33      )*100))</f>
        <v>-85.356521739130429</v>
      </c>
      <c r="S33" s="53">
        <f>IF(($M33      =0),0,((($O33      -$M33      )/$M33      )*100))</f>
        <v>-100</v>
      </c>
      <c r="T33" s="52">
        <f>IF($E33   =0,0,($P33   /$E33   )*100)</f>
        <v>100</v>
      </c>
      <c r="U33" s="54">
        <f>IF($E33   =0,0,($Q33   /$E33   )*100)</f>
        <v>89.017491749174908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3000000</v>
      </c>
      <c r="C38" s="92">
        <v>-2000000</v>
      </c>
      <c r="D38" s="92"/>
      <c r="E38" s="92">
        <f t="shared" si="18"/>
        <v>1000000</v>
      </c>
      <c r="F38" s="93">
        <v>1000000</v>
      </c>
      <c r="G38" s="94">
        <v>1000000</v>
      </c>
      <c r="H38" s="93"/>
      <c r="I38" s="94"/>
      <c r="J38" s="93"/>
      <c r="K38" s="94">
        <v>2134704</v>
      </c>
      <c r="L38" s="93"/>
      <c r="M38" s="94">
        <v>-1550523</v>
      </c>
      <c r="N38" s="93"/>
      <c r="O38" s="94">
        <v>-584181</v>
      </c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-62.323615966999526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3000000</v>
      </c>
      <c r="C40" s="95">
        <f>SUM(C35:C39)</f>
        <v>-2000000</v>
      </c>
      <c r="D40" s="95"/>
      <c r="E40" s="95">
        <f t="shared" si="18"/>
        <v>1000000</v>
      </c>
      <c r="F40" s="96">
        <f t="shared" ref="F40:O40" si="25">SUM(F35:F39)</f>
        <v>1000000</v>
      </c>
      <c r="G40" s="97">
        <f t="shared" si="25"/>
        <v>1000000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2134704</v>
      </c>
      <c r="L40" s="96">
        <f t="shared" si="25"/>
        <v>0</v>
      </c>
      <c r="M40" s="97">
        <f t="shared" si="25"/>
        <v>-1550523</v>
      </c>
      <c r="N40" s="96">
        <f t="shared" si="25"/>
        <v>0</v>
      </c>
      <c r="O40" s="97">
        <f t="shared" si="25"/>
        <v>-584181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-62.323615966999526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55000000</v>
      </c>
      <c r="C51" s="92">
        <v>0</v>
      </c>
      <c r="D51" s="92"/>
      <c r="E51" s="92">
        <f t="shared" si="26"/>
        <v>55000000</v>
      </c>
      <c r="F51" s="93">
        <v>55000000</v>
      </c>
      <c r="G51" s="94">
        <v>55000000</v>
      </c>
      <c r="H51" s="93">
        <v>1892000</v>
      </c>
      <c r="I51" s="94">
        <v>1405034</v>
      </c>
      <c r="J51" s="93">
        <v>21619000</v>
      </c>
      <c r="K51" s="94">
        <v>1155369</v>
      </c>
      <c r="L51" s="93">
        <v>6248000</v>
      </c>
      <c r="M51" s="94">
        <v>35833309</v>
      </c>
      <c r="N51" s="93">
        <v>25240000</v>
      </c>
      <c r="O51" s="94">
        <v>7270227</v>
      </c>
      <c r="P51" s="93">
        <f t="shared" si="27"/>
        <v>54999000</v>
      </c>
      <c r="Q51" s="94">
        <f t="shared" si="28"/>
        <v>45663939</v>
      </c>
      <c r="R51" s="48">
        <f t="shared" si="29"/>
        <v>303.96927016645327</v>
      </c>
      <c r="S51" s="49">
        <f t="shared" si="30"/>
        <v>-79.710980640944996</v>
      </c>
      <c r="T51" s="48">
        <f t="shared" si="31"/>
        <v>99.99818181818182</v>
      </c>
      <c r="U51" s="50">
        <f t="shared" si="32"/>
        <v>83.02534363636363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55000000</v>
      </c>
      <c r="C53" s="95">
        <f>SUM(C42:C52)</f>
        <v>0</v>
      </c>
      <c r="D53" s="95"/>
      <c r="E53" s="95">
        <f t="shared" si="26"/>
        <v>55000000</v>
      </c>
      <c r="F53" s="96">
        <f t="shared" ref="F53:O53" si="33">SUM(F42:F52)</f>
        <v>55000000</v>
      </c>
      <c r="G53" s="97">
        <f t="shared" si="33"/>
        <v>55000000</v>
      </c>
      <c r="H53" s="96">
        <f t="shared" si="33"/>
        <v>1892000</v>
      </c>
      <c r="I53" s="97">
        <f t="shared" si="33"/>
        <v>1405034</v>
      </c>
      <c r="J53" s="96">
        <f t="shared" si="33"/>
        <v>21619000</v>
      </c>
      <c r="K53" s="97">
        <f t="shared" si="33"/>
        <v>1155369</v>
      </c>
      <c r="L53" s="96">
        <f t="shared" si="33"/>
        <v>6248000</v>
      </c>
      <c r="M53" s="97">
        <f t="shared" si="33"/>
        <v>35833309</v>
      </c>
      <c r="N53" s="96">
        <f t="shared" si="33"/>
        <v>25240000</v>
      </c>
      <c r="O53" s="97">
        <f t="shared" si="33"/>
        <v>7270227</v>
      </c>
      <c r="P53" s="96">
        <f t="shared" si="27"/>
        <v>54999000</v>
      </c>
      <c r="Q53" s="97">
        <f t="shared" si="28"/>
        <v>45663939</v>
      </c>
      <c r="R53" s="52">
        <f t="shared" si="29"/>
        <v>303.96927016645327</v>
      </c>
      <c r="S53" s="53">
        <f t="shared" si="30"/>
        <v>-79.710980640944996</v>
      </c>
      <c r="T53" s="52">
        <f>IF((+$E43+$E45+$E47+$E48+$E51) =0,0,(P53   /(+$E43+$E45+$E47+$E48+$E51) )*100)</f>
        <v>99.99818181818182</v>
      </c>
      <c r="U53" s="54">
        <f>IF((+$E43+$E45+$E47+$E48+$E51) =0,0,(Q53   /(+$E43+$E45+$E47+$E48+$E51) )*100)</f>
        <v>83.02534363636363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70715000</v>
      </c>
      <c r="C67" s="104">
        <f>SUM(C9:C14,C17:C23,C26:C29,C32,C35:C39,C42:C52,C55:C58,C61:C65)</f>
        <v>-2000000</v>
      </c>
      <c r="D67" s="104"/>
      <c r="E67" s="104">
        <f t="shared" si="35"/>
        <v>68715000</v>
      </c>
      <c r="F67" s="105">
        <f t="shared" ref="F67:O67" si="43">SUM(F9:F14,F17:F23,F26:F29,F32,F35:F39,F42:F52,F55:F58,F61:F65)</f>
        <v>68715000</v>
      </c>
      <c r="G67" s="106">
        <f t="shared" si="43"/>
        <v>65684000</v>
      </c>
      <c r="H67" s="105">
        <f t="shared" si="43"/>
        <v>3850000</v>
      </c>
      <c r="I67" s="106">
        <f t="shared" si="43"/>
        <v>3281973</v>
      </c>
      <c r="J67" s="105">
        <f t="shared" si="43"/>
        <v>23799000</v>
      </c>
      <c r="K67" s="106">
        <f t="shared" si="43"/>
        <v>1579699</v>
      </c>
      <c r="L67" s="105">
        <f t="shared" si="43"/>
        <v>10351000</v>
      </c>
      <c r="M67" s="106">
        <f t="shared" si="43"/>
        <v>41226778</v>
      </c>
      <c r="N67" s="105">
        <f t="shared" si="43"/>
        <v>26316000</v>
      </c>
      <c r="O67" s="106">
        <f t="shared" si="43"/>
        <v>7853303</v>
      </c>
      <c r="P67" s="105">
        <f t="shared" si="36"/>
        <v>64316000</v>
      </c>
      <c r="Q67" s="106">
        <f t="shared" si="37"/>
        <v>53941753</v>
      </c>
      <c r="R67" s="61">
        <f t="shared" si="38"/>
        <v>154.23630567094966</v>
      </c>
      <c r="S67" s="62">
        <f t="shared" si="39"/>
        <v>-80.950965898911619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97.91730101699045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82.123124352962677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204109000</v>
      </c>
      <c r="C69" s="92">
        <v>13000000</v>
      </c>
      <c r="D69" s="92"/>
      <c r="E69" s="92">
        <f>$B69      +$C69      +$D69</f>
        <v>217109000</v>
      </c>
      <c r="F69" s="93">
        <v>217109000</v>
      </c>
      <c r="G69" s="94">
        <v>217109000</v>
      </c>
      <c r="H69" s="93">
        <v>57661000</v>
      </c>
      <c r="I69" s="94">
        <v>44689251</v>
      </c>
      <c r="J69" s="93">
        <v>70650000</v>
      </c>
      <c r="K69" s="94">
        <v>12422100</v>
      </c>
      <c r="L69" s="93">
        <v>29929000</v>
      </c>
      <c r="M69" s="94">
        <v>96084632</v>
      </c>
      <c r="N69" s="93">
        <v>58869000</v>
      </c>
      <c r="O69" s="94">
        <v>46719699</v>
      </c>
      <c r="P69" s="93">
        <f>$H69      +$J69      +$L69      +$N69</f>
        <v>217109000</v>
      </c>
      <c r="Q69" s="94">
        <f>$I69      +$K69      +$M69      +$O69</f>
        <v>199915682</v>
      </c>
      <c r="R69" s="48">
        <f>IF(($L69      =0),0,((($N69      -$L69      )/$L69      )*100))</f>
        <v>96.695512713421763</v>
      </c>
      <c r="S69" s="49">
        <f>IF(($M69      =0),0,((($O69      -$M69      )/$M69      )*100))</f>
        <v>-51.376512531161069</v>
      </c>
      <c r="T69" s="48">
        <f>IF(($E69      =0),0,(($P69      /$E69      )*100))</f>
        <v>100</v>
      </c>
      <c r="U69" s="50">
        <f>IF(($E69      =0),0,(($Q69      /$E69      )*100))</f>
        <v>92.080789833678011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204109000</v>
      </c>
      <c r="C70" s="101">
        <f>C69</f>
        <v>13000000</v>
      </c>
      <c r="D70" s="101"/>
      <c r="E70" s="101">
        <f>$B70      +$C70      +$D70</f>
        <v>217109000</v>
      </c>
      <c r="F70" s="102">
        <f t="shared" ref="F70:O70" si="44">F69</f>
        <v>217109000</v>
      </c>
      <c r="G70" s="103">
        <f t="shared" si="44"/>
        <v>217109000</v>
      </c>
      <c r="H70" s="102">
        <f t="shared" si="44"/>
        <v>57661000</v>
      </c>
      <c r="I70" s="103">
        <f t="shared" si="44"/>
        <v>44689251</v>
      </c>
      <c r="J70" s="102">
        <f t="shared" si="44"/>
        <v>70650000</v>
      </c>
      <c r="K70" s="103">
        <f t="shared" si="44"/>
        <v>12422100</v>
      </c>
      <c r="L70" s="102">
        <f t="shared" si="44"/>
        <v>29929000</v>
      </c>
      <c r="M70" s="103">
        <f t="shared" si="44"/>
        <v>96084632</v>
      </c>
      <c r="N70" s="102">
        <f t="shared" si="44"/>
        <v>58869000</v>
      </c>
      <c r="O70" s="103">
        <f t="shared" si="44"/>
        <v>46719699</v>
      </c>
      <c r="P70" s="102">
        <f>$H70      +$J70      +$L70      +$N70</f>
        <v>217109000</v>
      </c>
      <c r="Q70" s="103">
        <f>$I70      +$K70      +$M70      +$O70</f>
        <v>199915682</v>
      </c>
      <c r="R70" s="57">
        <f>IF(($L70      =0),0,((($N70      -$L70      )/$L70      )*100))</f>
        <v>96.695512713421763</v>
      </c>
      <c r="S70" s="58">
        <f>IF(($M70      =0),0,((($O70      -$M70      )/$M70      )*100))</f>
        <v>-51.376512531161069</v>
      </c>
      <c r="T70" s="57">
        <f>IF($E70   =0,0,($P70   /$E70   )*100)</f>
        <v>100</v>
      </c>
      <c r="U70" s="59">
        <f>IF($E70   =0,0,($Q70   /$E70 )*100)</f>
        <v>92.080789833678011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204109000</v>
      </c>
      <c r="C71" s="104">
        <f>C69</f>
        <v>13000000</v>
      </c>
      <c r="D71" s="104"/>
      <c r="E71" s="104">
        <f>$B71      +$C71      +$D71</f>
        <v>217109000</v>
      </c>
      <c r="F71" s="105">
        <f t="shared" ref="F71:O71" si="45">F69</f>
        <v>217109000</v>
      </c>
      <c r="G71" s="106">
        <f t="shared" si="45"/>
        <v>217109000</v>
      </c>
      <c r="H71" s="105">
        <f t="shared" si="45"/>
        <v>57661000</v>
      </c>
      <c r="I71" s="106">
        <f t="shared" si="45"/>
        <v>44689251</v>
      </c>
      <c r="J71" s="105">
        <f t="shared" si="45"/>
        <v>70650000</v>
      </c>
      <c r="K71" s="106">
        <f t="shared" si="45"/>
        <v>12422100</v>
      </c>
      <c r="L71" s="105">
        <f t="shared" si="45"/>
        <v>29929000</v>
      </c>
      <c r="M71" s="106">
        <f t="shared" si="45"/>
        <v>96084632</v>
      </c>
      <c r="N71" s="105">
        <f t="shared" si="45"/>
        <v>58869000</v>
      </c>
      <c r="O71" s="106">
        <f t="shared" si="45"/>
        <v>46719699</v>
      </c>
      <c r="P71" s="105">
        <f>$H71      +$J71      +$L71      +$N71</f>
        <v>217109000</v>
      </c>
      <c r="Q71" s="106">
        <f>$I71      +$K71      +$M71      +$O71</f>
        <v>199915682</v>
      </c>
      <c r="R71" s="61">
        <f>IF(($L71      =0),0,((($N71      -$L71      )/$L71      )*100))</f>
        <v>96.695512713421763</v>
      </c>
      <c r="S71" s="62">
        <f>IF(($M71      =0),0,((($O71      -$M71      )/$M71      )*100))</f>
        <v>-51.376512531161069</v>
      </c>
      <c r="T71" s="61">
        <f>IF($E71   =0,0,($P71   /$E71   )*100)</f>
        <v>100</v>
      </c>
      <c r="U71" s="65">
        <f>IF($E71   =0,0,($Q71   /$E71   )*100)</f>
        <v>92.080789833678011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274824000</v>
      </c>
      <c r="C72" s="104">
        <f>SUM(C9:C14,C17:C23,C26:C29,C32,C35:C39,C42:C52,C55:C58,C61:C65,C69)</f>
        <v>11000000</v>
      </c>
      <c r="D72" s="104"/>
      <c r="E72" s="104">
        <f>$B72      +$C72      +$D72</f>
        <v>285824000</v>
      </c>
      <c r="F72" s="105">
        <f t="shared" ref="F72:O72" si="46">SUM(F9:F14,F17:F23,F26:F29,F32,F35:F39,F42:F52,F55:F58,F61:F65,F69)</f>
        <v>285824000</v>
      </c>
      <c r="G72" s="106">
        <f t="shared" si="46"/>
        <v>282793000</v>
      </c>
      <c r="H72" s="105">
        <f t="shared" si="46"/>
        <v>61511000</v>
      </c>
      <c r="I72" s="106">
        <f t="shared" si="46"/>
        <v>47971224</v>
      </c>
      <c r="J72" s="105">
        <f t="shared" si="46"/>
        <v>94449000</v>
      </c>
      <c r="K72" s="106">
        <f t="shared" si="46"/>
        <v>14001799</v>
      </c>
      <c r="L72" s="105">
        <f t="shared" si="46"/>
        <v>40280000</v>
      </c>
      <c r="M72" s="106">
        <f t="shared" si="46"/>
        <v>137311410</v>
      </c>
      <c r="N72" s="105">
        <f t="shared" si="46"/>
        <v>85185000</v>
      </c>
      <c r="O72" s="106">
        <f t="shared" si="46"/>
        <v>54573002</v>
      </c>
      <c r="P72" s="105">
        <f>$H72      +$J72      +$L72      +$N72</f>
        <v>281425000</v>
      </c>
      <c r="Q72" s="106">
        <f>$I72      +$K72      +$M72      +$O72</f>
        <v>253857435</v>
      </c>
      <c r="R72" s="61">
        <f>IF(($L72      =0),0,((($N72      -$L72      )/$L72      )*100))</f>
        <v>111.48212512413109</v>
      </c>
      <c r="S72" s="62">
        <f>IF(($M72      =0),0,((($O72      -$M72      )/$M72      )*100))</f>
        <v>-60.256032619576182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99.516253938393092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89.767934496256984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FCeA7/s/qK07Yb9kmqgwnE463iZgqthYmdhLjJ5Juo1nFIz6bDB/fV54wTnWZjjL1z6XPbCj/xErHyEgqjHOTA==" saltValue="kNmh8SEDkrHb/SQDOSh7r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120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1200000</v>
      </c>
      <c r="C10" s="92">
        <v>0</v>
      </c>
      <c r="D10" s="92"/>
      <c r="E10" s="92">
        <f t="shared" ref="E10:E15" si="0">$B10      +$C10      +$D10</f>
        <v>1200000</v>
      </c>
      <c r="F10" s="93">
        <v>1200000</v>
      </c>
      <c r="G10" s="94">
        <v>1200000</v>
      </c>
      <c r="H10" s="93">
        <v>153000</v>
      </c>
      <c r="I10" s="94"/>
      <c r="J10" s="93">
        <v>201000</v>
      </c>
      <c r="K10" s="94">
        <v>355874</v>
      </c>
      <c r="L10" s="93">
        <v>294000</v>
      </c>
      <c r="M10" s="94">
        <v>229946</v>
      </c>
      <c r="N10" s="93">
        <v>490000</v>
      </c>
      <c r="O10" s="94">
        <v>614179</v>
      </c>
      <c r="P10" s="93">
        <f t="shared" ref="P10:P15" si="1">$H10      +$J10      +$L10      +$N10</f>
        <v>1138000</v>
      </c>
      <c r="Q10" s="94">
        <f t="shared" ref="Q10:Q15" si="2">$I10      +$K10      +$M10      +$O10</f>
        <v>1199999</v>
      </c>
      <c r="R10" s="48">
        <f t="shared" ref="R10:R15" si="3">IF(($L10      =0),0,((($N10      -$L10      )/$L10      )*100))</f>
        <v>66.666666666666657</v>
      </c>
      <c r="S10" s="49">
        <f t="shared" ref="S10:S15" si="4">IF(($M10      =0),0,((($O10      -$M10      )/$M10      )*100))</f>
        <v>167.09705757003817</v>
      </c>
      <c r="T10" s="48">
        <f t="shared" ref="T10:T14" si="5">IF(($E10      =0),0,(($P10      /$E10      )*100))</f>
        <v>94.833333333333343</v>
      </c>
      <c r="U10" s="50">
        <f t="shared" ref="U10:U14" si="6">IF(($E10      =0),0,(($Q10      /$E10      )*100))</f>
        <v>99.999916666666664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1200000</v>
      </c>
      <c r="C15" s="95">
        <f>SUM(C9:C14)</f>
        <v>0</v>
      </c>
      <c r="D15" s="95"/>
      <c r="E15" s="95">
        <f t="shared" si="0"/>
        <v>1200000</v>
      </c>
      <c r="F15" s="96">
        <f t="shared" ref="F15:O15" si="7">SUM(F9:F14)</f>
        <v>1200000</v>
      </c>
      <c r="G15" s="97">
        <f t="shared" si="7"/>
        <v>1200000</v>
      </c>
      <c r="H15" s="96">
        <f t="shared" si="7"/>
        <v>153000</v>
      </c>
      <c r="I15" s="97">
        <f t="shared" si="7"/>
        <v>0</v>
      </c>
      <c r="J15" s="96">
        <f t="shared" si="7"/>
        <v>201000</v>
      </c>
      <c r="K15" s="97">
        <f t="shared" si="7"/>
        <v>355874</v>
      </c>
      <c r="L15" s="96">
        <f t="shared" si="7"/>
        <v>294000</v>
      </c>
      <c r="M15" s="97">
        <f t="shared" si="7"/>
        <v>229946</v>
      </c>
      <c r="N15" s="96">
        <f t="shared" si="7"/>
        <v>490000</v>
      </c>
      <c r="O15" s="97">
        <f t="shared" si="7"/>
        <v>614179</v>
      </c>
      <c r="P15" s="96">
        <f t="shared" si="1"/>
        <v>1138000</v>
      </c>
      <c r="Q15" s="97">
        <f t="shared" si="2"/>
        <v>1199999</v>
      </c>
      <c r="R15" s="52">
        <f t="shared" si="3"/>
        <v>66.666666666666657</v>
      </c>
      <c r="S15" s="53">
        <f t="shared" si="4"/>
        <v>167.09705757003817</v>
      </c>
      <c r="T15" s="52">
        <f>IF((SUM($E9:$E13))=0,0,(P15/(SUM($E9:$E13))*100))</f>
        <v>94.833333333333343</v>
      </c>
      <c r="U15" s="54">
        <f>IF((SUM($E9:$E13))=0,0,(Q15/(SUM($E9:$E13))*100))</f>
        <v>99.999916666666664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4031000</v>
      </c>
      <c r="C19" s="92">
        <v>0</v>
      </c>
      <c r="D19" s="92"/>
      <c r="E19" s="92">
        <f t="shared" si="8"/>
        <v>4031000</v>
      </c>
      <c r="F19" s="93">
        <v>4031000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4031000</v>
      </c>
      <c r="C24" s="95">
        <f>SUM(C17:C23)</f>
        <v>0</v>
      </c>
      <c r="D24" s="95"/>
      <c r="E24" s="95">
        <f t="shared" si="8"/>
        <v>4031000</v>
      </c>
      <c r="F24" s="96">
        <f t="shared" ref="F24:O24" si="15">SUM(F17:F23)</f>
        <v>4031000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2275000</v>
      </c>
      <c r="C29" s="92">
        <v>0</v>
      </c>
      <c r="D29" s="92"/>
      <c r="E29" s="92">
        <f>$B29      +$C29      +$D29</f>
        <v>2275000</v>
      </c>
      <c r="F29" s="93">
        <v>2275000</v>
      </c>
      <c r="G29" s="94">
        <v>2275000</v>
      </c>
      <c r="H29" s="93"/>
      <c r="I29" s="94"/>
      <c r="J29" s="93">
        <v>1000000</v>
      </c>
      <c r="K29" s="94">
        <v>1000000</v>
      </c>
      <c r="L29" s="93">
        <v>400000</v>
      </c>
      <c r="M29" s="94"/>
      <c r="N29" s="93">
        <v>608000</v>
      </c>
      <c r="O29" s="94">
        <v>1275000</v>
      </c>
      <c r="P29" s="93">
        <f>$H29      +$J29      +$L29      +$N29</f>
        <v>2008000</v>
      </c>
      <c r="Q29" s="94">
        <f>$I29      +$K29      +$M29      +$O29</f>
        <v>2275000</v>
      </c>
      <c r="R29" s="48">
        <f>IF(($L29      =0),0,((($N29      -$L29      )/$L29      )*100))</f>
        <v>52</v>
      </c>
      <c r="S29" s="49">
        <f>IF(($M29      =0),0,((($O29      -$M29      )/$M29      )*100))</f>
        <v>0</v>
      </c>
      <c r="T29" s="48">
        <f>IF(($E29      =0),0,(($P29      /$E29      )*100))</f>
        <v>88.263736263736263</v>
      </c>
      <c r="U29" s="50">
        <f>IF(($E29      =0),0,(($Q29      /$E29      )*100))</f>
        <v>100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2275000</v>
      </c>
      <c r="C30" s="95">
        <f>SUM(C26:C29)</f>
        <v>0</v>
      </c>
      <c r="D30" s="95"/>
      <c r="E30" s="95">
        <f>$B30      +$C30      +$D30</f>
        <v>2275000</v>
      </c>
      <c r="F30" s="96">
        <f t="shared" ref="F30:O30" si="16">SUM(F26:F29)</f>
        <v>2275000</v>
      </c>
      <c r="G30" s="97">
        <f t="shared" si="16"/>
        <v>2275000</v>
      </c>
      <c r="H30" s="96">
        <f t="shared" si="16"/>
        <v>0</v>
      </c>
      <c r="I30" s="97">
        <f t="shared" si="16"/>
        <v>0</v>
      </c>
      <c r="J30" s="96">
        <f t="shared" si="16"/>
        <v>1000000</v>
      </c>
      <c r="K30" s="97">
        <f t="shared" si="16"/>
        <v>1000000</v>
      </c>
      <c r="L30" s="96">
        <f t="shared" si="16"/>
        <v>400000</v>
      </c>
      <c r="M30" s="97">
        <f t="shared" si="16"/>
        <v>0</v>
      </c>
      <c r="N30" s="96">
        <f t="shared" si="16"/>
        <v>608000</v>
      </c>
      <c r="O30" s="97">
        <f t="shared" si="16"/>
        <v>1275000</v>
      </c>
      <c r="P30" s="96">
        <f>$H30      +$J30      +$L30      +$N30</f>
        <v>2008000</v>
      </c>
      <c r="Q30" s="97">
        <f>$I30      +$K30      +$M30      +$O30</f>
        <v>2275000</v>
      </c>
      <c r="R30" s="52">
        <f>IF(($L30      =0),0,((($N30      -$L30      )/$L30      )*100))</f>
        <v>52</v>
      </c>
      <c r="S30" s="53">
        <f>IF(($M30      =0),0,((($O30      -$M30      )/$M30      )*100))</f>
        <v>0</v>
      </c>
      <c r="T30" s="52">
        <f>IF($E30   =0,0,($P30   /$E30   )*100)</f>
        <v>88.263736263736263</v>
      </c>
      <c r="U30" s="54">
        <f>IF($E30   =0,0,($Q30   /$E30   )*100)</f>
        <v>100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4596000</v>
      </c>
      <c r="C32" s="92">
        <v>0</v>
      </c>
      <c r="D32" s="92"/>
      <c r="E32" s="92">
        <f>$B32      +$C32      +$D32</f>
        <v>4596000</v>
      </c>
      <c r="F32" s="93">
        <v>4596000</v>
      </c>
      <c r="G32" s="94">
        <v>4596000</v>
      </c>
      <c r="H32" s="93">
        <v>1052000</v>
      </c>
      <c r="I32" s="94"/>
      <c r="J32" s="93">
        <v>2520000</v>
      </c>
      <c r="K32" s="94">
        <v>3217000</v>
      </c>
      <c r="L32" s="93">
        <v>1024000</v>
      </c>
      <c r="M32" s="94">
        <v>1379000</v>
      </c>
      <c r="N32" s="93"/>
      <c r="O32" s="94"/>
      <c r="P32" s="93">
        <f>$H32      +$J32      +$L32      +$N32</f>
        <v>4596000</v>
      </c>
      <c r="Q32" s="94">
        <f>$I32      +$K32      +$M32      +$O32</f>
        <v>4596000</v>
      </c>
      <c r="R32" s="48">
        <f>IF(($L32      =0),0,((($N32      -$L32      )/$L32      )*100))</f>
        <v>-100</v>
      </c>
      <c r="S32" s="49">
        <f>IF(($M32      =0),0,((($O32      -$M32      )/$M32      )*100))</f>
        <v>-100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4596000</v>
      </c>
      <c r="C33" s="95">
        <f>C32</f>
        <v>0</v>
      </c>
      <c r="D33" s="95"/>
      <c r="E33" s="95">
        <f>$B33      +$C33      +$D33</f>
        <v>4596000</v>
      </c>
      <c r="F33" s="96">
        <f t="shared" ref="F33:O33" si="17">F32</f>
        <v>4596000</v>
      </c>
      <c r="G33" s="97">
        <f t="shared" si="17"/>
        <v>4596000</v>
      </c>
      <c r="H33" s="96">
        <f t="shared" si="17"/>
        <v>1052000</v>
      </c>
      <c r="I33" s="97">
        <f t="shared" si="17"/>
        <v>0</v>
      </c>
      <c r="J33" s="96">
        <f t="shared" si="17"/>
        <v>2520000</v>
      </c>
      <c r="K33" s="97">
        <f t="shared" si="17"/>
        <v>3217000</v>
      </c>
      <c r="L33" s="96">
        <f t="shared" si="17"/>
        <v>1024000</v>
      </c>
      <c r="M33" s="97">
        <f t="shared" si="17"/>
        <v>1379000</v>
      </c>
      <c r="N33" s="96">
        <f t="shared" si="17"/>
        <v>0</v>
      </c>
      <c r="O33" s="97">
        <f t="shared" si="17"/>
        <v>0</v>
      </c>
      <c r="P33" s="96">
        <f>$H33      +$J33      +$L33      +$N33</f>
        <v>4596000</v>
      </c>
      <c r="Q33" s="97">
        <f>$I33      +$K33      +$M33      +$O33</f>
        <v>4596000</v>
      </c>
      <c r="R33" s="52">
        <f>IF(($L33      =0),0,((($N33      -$L33      )/$L33      )*100))</f>
        <v>-100</v>
      </c>
      <c r="S33" s="53">
        <f>IF(($M33      =0),0,((($O33      -$M33      )/$M33      )*100))</f>
        <v>-100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90700000</v>
      </c>
      <c r="C51" s="92">
        <v>25000000</v>
      </c>
      <c r="D51" s="92"/>
      <c r="E51" s="92">
        <f t="shared" si="26"/>
        <v>115700000</v>
      </c>
      <c r="F51" s="93">
        <v>115700000</v>
      </c>
      <c r="G51" s="94">
        <v>115700000</v>
      </c>
      <c r="H51" s="93">
        <v>21839000</v>
      </c>
      <c r="I51" s="94"/>
      <c r="J51" s="93">
        <v>20800000</v>
      </c>
      <c r="K51" s="94">
        <v>42678590</v>
      </c>
      <c r="L51" s="93">
        <v>8139000</v>
      </c>
      <c r="M51" s="94">
        <v>8139702</v>
      </c>
      <c r="N51" s="93">
        <v>64922000</v>
      </c>
      <c r="O51" s="94">
        <v>64881707</v>
      </c>
      <c r="P51" s="93">
        <f t="shared" si="27"/>
        <v>115700000</v>
      </c>
      <c r="Q51" s="94">
        <f t="shared" si="28"/>
        <v>115699999</v>
      </c>
      <c r="R51" s="48">
        <f t="shared" si="29"/>
        <v>697.66556087971492</v>
      </c>
      <c r="S51" s="49">
        <f t="shared" si="30"/>
        <v>697.10174893380611</v>
      </c>
      <c r="T51" s="48">
        <f t="shared" si="31"/>
        <v>100</v>
      </c>
      <c r="U51" s="50">
        <f t="shared" si="32"/>
        <v>99.999999135695759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90700000</v>
      </c>
      <c r="C53" s="95">
        <f>SUM(C42:C52)</f>
        <v>25000000</v>
      </c>
      <c r="D53" s="95"/>
      <c r="E53" s="95">
        <f t="shared" si="26"/>
        <v>115700000</v>
      </c>
      <c r="F53" s="96">
        <f t="shared" ref="F53:O53" si="33">SUM(F42:F52)</f>
        <v>115700000</v>
      </c>
      <c r="G53" s="97">
        <f t="shared" si="33"/>
        <v>115700000</v>
      </c>
      <c r="H53" s="96">
        <f t="shared" si="33"/>
        <v>21839000</v>
      </c>
      <c r="I53" s="97">
        <f t="shared" si="33"/>
        <v>0</v>
      </c>
      <c r="J53" s="96">
        <f t="shared" si="33"/>
        <v>20800000</v>
      </c>
      <c r="K53" s="97">
        <f t="shared" si="33"/>
        <v>42678590</v>
      </c>
      <c r="L53" s="96">
        <f t="shared" si="33"/>
        <v>8139000</v>
      </c>
      <c r="M53" s="97">
        <f t="shared" si="33"/>
        <v>8139702</v>
      </c>
      <c r="N53" s="96">
        <f t="shared" si="33"/>
        <v>64922000</v>
      </c>
      <c r="O53" s="97">
        <f t="shared" si="33"/>
        <v>64881707</v>
      </c>
      <c r="P53" s="96">
        <f t="shared" si="27"/>
        <v>115700000</v>
      </c>
      <c r="Q53" s="97">
        <f t="shared" si="28"/>
        <v>115699999</v>
      </c>
      <c r="R53" s="52">
        <f t="shared" si="29"/>
        <v>697.66556087971492</v>
      </c>
      <c r="S53" s="53">
        <f t="shared" si="30"/>
        <v>697.10174893380611</v>
      </c>
      <c r="T53" s="52">
        <f>IF((+$E43+$E45+$E47+$E48+$E51) =0,0,(P53   /(+$E43+$E45+$E47+$E48+$E51) )*100)</f>
        <v>100</v>
      </c>
      <c r="U53" s="54">
        <f>IF((+$E43+$E45+$E47+$E48+$E51) =0,0,(Q53   /(+$E43+$E45+$E47+$E48+$E51) )*100)</f>
        <v>99.999999135695759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102802000</v>
      </c>
      <c r="C67" s="104">
        <f>SUM(C9:C14,C17:C23,C26:C29,C32,C35:C39,C42:C52,C55:C58,C61:C65)</f>
        <v>25000000</v>
      </c>
      <c r="D67" s="104"/>
      <c r="E67" s="104">
        <f t="shared" si="35"/>
        <v>127802000</v>
      </c>
      <c r="F67" s="105">
        <f t="shared" ref="F67:O67" si="43">SUM(F9:F14,F17:F23,F26:F29,F32,F35:F39,F42:F52,F55:F58,F61:F65)</f>
        <v>127802000</v>
      </c>
      <c r="G67" s="106">
        <f t="shared" si="43"/>
        <v>123771000</v>
      </c>
      <c r="H67" s="105">
        <f t="shared" si="43"/>
        <v>23044000</v>
      </c>
      <c r="I67" s="106">
        <f t="shared" si="43"/>
        <v>0</v>
      </c>
      <c r="J67" s="105">
        <f t="shared" si="43"/>
        <v>24521000</v>
      </c>
      <c r="K67" s="106">
        <f t="shared" si="43"/>
        <v>47251464</v>
      </c>
      <c r="L67" s="105">
        <f t="shared" si="43"/>
        <v>9857000</v>
      </c>
      <c r="M67" s="106">
        <f t="shared" si="43"/>
        <v>9748648</v>
      </c>
      <c r="N67" s="105">
        <f t="shared" si="43"/>
        <v>66020000</v>
      </c>
      <c r="O67" s="106">
        <f t="shared" si="43"/>
        <v>66770886</v>
      </c>
      <c r="P67" s="105">
        <f t="shared" si="36"/>
        <v>123442000</v>
      </c>
      <c r="Q67" s="106">
        <f t="shared" si="37"/>
        <v>123770998</v>
      </c>
      <c r="R67" s="61">
        <f t="shared" si="38"/>
        <v>569.77782286699801</v>
      </c>
      <c r="S67" s="62">
        <f t="shared" si="39"/>
        <v>584.92457620790083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99.734186521883146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99.999998384112601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212880000</v>
      </c>
      <c r="C69" s="92">
        <v>8000000</v>
      </c>
      <c r="D69" s="92"/>
      <c r="E69" s="92">
        <f>$B69      +$C69      +$D69</f>
        <v>220880000</v>
      </c>
      <c r="F69" s="93">
        <v>220880000</v>
      </c>
      <c r="G69" s="94">
        <v>220880000</v>
      </c>
      <c r="H69" s="93">
        <v>80462000</v>
      </c>
      <c r="I69" s="94"/>
      <c r="J69" s="93">
        <v>47980000</v>
      </c>
      <c r="K69" s="94">
        <v>126918560</v>
      </c>
      <c r="L69" s="93">
        <v>24962000</v>
      </c>
      <c r="M69" s="94">
        <v>13597902</v>
      </c>
      <c r="N69" s="93">
        <v>67476000</v>
      </c>
      <c r="O69" s="94">
        <v>80363539</v>
      </c>
      <c r="P69" s="93">
        <f>$H69      +$J69      +$L69      +$N69</f>
        <v>220880000</v>
      </c>
      <c r="Q69" s="94">
        <f>$I69      +$K69      +$M69      +$O69</f>
        <v>220880001</v>
      </c>
      <c r="R69" s="48">
        <f>IF(($L69      =0),0,((($N69      -$L69      )/$L69      )*100))</f>
        <v>170.31487861549556</v>
      </c>
      <c r="S69" s="49">
        <f>IF(($M69      =0),0,((($O69      -$M69      )/$M69      )*100))</f>
        <v>490.99954537104333</v>
      </c>
      <c r="T69" s="48">
        <f>IF(($E69      =0),0,(($P69      /$E69      )*100))</f>
        <v>100</v>
      </c>
      <c r="U69" s="50">
        <f>IF(($E69      =0),0,(($Q69      /$E69      )*100))</f>
        <v>100.00000045273451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212880000</v>
      </c>
      <c r="C70" s="101">
        <f>C69</f>
        <v>8000000</v>
      </c>
      <c r="D70" s="101"/>
      <c r="E70" s="101">
        <f>$B70      +$C70      +$D70</f>
        <v>220880000</v>
      </c>
      <c r="F70" s="102">
        <f t="shared" ref="F70:O70" si="44">F69</f>
        <v>220880000</v>
      </c>
      <c r="G70" s="103">
        <f t="shared" si="44"/>
        <v>220880000</v>
      </c>
      <c r="H70" s="102">
        <f t="shared" si="44"/>
        <v>80462000</v>
      </c>
      <c r="I70" s="103">
        <f t="shared" si="44"/>
        <v>0</v>
      </c>
      <c r="J70" s="102">
        <f t="shared" si="44"/>
        <v>47980000</v>
      </c>
      <c r="K70" s="103">
        <f t="shared" si="44"/>
        <v>126918560</v>
      </c>
      <c r="L70" s="102">
        <f t="shared" si="44"/>
        <v>24962000</v>
      </c>
      <c r="M70" s="103">
        <f t="shared" si="44"/>
        <v>13597902</v>
      </c>
      <c r="N70" s="102">
        <f t="shared" si="44"/>
        <v>67476000</v>
      </c>
      <c r="O70" s="103">
        <f t="shared" si="44"/>
        <v>80363539</v>
      </c>
      <c r="P70" s="102">
        <f>$H70      +$J70      +$L70      +$N70</f>
        <v>220880000</v>
      </c>
      <c r="Q70" s="103">
        <f>$I70      +$K70      +$M70      +$O70</f>
        <v>220880001</v>
      </c>
      <c r="R70" s="57">
        <f>IF(($L70      =0),0,((($N70      -$L70      )/$L70      )*100))</f>
        <v>170.31487861549556</v>
      </c>
      <c r="S70" s="58">
        <f>IF(($M70      =0),0,((($O70      -$M70      )/$M70      )*100))</f>
        <v>490.99954537104333</v>
      </c>
      <c r="T70" s="57">
        <f>IF($E70   =0,0,($P70   /$E70   )*100)</f>
        <v>100</v>
      </c>
      <c r="U70" s="59">
        <f>IF($E70   =0,0,($Q70   /$E70 )*100)</f>
        <v>100.00000045273451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212880000</v>
      </c>
      <c r="C71" s="104">
        <f>C69</f>
        <v>8000000</v>
      </c>
      <c r="D71" s="104"/>
      <c r="E71" s="104">
        <f>$B71      +$C71      +$D71</f>
        <v>220880000</v>
      </c>
      <c r="F71" s="105">
        <f t="shared" ref="F71:O71" si="45">F69</f>
        <v>220880000</v>
      </c>
      <c r="G71" s="106">
        <f t="shared" si="45"/>
        <v>220880000</v>
      </c>
      <c r="H71" s="105">
        <f t="shared" si="45"/>
        <v>80462000</v>
      </c>
      <c r="I71" s="106">
        <f t="shared" si="45"/>
        <v>0</v>
      </c>
      <c r="J71" s="105">
        <f t="shared" si="45"/>
        <v>47980000</v>
      </c>
      <c r="K71" s="106">
        <f t="shared" si="45"/>
        <v>126918560</v>
      </c>
      <c r="L71" s="105">
        <f t="shared" si="45"/>
        <v>24962000</v>
      </c>
      <c r="M71" s="106">
        <f t="shared" si="45"/>
        <v>13597902</v>
      </c>
      <c r="N71" s="105">
        <f t="shared" si="45"/>
        <v>67476000</v>
      </c>
      <c r="O71" s="106">
        <f t="shared" si="45"/>
        <v>80363539</v>
      </c>
      <c r="P71" s="105">
        <f>$H71      +$J71      +$L71      +$N71</f>
        <v>220880000</v>
      </c>
      <c r="Q71" s="106">
        <f>$I71      +$K71      +$M71      +$O71</f>
        <v>220880001</v>
      </c>
      <c r="R71" s="61">
        <f>IF(($L71      =0),0,((($N71      -$L71      )/$L71      )*100))</f>
        <v>170.31487861549556</v>
      </c>
      <c r="S71" s="62">
        <f>IF(($M71      =0),0,((($O71      -$M71      )/$M71      )*100))</f>
        <v>490.99954537104333</v>
      </c>
      <c r="T71" s="61">
        <f>IF($E71   =0,0,($P71   /$E71   )*100)</f>
        <v>100</v>
      </c>
      <c r="U71" s="65">
        <f>IF($E71   =0,0,($Q71   /$E71   )*100)</f>
        <v>100.00000045273451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315682000</v>
      </c>
      <c r="C72" s="104">
        <f>SUM(C9:C14,C17:C23,C26:C29,C32,C35:C39,C42:C52,C55:C58,C61:C65,C69)</f>
        <v>33000000</v>
      </c>
      <c r="D72" s="104"/>
      <c r="E72" s="104">
        <f>$B72      +$C72      +$D72</f>
        <v>348682000</v>
      </c>
      <c r="F72" s="105">
        <f t="shared" ref="F72:O72" si="46">SUM(F9:F14,F17:F23,F26:F29,F32,F35:F39,F42:F52,F55:F58,F61:F65,F69)</f>
        <v>348682000</v>
      </c>
      <c r="G72" s="106">
        <f t="shared" si="46"/>
        <v>344651000</v>
      </c>
      <c r="H72" s="105">
        <f t="shared" si="46"/>
        <v>103506000</v>
      </c>
      <c r="I72" s="106">
        <f t="shared" si="46"/>
        <v>0</v>
      </c>
      <c r="J72" s="105">
        <f t="shared" si="46"/>
        <v>72501000</v>
      </c>
      <c r="K72" s="106">
        <f t="shared" si="46"/>
        <v>174170024</v>
      </c>
      <c r="L72" s="105">
        <f t="shared" si="46"/>
        <v>34819000</v>
      </c>
      <c r="M72" s="106">
        <f t="shared" si="46"/>
        <v>23346550</v>
      </c>
      <c r="N72" s="105">
        <f t="shared" si="46"/>
        <v>133496000</v>
      </c>
      <c r="O72" s="106">
        <f t="shared" si="46"/>
        <v>147134425</v>
      </c>
      <c r="P72" s="105">
        <f>$H72      +$J72      +$L72      +$N72</f>
        <v>344322000</v>
      </c>
      <c r="Q72" s="106">
        <f>$I72      +$K72      +$M72      +$O72</f>
        <v>344650999</v>
      </c>
      <c r="R72" s="61">
        <f>IF(($L72      =0),0,((($N72      -$L72      )/$L72      )*100))</f>
        <v>283.39986788822193</v>
      </c>
      <c r="S72" s="62">
        <f>IF(($M72      =0),0,((($O72      -$M72      )/$M72      )*100))</f>
        <v>530.2191330196539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99.904541115505253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99.999999709851423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uJYz8CGKu3ApbGAfAZzRgnR9563Kwx/zQwdK2DtuADs5D7Gvy6QKIKqekN0VQGthtZ0m+LDUy5BYCAJlmqBjcw==" saltValue="XaC4vfcNFb/1sGWsyH8Ji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121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49949000</v>
      </c>
      <c r="C9" s="92">
        <v>0</v>
      </c>
      <c r="D9" s="92"/>
      <c r="E9" s="92">
        <f>$B9       +$C9       +$D9</f>
        <v>49949000</v>
      </c>
      <c r="F9" s="93">
        <v>49949000</v>
      </c>
      <c r="G9" s="94">
        <v>49949000</v>
      </c>
      <c r="H9" s="93"/>
      <c r="I9" s="94"/>
      <c r="J9" s="93"/>
      <c r="K9" s="94"/>
      <c r="L9" s="93"/>
      <c r="M9" s="94"/>
      <c r="N9" s="93"/>
      <c r="O9" s="94">
        <v>354500</v>
      </c>
      <c r="P9" s="93">
        <f>$H9       +$J9       +$L9       +$N9</f>
        <v>0</v>
      </c>
      <c r="Q9" s="94">
        <f>$I9       +$K9       +$M9       +$O9</f>
        <v>354500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0.70972391839676463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1000000</v>
      </c>
      <c r="C10" s="92">
        <v>0</v>
      </c>
      <c r="D10" s="92"/>
      <c r="E10" s="92">
        <f t="shared" ref="E10:E15" si="0">$B10      +$C10      +$D10</f>
        <v>1000000</v>
      </c>
      <c r="F10" s="93">
        <v>1000000</v>
      </c>
      <c r="G10" s="94">
        <v>1000000</v>
      </c>
      <c r="H10" s="93">
        <v>213000</v>
      </c>
      <c r="I10" s="94"/>
      <c r="J10" s="93">
        <v>626000</v>
      </c>
      <c r="K10" s="94"/>
      <c r="L10" s="93">
        <v>161000</v>
      </c>
      <c r="M10" s="94"/>
      <c r="N10" s="93"/>
      <c r="O10" s="94">
        <v>20562</v>
      </c>
      <c r="P10" s="93">
        <f t="shared" ref="P10:P15" si="1">$H10      +$J10      +$L10      +$N10</f>
        <v>1000000</v>
      </c>
      <c r="Q10" s="94">
        <f t="shared" ref="Q10:Q15" si="2">$I10      +$K10      +$M10      +$O10</f>
        <v>20562</v>
      </c>
      <c r="R10" s="48">
        <f t="shared" ref="R10:R15" si="3">IF(($L10      =0),0,((($N10      -$L10      )/$L10      )*100))</f>
        <v>-100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2.0562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33500000</v>
      </c>
      <c r="C11" s="92">
        <v>0</v>
      </c>
      <c r="D11" s="92"/>
      <c r="E11" s="92">
        <f t="shared" si="0"/>
        <v>33500000</v>
      </c>
      <c r="F11" s="93">
        <v>33500000</v>
      </c>
      <c r="G11" s="94">
        <v>33500000</v>
      </c>
      <c r="H11" s="93">
        <v>4859000</v>
      </c>
      <c r="I11" s="94"/>
      <c r="J11" s="93">
        <v>5566000</v>
      </c>
      <c r="K11" s="94"/>
      <c r="L11" s="93">
        <v>4228000</v>
      </c>
      <c r="M11" s="94">
        <v>290380</v>
      </c>
      <c r="N11" s="93">
        <v>4673000</v>
      </c>
      <c r="O11" s="94">
        <v>10882159</v>
      </c>
      <c r="P11" s="93">
        <f t="shared" si="1"/>
        <v>19326000</v>
      </c>
      <c r="Q11" s="94">
        <f t="shared" si="2"/>
        <v>11172539</v>
      </c>
      <c r="R11" s="48">
        <f t="shared" si="3"/>
        <v>10.525070955534533</v>
      </c>
      <c r="S11" s="49">
        <f t="shared" si="4"/>
        <v>3647.5580274123568</v>
      </c>
      <c r="T11" s="48">
        <f t="shared" si="5"/>
        <v>57.689552238805973</v>
      </c>
      <c r="U11" s="50">
        <f t="shared" si="6"/>
        <v>33.350862686567162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61744000</v>
      </c>
      <c r="C13" s="92">
        <v>271988000</v>
      </c>
      <c r="D13" s="92"/>
      <c r="E13" s="92">
        <f t="shared" si="0"/>
        <v>333732000</v>
      </c>
      <c r="F13" s="93">
        <v>333732000</v>
      </c>
      <c r="G13" s="94">
        <v>333732000</v>
      </c>
      <c r="H13" s="93">
        <v>149000</v>
      </c>
      <c r="I13" s="94"/>
      <c r="J13" s="93">
        <v>5734000</v>
      </c>
      <c r="K13" s="94"/>
      <c r="L13" s="93">
        <v>1992000</v>
      </c>
      <c r="M13" s="94"/>
      <c r="N13" s="93">
        <v>9055000</v>
      </c>
      <c r="O13" s="94">
        <v>183173</v>
      </c>
      <c r="P13" s="93">
        <f t="shared" si="1"/>
        <v>16930000</v>
      </c>
      <c r="Q13" s="94">
        <f t="shared" si="2"/>
        <v>183173</v>
      </c>
      <c r="R13" s="48">
        <f t="shared" si="3"/>
        <v>354.56827309236945</v>
      </c>
      <c r="S13" s="49">
        <f t="shared" si="4"/>
        <v>0</v>
      </c>
      <c r="T13" s="48">
        <f t="shared" si="5"/>
        <v>5.0729327724042044</v>
      </c>
      <c r="U13" s="50">
        <f t="shared" si="6"/>
        <v>5.4886256037778809E-2</v>
      </c>
      <c r="V13" s="93">
        <v>8443000</v>
      </c>
      <c r="W13" s="94">
        <v>0</v>
      </c>
    </row>
    <row r="14" spans="1:23" ht="12.95" customHeight="1" x14ac:dyDescent="0.2">
      <c r="A14" s="47" t="s">
        <v>40</v>
      </c>
      <c r="B14" s="92">
        <v>5000000</v>
      </c>
      <c r="C14" s="92">
        <v>0</v>
      </c>
      <c r="D14" s="92"/>
      <c r="E14" s="92">
        <f t="shared" si="0"/>
        <v>5000000</v>
      </c>
      <c r="F14" s="93">
        <v>5000000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151193000</v>
      </c>
      <c r="C15" s="95">
        <f>SUM(C9:C14)</f>
        <v>271988000</v>
      </c>
      <c r="D15" s="95"/>
      <c r="E15" s="95">
        <f t="shared" si="0"/>
        <v>423181000</v>
      </c>
      <c r="F15" s="96">
        <f t="shared" ref="F15:O15" si="7">SUM(F9:F14)</f>
        <v>423181000</v>
      </c>
      <c r="G15" s="97">
        <f t="shared" si="7"/>
        <v>418181000</v>
      </c>
      <c r="H15" s="96">
        <f t="shared" si="7"/>
        <v>5221000</v>
      </c>
      <c r="I15" s="97">
        <f t="shared" si="7"/>
        <v>0</v>
      </c>
      <c r="J15" s="96">
        <f t="shared" si="7"/>
        <v>11926000</v>
      </c>
      <c r="K15" s="97">
        <f t="shared" si="7"/>
        <v>0</v>
      </c>
      <c r="L15" s="96">
        <f t="shared" si="7"/>
        <v>6381000</v>
      </c>
      <c r="M15" s="97">
        <f t="shared" si="7"/>
        <v>290380</v>
      </c>
      <c r="N15" s="96">
        <f t="shared" si="7"/>
        <v>13728000</v>
      </c>
      <c r="O15" s="97">
        <f t="shared" si="7"/>
        <v>11440394</v>
      </c>
      <c r="P15" s="96">
        <f t="shared" si="1"/>
        <v>37256000</v>
      </c>
      <c r="Q15" s="97">
        <f t="shared" si="2"/>
        <v>11730774</v>
      </c>
      <c r="R15" s="52">
        <f t="shared" si="3"/>
        <v>115.13869299482839</v>
      </c>
      <c r="S15" s="53">
        <f t="shared" si="4"/>
        <v>3839.8009504786828</v>
      </c>
      <c r="T15" s="52">
        <f>IF((SUM($E9:$E13))=0,0,(P15/(SUM($E9:$E13))*100))</f>
        <v>8.9090609090322133</v>
      </c>
      <c r="U15" s="54">
        <f>IF((SUM($E9:$E13))=0,0,(Q15/(SUM($E9:$E13))*100))</f>
        <v>2.8051905753728645</v>
      </c>
      <c r="V15" s="96">
        <f>SUM(V9:V14)</f>
        <v>8443000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772712000</v>
      </c>
      <c r="C28" s="92">
        <v>0</v>
      </c>
      <c r="D28" s="92"/>
      <c r="E28" s="92">
        <f>$B28      +$C28      +$D28</f>
        <v>772712000</v>
      </c>
      <c r="F28" s="93">
        <v>772712000</v>
      </c>
      <c r="G28" s="94">
        <v>772712000</v>
      </c>
      <c r="H28" s="93">
        <v>224573000</v>
      </c>
      <c r="I28" s="94"/>
      <c r="J28" s="93">
        <v>193314000</v>
      </c>
      <c r="K28" s="94"/>
      <c r="L28" s="93">
        <v>146177000</v>
      </c>
      <c r="M28" s="94"/>
      <c r="N28" s="93">
        <v>129746000</v>
      </c>
      <c r="O28" s="94">
        <v>102788136</v>
      </c>
      <c r="P28" s="93">
        <f>$H28      +$J28      +$L28      +$N28</f>
        <v>693810000</v>
      </c>
      <c r="Q28" s="94">
        <f>$I28      +$K28      +$M28      +$O28</f>
        <v>102788136</v>
      </c>
      <c r="R28" s="48">
        <f>IF(($L28      =0),0,((($N28      -$L28      )/$L28      )*100))</f>
        <v>-11.240482428836273</v>
      </c>
      <c r="S28" s="49">
        <f>IF(($M28      =0),0,((($O28      -$M28      )/$M28      )*100))</f>
        <v>0</v>
      </c>
      <c r="T28" s="48">
        <f>IF(($E28      =0),0,(($P28      /$E28      )*100))</f>
        <v>89.788951122798665</v>
      </c>
      <c r="U28" s="50">
        <f>IF(($E28      =0),0,(($Q28      /$E28      )*100))</f>
        <v>13.30225698578513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772712000</v>
      </c>
      <c r="C30" s="95">
        <f>SUM(C26:C29)</f>
        <v>0</v>
      </c>
      <c r="D30" s="95"/>
      <c r="E30" s="95">
        <f>$B30      +$C30      +$D30</f>
        <v>772712000</v>
      </c>
      <c r="F30" s="96">
        <f t="shared" ref="F30:O30" si="16">SUM(F26:F29)</f>
        <v>772712000</v>
      </c>
      <c r="G30" s="97">
        <f t="shared" si="16"/>
        <v>772712000</v>
      </c>
      <c r="H30" s="96">
        <f t="shared" si="16"/>
        <v>224573000</v>
      </c>
      <c r="I30" s="97">
        <f t="shared" si="16"/>
        <v>0</v>
      </c>
      <c r="J30" s="96">
        <f t="shared" si="16"/>
        <v>193314000</v>
      </c>
      <c r="K30" s="97">
        <f t="shared" si="16"/>
        <v>0</v>
      </c>
      <c r="L30" s="96">
        <f t="shared" si="16"/>
        <v>146177000</v>
      </c>
      <c r="M30" s="97">
        <f t="shared" si="16"/>
        <v>0</v>
      </c>
      <c r="N30" s="96">
        <f t="shared" si="16"/>
        <v>129746000</v>
      </c>
      <c r="O30" s="97">
        <f t="shared" si="16"/>
        <v>102788136</v>
      </c>
      <c r="P30" s="96">
        <f>$H30      +$J30      +$L30      +$N30</f>
        <v>693810000</v>
      </c>
      <c r="Q30" s="97">
        <f>$I30      +$K30      +$M30      +$O30</f>
        <v>102788136</v>
      </c>
      <c r="R30" s="52">
        <f>IF(($L30      =0),0,((($N30      -$L30      )/$L30      )*100))</f>
        <v>-11.240482428836273</v>
      </c>
      <c r="S30" s="53">
        <f>IF(($M30      =0),0,((($O30      -$M30      )/$M30      )*100))</f>
        <v>0</v>
      </c>
      <c r="T30" s="52">
        <f>IF($E30   =0,0,($P30   /$E30   )*100)</f>
        <v>89.788951122798665</v>
      </c>
      <c r="U30" s="54">
        <f>IF($E30   =0,0,($Q30   /$E30   )*100)</f>
        <v>13.30225698578513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81691000</v>
      </c>
      <c r="C32" s="92">
        <v>0</v>
      </c>
      <c r="D32" s="92"/>
      <c r="E32" s="92">
        <f>$B32      +$C32      +$D32</f>
        <v>81691000</v>
      </c>
      <c r="F32" s="93">
        <v>81691000</v>
      </c>
      <c r="G32" s="94">
        <v>81691000</v>
      </c>
      <c r="H32" s="93">
        <v>61665000</v>
      </c>
      <c r="I32" s="94"/>
      <c r="J32" s="93">
        <v>20026000</v>
      </c>
      <c r="K32" s="94"/>
      <c r="L32" s="93"/>
      <c r="M32" s="94"/>
      <c r="N32" s="93"/>
      <c r="O32" s="94">
        <v>24508000</v>
      </c>
      <c r="P32" s="93">
        <f>$H32      +$J32      +$L32      +$N32</f>
        <v>81691000</v>
      </c>
      <c r="Q32" s="94">
        <f>$I32      +$K32      +$M32      +$O32</f>
        <v>24508000</v>
      </c>
      <c r="R32" s="48">
        <f>IF(($L32      =0),0,((($N32      -$L32      )/$L32      )*100))</f>
        <v>0</v>
      </c>
      <c r="S32" s="49">
        <f>IF(($M32      =0),0,((($O32      -$M32      )/$M32      )*100))</f>
        <v>0</v>
      </c>
      <c r="T32" s="48">
        <f>IF(($E32      =0),0,(($P32      /$E32      )*100))</f>
        <v>100</v>
      </c>
      <c r="U32" s="50">
        <f>IF(($E32      =0),0,(($Q32      /$E32      )*100))</f>
        <v>30.00085688753963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81691000</v>
      </c>
      <c r="C33" s="95">
        <f>C32</f>
        <v>0</v>
      </c>
      <c r="D33" s="95"/>
      <c r="E33" s="95">
        <f>$B33      +$C33      +$D33</f>
        <v>81691000</v>
      </c>
      <c r="F33" s="96">
        <f t="shared" ref="F33:O33" si="17">F32</f>
        <v>81691000</v>
      </c>
      <c r="G33" s="97">
        <f t="shared" si="17"/>
        <v>81691000</v>
      </c>
      <c r="H33" s="96">
        <f t="shared" si="17"/>
        <v>61665000</v>
      </c>
      <c r="I33" s="97">
        <f t="shared" si="17"/>
        <v>0</v>
      </c>
      <c r="J33" s="96">
        <f t="shared" si="17"/>
        <v>20026000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24508000</v>
      </c>
      <c r="P33" s="96">
        <f>$H33      +$J33      +$L33      +$N33</f>
        <v>81691000</v>
      </c>
      <c r="Q33" s="97">
        <f>$I33      +$K33      +$M33      +$O33</f>
        <v>24508000</v>
      </c>
      <c r="R33" s="52">
        <f>IF(($L33      =0),0,((($N33      -$L33      )/$L33      )*100))</f>
        <v>0</v>
      </c>
      <c r="S33" s="53">
        <f>IF(($M33      =0),0,((($O33      -$M33      )/$M33      )*100))</f>
        <v>0</v>
      </c>
      <c r="T33" s="52">
        <f>IF($E33   =0,0,($P33   /$E33   )*100)</f>
        <v>100</v>
      </c>
      <c r="U33" s="54">
        <f>IF($E33   =0,0,($Q33   /$E33   )*100)</f>
        <v>30.00085688753963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7740000</v>
      </c>
      <c r="C36" s="92">
        <v>0</v>
      </c>
      <c r="D36" s="92"/>
      <c r="E36" s="92">
        <f t="shared" si="18"/>
        <v>7740000</v>
      </c>
      <c r="F36" s="93">
        <v>7740000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9000000</v>
      </c>
      <c r="C38" s="92">
        <v>0</v>
      </c>
      <c r="D38" s="92"/>
      <c r="E38" s="92">
        <f t="shared" si="18"/>
        <v>9000000</v>
      </c>
      <c r="F38" s="93">
        <v>9000000</v>
      </c>
      <c r="G38" s="94">
        <v>9000000</v>
      </c>
      <c r="H38" s="93"/>
      <c r="I38" s="94"/>
      <c r="J38" s="93"/>
      <c r="K38" s="94"/>
      <c r="L38" s="93">
        <v>7578000</v>
      </c>
      <c r="M38" s="94"/>
      <c r="N38" s="93">
        <v>803000</v>
      </c>
      <c r="O38" s="94"/>
      <c r="P38" s="93">
        <f t="shared" si="19"/>
        <v>8381000</v>
      </c>
      <c r="Q38" s="94">
        <f t="shared" si="20"/>
        <v>0</v>
      </c>
      <c r="R38" s="48">
        <f t="shared" si="21"/>
        <v>-89.40353655318026</v>
      </c>
      <c r="S38" s="49">
        <f t="shared" si="22"/>
        <v>0</v>
      </c>
      <c r="T38" s="48">
        <f t="shared" si="23"/>
        <v>93.12222222222222</v>
      </c>
      <c r="U38" s="50">
        <f t="shared" si="24"/>
        <v>0</v>
      </c>
      <c r="V38" s="93">
        <v>85000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16740000</v>
      </c>
      <c r="C40" s="95">
        <f>SUM(C35:C39)</f>
        <v>0</v>
      </c>
      <c r="D40" s="95"/>
      <c r="E40" s="95">
        <f t="shared" si="18"/>
        <v>16740000</v>
      </c>
      <c r="F40" s="96">
        <f t="shared" ref="F40:O40" si="25">SUM(F35:F39)</f>
        <v>16740000</v>
      </c>
      <c r="G40" s="97">
        <f t="shared" si="25"/>
        <v>9000000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7578000</v>
      </c>
      <c r="M40" s="97">
        <f t="shared" si="25"/>
        <v>0</v>
      </c>
      <c r="N40" s="96">
        <f t="shared" si="25"/>
        <v>803000</v>
      </c>
      <c r="O40" s="97">
        <f t="shared" si="25"/>
        <v>0</v>
      </c>
      <c r="P40" s="96">
        <f t="shared" si="19"/>
        <v>8381000</v>
      </c>
      <c r="Q40" s="97">
        <f t="shared" si="20"/>
        <v>0</v>
      </c>
      <c r="R40" s="52">
        <f t="shared" si="21"/>
        <v>-89.40353655318026</v>
      </c>
      <c r="S40" s="53">
        <f t="shared" si="22"/>
        <v>0</v>
      </c>
      <c r="T40" s="52">
        <f>IF((+$E35+$E38) =0,0,(P40   /(+$E35+$E38) )*100)</f>
        <v>93.12222222222222</v>
      </c>
      <c r="U40" s="54">
        <f>IF((+$E35+$E38) =0,0,(Q40   /(+$E35+$E38) )*100)</f>
        <v>0</v>
      </c>
      <c r="V40" s="96">
        <f>SUM(V35:V39)</f>
        <v>85000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686369000</v>
      </c>
      <c r="C65" s="92">
        <v>143167000</v>
      </c>
      <c r="D65" s="92"/>
      <c r="E65" s="92">
        <f t="shared" si="35"/>
        <v>829536000</v>
      </c>
      <c r="F65" s="93">
        <v>829536000</v>
      </c>
      <c r="G65" s="94">
        <v>829536000</v>
      </c>
      <c r="H65" s="93">
        <v>38988000</v>
      </c>
      <c r="I65" s="94">
        <v>20500000</v>
      </c>
      <c r="J65" s="93">
        <v>166690000</v>
      </c>
      <c r="K65" s="94">
        <v>138797000</v>
      </c>
      <c r="L65" s="93">
        <v>162588000</v>
      </c>
      <c r="M65" s="94">
        <v>174256000</v>
      </c>
      <c r="N65" s="93">
        <v>196324000</v>
      </c>
      <c r="O65" s="94">
        <v>109745000</v>
      </c>
      <c r="P65" s="93">
        <f t="shared" si="36"/>
        <v>564590000</v>
      </c>
      <c r="Q65" s="94">
        <f t="shared" si="37"/>
        <v>443298000</v>
      </c>
      <c r="R65" s="48">
        <f t="shared" si="38"/>
        <v>20.749378797943269</v>
      </c>
      <c r="S65" s="49">
        <f t="shared" si="39"/>
        <v>-37.020819943072262</v>
      </c>
      <c r="T65" s="48">
        <f t="shared" si="40"/>
        <v>68.060940091810366</v>
      </c>
      <c r="U65" s="50">
        <f t="shared" si="41"/>
        <v>53.439272074991315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686369000</v>
      </c>
      <c r="C66" s="95">
        <f>SUM(C61:C65)</f>
        <v>143167000</v>
      </c>
      <c r="D66" s="95"/>
      <c r="E66" s="95">
        <f t="shared" si="35"/>
        <v>829536000</v>
      </c>
      <c r="F66" s="96">
        <f t="shared" ref="F66:O66" si="42">SUM(F61:F65)</f>
        <v>829536000</v>
      </c>
      <c r="G66" s="97">
        <f t="shared" si="42"/>
        <v>829536000</v>
      </c>
      <c r="H66" s="96">
        <f t="shared" si="42"/>
        <v>38988000</v>
      </c>
      <c r="I66" s="97">
        <f t="shared" si="42"/>
        <v>20500000</v>
      </c>
      <c r="J66" s="96">
        <f t="shared" si="42"/>
        <v>166690000</v>
      </c>
      <c r="K66" s="97">
        <f t="shared" si="42"/>
        <v>138797000</v>
      </c>
      <c r="L66" s="96">
        <f t="shared" si="42"/>
        <v>162588000</v>
      </c>
      <c r="M66" s="97">
        <f t="shared" si="42"/>
        <v>174256000</v>
      </c>
      <c r="N66" s="96">
        <f t="shared" si="42"/>
        <v>196324000</v>
      </c>
      <c r="O66" s="97">
        <f t="shared" si="42"/>
        <v>109745000</v>
      </c>
      <c r="P66" s="96">
        <f t="shared" si="36"/>
        <v>564590000</v>
      </c>
      <c r="Q66" s="97">
        <f t="shared" si="37"/>
        <v>443298000</v>
      </c>
      <c r="R66" s="52">
        <f t="shared" si="38"/>
        <v>20.749378797943269</v>
      </c>
      <c r="S66" s="53">
        <f t="shared" si="39"/>
        <v>-37.020819943072262</v>
      </c>
      <c r="T66" s="52">
        <f>IF((+$E61+$E63+$E64++$E65) =0,0,(P66   /(+$E61+$E63+$E64+$E65) )*100)</f>
        <v>68.060940091810366</v>
      </c>
      <c r="U66" s="54">
        <f>IF((+$E61+$E63+$E65) =0,0,(Q66  /(+$E61+$E63+$E65) )*100)</f>
        <v>53.439272074991315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1708705000</v>
      </c>
      <c r="C67" s="104">
        <f>SUM(C9:C14,C17:C23,C26:C29,C32,C35:C39,C42:C52,C55:C58,C61:C65)</f>
        <v>415155000</v>
      </c>
      <c r="D67" s="104"/>
      <c r="E67" s="104">
        <f t="shared" si="35"/>
        <v>2123860000</v>
      </c>
      <c r="F67" s="105">
        <f t="shared" ref="F67:O67" si="43">SUM(F9:F14,F17:F23,F26:F29,F32,F35:F39,F42:F52,F55:F58,F61:F65)</f>
        <v>2123860000</v>
      </c>
      <c r="G67" s="106">
        <f t="shared" si="43"/>
        <v>2111120000</v>
      </c>
      <c r="H67" s="105">
        <f t="shared" si="43"/>
        <v>330447000</v>
      </c>
      <c r="I67" s="106">
        <f t="shared" si="43"/>
        <v>20500000</v>
      </c>
      <c r="J67" s="105">
        <f t="shared" si="43"/>
        <v>391956000</v>
      </c>
      <c r="K67" s="106">
        <f t="shared" si="43"/>
        <v>138797000</v>
      </c>
      <c r="L67" s="105">
        <f t="shared" si="43"/>
        <v>322724000</v>
      </c>
      <c r="M67" s="106">
        <f t="shared" si="43"/>
        <v>174546380</v>
      </c>
      <c r="N67" s="105">
        <f t="shared" si="43"/>
        <v>340601000</v>
      </c>
      <c r="O67" s="106">
        <f t="shared" si="43"/>
        <v>248481530</v>
      </c>
      <c r="P67" s="105">
        <f t="shared" si="36"/>
        <v>1385728000</v>
      </c>
      <c r="Q67" s="106">
        <f t="shared" si="37"/>
        <v>582324910</v>
      </c>
      <c r="R67" s="61">
        <f t="shared" si="38"/>
        <v>5.5394082869572765</v>
      </c>
      <c r="S67" s="62">
        <f t="shared" si="39"/>
        <v>42.358455099441187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65.639470991701089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27.583695384440489</v>
      </c>
      <c r="V67" s="105">
        <f>SUM(V9:V14,V17:V23,V26:V29,V32,V35:V39,V42:V52,V55:V58,V61:V65)</f>
        <v>8528000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0</v>
      </c>
      <c r="C69" s="92">
        <v>0</v>
      </c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IF(($L69      =0),0,((($N69      -$L69      )/$L69      )*100))</f>
        <v>0</v>
      </c>
      <c r="S69" s="49">
        <f>IF(($M69      =0),0,((($O69      -$M69      )/$M69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0</v>
      </c>
      <c r="C70" s="101">
        <f>C69</f>
        <v>0</v>
      </c>
      <c r="D70" s="101"/>
      <c r="E70" s="101">
        <f>$B70      +$C70      +$D70</f>
        <v>0</v>
      </c>
      <c r="F70" s="102">
        <f t="shared" ref="F70:O70" si="44">F69</f>
        <v>0</v>
      </c>
      <c r="G70" s="103">
        <f t="shared" si="44"/>
        <v>0</v>
      </c>
      <c r="H70" s="102">
        <f t="shared" si="44"/>
        <v>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0</v>
      </c>
      <c r="R70" s="57">
        <f>IF(($L70      =0),0,((($N70      -$L70      )/$L70      )*100))</f>
        <v>0</v>
      </c>
      <c r="S70" s="58">
        <f>IF(($M70      =0),0,((($O70      -$M70      )/$M70      )*100))</f>
        <v>0</v>
      </c>
      <c r="T70" s="57">
        <f>IF($E70   =0,0,($P70   /$E70   )*100)</f>
        <v>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0</v>
      </c>
      <c r="C71" s="104">
        <f>C69</f>
        <v>0</v>
      </c>
      <c r="D71" s="104"/>
      <c r="E71" s="104">
        <f>$B71      +$C71      +$D71</f>
        <v>0</v>
      </c>
      <c r="F71" s="105">
        <f t="shared" ref="F71:O71" si="45">F69</f>
        <v>0</v>
      </c>
      <c r="G71" s="106">
        <f t="shared" si="45"/>
        <v>0</v>
      </c>
      <c r="H71" s="105">
        <f t="shared" si="45"/>
        <v>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0</v>
      </c>
      <c r="R71" s="61">
        <f>IF(($L71      =0),0,((($N71      -$L71      )/$L71      )*100))</f>
        <v>0</v>
      </c>
      <c r="S71" s="62">
        <f>IF(($M71      =0),0,((($O71      -$M71      )/$M71      )*100))</f>
        <v>0</v>
      </c>
      <c r="T71" s="61">
        <f>IF($E71   =0,0,($P71   /$E71   )*100)</f>
        <v>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1708705000</v>
      </c>
      <c r="C72" s="104">
        <f>SUM(C9:C14,C17:C23,C26:C29,C32,C35:C39,C42:C52,C55:C58,C61:C65,C69)</f>
        <v>415155000</v>
      </c>
      <c r="D72" s="104"/>
      <c r="E72" s="104">
        <f>$B72      +$C72      +$D72</f>
        <v>2123860000</v>
      </c>
      <c r="F72" s="105">
        <f t="shared" ref="F72:O72" si="46">SUM(F9:F14,F17:F23,F26:F29,F32,F35:F39,F42:F52,F55:F58,F61:F65,F69)</f>
        <v>2123860000</v>
      </c>
      <c r="G72" s="106">
        <f t="shared" si="46"/>
        <v>2111120000</v>
      </c>
      <c r="H72" s="105">
        <f t="shared" si="46"/>
        <v>330447000</v>
      </c>
      <c r="I72" s="106">
        <f t="shared" si="46"/>
        <v>20500000</v>
      </c>
      <c r="J72" s="105">
        <f t="shared" si="46"/>
        <v>391956000</v>
      </c>
      <c r="K72" s="106">
        <f t="shared" si="46"/>
        <v>138797000</v>
      </c>
      <c r="L72" s="105">
        <f t="shared" si="46"/>
        <v>322724000</v>
      </c>
      <c r="M72" s="106">
        <f t="shared" si="46"/>
        <v>174546380</v>
      </c>
      <c r="N72" s="105">
        <f t="shared" si="46"/>
        <v>340601000</v>
      </c>
      <c r="O72" s="106">
        <f t="shared" si="46"/>
        <v>248481530</v>
      </c>
      <c r="P72" s="105">
        <f>$H72      +$J72      +$L72      +$N72</f>
        <v>1385728000</v>
      </c>
      <c r="Q72" s="106">
        <f>$I72      +$K72      +$M72      +$O72</f>
        <v>582324910</v>
      </c>
      <c r="R72" s="61">
        <f>IF(($L72      =0),0,((($N72      -$L72      )/$L72      )*100))</f>
        <v>5.5394082869572765</v>
      </c>
      <c r="S72" s="62">
        <f>IF(($M72      =0),0,((($O72      -$M72      )/$M72      )*100))</f>
        <v>42.358455099441187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65.639470991701089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27.583695384440489</v>
      </c>
      <c r="V72" s="105">
        <f>SUM(V9:V14,V17:V23,V26:V29,V32,V35:V39,V42:V52,V55:V58,V61:V65,V69)</f>
        <v>8528000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3plKsmCXh6FRj2wz274mDj3/RoUgpsR7rf2XfPxp2Ydpw67CICr1QWyYHqBeQxbK8x1+OSRu6p/flNPs4MAu+w==" saltValue="QWXv4tzMUXxg9wcSSuqxa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122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78000</v>
      </c>
      <c r="I10" s="94">
        <v>76595</v>
      </c>
      <c r="J10" s="93">
        <v>278000</v>
      </c>
      <c r="K10" s="94">
        <v>276596</v>
      </c>
      <c r="L10" s="93">
        <v>78000</v>
      </c>
      <c r="M10" s="94">
        <v>76591</v>
      </c>
      <c r="N10" s="93">
        <v>1516000</v>
      </c>
      <c r="O10" s="94">
        <v>51064</v>
      </c>
      <c r="P10" s="93">
        <f t="shared" ref="P10:P15" si="1">$H10      +$J10      +$L10      +$N10</f>
        <v>1950000</v>
      </c>
      <c r="Q10" s="94">
        <f t="shared" ref="Q10:Q15" si="2">$I10      +$K10      +$M10      +$O10</f>
        <v>480846</v>
      </c>
      <c r="R10" s="48">
        <f t="shared" ref="R10:R15" si="3">IF(($L10      =0),0,((($N10      -$L10      )/$L10      )*100))</f>
        <v>1843.5897435897434</v>
      </c>
      <c r="S10" s="49">
        <f t="shared" ref="S10:S15" si="4">IF(($M10      =0),0,((($O10      -$M10      )/$M10      )*100))</f>
        <v>-33.328981211891737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24.658769230769231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78000</v>
      </c>
      <c r="I15" s="97">
        <f t="shared" si="7"/>
        <v>76595</v>
      </c>
      <c r="J15" s="96">
        <f t="shared" si="7"/>
        <v>278000</v>
      </c>
      <c r="K15" s="97">
        <f t="shared" si="7"/>
        <v>276596</v>
      </c>
      <c r="L15" s="96">
        <f t="shared" si="7"/>
        <v>78000</v>
      </c>
      <c r="M15" s="97">
        <f t="shared" si="7"/>
        <v>76591</v>
      </c>
      <c r="N15" s="96">
        <f t="shared" si="7"/>
        <v>1516000</v>
      </c>
      <c r="O15" s="97">
        <f t="shared" si="7"/>
        <v>51064</v>
      </c>
      <c r="P15" s="96">
        <f t="shared" si="1"/>
        <v>1950000</v>
      </c>
      <c r="Q15" s="97">
        <f t="shared" si="2"/>
        <v>480846</v>
      </c>
      <c r="R15" s="52">
        <f t="shared" si="3"/>
        <v>1843.5897435897434</v>
      </c>
      <c r="S15" s="53">
        <f t="shared" si="4"/>
        <v>-33.328981211891737</v>
      </c>
      <c r="T15" s="52">
        <f>IF((SUM($E9:$E13))=0,0,(P15/(SUM($E9:$E13))*100))</f>
        <v>100</v>
      </c>
      <c r="U15" s="54">
        <f>IF((SUM($E9:$E13))=0,0,(Q15/(SUM($E9:$E13))*100))</f>
        <v>24.658769230769231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1976000</v>
      </c>
      <c r="C32" s="92">
        <v>0</v>
      </c>
      <c r="D32" s="92"/>
      <c r="E32" s="92">
        <f>$B32      +$C32      +$D32</f>
        <v>1976000</v>
      </c>
      <c r="F32" s="93">
        <v>1976000</v>
      </c>
      <c r="G32" s="94">
        <v>1976000</v>
      </c>
      <c r="H32" s="93">
        <v>984000</v>
      </c>
      <c r="I32" s="94">
        <v>665352</v>
      </c>
      <c r="J32" s="93">
        <v>938000</v>
      </c>
      <c r="K32" s="94">
        <v>717648</v>
      </c>
      <c r="L32" s="93">
        <v>28000</v>
      </c>
      <c r="M32" s="94">
        <v>470426</v>
      </c>
      <c r="N32" s="93">
        <v>25000</v>
      </c>
      <c r="O32" s="94">
        <v>91272</v>
      </c>
      <c r="P32" s="93">
        <f>$H32      +$J32      +$L32      +$N32</f>
        <v>1975000</v>
      </c>
      <c r="Q32" s="94">
        <f>$I32      +$K32      +$M32      +$O32</f>
        <v>1944698</v>
      </c>
      <c r="R32" s="48">
        <f>IF(($L32      =0),0,((($N32      -$L32      )/$L32      )*100))</f>
        <v>-10.714285714285714</v>
      </c>
      <c r="S32" s="49">
        <f>IF(($M32      =0),0,((($O32      -$M32      )/$M32      )*100))</f>
        <v>-80.598011164348904</v>
      </c>
      <c r="T32" s="48">
        <f>IF(($E32      =0),0,(($P32      /$E32      )*100))</f>
        <v>99.949392712550605</v>
      </c>
      <c r="U32" s="50">
        <f>IF(($E32      =0),0,(($Q32      /$E32      )*100))</f>
        <v>98.415890688259111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1976000</v>
      </c>
      <c r="C33" s="95">
        <f>C32</f>
        <v>0</v>
      </c>
      <c r="D33" s="95"/>
      <c r="E33" s="95">
        <f>$B33      +$C33      +$D33</f>
        <v>1976000</v>
      </c>
      <c r="F33" s="96">
        <f t="shared" ref="F33:O33" si="17">F32</f>
        <v>1976000</v>
      </c>
      <c r="G33" s="97">
        <f t="shared" si="17"/>
        <v>1976000</v>
      </c>
      <c r="H33" s="96">
        <f t="shared" si="17"/>
        <v>984000</v>
      </c>
      <c r="I33" s="97">
        <f t="shared" si="17"/>
        <v>665352</v>
      </c>
      <c r="J33" s="96">
        <f t="shared" si="17"/>
        <v>938000</v>
      </c>
      <c r="K33" s="97">
        <f t="shared" si="17"/>
        <v>717648</v>
      </c>
      <c r="L33" s="96">
        <f t="shared" si="17"/>
        <v>28000</v>
      </c>
      <c r="M33" s="97">
        <f t="shared" si="17"/>
        <v>470426</v>
      </c>
      <c r="N33" s="96">
        <f t="shared" si="17"/>
        <v>25000</v>
      </c>
      <c r="O33" s="97">
        <f t="shared" si="17"/>
        <v>91272</v>
      </c>
      <c r="P33" s="96">
        <f>$H33      +$J33      +$L33      +$N33</f>
        <v>1975000</v>
      </c>
      <c r="Q33" s="97">
        <f>$I33      +$K33      +$M33      +$O33</f>
        <v>1944698</v>
      </c>
      <c r="R33" s="52">
        <f>IF(($L33      =0),0,((($N33      -$L33      )/$L33      )*100))</f>
        <v>-10.714285714285714</v>
      </c>
      <c r="S33" s="53">
        <f>IF(($M33      =0),0,((($O33      -$M33      )/$M33      )*100))</f>
        <v>-80.598011164348904</v>
      </c>
      <c r="T33" s="52">
        <f>IF($E33   =0,0,($P33   /$E33   )*100)</f>
        <v>99.949392712550605</v>
      </c>
      <c r="U33" s="54">
        <f>IF($E33   =0,0,($Q33   /$E33   )*100)</f>
        <v>98.415890688259111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79406000</v>
      </c>
      <c r="C36" s="92">
        <v>0</v>
      </c>
      <c r="D36" s="92"/>
      <c r="E36" s="92">
        <f t="shared" si="18"/>
        <v>79406000</v>
      </c>
      <c r="F36" s="93">
        <v>79406000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79406000</v>
      </c>
      <c r="C40" s="95">
        <f>SUM(C35:C39)</f>
        <v>0</v>
      </c>
      <c r="D40" s="95"/>
      <c r="E40" s="95">
        <f t="shared" si="18"/>
        <v>79406000</v>
      </c>
      <c r="F40" s="96">
        <f t="shared" ref="F40:O40" si="25">SUM(F35:F39)</f>
        <v>79406000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83332000</v>
      </c>
      <c r="C67" s="104">
        <f>SUM(C9:C14,C17:C23,C26:C29,C32,C35:C39,C42:C52,C55:C58,C61:C65)</f>
        <v>0</v>
      </c>
      <c r="D67" s="104"/>
      <c r="E67" s="104">
        <f t="shared" si="35"/>
        <v>83332000</v>
      </c>
      <c r="F67" s="105">
        <f t="shared" ref="F67:O67" si="43">SUM(F9:F14,F17:F23,F26:F29,F32,F35:F39,F42:F52,F55:F58,F61:F65)</f>
        <v>83332000</v>
      </c>
      <c r="G67" s="106">
        <f t="shared" si="43"/>
        <v>3926000</v>
      </c>
      <c r="H67" s="105">
        <f t="shared" si="43"/>
        <v>1062000</v>
      </c>
      <c r="I67" s="106">
        <f t="shared" si="43"/>
        <v>741947</v>
      </c>
      <c r="J67" s="105">
        <f t="shared" si="43"/>
        <v>1216000</v>
      </c>
      <c r="K67" s="106">
        <f t="shared" si="43"/>
        <v>994244</v>
      </c>
      <c r="L67" s="105">
        <f t="shared" si="43"/>
        <v>106000</v>
      </c>
      <c r="M67" s="106">
        <f t="shared" si="43"/>
        <v>547017</v>
      </c>
      <c r="N67" s="105">
        <f t="shared" si="43"/>
        <v>1541000</v>
      </c>
      <c r="O67" s="106">
        <f t="shared" si="43"/>
        <v>142336</v>
      </c>
      <c r="P67" s="105">
        <f t="shared" si="36"/>
        <v>3925000</v>
      </c>
      <c r="Q67" s="106">
        <f t="shared" si="37"/>
        <v>2425544</v>
      </c>
      <c r="R67" s="61">
        <f t="shared" si="38"/>
        <v>1353.7735849056605</v>
      </c>
      <c r="S67" s="62">
        <f t="shared" si="39"/>
        <v>-73.979602096461349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99.974528782475801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61.781558838512481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32253000</v>
      </c>
      <c r="C69" s="92">
        <v>0</v>
      </c>
      <c r="D69" s="92"/>
      <c r="E69" s="92">
        <f>$B69      +$C69      +$D69</f>
        <v>32253000</v>
      </c>
      <c r="F69" s="93">
        <v>32253000</v>
      </c>
      <c r="G69" s="94">
        <v>32253000</v>
      </c>
      <c r="H69" s="93">
        <v>4009000</v>
      </c>
      <c r="I69" s="94">
        <v>9083217</v>
      </c>
      <c r="J69" s="93">
        <v>9449000</v>
      </c>
      <c r="K69" s="94">
        <v>10932165</v>
      </c>
      <c r="L69" s="93">
        <v>6390000</v>
      </c>
      <c r="M69" s="94">
        <v>6460063</v>
      </c>
      <c r="N69" s="93">
        <v>12405000</v>
      </c>
      <c r="O69" s="94">
        <v>7221552</v>
      </c>
      <c r="P69" s="93">
        <f>$H69      +$J69      +$L69      +$N69</f>
        <v>32253000</v>
      </c>
      <c r="Q69" s="94">
        <f>$I69      +$K69      +$M69      +$O69</f>
        <v>33696997</v>
      </c>
      <c r="R69" s="48">
        <f>IF(($L69      =0),0,((($N69      -$L69      )/$L69      )*100))</f>
        <v>94.131455399061039</v>
      </c>
      <c r="S69" s="49">
        <f>IF(($M69      =0),0,((($O69      -$M69      )/$M69      )*100))</f>
        <v>11.787640461091478</v>
      </c>
      <c r="T69" s="48">
        <f>IF(($E69      =0),0,(($P69      /$E69      )*100))</f>
        <v>100</v>
      </c>
      <c r="U69" s="50">
        <f>IF(($E69      =0),0,(($Q69      /$E69      )*100))</f>
        <v>104.47709360369576</v>
      </c>
      <c r="V69" s="93">
        <v>9833000</v>
      </c>
      <c r="W69" s="94">
        <v>0</v>
      </c>
    </row>
    <row r="70" spans="1:23" ht="12.95" customHeight="1" x14ac:dyDescent="0.2">
      <c r="A70" s="56" t="s">
        <v>41</v>
      </c>
      <c r="B70" s="101">
        <f>B69</f>
        <v>32253000</v>
      </c>
      <c r="C70" s="101">
        <f>C69</f>
        <v>0</v>
      </c>
      <c r="D70" s="101"/>
      <c r="E70" s="101">
        <f>$B70      +$C70      +$D70</f>
        <v>32253000</v>
      </c>
      <c r="F70" s="102">
        <f t="shared" ref="F70:O70" si="44">F69</f>
        <v>32253000</v>
      </c>
      <c r="G70" s="103">
        <f t="shared" si="44"/>
        <v>32253000</v>
      </c>
      <c r="H70" s="102">
        <f t="shared" si="44"/>
        <v>4009000</v>
      </c>
      <c r="I70" s="103">
        <f t="shared" si="44"/>
        <v>9083217</v>
      </c>
      <c r="J70" s="102">
        <f t="shared" si="44"/>
        <v>9449000</v>
      </c>
      <c r="K70" s="103">
        <f t="shared" si="44"/>
        <v>10932165</v>
      </c>
      <c r="L70" s="102">
        <f t="shared" si="44"/>
        <v>6390000</v>
      </c>
      <c r="M70" s="103">
        <f t="shared" si="44"/>
        <v>6460063</v>
      </c>
      <c r="N70" s="102">
        <f t="shared" si="44"/>
        <v>12405000</v>
      </c>
      <c r="O70" s="103">
        <f t="shared" si="44"/>
        <v>7221552</v>
      </c>
      <c r="P70" s="102">
        <f>$H70      +$J70      +$L70      +$N70</f>
        <v>32253000</v>
      </c>
      <c r="Q70" s="103">
        <f>$I70      +$K70      +$M70      +$O70</f>
        <v>33696997</v>
      </c>
      <c r="R70" s="57">
        <f>IF(($L70      =0),0,((($N70      -$L70      )/$L70      )*100))</f>
        <v>94.131455399061039</v>
      </c>
      <c r="S70" s="58">
        <f>IF(($M70      =0),0,((($O70      -$M70      )/$M70      )*100))</f>
        <v>11.787640461091478</v>
      </c>
      <c r="T70" s="57">
        <f>IF($E70   =0,0,($P70   /$E70   )*100)</f>
        <v>100</v>
      </c>
      <c r="U70" s="59">
        <f>IF($E70   =0,0,($Q70   /$E70 )*100)</f>
        <v>104.47709360369576</v>
      </c>
      <c r="V70" s="102">
        <f>V69</f>
        <v>9833000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32253000</v>
      </c>
      <c r="C71" s="104">
        <f>C69</f>
        <v>0</v>
      </c>
      <c r="D71" s="104"/>
      <c r="E71" s="104">
        <f>$B71      +$C71      +$D71</f>
        <v>32253000</v>
      </c>
      <c r="F71" s="105">
        <f t="shared" ref="F71:O71" si="45">F69</f>
        <v>32253000</v>
      </c>
      <c r="G71" s="106">
        <f t="shared" si="45"/>
        <v>32253000</v>
      </c>
      <c r="H71" s="105">
        <f t="shared" si="45"/>
        <v>4009000</v>
      </c>
      <c r="I71" s="106">
        <f t="shared" si="45"/>
        <v>9083217</v>
      </c>
      <c r="J71" s="105">
        <f t="shared" si="45"/>
        <v>9449000</v>
      </c>
      <c r="K71" s="106">
        <f t="shared" si="45"/>
        <v>10932165</v>
      </c>
      <c r="L71" s="105">
        <f t="shared" si="45"/>
        <v>6390000</v>
      </c>
      <c r="M71" s="106">
        <f t="shared" si="45"/>
        <v>6460063</v>
      </c>
      <c r="N71" s="105">
        <f t="shared" si="45"/>
        <v>12405000</v>
      </c>
      <c r="O71" s="106">
        <f t="shared" si="45"/>
        <v>7221552</v>
      </c>
      <c r="P71" s="105">
        <f>$H71      +$J71      +$L71      +$N71</f>
        <v>32253000</v>
      </c>
      <c r="Q71" s="106">
        <f>$I71      +$K71      +$M71      +$O71</f>
        <v>33696997</v>
      </c>
      <c r="R71" s="61">
        <f>IF(($L71      =0),0,((($N71      -$L71      )/$L71      )*100))</f>
        <v>94.131455399061039</v>
      </c>
      <c r="S71" s="62">
        <f>IF(($M71      =0),0,((($O71      -$M71      )/$M71      )*100))</f>
        <v>11.787640461091478</v>
      </c>
      <c r="T71" s="61">
        <f>IF($E71   =0,0,($P71   /$E71   )*100)</f>
        <v>100</v>
      </c>
      <c r="U71" s="65">
        <f>IF($E71   =0,0,($Q71   /$E71   )*100)</f>
        <v>104.47709360369576</v>
      </c>
      <c r="V71" s="105">
        <f>V69</f>
        <v>9833000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115585000</v>
      </c>
      <c r="C72" s="104">
        <f>SUM(C9:C14,C17:C23,C26:C29,C32,C35:C39,C42:C52,C55:C58,C61:C65,C69)</f>
        <v>0</v>
      </c>
      <c r="D72" s="104"/>
      <c r="E72" s="104">
        <f>$B72      +$C72      +$D72</f>
        <v>115585000</v>
      </c>
      <c r="F72" s="105">
        <f t="shared" ref="F72:O72" si="46">SUM(F9:F14,F17:F23,F26:F29,F32,F35:F39,F42:F52,F55:F58,F61:F65,F69)</f>
        <v>115585000</v>
      </c>
      <c r="G72" s="106">
        <f t="shared" si="46"/>
        <v>36179000</v>
      </c>
      <c r="H72" s="105">
        <f t="shared" si="46"/>
        <v>5071000</v>
      </c>
      <c r="I72" s="106">
        <f t="shared" si="46"/>
        <v>9825164</v>
      </c>
      <c r="J72" s="105">
        <f t="shared" si="46"/>
        <v>10665000</v>
      </c>
      <c r="K72" s="106">
        <f t="shared" si="46"/>
        <v>11926409</v>
      </c>
      <c r="L72" s="105">
        <f t="shared" si="46"/>
        <v>6496000</v>
      </c>
      <c r="M72" s="106">
        <f t="shared" si="46"/>
        <v>7007080</v>
      </c>
      <c r="N72" s="105">
        <f t="shared" si="46"/>
        <v>13946000</v>
      </c>
      <c r="O72" s="106">
        <f t="shared" si="46"/>
        <v>7363888</v>
      </c>
      <c r="P72" s="105">
        <f>$H72      +$J72      +$L72      +$N72</f>
        <v>36178000</v>
      </c>
      <c r="Q72" s="106">
        <f>$I72      +$K72      +$M72      +$O72</f>
        <v>36122541</v>
      </c>
      <c r="R72" s="61">
        <f>IF(($L72      =0),0,((($N72      -$L72      )/$L72      )*100))</f>
        <v>114.68596059113301</v>
      </c>
      <c r="S72" s="62">
        <f>IF(($M72      =0),0,((($O72      -$M72      )/$M72      )*100))</f>
        <v>5.0921068405098842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99.997235965615417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99.843945382680559</v>
      </c>
      <c r="V72" s="105">
        <f>SUM(V9:V14,V17:V23,V26:V29,V32,V35:V39,V42:V52,V55:V58,V61:V65,V69)</f>
        <v>9833000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smoVexIpYUXOqMy0sDM5fvccaB8l188xURus25TpA7aei8TcSSUczYispglDnuEfMibgwIHZo+WMggbTZpG5mA==" saltValue="G1QgvyyjVoOMphSmJIoGiQ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123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725000</v>
      </c>
      <c r="I10" s="94">
        <v>725826</v>
      </c>
      <c r="J10" s="93">
        <v>326000</v>
      </c>
      <c r="K10" s="94">
        <v>325329</v>
      </c>
      <c r="L10" s="93">
        <v>315000</v>
      </c>
      <c r="M10" s="94">
        <v>314890</v>
      </c>
      <c r="N10" s="93">
        <v>165000</v>
      </c>
      <c r="O10" s="94">
        <v>558187</v>
      </c>
      <c r="P10" s="93">
        <f t="shared" ref="P10:P15" si="1">$H10      +$J10      +$L10      +$N10</f>
        <v>1531000</v>
      </c>
      <c r="Q10" s="94">
        <f t="shared" ref="Q10:Q15" si="2">$I10      +$K10      +$M10      +$O10</f>
        <v>1924232</v>
      </c>
      <c r="R10" s="48">
        <f t="shared" ref="R10:R15" si="3">IF(($L10      =0),0,((($N10      -$L10      )/$L10      )*100))</f>
        <v>-47.619047619047613</v>
      </c>
      <c r="S10" s="49">
        <f t="shared" ref="S10:S15" si="4">IF(($M10      =0),0,((($O10      -$M10      )/$M10      )*100))</f>
        <v>77.264123979802463</v>
      </c>
      <c r="T10" s="48">
        <f t="shared" ref="T10:T14" si="5">IF(($E10      =0),0,(($P10      /$E10      )*100))</f>
        <v>82.756756756756758</v>
      </c>
      <c r="U10" s="50">
        <f t="shared" ref="U10:U14" si="6">IF(($E10      =0),0,(($Q10      /$E10      )*100))</f>
        <v>104.01254054054054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725000</v>
      </c>
      <c r="I15" s="97">
        <f t="shared" si="7"/>
        <v>725826</v>
      </c>
      <c r="J15" s="96">
        <f t="shared" si="7"/>
        <v>326000</v>
      </c>
      <c r="K15" s="97">
        <f t="shared" si="7"/>
        <v>325329</v>
      </c>
      <c r="L15" s="96">
        <f t="shared" si="7"/>
        <v>315000</v>
      </c>
      <c r="M15" s="97">
        <f t="shared" si="7"/>
        <v>314890</v>
      </c>
      <c r="N15" s="96">
        <f t="shared" si="7"/>
        <v>165000</v>
      </c>
      <c r="O15" s="97">
        <f t="shared" si="7"/>
        <v>558187</v>
      </c>
      <c r="P15" s="96">
        <f t="shared" si="1"/>
        <v>1531000</v>
      </c>
      <c r="Q15" s="97">
        <f t="shared" si="2"/>
        <v>1924232</v>
      </c>
      <c r="R15" s="52">
        <f t="shared" si="3"/>
        <v>-47.619047619047613</v>
      </c>
      <c r="S15" s="53">
        <f t="shared" si="4"/>
        <v>77.264123979802463</v>
      </c>
      <c r="T15" s="52">
        <f>IF((SUM($E9:$E13))=0,0,(P15/(SUM($E9:$E13))*100))</f>
        <v>82.756756756756758</v>
      </c>
      <c r="U15" s="54">
        <f>IF((SUM($E9:$E13))=0,0,(Q15/(SUM($E9:$E13))*100))</f>
        <v>104.01254054054054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1658000</v>
      </c>
      <c r="C32" s="92">
        <v>0</v>
      </c>
      <c r="D32" s="92"/>
      <c r="E32" s="92">
        <f>$B32      +$C32      +$D32</f>
        <v>1658000</v>
      </c>
      <c r="F32" s="93">
        <v>1658000</v>
      </c>
      <c r="G32" s="94">
        <v>1658000</v>
      </c>
      <c r="H32" s="93">
        <v>339000</v>
      </c>
      <c r="I32" s="94">
        <v>269016</v>
      </c>
      <c r="J32" s="93">
        <v>417000</v>
      </c>
      <c r="K32" s="94">
        <v>480733</v>
      </c>
      <c r="L32" s="93">
        <v>417000</v>
      </c>
      <c r="M32" s="94">
        <v>438015</v>
      </c>
      <c r="N32" s="93">
        <v>417000</v>
      </c>
      <c r="O32" s="94">
        <v>426429</v>
      </c>
      <c r="P32" s="93">
        <f>$H32      +$J32      +$L32      +$N32</f>
        <v>1590000</v>
      </c>
      <c r="Q32" s="94">
        <f>$I32      +$K32      +$M32      +$O32</f>
        <v>1614193</v>
      </c>
      <c r="R32" s="48">
        <f>IF(($L32      =0),0,((($N32      -$L32      )/$L32      )*100))</f>
        <v>0</v>
      </c>
      <c r="S32" s="49">
        <f>IF(($M32      =0),0,((($O32      -$M32      )/$M32      )*100))</f>
        <v>-2.6451148933255708</v>
      </c>
      <c r="T32" s="48">
        <f>IF(($E32      =0),0,(($P32      /$E32      )*100))</f>
        <v>95.898673100120618</v>
      </c>
      <c r="U32" s="50">
        <f>IF(($E32      =0),0,(($Q32      /$E32      )*100))</f>
        <v>97.35784077201447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1658000</v>
      </c>
      <c r="C33" s="95">
        <f>C32</f>
        <v>0</v>
      </c>
      <c r="D33" s="95"/>
      <c r="E33" s="95">
        <f>$B33      +$C33      +$D33</f>
        <v>1658000</v>
      </c>
      <c r="F33" s="96">
        <f t="shared" ref="F33:O33" si="17">F32</f>
        <v>1658000</v>
      </c>
      <c r="G33" s="97">
        <f t="shared" si="17"/>
        <v>1658000</v>
      </c>
      <c r="H33" s="96">
        <f t="shared" si="17"/>
        <v>339000</v>
      </c>
      <c r="I33" s="97">
        <f t="shared" si="17"/>
        <v>269016</v>
      </c>
      <c r="J33" s="96">
        <f t="shared" si="17"/>
        <v>417000</v>
      </c>
      <c r="K33" s="97">
        <f t="shared" si="17"/>
        <v>480733</v>
      </c>
      <c r="L33" s="96">
        <f t="shared" si="17"/>
        <v>417000</v>
      </c>
      <c r="M33" s="97">
        <f t="shared" si="17"/>
        <v>438015</v>
      </c>
      <c r="N33" s="96">
        <f t="shared" si="17"/>
        <v>417000</v>
      </c>
      <c r="O33" s="97">
        <f t="shared" si="17"/>
        <v>426429</v>
      </c>
      <c r="P33" s="96">
        <f>$H33      +$J33      +$L33      +$N33</f>
        <v>1590000</v>
      </c>
      <c r="Q33" s="97">
        <f>$I33      +$K33      +$M33      +$O33</f>
        <v>1614193</v>
      </c>
      <c r="R33" s="52">
        <f>IF(($L33      =0),0,((($N33      -$L33      )/$L33      )*100))</f>
        <v>0</v>
      </c>
      <c r="S33" s="53">
        <f>IF(($M33      =0),0,((($O33      -$M33      )/$M33      )*100))</f>
        <v>-2.6451148933255708</v>
      </c>
      <c r="T33" s="52">
        <f>IF($E33   =0,0,($P33   /$E33   )*100)</f>
        <v>95.898673100120618</v>
      </c>
      <c r="U33" s="54">
        <f>IF($E33   =0,0,($Q33   /$E33   )*100)</f>
        <v>97.35784077201447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26500000</v>
      </c>
      <c r="C35" s="92">
        <v>-5000000</v>
      </c>
      <c r="D35" s="92"/>
      <c r="E35" s="92">
        <f t="shared" ref="E35:E40" si="18">$B35      +$C35      +$D35</f>
        <v>21500000</v>
      </c>
      <c r="F35" s="93">
        <v>21500000</v>
      </c>
      <c r="G35" s="94">
        <v>21500000</v>
      </c>
      <c r="H35" s="93"/>
      <c r="I35" s="94">
        <v>9712112</v>
      </c>
      <c r="J35" s="93"/>
      <c r="K35" s="94">
        <v>15297822</v>
      </c>
      <c r="L35" s="93">
        <v>1827000</v>
      </c>
      <c r="M35" s="94">
        <v>6893150</v>
      </c>
      <c r="N35" s="93">
        <v>19673000</v>
      </c>
      <c r="O35" s="94">
        <v>-6464173</v>
      </c>
      <c r="P35" s="93">
        <f t="shared" ref="P35:P40" si="19">$H35      +$J35      +$L35      +$N35</f>
        <v>21500000</v>
      </c>
      <c r="Q35" s="94">
        <f t="shared" ref="Q35:Q40" si="20">$I35      +$K35      +$M35      +$O35</f>
        <v>25438911</v>
      </c>
      <c r="R35" s="48">
        <f t="shared" ref="R35:R40" si="21">IF(($L35      =0),0,((($N35      -$L35      )/$L35      )*100))</f>
        <v>976.79255610290102</v>
      </c>
      <c r="S35" s="49">
        <f t="shared" ref="S35:S40" si="22">IF(($M35      =0),0,((($O35      -$M35      )/$M35      )*100))</f>
        <v>-193.77676388878814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118.32051627906976</v>
      </c>
      <c r="V35" s="93">
        <v>4000000</v>
      </c>
      <c r="W35" s="94">
        <v>0</v>
      </c>
    </row>
    <row r="36" spans="1:23" ht="12.95" customHeight="1" x14ac:dyDescent="0.2">
      <c r="A36" s="47" t="s">
        <v>60</v>
      </c>
      <c r="B36" s="92">
        <v>22108000</v>
      </c>
      <c r="C36" s="92">
        <v>0</v>
      </c>
      <c r="D36" s="92"/>
      <c r="E36" s="92">
        <f t="shared" si="18"/>
        <v>22108000</v>
      </c>
      <c r="F36" s="93">
        <v>22108000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48608000</v>
      </c>
      <c r="C40" s="95">
        <f>SUM(C35:C39)</f>
        <v>-5000000</v>
      </c>
      <c r="D40" s="95"/>
      <c r="E40" s="95">
        <f t="shared" si="18"/>
        <v>43608000</v>
      </c>
      <c r="F40" s="96">
        <f t="shared" ref="F40:O40" si="25">SUM(F35:F39)</f>
        <v>43608000</v>
      </c>
      <c r="G40" s="97">
        <f t="shared" si="25"/>
        <v>21500000</v>
      </c>
      <c r="H40" s="96">
        <f t="shared" si="25"/>
        <v>0</v>
      </c>
      <c r="I40" s="97">
        <f t="shared" si="25"/>
        <v>9712112</v>
      </c>
      <c r="J40" s="96">
        <f t="shared" si="25"/>
        <v>0</v>
      </c>
      <c r="K40" s="97">
        <f t="shared" si="25"/>
        <v>15297822</v>
      </c>
      <c r="L40" s="96">
        <f t="shared" si="25"/>
        <v>1827000</v>
      </c>
      <c r="M40" s="97">
        <f t="shared" si="25"/>
        <v>6893150</v>
      </c>
      <c r="N40" s="96">
        <f t="shared" si="25"/>
        <v>19673000</v>
      </c>
      <c r="O40" s="97">
        <f t="shared" si="25"/>
        <v>-6464173</v>
      </c>
      <c r="P40" s="96">
        <f t="shared" si="19"/>
        <v>21500000</v>
      </c>
      <c r="Q40" s="97">
        <f t="shared" si="20"/>
        <v>25438911</v>
      </c>
      <c r="R40" s="52">
        <f t="shared" si="21"/>
        <v>976.79255610290102</v>
      </c>
      <c r="S40" s="53">
        <f t="shared" si="22"/>
        <v>-193.77676388878814</v>
      </c>
      <c r="T40" s="52">
        <f>IF((+$E35+$E38) =0,0,(P40   /(+$E35+$E38) )*100)</f>
        <v>100</v>
      </c>
      <c r="U40" s="54">
        <f>IF((+$E35+$E38) =0,0,(Q40   /(+$E35+$E38) )*100)</f>
        <v>118.32051627906976</v>
      </c>
      <c r="V40" s="96">
        <f>SUM(V35:V39)</f>
        <v>4000000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52116000</v>
      </c>
      <c r="C67" s="104">
        <f>SUM(C9:C14,C17:C23,C26:C29,C32,C35:C39,C42:C52,C55:C58,C61:C65)</f>
        <v>-5000000</v>
      </c>
      <c r="D67" s="104"/>
      <c r="E67" s="104">
        <f t="shared" si="35"/>
        <v>47116000</v>
      </c>
      <c r="F67" s="105">
        <f t="shared" ref="F67:O67" si="43">SUM(F9:F14,F17:F23,F26:F29,F32,F35:F39,F42:F52,F55:F58,F61:F65)</f>
        <v>47116000</v>
      </c>
      <c r="G67" s="106">
        <f t="shared" si="43"/>
        <v>25008000</v>
      </c>
      <c r="H67" s="105">
        <f t="shared" si="43"/>
        <v>1064000</v>
      </c>
      <c r="I67" s="106">
        <f t="shared" si="43"/>
        <v>10706954</v>
      </c>
      <c r="J67" s="105">
        <f t="shared" si="43"/>
        <v>743000</v>
      </c>
      <c r="K67" s="106">
        <f t="shared" si="43"/>
        <v>16103884</v>
      </c>
      <c r="L67" s="105">
        <f t="shared" si="43"/>
        <v>2559000</v>
      </c>
      <c r="M67" s="106">
        <f t="shared" si="43"/>
        <v>7646055</v>
      </c>
      <c r="N67" s="105">
        <f t="shared" si="43"/>
        <v>20255000</v>
      </c>
      <c r="O67" s="106">
        <f t="shared" si="43"/>
        <v>-5479557</v>
      </c>
      <c r="P67" s="105">
        <f t="shared" si="36"/>
        <v>24621000</v>
      </c>
      <c r="Q67" s="106">
        <f t="shared" si="37"/>
        <v>28977336</v>
      </c>
      <c r="R67" s="61">
        <f t="shared" si="38"/>
        <v>691.52012504884726</v>
      </c>
      <c r="S67" s="62">
        <f t="shared" si="39"/>
        <v>-171.66515281409824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98.452495201535513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115.87226487523992</v>
      </c>
      <c r="V67" s="105">
        <f>SUM(V9:V14,V17:V23,V26:V29,V32,V35:V39,V42:V52,V55:V58,V61:V65)</f>
        <v>4000000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35861000</v>
      </c>
      <c r="C69" s="92">
        <v>0</v>
      </c>
      <c r="D69" s="92"/>
      <c r="E69" s="92">
        <f>$B69      +$C69      +$D69</f>
        <v>35861000</v>
      </c>
      <c r="F69" s="93">
        <v>35861000</v>
      </c>
      <c r="G69" s="94">
        <v>35861000</v>
      </c>
      <c r="H69" s="93">
        <v>8300000</v>
      </c>
      <c r="I69" s="94">
        <v>8533345</v>
      </c>
      <c r="J69" s="93">
        <v>10559000</v>
      </c>
      <c r="K69" s="94">
        <v>17144713</v>
      </c>
      <c r="L69" s="93">
        <v>5560000</v>
      </c>
      <c r="M69" s="94">
        <v>-2659423</v>
      </c>
      <c r="N69" s="93">
        <v>11442000</v>
      </c>
      <c r="O69" s="94">
        <v>10264302</v>
      </c>
      <c r="P69" s="93">
        <f>$H69      +$J69      +$L69      +$N69</f>
        <v>35861000</v>
      </c>
      <c r="Q69" s="94">
        <f>$I69      +$K69      +$M69      +$O69</f>
        <v>33282937</v>
      </c>
      <c r="R69" s="48">
        <f>IF(($L69      =0),0,((($N69      -$L69      )/$L69      )*100))</f>
        <v>105.79136690647482</v>
      </c>
      <c r="S69" s="49">
        <f>IF(($M69      =0),0,((($O69      -$M69      )/$M69      )*100))</f>
        <v>-485.95973637890626</v>
      </c>
      <c r="T69" s="48">
        <f>IF(($E69      =0),0,(($P69      /$E69      )*100))</f>
        <v>100</v>
      </c>
      <c r="U69" s="50">
        <f>IF(($E69      =0),0,(($Q69      /$E69      )*100))</f>
        <v>92.810956191963413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35861000</v>
      </c>
      <c r="C70" s="101">
        <f>C69</f>
        <v>0</v>
      </c>
      <c r="D70" s="101"/>
      <c r="E70" s="101">
        <f>$B70      +$C70      +$D70</f>
        <v>35861000</v>
      </c>
      <c r="F70" s="102">
        <f t="shared" ref="F70:O70" si="44">F69</f>
        <v>35861000</v>
      </c>
      <c r="G70" s="103">
        <f t="shared" si="44"/>
        <v>35861000</v>
      </c>
      <c r="H70" s="102">
        <f t="shared" si="44"/>
        <v>8300000</v>
      </c>
      <c r="I70" s="103">
        <f t="shared" si="44"/>
        <v>8533345</v>
      </c>
      <c r="J70" s="102">
        <f t="shared" si="44"/>
        <v>10559000</v>
      </c>
      <c r="K70" s="103">
        <f t="shared" si="44"/>
        <v>17144713</v>
      </c>
      <c r="L70" s="102">
        <f t="shared" si="44"/>
        <v>5560000</v>
      </c>
      <c r="M70" s="103">
        <f t="shared" si="44"/>
        <v>-2659423</v>
      </c>
      <c r="N70" s="102">
        <f t="shared" si="44"/>
        <v>11442000</v>
      </c>
      <c r="O70" s="103">
        <f t="shared" si="44"/>
        <v>10264302</v>
      </c>
      <c r="P70" s="102">
        <f>$H70      +$J70      +$L70      +$N70</f>
        <v>35861000</v>
      </c>
      <c r="Q70" s="103">
        <f>$I70      +$K70      +$M70      +$O70</f>
        <v>33282937</v>
      </c>
      <c r="R70" s="57">
        <f>IF(($L70      =0),0,((($N70      -$L70      )/$L70      )*100))</f>
        <v>105.79136690647482</v>
      </c>
      <c r="S70" s="58">
        <f>IF(($M70      =0),0,((($O70      -$M70      )/$M70      )*100))</f>
        <v>-485.95973637890626</v>
      </c>
      <c r="T70" s="57">
        <f>IF($E70   =0,0,($P70   /$E70   )*100)</f>
        <v>100</v>
      </c>
      <c r="U70" s="59">
        <f>IF($E70   =0,0,($Q70   /$E70 )*100)</f>
        <v>92.810956191963413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35861000</v>
      </c>
      <c r="C71" s="104">
        <f>C69</f>
        <v>0</v>
      </c>
      <c r="D71" s="104"/>
      <c r="E71" s="104">
        <f>$B71      +$C71      +$D71</f>
        <v>35861000</v>
      </c>
      <c r="F71" s="105">
        <f t="shared" ref="F71:O71" si="45">F69</f>
        <v>35861000</v>
      </c>
      <c r="G71" s="106">
        <f t="shared" si="45"/>
        <v>35861000</v>
      </c>
      <c r="H71" s="105">
        <f t="shared" si="45"/>
        <v>8300000</v>
      </c>
      <c r="I71" s="106">
        <f t="shared" si="45"/>
        <v>8533345</v>
      </c>
      <c r="J71" s="105">
        <f t="shared" si="45"/>
        <v>10559000</v>
      </c>
      <c r="K71" s="106">
        <f t="shared" si="45"/>
        <v>17144713</v>
      </c>
      <c r="L71" s="105">
        <f t="shared" si="45"/>
        <v>5560000</v>
      </c>
      <c r="M71" s="106">
        <f t="shared" si="45"/>
        <v>-2659423</v>
      </c>
      <c r="N71" s="105">
        <f t="shared" si="45"/>
        <v>11442000</v>
      </c>
      <c r="O71" s="106">
        <f t="shared" si="45"/>
        <v>10264302</v>
      </c>
      <c r="P71" s="105">
        <f>$H71      +$J71      +$L71      +$N71</f>
        <v>35861000</v>
      </c>
      <c r="Q71" s="106">
        <f>$I71      +$K71      +$M71      +$O71</f>
        <v>33282937</v>
      </c>
      <c r="R71" s="61">
        <f>IF(($L71      =0),0,((($N71      -$L71      )/$L71      )*100))</f>
        <v>105.79136690647482</v>
      </c>
      <c r="S71" s="62">
        <f>IF(($M71      =0),0,((($O71      -$M71      )/$M71      )*100))</f>
        <v>-485.95973637890626</v>
      </c>
      <c r="T71" s="61">
        <f>IF($E71   =0,0,($P71   /$E71   )*100)</f>
        <v>100</v>
      </c>
      <c r="U71" s="65">
        <f>IF($E71   =0,0,($Q71   /$E71   )*100)</f>
        <v>92.810956191963413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87977000</v>
      </c>
      <c r="C72" s="104">
        <f>SUM(C9:C14,C17:C23,C26:C29,C32,C35:C39,C42:C52,C55:C58,C61:C65,C69)</f>
        <v>-5000000</v>
      </c>
      <c r="D72" s="104"/>
      <c r="E72" s="104">
        <f>$B72      +$C72      +$D72</f>
        <v>82977000</v>
      </c>
      <c r="F72" s="105">
        <f t="shared" ref="F72:O72" si="46">SUM(F9:F14,F17:F23,F26:F29,F32,F35:F39,F42:F52,F55:F58,F61:F65,F69)</f>
        <v>82977000</v>
      </c>
      <c r="G72" s="106">
        <f t="shared" si="46"/>
        <v>60869000</v>
      </c>
      <c r="H72" s="105">
        <f t="shared" si="46"/>
        <v>9364000</v>
      </c>
      <c r="I72" s="106">
        <f t="shared" si="46"/>
        <v>19240299</v>
      </c>
      <c r="J72" s="105">
        <f t="shared" si="46"/>
        <v>11302000</v>
      </c>
      <c r="K72" s="106">
        <f t="shared" si="46"/>
        <v>33248597</v>
      </c>
      <c r="L72" s="105">
        <f t="shared" si="46"/>
        <v>8119000</v>
      </c>
      <c r="M72" s="106">
        <f t="shared" si="46"/>
        <v>4986632</v>
      </c>
      <c r="N72" s="105">
        <f t="shared" si="46"/>
        <v>31697000</v>
      </c>
      <c r="O72" s="106">
        <f t="shared" si="46"/>
        <v>4784745</v>
      </c>
      <c r="P72" s="105">
        <f>$H72      +$J72      +$L72      +$N72</f>
        <v>60482000</v>
      </c>
      <c r="Q72" s="106">
        <f>$I72      +$K72      +$M72      +$O72</f>
        <v>62260273</v>
      </c>
      <c r="R72" s="61">
        <f>IF(($L72      =0),0,((($N72      -$L72      )/$L72      )*100))</f>
        <v>290.40522231801947</v>
      </c>
      <c r="S72" s="62">
        <f>IF(($M72      =0),0,((($O72      -$M72      )/$M72      )*100))</f>
        <v>-4.0485642413556882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99.364208381934972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102.28568400992295</v>
      </c>
      <c r="V72" s="105">
        <f>SUM(V9:V14,V17:V23,V26:V29,V32,V35:V39,V42:V52,V55:V58,V61:V65,V69)</f>
        <v>4000000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P5H4guTLZhPeLZSumOEhrkXrcdL75ZUiHFrWC7WxAbwl9gyEAEQoFn+GpX8aA5ir4qVjezpddTNFtmqf912T3w==" saltValue="0S/UYk0bAltnIRTp76Hf7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124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247000</v>
      </c>
      <c r="I10" s="94">
        <v>154733</v>
      </c>
      <c r="J10" s="93">
        <v>1226000</v>
      </c>
      <c r="K10" s="94">
        <v>380900</v>
      </c>
      <c r="L10" s="93">
        <v>377000</v>
      </c>
      <c r="M10" s="94">
        <v>324761</v>
      </c>
      <c r="N10" s="93"/>
      <c r="O10" s="94">
        <v>989606</v>
      </c>
      <c r="P10" s="93">
        <f t="shared" ref="P10:P15" si="1">$H10      +$J10      +$L10      +$N10</f>
        <v>1850000</v>
      </c>
      <c r="Q10" s="94">
        <f t="shared" ref="Q10:Q15" si="2">$I10      +$K10      +$M10      +$O10</f>
        <v>1850000</v>
      </c>
      <c r="R10" s="48">
        <f t="shared" ref="R10:R15" si="3">IF(($L10      =0),0,((($N10      -$L10      )/$L10      )*100))</f>
        <v>-100</v>
      </c>
      <c r="S10" s="49">
        <f t="shared" ref="S10:S15" si="4">IF(($M10      =0),0,((($O10      -$M10      )/$M10      )*100))</f>
        <v>204.71823895110558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100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247000</v>
      </c>
      <c r="I15" s="97">
        <f t="shared" si="7"/>
        <v>154733</v>
      </c>
      <c r="J15" s="96">
        <f t="shared" si="7"/>
        <v>1226000</v>
      </c>
      <c r="K15" s="97">
        <f t="shared" si="7"/>
        <v>380900</v>
      </c>
      <c r="L15" s="96">
        <f t="shared" si="7"/>
        <v>377000</v>
      </c>
      <c r="M15" s="97">
        <f t="shared" si="7"/>
        <v>324761</v>
      </c>
      <c r="N15" s="96">
        <f t="shared" si="7"/>
        <v>0</v>
      </c>
      <c r="O15" s="97">
        <f t="shared" si="7"/>
        <v>989606</v>
      </c>
      <c r="P15" s="96">
        <f t="shared" si="1"/>
        <v>1850000</v>
      </c>
      <c r="Q15" s="97">
        <f t="shared" si="2"/>
        <v>1850000</v>
      </c>
      <c r="R15" s="52">
        <f t="shared" si="3"/>
        <v>-100</v>
      </c>
      <c r="S15" s="53">
        <f t="shared" si="4"/>
        <v>204.71823895110558</v>
      </c>
      <c r="T15" s="52">
        <f>IF((SUM($E9:$E13))=0,0,(P15/(SUM($E9:$E13))*100))</f>
        <v>100</v>
      </c>
      <c r="U15" s="54">
        <f>IF((SUM($E9:$E13))=0,0,(Q15/(SUM($E9:$E13))*100))</f>
        <v>100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980000</v>
      </c>
      <c r="C32" s="92">
        <v>0</v>
      </c>
      <c r="D32" s="92"/>
      <c r="E32" s="92">
        <f>$B32      +$C32      +$D32</f>
        <v>980000</v>
      </c>
      <c r="F32" s="93">
        <v>980000</v>
      </c>
      <c r="G32" s="94">
        <v>980000</v>
      </c>
      <c r="H32" s="93">
        <v>132000</v>
      </c>
      <c r="I32" s="94">
        <v>131340</v>
      </c>
      <c r="J32" s="93">
        <v>213000</v>
      </c>
      <c r="K32" s="94">
        <v>212300</v>
      </c>
      <c r="L32" s="93">
        <v>273000</v>
      </c>
      <c r="M32" s="94">
        <v>272690</v>
      </c>
      <c r="N32" s="93">
        <v>287000</v>
      </c>
      <c r="O32" s="94">
        <v>283140</v>
      </c>
      <c r="P32" s="93">
        <f>$H32      +$J32      +$L32      +$N32</f>
        <v>905000</v>
      </c>
      <c r="Q32" s="94">
        <f>$I32      +$K32      +$M32      +$O32</f>
        <v>899470</v>
      </c>
      <c r="R32" s="48">
        <f>IF(($L32      =0),0,((($N32      -$L32      )/$L32      )*100))</f>
        <v>5.1282051282051277</v>
      </c>
      <c r="S32" s="49">
        <f>IF(($M32      =0),0,((($O32      -$M32      )/$M32      )*100))</f>
        <v>3.8321903993545785</v>
      </c>
      <c r="T32" s="48">
        <f>IF(($E32      =0),0,(($P32      /$E32      )*100))</f>
        <v>92.346938775510196</v>
      </c>
      <c r="U32" s="50">
        <f>IF(($E32      =0),0,(($Q32      /$E32      )*100))</f>
        <v>91.782653061224494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980000</v>
      </c>
      <c r="C33" s="95">
        <f>C32</f>
        <v>0</v>
      </c>
      <c r="D33" s="95"/>
      <c r="E33" s="95">
        <f>$B33      +$C33      +$D33</f>
        <v>980000</v>
      </c>
      <c r="F33" s="96">
        <f t="shared" ref="F33:O33" si="17">F32</f>
        <v>980000</v>
      </c>
      <c r="G33" s="97">
        <f t="shared" si="17"/>
        <v>980000</v>
      </c>
      <c r="H33" s="96">
        <f t="shared" si="17"/>
        <v>132000</v>
      </c>
      <c r="I33" s="97">
        <f t="shared" si="17"/>
        <v>131340</v>
      </c>
      <c r="J33" s="96">
        <f t="shared" si="17"/>
        <v>213000</v>
      </c>
      <c r="K33" s="97">
        <f t="shared" si="17"/>
        <v>212300</v>
      </c>
      <c r="L33" s="96">
        <f t="shared" si="17"/>
        <v>273000</v>
      </c>
      <c r="M33" s="97">
        <f t="shared" si="17"/>
        <v>272690</v>
      </c>
      <c r="N33" s="96">
        <f t="shared" si="17"/>
        <v>287000</v>
      </c>
      <c r="O33" s="97">
        <f t="shared" si="17"/>
        <v>283140</v>
      </c>
      <c r="P33" s="96">
        <f>$H33      +$J33      +$L33      +$N33</f>
        <v>905000</v>
      </c>
      <c r="Q33" s="97">
        <f>$I33      +$K33      +$M33      +$O33</f>
        <v>899470</v>
      </c>
      <c r="R33" s="52">
        <f>IF(($L33      =0),0,((($N33      -$L33      )/$L33      )*100))</f>
        <v>5.1282051282051277</v>
      </c>
      <c r="S33" s="53">
        <f>IF(($M33      =0),0,((($O33      -$M33      )/$M33      )*100))</f>
        <v>3.8321903993545785</v>
      </c>
      <c r="T33" s="52">
        <f>IF($E33   =0,0,($P33   /$E33   )*100)</f>
        <v>92.346938775510196</v>
      </c>
      <c r="U33" s="54">
        <f>IF($E33   =0,0,($Q33   /$E33   )*100)</f>
        <v>91.782653061224494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5000000</v>
      </c>
      <c r="C35" s="92">
        <v>2500000</v>
      </c>
      <c r="D35" s="92"/>
      <c r="E35" s="92">
        <f t="shared" ref="E35:E40" si="18">$B35      +$C35      +$D35</f>
        <v>7500000</v>
      </c>
      <c r="F35" s="93">
        <v>7500000</v>
      </c>
      <c r="G35" s="94">
        <v>7500000</v>
      </c>
      <c r="H35" s="93">
        <v>399000</v>
      </c>
      <c r="I35" s="94">
        <v>398894</v>
      </c>
      <c r="J35" s="93"/>
      <c r="K35" s="94">
        <v>819156</v>
      </c>
      <c r="L35" s="93">
        <v>1600000</v>
      </c>
      <c r="M35" s="94">
        <v>2243998</v>
      </c>
      <c r="N35" s="93">
        <v>5501000</v>
      </c>
      <c r="O35" s="94">
        <v>1036449</v>
      </c>
      <c r="P35" s="93">
        <f t="shared" ref="P35:P40" si="19">$H35      +$J35      +$L35      +$N35</f>
        <v>7500000</v>
      </c>
      <c r="Q35" s="94">
        <f t="shared" ref="Q35:Q40" si="20">$I35      +$K35      +$M35      +$O35</f>
        <v>4498497</v>
      </c>
      <c r="R35" s="48">
        <f t="shared" ref="R35:R40" si="21">IF(($L35      =0),0,((($N35      -$L35      )/$L35      )*100))</f>
        <v>243.8125</v>
      </c>
      <c r="S35" s="49">
        <f t="shared" ref="S35:S40" si="22">IF(($M35      =0),0,((($O35      -$M35      )/$M35      )*100))</f>
        <v>-53.812391989654188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59.979959999999998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12673000</v>
      </c>
      <c r="C36" s="92">
        <v>0</v>
      </c>
      <c r="D36" s="92"/>
      <c r="E36" s="92">
        <f t="shared" si="18"/>
        <v>12673000</v>
      </c>
      <c r="F36" s="93">
        <v>12673000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3000000</v>
      </c>
      <c r="C38" s="92">
        <v>0</v>
      </c>
      <c r="D38" s="92"/>
      <c r="E38" s="92">
        <f t="shared" si="18"/>
        <v>3000000</v>
      </c>
      <c r="F38" s="93">
        <v>3000000</v>
      </c>
      <c r="G38" s="94">
        <v>3000000</v>
      </c>
      <c r="H38" s="93"/>
      <c r="I38" s="94"/>
      <c r="J38" s="93">
        <v>344000</v>
      </c>
      <c r="K38" s="94">
        <v>1071269</v>
      </c>
      <c r="L38" s="93">
        <v>1657000</v>
      </c>
      <c r="M38" s="94"/>
      <c r="N38" s="93">
        <v>999000</v>
      </c>
      <c r="O38" s="94">
        <v>1409555</v>
      </c>
      <c r="P38" s="93">
        <f t="shared" si="19"/>
        <v>3000000</v>
      </c>
      <c r="Q38" s="94">
        <f t="shared" si="20"/>
        <v>2480824</v>
      </c>
      <c r="R38" s="48">
        <f t="shared" si="21"/>
        <v>-39.710319855159923</v>
      </c>
      <c r="S38" s="49">
        <f t="shared" si="22"/>
        <v>0</v>
      </c>
      <c r="T38" s="48">
        <f t="shared" si="23"/>
        <v>100</v>
      </c>
      <c r="U38" s="50">
        <f t="shared" si="24"/>
        <v>82.694133333333326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20673000</v>
      </c>
      <c r="C40" s="95">
        <f>SUM(C35:C39)</f>
        <v>2500000</v>
      </c>
      <c r="D40" s="95"/>
      <c r="E40" s="95">
        <f t="shared" si="18"/>
        <v>23173000</v>
      </c>
      <c r="F40" s="96">
        <f t="shared" ref="F40:O40" si="25">SUM(F35:F39)</f>
        <v>23173000</v>
      </c>
      <c r="G40" s="97">
        <f t="shared" si="25"/>
        <v>10500000</v>
      </c>
      <c r="H40" s="96">
        <f t="shared" si="25"/>
        <v>399000</v>
      </c>
      <c r="I40" s="97">
        <f t="shared" si="25"/>
        <v>398894</v>
      </c>
      <c r="J40" s="96">
        <f t="shared" si="25"/>
        <v>344000</v>
      </c>
      <c r="K40" s="97">
        <f t="shared" si="25"/>
        <v>1890425</v>
      </c>
      <c r="L40" s="96">
        <f t="shared" si="25"/>
        <v>3257000</v>
      </c>
      <c r="M40" s="97">
        <f t="shared" si="25"/>
        <v>2243998</v>
      </c>
      <c r="N40" s="96">
        <f t="shared" si="25"/>
        <v>6500000</v>
      </c>
      <c r="O40" s="97">
        <f t="shared" si="25"/>
        <v>2446004</v>
      </c>
      <c r="P40" s="96">
        <f t="shared" si="19"/>
        <v>10500000</v>
      </c>
      <c r="Q40" s="97">
        <f t="shared" si="20"/>
        <v>6979321</v>
      </c>
      <c r="R40" s="52">
        <f t="shared" si="21"/>
        <v>99.57015658581517</v>
      </c>
      <c r="S40" s="53">
        <f t="shared" si="22"/>
        <v>9.0020579340979801</v>
      </c>
      <c r="T40" s="52">
        <f>IF((+$E35+$E38) =0,0,(P40   /(+$E35+$E38) )*100)</f>
        <v>100</v>
      </c>
      <c r="U40" s="54">
        <f>IF((+$E35+$E38) =0,0,(Q40   /(+$E35+$E38) )*100)</f>
        <v>66.469723809523799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23503000</v>
      </c>
      <c r="C67" s="104">
        <f>SUM(C9:C14,C17:C23,C26:C29,C32,C35:C39,C42:C52,C55:C58,C61:C65)</f>
        <v>2500000</v>
      </c>
      <c r="D67" s="104"/>
      <c r="E67" s="104">
        <f t="shared" si="35"/>
        <v>26003000</v>
      </c>
      <c r="F67" s="105">
        <f t="shared" ref="F67:O67" si="43">SUM(F9:F14,F17:F23,F26:F29,F32,F35:F39,F42:F52,F55:F58,F61:F65)</f>
        <v>26003000</v>
      </c>
      <c r="G67" s="106">
        <f t="shared" si="43"/>
        <v>13330000</v>
      </c>
      <c r="H67" s="105">
        <f t="shared" si="43"/>
        <v>778000</v>
      </c>
      <c r="I67" s="106">
        <f t="shared" si="43"/>
        <v>684967</v>
      </c>
      <c r="J67" s="105">
        <f t="shared" si="43"/>
        <v>1783000</v>
      </c>
      <c r="K67" s="106">
        <f t="shared" si="43"/>
        <v>2483625</v>
      </c>
      <c r="L67" s="105">
        <f t="shared" si="43"/>
        <v>3907000</v>
      </c>
      <c r="M67" s="106">
        <f t="shared" si="43"/>
        <v>2841449</v>
      </c>
      <c r="N67" s="105">
        <f t="shared" si="43"/>
        <v>6787000</v>
      </c>
      <c r="O67" s="106">
        <f t="shared" si="43"/>
        <v>3718750</v>
      </c>
      <c r="P67" s="105">
        <f t="shared" si="36"/>
        <v>13255000</v>
      </c>
      <c r="Q67" s="106">
        <f t="shared" si="37"/>
        <v>9728791</v>
      </c>
      <c r="R67" s="61">
        <f t="shared" si="38"/>
        <v>73.713846941387246</v>
      </c>
      <c r="S67" s="62">
        <f t="shared" si="39"/>
        <v>30.875127443779565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99.43735933983497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72.984178544636151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32464000</v>
      </c>
      <c r="C69" s="92">
        <v>0</v>
      </c>
      <c r="D69" s="92"/>
      <c r="E69" s="92">
        <f>$B69      +$C69      +$D69</f>
        <v>32464000</v>
      </c>
      <c r="F69" s="93">
        <v>32464000</v>
      </c>
      <c r="G69" s="94">
        <v>32464000</v>
      </c>
      <c r="H69" s="93">
        <v>3674000</v>
      </c>
      <c r="I69" s="94">
        <v>4204909</v>
      </c>
      <c r="J69" s="93">
        <v>13043000</v>
      </c>
      <c r="K69" s="94">
        <v>9174808</v>
      </c>
      <c r="L69" s="93">
        <v>9349000</v>
      </c>
      <c r="M69" s="94">
        <v>13123331</v>
      </c>
      <c r="N69" s="93">
        <v>6398000</v>
      </c>
      <c r="O69" s="94">
        <v>6006208</v>
      </c>
      <c r="P69" s="93">
        <f>$H69      +$J69      +$L69      +$N69</f>
        <v>32464000</v>
      </c>
      <c r="Q69" s="94">
        <f>$I69      +$K69      +$M69      +$O69</f>
        <v>32509256</v>
      </c>
      <c r="R69" s="48">
        <f>IF(($L69      =0),0,((($N69      -$L69      )/$L69      )*100))</f>
        <v>-31.564873248475774</v>
      </c>
      <c r="S69" s="49">
        <f>IF(($M69      =0),0,((($O69      -$M69      )/$M69      )*100))</f>
        <v>-54.232595367746192</v>
      </c>
      <c r="T69" s="48">
        <f>IF(($E69      =0),0,(($P69      /$E69      )*100))</f>
        <v>100</v>
      </c>
      <c r="U69" s="50">
        <f>IF(($E69      =0),0,(($Q69      /$E69      )*100))</f>
        <v>100.13940364711679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32464000</v>
      </c>
      <c r="C70" s="101">
        <f>C69</f>
        <v>0</v>
      </c>
      <c r="D70" s="101"/>
      <c r="E70" s="101">
        <f>$B70      +$C70      +$D70</f>
        <v>32464000</v>
      </c>
      <c r="F70" s="102">
        <f t="shared" ref="F70:O70" si="44">F69</f>
        <v>32464000</v>
      </c>
      <c r="G70" s="103">
        <f t="shared" si="44"/>
        <v>32464000</v>
      </c>
      <c r="H70" s="102">
        <f t="shared" si="44"/>
        <v>3674000</v>
      </c>
      <c r="I70" s="103">
        <f t="shared" si="44"/>
        <v>4204909</v>
      </c>
      <c r="J70" s="102">
        <f t="shared" si="44"/>
        <v>13043000</v>
      </c>
      <c r="K70" s="103">
        <f t="shared" si="44"/>
        <v>9174808</v>
      </c>
      <c r="L70" s="102">
        <f t="shared" si="44"/>
        <v>9349000</v>
      </c>
      <c r="M70" s="103">
        <f t="shared" si="44"/>
        <v>13123331</v>
      </c>
      <c r="N70" s="102">
        <f t="shared" si="44"/>
        <v>6398000</v>
      </c>
      <c r="O70" s="103">
        <f t="shared" si="44"/>
        <v>6006208</v>
      </c>
      <c r="P70" s="102">
        <f>$H70      +$J70      +$L70      +$N70</f>
        <v>32464000</v>
      </c>
      <c r="Q70" s="103">
        <f>$I70      +$K70      +$M70      +$O70</f>
        <v>32509256</v>
      </c>
      <c r="R70" s="57">
        <f>IF(($L70      =0),0,((($N70      -$L70      )/$L70      )*100))</f>
        <v>-31.564873248475774</v>
      </c>
      <c r="S70" s="58">
        <f>IF(($M70      =0),0,((($O70      -$M70      )/$M70      )*100))</f>
        <v>-54.232595367746192</v>
      </c>
      <c r="T70" s="57">
        <f>IF($E70   =0,0,($P70   /$E70   )*100)</f>
        <v>100</v>
      </c>
      <c r="U70" s="59">
        <f>IF($E70   =0,0,($Q70   /$E70 )*100)</f>
        <v>100.13940364711679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32464000</v>
      </c>
      <c r="C71" s="104">
        <f>C69</f>
        <v>0</v>
      </c>
      <c r="D71" s="104"/>
      <c r="E71" s="104">
        <f>$B71      +$C71      +$D71</f>
        <v>32464000</v>
      </c>
      <c r="F71" s="105">
        <f t="shared" ref="F71:O71" si="45">F69</f>
        <v>32464000</v>
      </c>
      <c r="G71" s="106">
        <f t="shared" si="45"/>
        <v>32464000</v>
      </c>
      <c r="H71" s="105">
        <f t="shared" si="45"/>
        <v>3674000</v>
      </c>
      <c r="I71" s="106">
        <f t="shared" si="45"/>
        <v>4204909</v>
      </c>
      <c r="J71" s="105">
        <f t="shared" si="45"/>
        <v>13043000</v>
      </c>
      <c r="K71" s="106">
        <f t="shared" si="45"/>
        <v>9174808</v>
      </c>
      <c r="L71" s="105">
        <f t="shared" si="45"/>
        <v>9349000</v>
      </c>
      <c r="M71" s="106">
        <f t="shared" si="45"/>
        <v>13123331</v>
      </c>
      <c r="N71" s="105">
        <f t="shared" si="45"/>
        <v>6398000</v>
      </c>
      <c r="O71" s="106">
        <f t="shared" si="45"/>
        <v>6006208</v>
      </c>
      <c r="P71" s="105">
        <f>$H71      +$J71      +$L71      +$N71</f>
        <v>32464000</v>
      </c>
      <c r="Q71" s="106">
        <f>$I71      +$K71      +$M71      +$O71</f>
        <v>32509256</v>
      </c>
      <c r="R71" s="61">
        <f>IF(($L71      =0),0,((($N71      -$L71      )/$L71      )*100))</f>
        <v>-31.564873248475774</v>
      </c>
      <c r="S71" s="62">
        <f>IF(($M71      =0),0,((($O71      -$M71      )/$M71      )*100))</f>
        <v>-54.232595367746192</v>
      </c>
      <c r="T71" s="61">
        <f>IF($E71   =0,0,($P71   /$E71   )*100)</f>
        <v>100</v>
      </c>
      <c r="U71" s="65">
        <f>IF($E71   =0,0,($Q71   /$E71   )*100)</f>
        <v>100.13940364711679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55967000</v>
      </c>
      <c r="C72" s="104">
        <f>SUM(C9:C14,C17:C23,C26:C29,C32,C35:C39,C42:C52,C55:C58,C61:C65,C69)</f>
        <v>2500000</v>
      </c>
      <c r="D72" s="104"/>
      <c r="E72" s="104">
        <f>$B72      +$C72      +$D72</f>
        <v>58467000</v>
      </c>
      <c r="F72" s="105">
        <f t="shared" ref="F72:O72" si="46">SUM(F9:F14,F17:F23,F26:F29,F32,F35:F39,F42:F52,F55:F58,F61:F65,F69)</f>
        <v>58467000</v>
      </c>
      <c r="G72" s="106">
        <f t="shared" si="46"/>
        <v>45794000</v>
      </c>
      <c r="H72" s="105">
        <f t="shared" si="46"/>
        <v>4452000</v>
      </c>
      <c r="I72" s="106">
        <f t="shared" si="46"/>
        <v>4889876</v>
      </c>
      <c r="J72" s="105">
        <f t="shared" si="46"/>
        <v>14826000</v>
      </c>
      <c r="K72" s="106">
        <f t="shared" si="46"/>
        <v>11658433</v>
      </c>
      <c r="L72" s="105">
        <f t="shared" si="46"/>
        <v>13256000</v>
      </c>
      <c r="M72" s="106">
        <f t="shared" si="46"/>
        <v>15964780</v>
      </c>
      <c r="N72" s="105">
        <f t="shared" si="46"/>
        <v>13185000</v>
      </c>
      <c r="O72" s="106">
        <f t="shared" si="46"/>
        <v>9724958</v>
      </c>
      <c r="P72" s="105">
        <f>$H72      +$J72      +$L72      +$N72</f>
        <v>45719000</v>
      </c>
      <c r="Q72" s="106">
        <f>$I72      +$K72      +$M72      +$O72</f>
        <v>42238047</v>
      </c>
      <c r="R72" s="61">
        <f>IF(($L72      =0),0,((($N72      -$L72      )/$L72      )*100))</f>
        <v>-0.53560651780325885</v>
      </c>
      <c r="S72" s="62">
        <f>IF(($M72      =0),0,((($O72      -$M72      )/$M72      )*100))</f>
        <v>-39.084923187165749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99.836223085993808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92.234893217452068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XexokSDrp+hVX817TacNNJRKHMkf+mSEHbymeRYiHV1BtM1vv7pI2K/8MB8j/fDkGTU/p2sYyEsLxkpvMFwkaQ==" saltValue="w8mQDJtgrdjQUqU/S2h1+Q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125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50000</v>
      </c>
      <c r="I10" s="94">
        <v>279834</v>
      </c>
      <c r="J10" s="93">
        <v>375000</v>
      </c>
      <c r="K10" s="94">
        <v>143004</v>
      </c>
      <c r="L10" s="93">
        <v>84000</v>
      </c>
      <c r="M10" s="94">
        <v>43665</v>
      </c>
      <c r="N10" s="93">
        <v>1012000</v>
      </c>
      <c r="O10" s="94">
        <v>1480497</v>
      </c>
      <c r="P10" s="93">
        <f t="shared" ref="P10:P15" si="1">$H10      +$J10      +$L10      +$N10</f>
        <v>1521000</v>
      </c>
      <c r="Q10" s="94">
        <f t="shared" ref="Q10:Q15" si="2">$I10      +$K10      +$M10      +$O10</f>
        <v>1947000</v>
      </c>
      <c r="R10" s="48">
        <f t="shared" ref="R10:R15" si="3">IF(($L10      =0),0,((($N10      -$L10      )/$L10      )*100))</f>
        <v>1104.7619047619048</v>
      </c>
      <c r="S10" s="49">
        <f t="shared" ref="S10:S15" si="4">IF(($M10      =0),0,((($O10      -$M10      )/$M10      )*100))</f>
        <v>3290.5805565097908</v>
      </c>
      <c r="T10" s="48">
        <f t="shared" ref="T10:T14" si="5">IF(($E10      =0),0,(($P10      /$E10      )*100))</f>
        <v>78</v>
      </c>
      <c r="U10" s="50">
        <f t="shared" ref="U10:U14" si="6">IF(($E10      =0),0,(($Q10      /$E10      )*100))</f>
        <v>99.846153846153854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50000000</v>
      </c>
      <c r="C13" s="92">
        <v>-18743000</v>
      </c>
      <c r="D13" s="92"/>
      <c r="E13" s="92">
        <f t="shared" si="0"/>
        <v>31257000</v>
      </c>
      <c r="F13" s="93">
        <v>31257000</v>
      </c>
      <c r="G13" s="94">
        <v>31257000</v>
      </c>
      <c r="H13" s="93"/>
      <c r="I13" s="94">
        <v>11048</v>
      </c>
      <c r="J13" s="93">
        <v>769000</v>
      </c>
      <c r="K13" s="94">
        <v>768684</v>
      </c>
      <c r="L13" s="93">
        <v>20522000</v>
      </c>
      <c r="M13" s="94">
        <v>4675462</v>
      </c>
      <c r="N13" s="93">
        <v>9966000</v>
      </c>
      <c r="O13" s="94">
        <v>39588810</v>
      </c>
      <c r="P13" s="93">
        <f t="shared" si="1"/>
        <v>31257000</v>
      </c>
      <c r="Q13" s="94">
        <f t="shared" si="2"/>
        <v>45044004</v>
      </c>
      <c r="R13" s="48">
        <f t="shared" si="3"/>
        <v>-51.437481726927203</v>
      </c>
      <c r="S13" s="49">
        <f t="shared" si="4"/>
        <v>746.73578782160996</v>
      </c>
      <c r="T13" s="48">
        <f t="shared" si="5"/>
        <v>100</v>
      </c>
      <c r="U13" s="50">
        <f t="shared" si="6"/>
        <v>144.10853248872252</v>
      </c>
      <c r="V13" s="93">
        <v>14584000</v>
      </c>
      <c r="W13" s="94">
        <v>14584000</v>
      </c>
    </row>
    <row r="14" spans="1:23" ht="12.95" customHeight="1" x14ac:dyDescent="0.2">
      <c r="A14" s="47" t="s">
        <v>40</v>
      </c>
      <c r="B14" s="92">
        <v>500000</v>
      </c>
      <c r="C14" s="92">
        <v>0</v>
      </c>
      <c r="D14" s="92"/>
      <c r="E14" s="92">
        <f t="shared" si="0"/>
        <v>500000</v>
      </c>
      <c r="F14" s="93">
        <v>500000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52450000</v>
      </c>
      <c r="C15" s="95">
        <f>SUM(C9:C14)</f>
        <v>-18743000</v>
      </c>
      <c r="D15" s="95"/>
      <c r="E15" s="95">
        <f t="shared" si="0"/>
        <v>33707000</v>
      </c>
      <c r="F15" s="96">
        <f t="shared" ref="F15:O15" si="7">SUM(F9:F14)</f>
        <v>33707000</v>
      </c>
      <c r="G15" s="97">
        <f t="shared" si="7"/>
        <v>33207000</v>
      </c>
      <c r="H15" s="96">
        <f t="shared" si="7"/>
        <v>50000</v>
      </c>
      <c r="I15" s="97">
        <f t="shared" si="7"/>
        <v>290882</v>
      </c>
      <c r="J15" s="96">
        <f t="shared" si="7"/>
        <v>1144000</v>
      </c>
      <c r="K15" s="97">
        <f t="shared" si="7"/>
        <v>911688</v>
      </c>
      <c r="L15" s="96">
        <f t="shared" si="7"/>
        <v>20606000</v>
      </c>
      <c r="M15" s="97">
        <f t="shared" si="7"/>
        <v>4719127</v>
      </c>
      <c r="N15" s="96">
        <f t="shared" si="7"/>
        <v>10978000</v>
      </c>
      <c r="O15" s="97">
        <f t="shared" si="7"/>
        <v>41069307</v>
      </c>
      <c r="P15" s="96">
        <f t="shared" si="1"/>
        <v>32778000</v>
      </c>
      <c r="Q15" s="97">
        <f t="shared" si="2"/>
        <v>46991004</v>
      </c>
      <c r="R15" s="52">
        <f t="shared" si="3"/>
        <v>-46.724255071338447</v>
      </c>
      <c r="S15" s="53">
        <f t="shared" si="4"/>
        <v>770.27340014371305</v>
      </c>
      <c r="T15" s="52">
        <f>IF((SUM($E9:$E13))=0,0,(P15/(SUM($E9:$E13))*100))</f>
        <v>98.708103713072546</v>
      </c>
      <c r="U15" s="54">
        <f>IF((SUM($E9:$E13))=0,0,(Q15/(SUM($E9:$E13))*100))</f>
        <v>141.50933236968109</v>
      </c>
      <c r="V15" s="96">
        <f>SUM(V9:V14)</f>
        <v>14584000</v>
      </c>
      <c r="W15" s="97">
        <f>SUM(W9:W14)</f>
        <v>14584000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76131000</v>
      </c>
      <c r="C17" s="92">
        <v>23000000</v>
      </c>
      <c r="D17" s="92"/>
      <c r="E17" s="92">
        <f t="shared" ref="E17:E24" si="8">$B17      +$C17      +$D17</f>
        <v>99131000</v>
      </c>
      <c r="F17" s="93">
        <v>99131000</v>
      </c>
      <c r="G17" s="94">
        <v>99131000</v>
      </c>
      <c r="H17" s="93">
        <v>23013000</v>
      </c>
      <c r="I17" s="94">
        <v>23618136</v>
      </c>
      <c r="J17" s="93">
        <v>27384000</v>
      </c>
      <c r="K17" s="94">
        <v>33993002</v>
      </c>
      <c r="L17" s="93">
        <v>9232000</v>
      </c>
      <c r="M17" s="94">
        <v>821620</v>
      </c>
      <c r="N17" s="93">
        <v>26391000</v>
      </c>
      <c r="O17" s="94">
        <v>38875654</v>
      </c>
      <c r="P17" s="93">
        <f t="shared" ref="P17:P24" si="9">$H17      +$J17      +$L17      +$N17</f>
        <v>86020000</v>
      </c>
      <c r="Q17" s="94">
        <f t="shared" ref="Q17:Q24" si="10">$I17      +$K17      +$M17      +$O17</f>
        <v>97308412</v>
      </c>
      <c r="R17" s="48">
        <f t="shared" ref="R17:R24" si="11">IF(($L17      =0),0,((($N17      -$L17      )/$L17      )*100))</f>
        <v>185.86438474870016</v>
      </c>
      <c r="S17" s="49">
        <f t="shared" ref="S17:S24" si="12">IF(($M17      =0),0,((($O17      -$M17      )/$M17      )*100))</f>
        <v>4631.58564786641</v>
      </c>
      <c r="T17" s="48">
        <f t="shared" ref="T17:T23" si="13">IF(($E17      =0),0,(($P17      /$E17      )*100))</f>
        <v>86.774066639093732</v>
      </c>
      <c r="U17" s="50">
        <f t="shared" ref="U17:U23" si="14">IF(($E17      =0),0,(($Q17      /$E17      )*100))</f>
        <v>98.161434869011714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76131000</v>
      </c>
      <c r="C24" s="95">
        <f>SUM(C17:C23)</f>
        <v>23000000</v>
      </c>
      <c r="D24" s="95"/>
      <c r="E24" s="95">
        <f t="shared" si="8"/>
        <v>99131000</v>
      </c>
      <c r="F24" s="96">
        <f t="shared" ref="F24:O24" si="15">SUM(F17:F23)</f>
        <v>99131000</v>
      </c>
      <c r="G24" s="97">
        <f t="shared" si="15"/>
        <v>99131000</v>
      </c>
      <c r="H24" s="96">
        <f t="shared" si="15"/>
        <v>23013000</v>
      </c>
      <c r="I24" s="97">
        <f t="shared" si="15"/>
        <v>23618136</v>
      </c>
      <c r="J24" s="96">
        <f t="shared" si="15"/>
        <v>27384000</v>
      </c>
      <c r="K24" s="97">
        <f t="shared" si="15"/>
        <v>33993002</v>
      </c>
      <c r="L24" s="96">
        <f t="shared" si="15"/>
        <v>9232000</v>
      </c>
      <c r="M24" s="97">
        <f t="shared" si="15"/>
        <v>821620</v>
      </c>
      <c r="N24" s="96">
        <f t="shared" si="15"/>
        <v>26391000</v>
      </c>
      <c r="O24" s="97">
        <f t="shared" si="15"/>
        <v>38875654</v>
      </c>
      <c r="P24" s="96">
        <f t="shared" si="9"/>
        <v>86020000</v>
      </c>
      <c r="Q24" s="97">
        <f t="shared" si="10"/>
        <v>97308412</v>
      </c>
      <c r="R24" s="52">
        <f t="shared" si="11"/>
        <v>185.86438474870016</v>
      </c>
      <c r="S24" s="53">
        <f t="shared" si="12"/>
        <v>4631.58564786641</v>
      </c>
      <c r="T24" s="52">
        <f>IF(($E24-$E19-$E23)   =0,0,($P24   /($E24-$E19-$E23)   )*100)</f>
        <v>86.774066639093732</v>
      </c>
      <c r="U24" s="54">
        <f>IF(($E24-$E19-$E23)   =0,0,($Q24   /($E24-$E19-$E23)   )*100)</f>
        <v>98.161434869011714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5558000</v>
      </c>
      <c r="C32" s="92">
        <v>0</v>
      </c>
      <c r="D32" s="92"/>
      <c r="E32" s="92">
        <f>$B32      +$C32      +$D32</f>
        <v>5558000</v>
      </c>
      <c r="F32" s="93">
        <v>5558000</v>
      </c>
      <c r="G32" s="94">
        <v>5558000</v>
      </c>
      <c r="H32" s="93">
        <v>2339000</v>
      </c>
      <c r="I32" s="94">
        <v>2316950</v>
      </c>
      <c r="J32" s="93">
        <v>2328000</v>
      </c>
      <c r="K32" s="94">
        <v>1546470</v>
      </c>
      <c r="L32" s="93">
        <v>891000</v>
      </c>
      <c r="M32" s="94">
        <v>885625</v>
      </c>
      <c r="N32" s="93"/>
      <c r="O32" s="94">
        <v>808959</v>
      </c>
      <c r="P32" s="93">
        <f>$H32      +$J32      +$L32      +$N32</f>
        <v>5558000</v>
      </c>
      <c r="Q32" s="94">
        <f>$I32      +$K32      +$M32      +$O32</f>
        <v>5558004</v>
      </c>
      <c r="R32" s="48">
        <f>IF(($L32      =0),0,((($N32      -$L32      )/$L32      )*100))</f>
        <v>-100</v>
      </c>
      <c r="S32" s="49">
        <f>IF(($M32      =0),0,((($O32      -$M32      )/$M32      )*100))</f>
        <v>-8.6567113620324623</v>
      </c>
      <c r="T32" s="48">
        <f>IF(($E32      =0),0,(($P32      /$E32      )*100))</f>
        <v>100</v>
      </c>
      <c r="U32" s="50">
        <f>IF(($E32      =0),0,(($Q32      /$E32      )*100))</f>
        <v>100.00007196833394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5558000</v>
      </c>
      <c r="C33" s="95">
        <f>C32</f>
        <v>0</v>
      </c>
      <c r="D33" s="95"/>
      <c r="E33" s="95">
        <f>$B33      +$C33      +$D33</f>
        <v>5558000</v>
      </c>
      <c r="F33" s="96">
        <f t="shared" ref="F33:O33" si="17">F32</f>
        <v>5558000</v>
      </c>
      <c r="G33" s="97">
        <f t="shared" si="17"/>
        <v>5558000</v>
      </c>
      <c r="H33" s="96">
        <f t="shared" si="17"/>
        <v>2339000</v>
      </c>
      <c r="I33" s="97">
        <f t="shared" si="17"/>
        <v>2316950</v>
      </c>
      <c r="J33" s="96">
        <f t="shared" si="17"/>
        <v>2328000</v>
      </c>
      <c r="K33" s="97">
        <f t="shared" si="17"/>
        <v>1546470</v>
      </c>
      <c r="L33" s="96">
        <f t="shared" si="17"/>
        <v>891000</v>
      </c>
      <c r="M33" s="97">
        <f t="shared" si="17"/>
        <v>885625</v>
      </c>
      <c r="N33" s="96">
        <f t="shared" si="17"/>
        <v>0</v>
      </c>
      <c r="O33" s="97">
        <f t="shared" si="17"/>
        <v>808959</v>
      </c>
      <c r="P33" s="96">
        <f>$H33      +$J33      +$L33      +$N33</f>
        <v>5558000</v>
      </c>
      <c r="Q33" s="97">
        <f>$I33      +$K33      +$M33      +$O33</f>
        <v>5558004</v>
      </c>
      <c r="R33" s="52">
        <f>IF(($L33      =0),0,((($N33      -$L33      )/$L33      )*100))</f>
        <v>-100</v>
      </c>
      <c r="S33" s="53">
        <f>IF(($M33      =0),0,((($O33      -$M33      )/$M33      )*100))</f>
        <v>-8.6567113620324623</v>
      </c>
      <c r="T33" s="52">
        <f>IF($E33   =0,0,($P33   /$E33   )*100)</f>
        <v>100</v>
      </c>
      <c r="U33" s="54">
        <f>IF($E33   =0,0,($Q33   /$E33   )*100)</f>
        <v>100.00007196833394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9600000</v>
      </c>
      <c r="C35" s="92">
        <v>-1560000</v>
      </c>
      <c r="D35" s="92"/>
      <c r="E35" s="92">
        <f t="shared" ref="E35:E40" si="18">$B35      +$C35      +$D35</f>
        <v>8040000</v>
      </c>
      <c r="F35" s="93">
        <v>8040000</v>
      </c>
      <c r="G35" s="94">
        <v>8040000</v>
      </c>
      <c r="H35" s="93"/>
      <c r="I35" s="94">
        <v>2270459</v>
      </c>
      <c r="J35" s="93">
        <v>278000</v>
      </c>
      <c r="K35" s="94">
        <v>1047462</v>
      </c>
      <c r="L35" s="93">
        <v>2841000</v>
      </c>
      <c r="M35" s="94">
        <v>2840998</v>
      </c>
      <c r="N35" s="93">
        <v>4921000</v>
      </c>
      <c r="O35" s="94">
        <v>2152537</v>
      </c>
      <c r="P35" s="93">
        <f t="shared" ref="P35:P40" si="19">$H35      +$J35      +$L35      +$N35</f>
        <v>8040000</v>
      </c>
      <c r="Q35" s="94">
        <f t="shared" ref="Q35:Q40" si="20">$I35      +$K35      +$M35      +$O35</f>
        <v>8311456</v>
      </c>
      <c r="R35" s="48">
        <f t="shared" ref="R35:R40" si="21">IF(($L35      =0),0,((($N35      -$L35      )/$L35      )*100))</f>
        <v>73.213657162970776</v>
      </c>
      <c r="S35" s="49">
        <f t="shared" ref="S35:S40" si="22">IF(($M35      =0),0,((($O35      -$M35      )/$M35      )*100))</f>
        <v>-24.233068801878776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103.3763184079602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10261000</v>
      </c>
      <c r="C36" s="92">
        <v>0</v>
      </c>
      <c r="D36" s="92"/>
      <c r="E36" s="92">
        <f t="shared" si="18"/>
        <v>10261000</v>
      </c>
      <c r="F36" s="93">
        <v>10261000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4000000</v>
      </c>
      <c r="C38" s="92">
        <v>0</v>
      </c>
      <c r="D38" s="92"/>
      <c r="E38" s="92">
        <f t="shared" si="18"/>
        <v>4000000</v>
      </c>
      <c r="F38" s="93">
        <v>4000000</v>
      </c>
      <c r="G38" s="94">
        <v>4000000</v>
      </c>
      <c r="H38" s="93">
        <v>330000</v>
      </c>
      <c r="I38" s="94">
        <v>330000</v>
      </c>
      <c r="J38" s="93">
        <v>2224000</v>
      </c>
      <c r="K38" s="94">
        <v>2223951</v>
      </c>
      <c r="L38" s="93">
        <v>1216000</v>
      </c>
      <c r="M38" s="94"/>
      <c r="N38" s="93"/>
      <c r="O38" s="94">
        <v>1212758</v>
      </c>
      <c r="P38" s="93">
        <f t="shared" si="19"/>
        <v>3770000</v>
      </c>
      <c r="Q38" s="94">
        <f t="shared" si="20"/>
        <v>3766709</v>
      </c>
      <c r="R38" s="48">
        <f t="shared" si="21"/>
        <v>-100</v>
      </c>
      <c r="S38" s="49">
        <f t="shared" si="22"/>
        <v>0</v>
      </c>
      <c r="T38" s="48">
        <f t="shared" si="23"/>
        <v>94.25</v>
      </c>
      <c r="U38" s="50">
        <f t="shared" si="24"/>
        <v>94.167725000000004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23861000</v>
      </c>
      <c r="C40" s="95">
        <f>SUM(C35:C39)</f>
        <v>-1560000</v>
      </c>
      <c r="D40" s="95"/>
      <c r="E40" s="95">
        <f t="shared" si="18"/>
        <v>22301000</v>
      </c>
      <c r="F40" s="96">
        <f t="shared" ref="F40:O40" si="25">SUM(F35:F39)</f>
        <v>22301000</v>
      </c>
      <c r="G40" s="97">
        <f t="shared" si="25"/>
        <v>12040000</v>
      </c>
      <c r="H40" s="96">
        <f t="shared" si="25"/>
        <v>330000</v>
      </c>
      <c r="I40" s="97">
        <f t="shared" si="25"/>
        <v>2600459</v>
      </c>
      <c r="J40" s="96">
        <f t="shared" si="25"/>
        <v>2502000</v>
      </c>
      <c r="K40" s="97">
        <f t="shared" si="25"/>
        <v>3271413</v>
      </c>
      <c r="L40" s="96">
        <f t="shared" si="25"/>
        <v>4057000</v>
      </c>
      <c r="M40" s="97">
        <f t="shared" si="25"/>
        <v>2840998</v>
      </c>
      <c r="N40" s="96">
        <f t="shared" si="25"/>
        <v>4921000</v>
      </c>
      <c r="O40" s="97">
        <f t="shared" si="25"/>
        <v>3365295</v>
      </c>
      <c r="P40" s="96">
        <f t="shared" si="19"/>
        <v>11810000</v>
      </c>
      <c r="Q40" s="97">
        <f t="shared" si="20"/>
        <v>12078165</v>
      </c>
      <c r="R40" s="52">
        <f t="shared" si="21"/>
        <v>21.296524525511462</v>
      </c>
      <c r="S40" s="53">
        <f t="shared" si="22"/>
        <v>18.454676842433539</v>
      </c>
      <c r="T40" s="52">
        <f>IF((+$E35+$E38) =0,0,(P40   /(+$E35+$E38) )*100)</f>
        <v>98.089700996677749</v>
      </c>
      <c r="U40" s="54">
        <f>IF((+$E35+$E38) =0,0,(Q40   /(+$E35+$E38) )*100)</f>
        <v>100.31698504983389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158000000</v>
      </c>
      <c r="C67" s="104">
        <f>SUM(C9:C14,C17:C23,C26:C29,C32,C35:C39,C42:C52,C55:C58,C61:C65)</f>
        <v>2697000</v>
      </c>
      <c r="D67" s="104"/>
      <c r="E67" s="104">
        <f t="shared" si="35"/>
        <v>160697000</v>
      </c>
      <c r="F67" s="105">
        <f t="shared" ref="F67:O67" si="43">SUM(F9:F14,F17:F23,F26:F29,F32,F35:F39,F42:F52,F55:F58,F61:F65)</f>
        <v>160697000</v>
      </c>
      <c r="G67" s="106">
        <f t="shared" si="43"/>
        <v>149936000</v>
      </c>
      <c r="H67" s="105">
        <f t="shared" si="43"/>
        <v>25732000</v>
      </c>
      <c r="I67" s="106">
        <f t="shared" si="43"/>
        <v>28826427</v>
      </c>
      <c r="J67" s="105">
        <f t="shared" si="43"/>
        <v>33358000</v>
      </c>
      <c r="K67" s="106">
        <f t="shared" si="43"/>
        <v>39722573</v>
      </c>
      <c r="L67" s="105">
        <f t="shared" si="43"/>
        <v>34786000</v>
      </c>
      <c r="M67" s="106">
        <f t="shared" si="43"/>
        <v>9267370</v>
      </c>
      <c r="N67" s="105">
        <f t="shared" si="43"/>
        <v>42290000</v>
      </c>
      <c r="O67" s="106">
        <f t="shared" si="43"/>
        <v>84119215</v>
      </c>
      <c r="P67" s="105">
        <f t="shared" si="36"/>
        <v>136166000</v>
      </c>
      <c r="Q67" s="106">
        <f t="shared" si="37"/>
        <v>161935585</v>
      </c>
      <c r="R67" s="61">
        <f t="shared" si="38"/>
        <v>21.571896740067846</v>
      </c>
      <c r="S67" s="62">
        <f t="shared" si="39"/>
        <v>807.69241974799752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90.816081528118659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108.00313800554903</v>
      </c>
      <c r="V67" s="105">
        <f>SUM(V9:V14,V17:V23,V26:V29,V32,V35:V39,V42:V52,V55:V58,V61:V65)</f>
        <v>14584000</v>
      </c>
      <c r="W67" s="106">
        <f>SUM(W9:W14,W17:W23,W26:W29,W32,W35:W39,W42:W52,W55:W58,W61:W65)</f>
        <v>14584000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0</v>
      </c>
      <c r="C69" s="92">
        <v>0</v>
      </c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IF(($L69      =0),0,((($N69      -$L69      )/$L69      )*100))</f>
        <v>0</v>
      </c>
      <c r="S69" s="49">
        <f>IF(($M69      =0),0,((($O69      -$M69      )/$M69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0</v>
      </c>
      <c r="C70" s="101">
        <f>C69</f>
        <v>0</v>
      </c>
      <c r="D70" s="101"/>
      <c r="E70" s="101">
        <f>$B70      +$C70      +$D70</f>
        <v>0</v>
      </c>
      <c r="F70" s="102">
        <f t="shared" ref="F70:O70" si="44">F69</f>
        <v>0</v>
      </c>
      <c r="G70" s="103">
        <f t="shared" si="44"/>
        <v>0</v>
      </c>
      <c r="H70" s="102">
        <f t="shared" si="44"/>
        <v>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0</v>
      </c>
      <c r="R70" s="57">
        <f>IF(($L70      =0),0,((($N70      -$L70      )/$L70      )*100))</f>
        <v>0</v>
      </c>
      <c r="S70" s="58">
        <f>IF(($M70      =0),0,((($O70      -$M70      )/$M70      )*100))</f>
        <v>0</v>
      </c>
      <c r="T70" s="57">
        <f>IF($E70   =0,0,($P70   /$E70   )*100)</f>
        <v>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0</v>
      </c>
      <c r="C71" s="104">
        <f>C69</f>
        <v>0</v>
      </c>
      <c r="D71" s="104"/>
      <c r="E71" s="104">
        <f>$B71      +$C71      +$D71</f>
        <v>0</v>
      </c>
      <c r="F71" s="105">
        <f t="shared" ref="F71:O71" si="45">F69</f>
        <v>0</v>
      </c>
      <c r="G71" s="106">
        <f t="shared" si="45"/>
        <v>0</v>
      </c>
      <c r="H71" s="105">
        <f t="shared" si="45"/>
        <v>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0</v>
      </c>
      <c r="R71" s="61">
        <f>IF(($L71      =0),0,((($N71      -$L71      )/$L71      )*100))</f>
        <v>0</v>
      </c>
      <c r="S71" s="62">
        <f>IF(($M71      =0),0,((($O71      -$M71      )/$M71      )*100))</f>
        <v>0</v>
      </c>
      <c r="T71" s="61">
        <f>IF($E71   =0,0,($P71   /$E71   )*100)</f>
        <v>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158000000</v>
      </c>
      <c r="C72" s="104">
        <f>SUM(C9:C14,C17:C23,C26:C29,C32,C35:C39,C42:C52,C55:C58,C61:C65,C69)</f>
        <v>2697000</v>
      </c>
      <c r="D72" s="104"/>
      <c r="E72" s="104">
        <f>$B72      +$C72      +$D72</f>
        <v>160697000</v>
      </c>
      <c r="F72" s="105">
        <f t="shared" ref="F72:O72" si="46">SUM(F9:F14,F17:F23,F26:F29,F32,F35:F39,F42:F52,F55:F58,F61:F65,F69)</f>
        <v>160697000</v>
      </c>
      <c r="G72" s="106">
        <f t="shared" si="46"/>
        <v>149936000</v>
      </c>
      <c r="H72" s="105">
        <f t="shared" si="46"/>
        <v>25732000</v>
      </c>
      <c r="I72" s="106">
        <f t="shared" si="46"/>
        <v>28826427</v>
      </c>
      <c r="J72" s="105">
        <f t="shared" si="46"/>
        <v>33358000</v>
      </c>
      <c r="K72" s="106">
        <f t="shared" si="46"/>
        <v>39722573</v>
      </c>
      <c r="L72" s="105">
        <f t="shared" si="46"/>
        <v>34786000</v>
      </c>
      <c r="M72" s="106">
        <f t="shared" si="46"/>
        <v>9267370</v>
      </c>
      <c r="N72" s="105">
        <f t="shared" si="46"/>
        <v>42290000</v>
      </c>
      <c r="O72" s="106">
        <f t="shared" si="46"/>
        <v>84119215</v>
      </c>
      <c r="P72" s="105">
        <f>$H72      +$J72      +$L72      +$N72</f>
        <v>136166000</v>
      </c>
      <c r="Q72" s="106">
        <f>$I72      +$K72      +$M72      +$O72</f>
        <v>161935585</v>
      </c>
      <c r="R72" s="61">
        <f>IF(($L72      =0),0,((($N72      -$L72      )/$L72      )*100))</f>
        <v>21.571896740067846</v>
      </c>
      <c r="S72" s="62">
        <f>IF(($M72      =0),0,((($O72      -$M72      )/$M72      )*100))</f>
        <v>807.69241974799752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90.816081528118659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108.00313800554903</v>
      </c>
      <c r="V72" s="105">
        <f>SUM(V9:V14,V17:V23,V26:V29,V32,V35:V39,V42:V52,V55:V58,V61:V65,V69)</f>
        <v>14584000</v>
      </c>
      <c r="W72" s="106">
        <f>SUM(W9:W14,W17:W23,W26:W29,W32,W35:W39,W42:W52,W55:W58,W61:W65,W69)</f>
        <v>14584000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+DFLVa8Pk6Az/WNJvurUY+XIvhO8YjMzTgvAigy3i69TAPnuhIe0vJ6HBPHm9WF3hlvGpCzQ3ALin8aAIbz2Jw==" saltValue="DYV6YaKssC5Ho7oQ3ZsjAQ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126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1920000</v>
      </c>
      <c r="C10" s="92">
        <v>0</v>
      </c>
      <c r="D10" s="92"/>
      <c r="E10" s="92">
        <f t="shared" ref="E10:E15" si="0">$B10      +$C10      +$D10</f>
        <v>1920000</v>
      </c>
      <c r="F10" s="93">
        <v>1920000</v>
      </c>
      <c r="G10" s="94">
        <v>1920000</v>
      </c>
      <c r="H10" s="93"/>
      <c r="I10" s="94"/>
      <c r="J10" s="93"/>
      <c r="K10" s="94"/>
      <c r="L10" s="93">
        <v>698000</v>
      </c>
      <c r="M10" s="94"/>
      <c r="N10" s="93">
        <v>217000</v>
      </c>
      <c r="O10" s="94"/>
      <c r="P10" s="93">
        <f t="shared" ref="P10:P15" si="1">$H10      +$J10      +$L10      +$N10</f>
        <v>915000</v>
      </c>
      <c r="Q10" s="94">
        <f t="shared" ref="Q10:Q15" si="2">$I10      +$K10      +$M10      +$O10</f>
        <v>0</v>
      </c>
      <c r="R10" s="48">
        <f t="shared" ref="R10:R15" si="3">IF(($L10      =0),0,((($N10      -$L10      )/$L10      )*100))</f>
        <v>-68.911174785100286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47.65625</v>
      </c>
      <c r="U10" s="50">
        <f t="shared" ref="U10:U14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1920000</v>
      </c>
      <c r="C15" s="95">
        <f>SUM(C9:C14)</f>
        <v>0</v>
      </c>
      <c r="D15" s="95"/>
      <c r="E15" s="95">
        <f t="shared" si="0"/>
        <v>1920000</v>
      </c>
      <c r="F15" s="96">
        <f t="shared" ref="F15:O15" si="7">SUM(F9:F14)</f>
        <v>1920000</v>
      </c>
      <c r="G15" s="97">
        <f t="shared" si="7"/>
        <v>1920000</v>
      </c>
      <c r="H15" s="96">
        <f t="shared" si="7"/>
        <v>0</v>
      </c>
      <c r="I15" s="97">
        <f t="shared" si="7"/>
        <v>0</v>
      </c>
      <c r="J15" s="96">
        <f t="shared" si="7"/>
        <v>0</v>
      </c>
      <c r="K15" s="97">
        <f t="shared" si="7"/>
        <v>0</v>
      </c>
      <c r="L15" s="96">
        <f t="shared" si="7"/>
        <v>698000</v>
      </c>
      <c r="M15" s="97">
        <f t="shared" si="7"/>
        <v>0</v>
      </c>
      <c r="N15" s="96">
        <f t="shared" si="7"/>
        <v>217000</v>
      </c>
      <c r="O15" s="97">
        <f t="shared" si="7"/>
        <v>0</v>
      </c>
      <c r="P15" s="96">
        <f t="shared" si="1"/>
        <v>915000</v>
      </c>
      <c r="Q15" s="97">
        <f t="shared" si="2"/>
        <v>0</v>
      </c>
      <c r="R15" s="52">
        <f t="shared" si="3"/>
        <v>-68.911174785100286</v>
      </c>
      <c r="S15" s="53">
        <f t="shared" si="4"/>
        <v>0</v>
      </c>
      <c r="T15" s="52">
        <f>IF((SUM($E9:$E13))=0,0,(P15/(SUM($E9:$E13))*100))</f>
        <v>47.65625</v>
      </c>
      <c r="U15" s="54">
        <f>IF((SUM($E9:$E13))=0,0,(Q15/(SUM($E9:$E13))*100))</f>
        <v>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1376000</v>
      </c>
      <c r="C32" s="92">
        <v>0</v>
      </c>
      <c r="D32" s="92"/>
      <c r="E32" s="92">
        <f>$B32      +$C32      +$D32</f>
        <v>1376000</v>
      </c>
      <c r="F32" s="93">
        <v>1376000</v>
      </c>
      <c r="G32" s="94">
        <v>1376000</v>
      </c>
      <c r="H32" s="93">
        <v>379000</v>
      </c>
      <c r="I32" s="94"/>
      <c r="J32" s="93">
        <v>577000</v>
      </c>
      <c r="K32" s="94"/>
      <c r="L32" s="93">
        <v>420000</v>
      </c>
      <c r="M32" s="94"/>
      <c r="N32" s="93"/>
      <c r="O32" s="94"/>
      <c r="P32" s="93">
        <f>$H32      +$J32      +$L32      +$N32</f>
        <v>1376000</v>
      </c>
      <c r="Q32" s="94">
        <f>$I32      +$K32      +$M32      +$O32</f>
        <v>0</v>
      </c>
      <c r="R32" s="48">
        <f>IF(($L32      =0),0,((($N32      -$L32      )/$L32      )*100))</f>
        <v>-100</v>
      </c>
      <c r="S32" s="49">
        <f>IF(($M32      =0),0,((($O32      -$M32      )/$M32      )*100))</f>
        <v>0</v>
      </c>
      <c r="T32" s="48">
        <f>IF(($E32      =0),0,(($P32      /$E32      )*100))</f>
        <v>100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1376000</v>
      </c>
      <c r="C33" s="95">
        <f>C32</f>
        <v>0</v>
      </c>
      <c r="D33" s="95"/>
      <c r="E33" s="95">
        <f>$B33      +$C33      +$D33</f>
        <v>1376000</v>
      </c>
      <c r="F33" s="96">
        <f t="shared" ref="F33:O33" si="17">F32</f>
        <v>1376000</v>
      </c>
      <c r="G33" s="97">
        <f t="shared" si="17"/>
        <v>1376000</v>
      </c>
      <c r="H33" s="96">
        <f t="shared" si="17"/>
        <v>379000</v>
      </c>
      <c r="I33" s="97">
        <f t="shared" si="17"/>
        <v>0</v>
      </c>
      <c r="J33" s="96">
        <f t="shared" si="17"/>
        <v>577000</v>
      </c>
      <c r="K33" s="97">
        <f t="shared" si="17"/>
        <v>0</v>
      </c>
      <c r="L33" s="96">
        <f t="shared" si="17"/>
        <v>420000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1376000</v>
      </c>
      <c r="Q33" s="97">
        <f>$I33      +$K33      +$M33      +$O33</f>
        <v>0</v>
      </c>
      <c r="R33" s="52">
        <f>IF(($L33      =0),0,((($N33      -$L33      )/$L33      )*100))</f>
        <v>-100</v>
      </c>
      <c r="S33" s="53">
        <f>IF(($M33      =0),0,((($O33      -$M33      )/$M33      )*100))</f>
        <v>0</v>
      </c>
      <c r="T33" s="52">
        <f>IF($E33   =0,0,($P33   /$E33   )*100)</f>
        <v>100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8600000</v>
      </c>
      <c r="C35" s="92">
        <v>0</v>
      </c>
      <c r="D35" s="92"/>
      <c r="E35" s="92">
        <f t="shared" ref="E35:E40" si="18">$B35      +$C35      +$D35</f>
        <v>8600000</v>
      </c>
      <c r="F35" s="93">
        <v>8600000</v>
      </c>
      <c r="G35" s="94">
        <v>8600000</v>
      </c>
      <c r="H35" s="93"/>
      <c r="I35" s="94"/>
      <c r="J35" s="93"/>
      <c r="K35" s="94"/>
      <c r="L35" s="93">
        <v>3075000</v>
      </c>
      <c r="M35" s="94"/>
      <c r="N35" s="93">
        <v>4508000</v>
      </c>
      <c r="O35" s="94"/>
      <c r="P35" s="93">
        <f t="shared" ref="P35:P40" si="19">$H35      +$J35      +$L35      +$N35</f>
        <v>7583000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46.601626016260163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88.174418604651166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8600000</v>
      </c>
      <c r="C40" s="95">
        <f>SUM(C35:C39)</f>
        <v>0</v>
      </c>
      <c r="D40" s="95"/>
      <c r="E40" s="95">
        <f t="shared" si="18"/>
        <v>8600000</v>
      </c>
      <c r="F40" s="96">
        <f t="shared" ref="F40:O40" si="25">SUM(F35:F39)</f>
        <v>8600000</v>
      </c>
      <c r="G40" s="97">
        <f t="shared" si="25"/>
        <v>8600000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3075000</v>
      </c>
      <c r="M40" s="97">
        <f t="shared" si="25"/>
        <v>0</v>
      </c>
      <c r="N40" s="96">
        <f t="shared" si="25"/>
        <v>4508000</v>
      </c>
      <c r="O40" s="97">
        <f t="shared" si="25"/>
        <v>0</v>
      </c>
      <c r="P40" s="96">
        <f t="shared" si="19"/>
        <v>7583000</v>
      </c>
      <c r="Q40" s="97">
        <f t="shared" si="20"/>
        <v>0</v>
      </c>
      <c r="R40" s="52">
        <f t="shared" si="21"/>
        <v>46.601626016260163</v>
      </c>
      <c r="S40" s="53">
        <f t="shared" si="22"/>
        <v>0</v>
      </c>
      <c r="T40" s="52">
        <f>IF((+$E35+$E38) =0,0,(P40   /(+$E35+$E38) )*100)</f>
        <v>88.174418604651166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11896000</v>
      </c>
      <c r="C67" s="104">
        <f>SUM(C9:C14,C17:C23,C26:C29,C32,C35:C39,C42:C52,C55:C58,C61:C65)</f>
        <v>0</v>
      </c>
      <c r="D67" s="104"/>
      <c r="E67" s="104">
        <f t="shared" si="35"/>
        <v>11896000</v>
      </c>
      <c r="F67" s="105">
        <f t="shared" ref="F67:O67" si="43">SUM(F9:F14,F17:F23,F26:F29,F32,F35:F39,F42:F52,F55:F58,F61:F65)</f>
        <v>11896000</v>
      </c>
      <c r="G67" s="106">
        <f t="shared" si="43"/>
        <v>11896000</v>
      </c>
      <c r="H67" s="105">
        <f t="shared" si="43"/>
        <v>379000</v>
      </c>
      <c r="I67" s="106">
        <f t="shared" si="43"/>
        <v>0</v>
      </c>
      <c r="J67" s="105">
        <f t="shared" si="43"/>
        <v>577000</v>
      </c>
      <c r="K67" s="106">
        <f t="shared" si="43"/>
        <v>0</v>
      </c>
      <c r="L67" s="105">
        <f t="shared" si="43"/>
        <v>4193000</v>
      </c>
      <c r="M67" s="106">
        <f t="shared" si="43"/>
        <v>0</v>
      </c>
      <c r="N67" s="105">
        <f t="shared" si="43"/>
        <v>4725000</v>
      </c>
      <c r="O67" s="106">
        <f t="shared" si="43"/>
        <v>0</v>
      </c>
      <c r="P67" s="105">
        <f t="shared" si="36"/>
        <v>9874000</v>
      </c>
      <c r="Q67" s="106">
        <f t="shared" si="37"/>
        <v>0</v>
      </c>
      <c r="R67" s="61">
        <f t="shared" si="38"/>
        <v>12.687813021702837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83.002689979825149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28977000</v>
      </c>
      <c r="C69" s="92">
        <v>5000000</v>
      </c>
      <c r="D69" s="92"/>
      <c r="E69" s="92">
        <f>$B69      +$C69      +$D69</f>
        <v>33977000</v>
      </c>
      <c r="F69" s="93">
        <v>33977000</v>
      </c>
      <c r="G69" s="94">
        <v>33977000</v>
      </c>
      <c r="H69" s="93">
        <v>10634000</v>
      </c>
      <c r="I69" s="94"/>
      <c r="J69" s="93">
        <v>9041000</v>
      </c>
      <c r="K69" s="94"/>
      <c r="L69" s="93">
        <v>4031000</v>
      </c>
      <c r="M69" s="94"/>
      <c r="N69" s="93">
        <v>10271000</v>
      </c>
      <c r="O69" s="94"/>
      <c r="P69" s="93">
        <f>$H69      +$J69      +$L69      +$N69</f>
        <v>33977000</v>
      </c>
      <c r="Q69" s="94">
        <f>$I69      +$K69      +$M69      +$O69</f>
        <v>0</v>
      </c>
      <c r="R69" s="48">
        <f>IF(($L69      =0),0,((($N69      -$L69      )/$L69      )*100))</f>
        <v>154.80029769288018</v>
      </c>
      <c r="S69" s="49">
        <f>IF(($M69      =0),0,((($O69      -$M69      )/$M69      )*100))</f>
        <v>0</v>
      </c>
      <c r="T69" s="48">
        <f>IF(($E69      =0),0,(($P69      /$E69      )*100))</f>
        <v>100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28977000</v>
      </c>
      <c r="C70" s="101">
        <f>C69</f>
        <v>5000000</v>
      </c>
      <c r="D70" s="101"/>
      <c r="E70" s="101">
        <f>$B70      +$C70      +$D70</f>
        <v>33977000</v>
      </c>
      <c r="F70" s="102">
        <f t="shared" ref="F70:O70" si="44">F69</f>
        <v>33977000</v>
      </c>
      <c r="G70" s="103">
        <f t="shared" si="44"/>
        <v>33977000</v>
      </c>
      <c r="H70" s="102">
        <f t="shared" si="44"/>
        <v>10634000</v>
      </c>
      <c r="I70" s="103">
        <f t="shared" si="44"/>
        <v>0</v>
      </c>
      <c r="J70" s="102">
        <f t="shared" si="44"/>
        <v>9041000</v>
      </c>
      <c r="K70" s="103">
        <f t="shared" si="44"/>
        <v>0</v>
      </c>
      <c r="L70" s="102">
        <f t="shared" si="44"/>
        <v>4031000</v>
      </c>
      <c r="M70" s="103">
        <f t="shared" si="44"/>
        <v>0</v>
      </c>
      <c r="N70" s="102">
        <f t="shared" si="44"/>
        <v>10271000</v>
      </c>
      <c r="O70" s="103">
        <f t="shared" si="44"/>
        <v>0</v>
      </c>
      <c r="P70" s="102">
        <f>$H70      +$J70      +$L70      +$N70</f>
        <v>33977000</v>
      </c>
      <c r="Q70" s="103">
        <f>$I70      +$K70      +$M70      +$O70</f>
        <v>0</v>
      </c>
      <c r="R70" s="57">
        <f>IF(($L70      =0),0,((($N70      -$L70      )/$L70      )*100))</f>
        <v>154.80029769288018</v>
      </c>
      <c r="S70" s="58">
        <f>IF(($M70      =0),0,((($O70      -$M70      )/$M70      )*100))</f>
        <v>0</v>
      </c>
      <c r="T70" s="57">
        <f>IF($E70   =0,0,($P70   /$E70   )*100)</f>
        <v>100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28977000</v>
      </c>
      <c r="C71" s="104">
        <f>C69</f>
        <v>5000000</v>
      </c>
      <c r="D71" s="104"/>
      <c r="E71" s="104">
        <f>$B71      +$C71      +$D71</f>
        <v>33977000</v>
      </c>
      <c r="F71" s="105">
        <f t="shared" ref="F71:O71" si="45">F69</f>
        <v>33977000</v>
      </c>
      <c r="G71" s="106">
        <f t="shared" si="45"/>
        <v>33977000</v>
      </c>
      <c r="H71" s="105">
        <f t="shared" si="45"/>
        <v>10634000</v>
      </c>
      <c r="I71" s="106">
        <f t="shared" si="45"/>
        <v>0</v>
      </c>
      <c r="J71" s="105">
        <f t="shared" si="45"/>
        <v>9041000</v>
      </c>
      <c r="K71" s="106">
        <f t="shared" si="45"/>
        <v>0</v>
      </c>
      <c r="L71" s="105">
        <f t="shared" si="45"/>
        <v>4031000</v>
      </c>
      <c r="M71" s="106">
        <f t="shared" si="45"/>
        <v>0</v>
      </c>
      <c r="N71" s="105">
        <f t="shared" si="45"/>
        <v>10271000</v>
      </c>
      <c r="O71" s="106">
        <f t="shared" si="45"/>
        <v>0</v>
      </c>
      <c r="P71" s="105">
        <f>$H71      +$J71      +$L71      +$N71</f>
        <v>33977000</v>
      </c>
      <c r="Q71" s="106">
        <f>$I71      +$K71      +$M71      +$O71</f>
        <v>0</v>
      </c>
      <c r="R71" s="61">
        <f>IF(($L71      =0),0,((($N71      -$L71      )/$L71      )*100))</f>
        <v>154.80029769288018</v>
      </c>
      <c r="S71" s="62">
        <f>IF(($M71      =0),0,((($O71      -$M71      )/$M71      )*100))</f>
        <v>0</v>
      </c>
      <c r="T71" s="61">
        <f>IF($E71   =0,0,($P71   /$E71   )*100)</f>
        <v>100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40873000</v>
      </c>
      <c r="C72" s="104">
        <f>SUM(C9:C14,C17:C23,C26:C29,C32,C35:C39,C42:C52,C55:C58,C61:C65,C69)</f>
        <v>5000000</v>
      </c>
      <c r="D72" s="104"/>
      <c r="E72" s="104">
        <f>$B72      +$C72      +$D72</f>
        <v>45873000</v>
      </c>
      <c r="F72" s="105">
        <f t="shared" ref="F72:O72" si="46">SUM(F9:F14,F17:F23,F26:F29,F32,F35:F39,F42:F52,F55:F58,F61:F65,F69)</f>
        <v>45873000</v>
      </c>
      <c r="G72" s="106">
        <f t="shared" si="46"/>
        <v>45873000</v>
      </c>
      <c r="H72" s="105">
        <f t="shared" si="46"/>
        <v>11013000</v>
      </c>
      <c r="I72" s="106">
        <f t="shared" si="46"/>
        <v>0</v>
      </c>
      <c r="J72" s="105">
        <f t="shared" si="46"/>
        <v>9618000</v>
      </c>
      <c r="K72" s="106">
        <f t="shared" si="46"/>
        <v>0</v>
      </c>
      <c r="L72" s="105">
        <f t="shared" si="46"/>
        <v>8224000</v>
      </c>
      <c r="M72" s="106">
        <f t="shared" si="46"/>
        <v>0</v>
      </c>
      <c r="N72" s="105">
        <f t="shared" si="46"/>
        <v>14996000</v>
      </c>
      <c r="O72" s="106">
        <f t="shared" si="46"/>
        <v>0</v>
      </c>
      <c r="P72" s="105">
        <f>$H72      +$J72      +$L72      +$N72</f>
        <v>43851000</v>
      </c>
      <c r="Q72" s="106">
        <f>$I72      +$K72      +$M72      +$O72</f>
        <v>0</v>
      </c>
      <c r="R72" s="61">
        <f>IF(($L72      =0),0,((($N72      -$L72      )/$L72      )*100))</f>
        <v>82.344357976653697</v>
      </c>
      <c r="S72" s="62">
        <f>IF(($M72      =0),0,((($O72      -$M72      )/$M72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95.592178405598062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0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AAeZDWo96qyNK/eSS9e2YhmPJHg6JU5rVfU6ie+r05NYyh/H77ezwlecm7PNsuf1OFBeae/NuPn63LjvtqpcrQ==" saltValue="nNtNbr4AJsh3TaTGlXaXm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127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1720000</v>
      </c>
      <c r="C10" s="92">
        <v>0</v>
      </c>
      <c r="D10" s="92"/>
      <c r="E10" s="92">
        <f t="shared" ref="E10:E15" si="0">$B10      +$C10      +$D10</f>
        <v>1720000</v>
      </c>
      <c r="F10" s="93">
        <v>1720000</v>
      </c>
      <c r="G10" s="94">
        <v>1720000</v>
      </c>
      <c r="H10" s="93">
        <v>466000</v>
      </c>
      <c r="I10" s="94">
        <v>466378</v>
      </c>
      <c r="J10" s="93">
        <v>796000</v>
      </c>
      <c r="K10" s="94">
        <v>795625</v>
      </c>
      <c r="L10" s="93">
        <v>151000</v>
      </c>
      <c r="M10" s="94">
        <v>151097</v>
      </c>
      <c r="N10" s="93">
        <v>307000</v>
      </c>
      <c r="O10" s="94">
        <v>306900</v>
      </c>
      <c r="P10" s="93">
        <f t="shared" ref="P10:P15" si="1">$H10      +$J10      +$L10      +$N10</f>
        <v>1720000</v>
      </c>
      <c r="Q10" s="94">
        <f t="shared" ref="Q10:Q15" si="2">$I10      +$K10      +$M10      +$O10</f>
        <v>1720000</v>
      </c>
      <c r="R10" s="48">
        <f t="shared" ref="R10:R15" si="3">IF(($L10      =0),0,((($N10      -$L10      )/$L10      )*100))</f>
        <v>103.31125827814569</v>
      </c>
      <c r="S10" s="49">
        <f t="shared" ref="S10:S15" si="4">IF(($M10      =0),0,((($O10      -$M10      )/$M10      )*100))</f>
        <v>103.11455555040803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100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1720000</v>
      </c>
      <c r="C15" s="95">
        <f>SUM(C9:C14)</f>
        <v>0</v>
      </c>
      <c r="D15" s="95"/>
      <c r="E15" s="95">
        <f t="shared" si="0"/>
        <v>1720000</v>
      </c>
      <c r="F15" s="96">
        <f t="shared" ref="F15:O15" si="7">SUM(F9:F14)</f>
        <v>1720000</v>
      </c>
      <c r="G15" s="97">
        <f t="shared" si="7"/>
        <v>1720000</v>
      </c>
      <c r="H15" s="96">
        <f t="shared" si="7"/>
        <v>466000</v>
      </c>
      <c r="I15" s="97">
        <f t="shared" si="7"/>
        <v>466378</v>
      </c>
      <c r="J15" s="96">
        <f t="shared" si="7"/>
        <v>796000</v>
      </c>
      <c r="K15" s="97">
        <f t="shared" si="7"/>
        <v>795625</v>
      </c>
      <c r="L15" s="96">
        <f t="shared" si="7"/>
        <v>151000</v>
      </c>
      <c r="M15" s="97">
        <f t="shared" si="7"/>
        <v>151097</v>
      </c>
      <c r="N15" s="96">
        <f t="shared" si="7"/>
        <v>307000</v>
      </c>
      <c r="O15" s="97">
        <f t="shared" si="7"/>
        <v>306900</v>
      </c>
      <c r="P15" s="96">
        <f t="shared" si="1"/>
        <v>1720000</v>
      </c>
      <c r="Q15" s="97">
        <f t="shared" si="2"/>
        <v>1720000</v>
      </c>
      <c r="R15" s="52">
        <f t="shared" si="3"/>
        <v>103.31125827814569</v>
      </c>
      <c r="S15" s="53">
        <f t="shared" si="4"/>
        <v>103.11455555040803</v>
      </c>
      <c r="T15" s="52">
        <f>IF((SUM($E9:$E13))=0,0,(P15/(SUM($E9:$E13))*100))</f>
        <v>100</v>
      </c>
      <c r="U15" s="54">
        <f>IF((SUM($E9:$E13))=0,0,(Q15/(SUM($E9:$E13))*100))</f>
        <v>100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980000</v>
      </c>
      <c r="C32" s="92">
        <v>0</v>
      </c>
      <c r="D32" s="92"/>
      <c r="E32" s="92">
        <f>$B32      +$C32      +$D32</f>
        <v>980000</v>
      </c>
      <c r="F32" s="93">
        <v>980000</v>
      </c>
      <c r="G32" s="94">
        <v>980000</v>
      </c>
      <c r="H32" s="93">
        <v>105000</v>
      </c>
      <c r="I32" s="94">
        <v>142861</v>
      </c>
      <c r="J32" s="93">
        <v>107000</v>
      </c>
      <c r="K32" s="94"/>
      <c r="L32" s="93">
        <v>410000</v>
      </c>
      <c r="M32" s="94">
        <v>471886</v>
      </c>
      <c r="N32" s="93">
        <v>358000</v>
      </c>
      <c r="O32" s="94">
        <v>365253</v>
      </c>
      <c r="P32" s="93">
        <f>$H32      +$J32      +$L32      +$N32</f>
        <v>980000</v>
      </c>
      <c r="Q32" s="94">
        <f>$I32      +$K32      +$M32      +$O32</f>
        <v>980000</v>
      </c>
      <c r="R32" s="48">
        <f>IF(($L32      =0),0,((($N32      -$L32      )/$L32      )*100))</f>
        <v>-12.682926829268293</v>
      </c>
      <c r="S32" s="49">
        <f>IF(($M32      =0),0,((($O32      -$M32      )/$M32      )*100))</f>
        <v>-22.597195085253642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980000</v>
      </c>
      <c r="C33" s="95">
        <f>C32</f>
        <v>0</v>
      </c>
      <c r="D33" s="95"/>
      <c r="E33" s="95">
        <f>$B33      +$C33      +$D33</f>
        <v>980000</v>
      </c>
      <c r="F33" s="96">
        <f t="shared" ref="F33:O33" si="17">F32</f>
        <v>980000</v>
      </c>
      <c r="G33" s="97">
        <f t="shared" si="17"/>
        <v>980000</v>
      </c>
      <c r="H33" s="96">
        <f t="shared" si="17"/>
        <v>105000</v>
      </c>
      <c r="I33" s="97">
        <f t="shared" si="17"/>
        <v>142861</v>
      </c>
      <c r="J33" s="96">
        <f t="shared" si="17"/>
        <v>107000</v>
      </c>
      <c r="K33" s="97">
        <f t="shared" si="17"/>
        <v>0</v>
      </c>
      <c r="L33" s="96">
        <f t="shared" si="17"/>
        <v>410000</v>
      </c>
      <c r="M33" s="97">
        <f t="shared" si="17"/>
        <v>471886</v>
      </c>
      <c r="N33" s="96">
        <f t="shared" si="17"/>
        <v>358000</v>
      </c>
      <c r="O33" s="97">
        <f t="shared" si="17"/>
        <v>365253</v>
      </c>
      <c r="P33" s="96">
        <f>$H33      +$J33      +$L33      +$N33</f>
        <v>980000</v>
      </c>
      <c r="Q33" s="97">
        <f>$I33      +$K33      +$M33      +$O33</f>
        <v>980000</v>
      </c>
      <c r="R33" s="52">
        <f>IF(($L33      =0),0,((($N33      -$L33      )/$L33      )*100))</f>
        <v>-12.682926829268293</v>
      </c>
      <c r="S33" s="53">
        <f>IF(($M33      =0),0,((($O33      -$M33      )/$M33      )*100))</f>
        <v>-22.597195085253642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18486000</v>
      </c>
      <c r="C35" s="92">
        <v>0</v>
      </c>
      <c r="D35" s="92"/>
      <c r="E35" s="92">
        <f t="shared" ref="E35:E40" si="18">$B35      +$C35      +$D35</f>
        <v>18486000</v>
      </c>
      <c r="F35" s="93">
        <v>18486000</v>
      </c>
      <c r="G35" s="94">
        <v>18486000</v>
      </c>
      <c r="H35" s="93">
        <v>3620000</v>
      </c>
      <c r="I35" s="94"/>
      <c r="J35" s="93"/>
      <c r="K35" s="94">
        <v>3756629</v>
      </c>
      <c r="L35" s="93">
        <v>5777000</v>
      </c>
      <c r="M35" s="94">
        <v>7137532</v>
      </c>
      <c r="N35" s="93">
        <v>8398000</v>
      </c>
      <c r="O35" s="94">
        <v>7591839</v>
      </c>
      <c r="P35" s="93">
        <f t="shared" ref="P35:P40" si="19">$H35      +$J35      +$L35      +$N35</f>
        <v>17795000</v>
      </c>
      <c r="Q35" s="94">
        <f t="shared" ref="Q35:Q40" si="20">$I35      +$K35      +$M35      +$O35</f>
        <v>18486000</v>
      </c>
      <c r="R35" s="48">
        <f t="shared" ref="R35:R40" si="21">IF(($L35      =0),0,((($N35      -$L35      )/$L35      )*100))</f>
        <v>45.369568980439674</v>
      </c>
      <c r="S35" s="49">
        <f t="shared" ref="S35:S40" si="22">IF(($M35      =0),0,((($O35      -$M35      )/$M35      )*100))</f>
        <v>6.3650432670564552</v>
      </c>
      <c r="T35" s="48">
        <f t="shared" ref="T35:T39" si="23">IF(($E35      =0),0,(($P35      /$E35      )*100))</f>
        <v>96.262036135453855</v>
      </c>
      <c r="U35" s="50">
        <f t="shared" ref="U35:U39" si="24">IF(($E35      =0),0,(($Q35      /$E35      )*100))</f>
        <v>100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18486000</v>
      </c>
      <c r="C40" s="95">
        <f>SUM(C35:C39)</f>
        <v>0</v>
      </c>
      <c r="D40" s="95"/>
      <c r="E40" s="95">
        <f t="shared" si="18"/>
        <v>18486000</v>
      </c>
      <c r="F40" s="96">
        <f t="shared" ref="F40:O40" si="25">SUM(F35:F39)</f>
        <v>18486000</v>
      </c>
      <c r="G40" s="97">
        <f t="shared" si="25"/>
        <v>18486000</v>
      </c>
      <c r="H40" s="96">
        <f t="shared" si="25"/>
        <v>3620000</v>
      </c>
      <c r="I40" s="97">
        <f t="shared" si="25"/>
        <v>0</v>
      </c>
      <c r="J40" s="96">
        <f t="shared" si="25"/>
        <v>0</v>
      </c>
      <c r="K40" s="97">
        <f t="shared" si="25"/>
        <v>3756629</v>
      </c>
      <c r="L40" s="96">
        <f t="shared" si="25"/>
        <v>5777000</v>
      </c>
      <c r="M40" s="97">
        <f t="shared" si="25"/>
        <v>7137532</v>
      </c>
      <c r="N40" s="96">
        <f t="shared" si="25"/>
        <v>8398000</v>
      </c>
      <c r="O40" s="97">
        <f t="shared" si="25"/>
        <v>7591839</v>
      </c>
      <c r="P40" s="96">
        <f t="shared" si="19"/>
        <v>17795000</v>
      </c>
      <c r="Q40" s="97">
        <f t="shared" si="20"/>
        <v>18486000</v>
      </c>
      <c r="R40" s="52">
        <f t="shared" si="21"/>
        <v>45.369568980439674</v>
      </c>
      <c r="S40" s="53">
        <f t="shared" si="22"/>
        <v>6.3650432670564552</v>
      </c>
      <c r="T40" s="52">
        <f>IF((+$E35+$E38) =0,0,(P40   /(+$E35+$E38) )*100)</f>
        <v>96.262036135453855</v>
      </c>
      <c r="U40" s="54">
        <f>IF((+$E35+$E38) =0,0,(Q40   /(+$E35+$E38) )*100)</f>
        <v>100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21186000</v>
      </c>
      <c r="C67" s="104">
        <f>SUM(C9:C14,C17:C23,C26:C29,C32,C35:C39,C42:C52,C55:C58,C61:C65)</f>
        <v>0</v>
      </c>
      <c r="D67" s="104"/>
      <c r="E67" s="104">
        <f t="shared" si="35"/>
        <v>21186000</v>
      </c>
      <c r="F67" s="105">
        <f t="shared" ref="F67:O67" si="43">SUM(F9:F14,F17:F23,F26:F29,F32,F35:F39,F42:F52,F55:F58,F61:F65)</f>
        <v>21186000</v>
      </c>
      <c r="G67" s="106">
        <f t="shared" si="43"/>
        <v>21186000</v>
      </c>
      <c r="H67" s="105">
        <f t="shared" si="43"/>
        <v>4191000</v>
      </c>
      <c r="I67" s="106">
        <f t="shared" si="43"/>
        <v>609239</v>
      </c>
      <c r="J67" s="105">
        <f t="shared" si="43"/>
        <v>903000</v>
      </c>
      <c r="K67" s="106">
        <f t="shared" si="43"/>
        <v>4552254</v>
      </c>
      <c r="L67" s="105">
        <f t="shared" si="43"/>
        <v>6338000</v>
      </c>
      <c r="M67" s="106">
        <f t="shared" si="43"/>
        <v>7760515</v>
      </c>
      <c r="N67" s="105">
        <f t="shared" si="43"/>
        <v>9063000</v>
      </c>
      <c r="O67" s="106">
        <f t="shared" si="43"/>
        <v>8263992</v>
      </c>
      <c r="P67" s="105">
        <f t="shared" si="36"/>
        <v>20495000</v>
      </c>
      <c r="Q67" s="106">
        <f t="shared" si="37"/>
        <v>21186000</v>
      </c>
      <c r="R67" s="61">
        <f t="shared" si="38"/>
        <v>42.994635531713477</v>
      </c>
      <c r="S67" s="62">
        <f t="shared" si="39"/>
        <v>6.4876751091905636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96.738412158972906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100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24146000</v>
      </c>
      <c r="C69" s="92">
        <v>0</v>
      </c>
      <c r="D69" s="92"/>
      <c r="E69" s="92">
        <f>$B69      +$C69      +$D69</f>
        <v>24146000</v>
      </c>
      <c r="F69" s="93">
        <v>24146000</v>
      </c>
      <c r="G69" s="94">
        <v>24146000</v>
      </c>
      <c r="H69" s="93">
        <v>8035000</v>
      </c>
      <c r="I69" s="94">
        <v>3659608</v>
      </c>
      <c r="J69" s="93">
        <v>1178000</v>
      </c>
      <c r="K69" s="94">
        <v>3519947</v>
      </c>
      <c r="L69" s="93">
        <v>10220000</v>
      </c>
      <c r="M69" s="94">
        <v>9258301</v>
      </c>
      <c r="N69" s="93">
        <v>4713000</v>
      </c>
      <c r="O69" s="94">
        <v>6118230</v>
      </c>
      <c r="P69" s="93">
        <f>$H69      +$J69      +$L69      +$N69</f>
        <v>24146000</v>
      </c>
      <c r="Q69" s="94">
        <f>$I69      +$K69      +$M69      +$O69</f>
        <v>22556086</v>
      </c>
      <c r="R69" s="48">
        <f>IF(($L69      =0),0,((($N69      -$L69      )/$L69      )*100))</f>
        <v>-53.884540117416833</v>
      </c>
      <c r="S69" s="49">
        <f>IF(($M69      =0),0,((($O69      -$M69      )/$M69      )*100))</f>
        <v>-33.916276863325137</v>
      </c>
      <c r="T69" s="48">
        <f>IF(($E69      =0),0,(($P69      /$E69      )*100))</f>
        <v>100</v>
      </c>
      <c r="U69" s="50">
        <f>IF(($E69      =0),0,(($Q69      /$E69      )*100))</f>
        <v>93.415414561418046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24146000</v>
      </c>
      <c r="C70" s="101">
        <f>C69</f>
        <v>0</v>
      </c>
      <c r="D70" s="101"/>
      <c r="E70" s="101">
        <f>$B70      +$C70      +$D70</f>
        <v>24146000</v>
      </c>
      <c r="F70" s="102">
        <f t="shared" ref="F70:O70" si="44">F69</f>
        <v>24146000</v>
      </c>
      <c r="G70" s="103">
        <f t="shared" si="44"/>
        <v>24146000</v>
      </c>
      <c r="H70" s="102">
        <f t="shared" si="44"/>
        <v>8035000</v>
      </c>
      <c r="I70" s="103">
        <f t="shared" si="44"/>
        <v>3659608</v>
      </c>
      <c r="J70" s="102">
        <f t="shared" si="44"/>
        <v>1178000</v>
      </c>
      <c r="K70" s="103">
        <f t="shared" si="44"/>
        <v>3519947</v>
      </c>
      <c r="L70" s="102">
        <f t="shared" si="44"/>
        <v>10220000</v>
      </c>
      <c r="M70" s="103">
        <f t="shared" si="44"/>
        <v>9258301</v>
      </c>
      <c r="N70" s="102">
        <f t="shared" si="44"/>
        <v>4713000</v>
      </c>
      <c r="O70" s="103">
        <f t="shared" si="44"/>
        <v>6118230</v>
      </c>
      <c r="P70" s="102">
        <f>$H70      +$J70      +$L70      +$N70</f>
        <v>24146000</v>
      </c>
      <c r="Q70" s="103">
        <f>$I70      +$K70      +$M70      +$O70</f>
        <v>22556086</v>
      </c>
      <c r="R70" s="57">
        <f>IF(($L70      =0),0,((($N70      -$L70      )/$L70      )*100))</f>
        <v>-53.884540117416833</v>
      </c>
      <c r="S70" s="58">
        <f>IF(($M70      =0),0,((($O70      -$M70      )/$M70      )*100))</f>
        <v>-33.916276863325137</v>
      </c>
      <c r="T70" s="57">
        <f>IF($E70   =0,0,($P70   /$E70   )*100)</f>
        <v>100</v>
      </c>
      <c r="U70" s="59">
        <f>IF($E70   =0,0,($Q70   /$E70 )*100)</f>
        <v>93.415414561418046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24146000</v>
      </c>
      <c r="C71" s="104">
        <f>C69</f>
        <v>0</v>
      </c>
      <c r="D71" s="104"/>
      <c r="E71" s="104">
        <f>$B71      +$C71      +$D71</f>
        <v>24146000</v>
      </c>
      <c r="F71" s="105">
        <f t="shared" ref="F71:O71" si="45">F69</f>
        <v>24146000</v>
      </c>
      <c r="G71" s="106">
        <f t="shared" si="45"/>
        <v>24146000</v>
      </c>
      <c r="H71" s="105">
        <f t="shared" si="45"/>
        <v>8035000</v>
      </c>
      <c r="I71" s="106">
        <f t="shared" si="45"/>
        <v>3659608</v>
      </c>
      <c r="J71" s="105">
        <f t="shared" si="45"/>
        <v>1178000</v>
      </c>
      <c r="K71" s="106">
        <f t="shared" si="45"/>
        <v>3519947</v>
      </c>
      <c r="L71" s="105">
        <f t="shared" si="45"/>
        <v>10220000</v>
      </c>
      <c r="M71" s="106">
        <f t="shared" si="45"/>
        <v>9258301</v>
      </c>
      <c r="N71" s="105">
        <f t="shared" si="45"/>
        <v>4713000</v>
      </c>
      <c r="O71" s="106">
        <f t="shared" si="45"/>
        <v>6118230</v>
      </c>
      <c r="P71" s="105">
        <f>$H71      +$J71      +$L71      +$N71</f>
        <v>24146000</v>
      </c>
      <c r="Q71" s="106">
        <f>$I71      +$K71      +$M71      +$O71</f>
        <v>22556086</v>
      </c>
      <c r="R71" s="61">
        <f>IF(($L71      =0),0,((($N71      -$L71      )/$L71      )*100))</f>
        <v>-53.884540117416833</v>
      </c>
      <c r="S71" s="62">
        <f>IF(($M71      =0),0,((($O71      -$M71      )/$M71      )*100))</f>
        <v>-33.916276863325137</v>
      </c>
      <c r="T71" s="61">
        <f>IF($E71   =0,0,($P71   /$E71   )*100)</f>
        <v>100</v>
      </c>
      <c r="U71" s="65">
        <f>IF($E71   =0,0,($Q71   /$E71   )*100)</f>
        <v>93.415414561418046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45332000</v>
      </c>
      <c r="C72" s="104">
        <f>SUM(C9:C14,C17:C23,C26:C29,C32,C35:C39,C42:C52,C55:C58,C61:C65,C69)</f>
        <v>0</v>
      </c>
      <c r="D72" s="104"/>
      <c r="E72" s="104">
        <f>$B72      +$C72      +$D72</f>
        <v>45332000</v>
      </c>
      <c r="F72" s="105">
        <f t="shared" ref="F72:O72" si="46">SUM(F9:F14,F17:F23,F26:F29,F32,F35:F39,F42:F52,F55:F58,F61:F65,F69)</f>
        <v>45332000</v>
      </c>
      <c r="G72" s="106">
        <f t="shared" si="46"/>
        <v>45332000</v>
      </c>
      <c r="H72" s="105">
        <f t="shared" si="46"/>
        <v>12226000</v>
      </c>
      <c r="I72" s="106">
        <f t="shared" si="46"/>
        <v>4268847</v>
      </c>
      <c r="J72" s="105">
        <f t="shared" si="46"/>
        <v>2081000</v>
      </c>
      <c r="K72" s="106">
        <f t="shared" si="46"/>
        <v>8072201</v>
      </c>
      <c r="L72" s="105">
        <f t="shared" si="46"/>
        <v>16558000</v>
      </c>
      <c r="M72" s="106">
        <f t="shared" si="46"/>
        <v>17018816</v>
      </c>
      <c r="N72" s="105">
        <f t="shared" si="46"/>
        <v>13776000</v>
      </c>
      <c r="O72" s="106">
        <f t="shared" si="46"/>
        <v>14382222</v>
      </c>
      <c r="P72" s="105">
        <f>$H72      +$J72      +$L72      +$N72</f>
        <v>44641000</v>
      </c>
      <c r="Q72" s="106">
        <f>$I72      +$K72      +$M72      +$O72</f>
        <v>43742086</v>
      </c>
      <c r="R72" s="61">
        <f>IF(($L72      =0),0,((($N72      -$L72      )/$L72      )*100))</f>
        <v>-16.801546080444499</v>
      </c>
      <c r="S72" s="62">
        <f>IF(($M72      =0),0,((($O72      -$M72      )/$M72      )*100))</f>
        <v>-15.492229306668573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98.475690461484163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96.492733609812049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6WAiSf+pijJetQB0k8oSxm2hJvdUPjQ3iDdNKSAYb1q4ma9rmcj93ICIBCTuFOTkx+vD1dIMQAi9qayUnq+hvw==" saltValue="l6+EidAcwV0qeste+8CRY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128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2900000</v>
      </c>
      <c r="C10" s="92">
        <v>0</v>
      </c>
      <c r="D10" s="92"/>
      <c r="E10" s="92">
        <f t="shared" ref="E10:E15" si="0">$B10      +$C10      +$D10</f>
        <v>2900000</v>
      </c>
      <c r="F10" s="93">
        <v>2900000</v>
      </c>
      <c r="G10" s="94">
        <v>2900000</v>
      </c>
      <c r="H10" s="93">
        <v>1340000</v>
      </c>
      <c r="I10" s="94"/>
      <c r="J10" s="93">
        <v>1560000</v>
      </c>
      <c r="K10" s="94">
        <v>2050230</v>
      </c>
      <c r="L10" s="93"/>
      <c r="M10" s="94">
        <v>2900000</v>
      </c>
      <c r="N10" s="93"/>
      <c r="O10" s="94">
        <v>155468</v>
      </c>
      <c r="P10" s="93">
        <f t="shared" ref="P10:P15" si="1">$H10      +$J10      +$L10      +$N10</f>
        <v>2900000</v>
      </c>
      <c r="Q10" s="94">
        <f t="shared" ref="Q10:Q15" si="2">$I10      +$K10      +$M10      +$O10</f>
        <v>5105698</v>
      </c>
      <c r="R10" s="48">
        <f t="shared" ref="R10:R15" si="3">IF(($L10      =0),0,((($N10      -$L10      )/$L10      )*100))</f>
        <v>0</v>
      </c>
      <c r="S10" s="49">
        <f t="shared" ref="S10:S15" si="4">IF(($M10      =0),0,((($O10      -$M10      )/$M10      )*100))</f>
        <v>-94.639034482758618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176.05855172413794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2900000</v>
      </c>
      <c r="C15" s="95">
        <f>SUM(C9:C14)</f>
        <v>0</v>
      </c>
      <c r="D15" s="95"/>
      <c r="E15" s="95">
        <f t="shared" si="0"/>
        <v>2900000</v>
      </c>
      <c r="F15" s="96">
        <f t="shared" ref="F15:O15" si="7">SUM(F9:F14)</f>
        <v>2900000</v>
      </c>
      <c r="G15" s="97">
        <f t="shared" si="7"/>
        <v>2900000</v>
      </c>
      <c r="H15" s="96">
        <f t="shared" si="7"/>
        <v>1340000</v>
      </c>
      <c r="I15" s="97">
        <f t="shared" si="7"/>
        <v>0</v>
      </c>
      <c r="J15" s="96">
        <f t="shared" si="7"/>
        <v>1560000</v>
      </c>
      <c r="K15" s="97">
        <f t="shared" si="7"/>
        <v>2050230</v>
      </c>
      <c r="L15" s="96">
        <f t="shared" si="7"/>
        <v>0</v>
      </c>
      <c r="M15" s="97">
        <f t="shared" si="7"/>
        <v>2900000</v>
      </c>
      <c r="N15" s="96">
        <f t="shared" si="7"/>
        <v>0</v>
      </c>
      <c r="O15" s="97">
        <f t="shared" si="7"/>
        <v>155468</v>
      </c>
      <c r="P15" s="96">
        <f t="shared" si="1"/>
        <v>2900000</v>
      </c>
      <c r="Q15" s="97">
        <f t="shared" si="2"/>
        <v>5105698</v>
      </c>
      <c r="R15" s="52">
        <f t="shared" si="3"/>
        <v>0</v>
      </c>
      <c r="S15" s="53">
        <f t="shared" si="4"/>
        <v>-94.639034482758618</v>
      </c>
      <c r="T15" s="52">
        <f>IF((SUM($E9:$E13))=0,0,(P15/(SUM($E9:$E13))*100))</f>
        <v>100</v>
      </c>
      <c r="U15" s="54">
        <f>IF((SUM($E9:$E13))=0,0,(Q15/(SUM($E9:$E13))*100))</f>
        <v>176.05855172413794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1136000</v>
      </c>
      <c r="C32" s="92">
        <v>0</v>
      </c>
      <c r="D32" s="92"/>
      <c r="E32" s="92">
        <f>$B32      +$C32      +$D32</f>
        <v>1136000</v>
      </c>
      <c r="F32" s="93">
        <v>1136000</v>
      </c>
      <c r="G32" s="94">
        <v>1136000</v>
      </c>
      <c r="H32" s="93">
        <v>313000</v>
      </c>
      <c r="I32" s="94">
        <v>119182</v>
      </c>
      <c r="J32" s="93">
        <v>266000</v>
      </c>
      <c r="K32" s="94">
        <v>549341</v>
      </c>
      <c r="L32" s="93">
        <v>557000</v>
      </c>
      <c r="M32" s="94">
        <v>195148</v>
      </c>
      <c r="N32" s="93"/>
      <c r="O32" s="94">
        <v>266990</v>
      </c>
      <c r="P32" s="93">
        <f>$H32      +$J32      +$L32      +$N32</f>
        <v>1136000</v>
      </c>
      <c r="Q32" s="94">
        <f>$I32      +$K32      +$M32      +$O32</f>
        <v>1130661</v>
      </c>
      <c r="R32" s="48">
        <f>IF(($L32      =0),0,((($N32      -$L32      )/$L32      )*100))</f>
        <v>-100</v>
      </c>
      <c r="S32" s="49">
        <f>IF(($M32      =0),0,((($O32      -$M32      )/$M32      )*100))</f>
        <v>36.814110316272782</v>
      </c>
      <c r="T32" s="48">
        <f>IF(($E32      =0),0,(($P32      /$E32      )*100))</f>
        <v>100</v>
      </c>
      <c r="U32" s="50">
        <f>IF(($E32      =0),0,(($Q32      /$E32      )*100))</f>
        <v>99.530017605633802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1136000</v>
      </c>
      <c r="C33" s="95">
        <f>C32</f>
        <v>0</v>
      </c>
      <c r="D33" s="95"/>
      <c r="E33" s="95">
        <f>$B33      +$C33      +$D33</f>
        <v>1136000</v>
      </c>
      <c r="F33" s="96">
        <f t="shared" ref="F33:O33" si="17">F32</f>
        <v>1136000</v>
      </c>
      <c r="G33" s="97">
        <f t="shared" si="17"/>
        <v>1136000</v>
      </c>
      <c r="H33" s="96">
        <f t="shared" si="17"/>
        <v>313000</v>
      </c>
      <c r="I33" s="97">
        <f t="shared" si="17"/>
        <v>119182</v>
      </c>
      <c r="J33" s="96">
        <f t="shared" si="17"/>
        <v>266000</v>
      </c>
      <c r="K33" s="97">
        <f t="shared" si="17"/>
        <v>549341</v>
      </c>
      <c r="L33" s="96">
        <f t="shared" si="17"/>
        <v>557000</v>
      </c>
      <c r="M33" s="97">
        <f t="shared" si="17"/>
        <v>195148</v>
      </c>
      <c r="N33" s="96">
        <f t="shared" si="17"/>
        <v>0</v>
      </c>
      <c r="O33" s="97">
        <f t="shared" si="17"/>
        <v>266990</v>
      </c>
      <c r="P33" s="96">
        <f>$H33      +$J33      +$L33      +$N33</f>
        <v>1136000</v>
      </c>
      <c r="Q33" s="97">
        <f>$I33      +$K33      +$M33      +$O33</f>
        <v>1130661</v>
      </c>
      <c r="R33" s="52">
        <f>IF(($L33      =0),0,((($N33      -$L33      )/$L33      )*100))</f>
        <v>-100</v>
      </c>
      <c r="S33" s="53">
        <f>IF(($M33      =0),0,((($O33      -$M33      )/$M33      )*100))</f>
        <v>36.814110316272782</v>
      </c>
      <c r="T33" s="52">
        <f>IF($E33   =0,0,($P33   /$E33   )*100)</f>
        <v>100</v>
      </c>
      <c r="U33" s="54">
        <f>IF($E33   =0,0,($Q33   /$E33   )*100)</f>
        <v>99.530017605633802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2196000</v>
      </c>
      <c r="C36" s="92">
        <v>0</v>
      </c>
      <c r="D36" s="92"/>
      <c r="E36" s="92">
        <f t="shared" si="18"/>
        <v>2196000</v>
      </c>
      <c r="F36" s="93">
        <v>2196000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2196000</v>
      </c>
      <c r="C40" s="95">
        <f>SUM(C35:C39)</f>
        <v>0</v>
      </c>
      <c r="D40" s="95"/>
      <c r="E40" s="95">
        <f t="shared" si="18"/>
        <v>2196000</v>
      </c>
      <c r="F40" s="96">
        <f t="shared" ref="F40:O40" si="25">SUM(F35:F39)</f>
        <v>2196000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6232000</v>
      </c>
      <c r="C67" s="104">
        <f>SUM(C9:C14,C17:C23,C26:C29,C32,C35:C39,C42:C52,C55:C58,C61:C65)</f>
        <v>0</v>
      </c>
      <c r="D67" s="104"/>
      <c r="E67" s="104">
        <f t="shared" si="35"/>
        <v>6232000</v>
      </c>
      <c r="F67" s="105">
        <f t="shared" ref="F67:O67" si="43">SUM(F9:F14,F17:F23,F26:F29,F32,F35:F39,F42:F52,F55:F58,F61:F65)</f>
        <v>6232000</v>
      </c>
      <c r="G67" s="106">
        <f t="shared" si="43"/>
        <v>4036000</v>
      </c>
      <c r="H67" s="105">
        <f t="shared" si="43"/>
        <v>1653000</v>
      </c>
      <c r="I67" s="106">
        <f t="shared" si="43"/>
        <v>119182</v>
      </c>
      <c r="J67" s="105">
        <f t="shared" si="43"/>
        <v>1826000</v>
      </c>
      <c r="K67" s="106">
        <f t="shared" si="43"/>
        <v>2599571</v>
      </c>
      <c r="L67" s="105">
        <f t="shared" si="43"/>
        <v>557000</v>
      </c>
      <c r="M67" s="106">
        <f t="shared" si="43"/>
        <v>3095148</v>
      </c>
      <c r="N67" s="105">
        <f t="shared" si="43"/>
        <v>0</v>
      </c>
      <c r="O67" s="106">
        <f t="shared" si="43"/>
        <v>422458</v>
      </c>
      <c r="P67" s="105">
        <f t="shared" si="36"/>
        <v>4036000</v>
      </c>
      <c r="Q67" s="106">
        <f t="shared" si="37"/>
        <v>6236359</v>
      </c>
      <c r="R67" s="61">
        <f t="shared" si="38"/>
        <v>-100</v>
      </c>
      <c r="S67" s="62">
        <f t="shared" si="39"/>
        <v>-86.350959631009573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100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154.51831020812685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12463000</v>
      </c>
      <c r="C69" s="92">
        <v>5000000</v>
      </c>
      <c r="D69" s="92"/>
      <c r="E69" s="92">
        <f>$B69      +$C69      +$D69</f>
        <v>17463000</v>
      </c>
      <c r="F69" s="93">
        <v>17463000</v>
      </c>
      <c r="G69" s="94">
        <v>17463000</v>
      </c>
      <c r="H69" s="93">
        <v>9228000</v>
      </c>
      <c r="I69" s="94">
        <v>4197256</v>
      </c>
      <c r="J69" s="93">
        <v>2239000</v>
      </c>
      <c r="K69" s="94">
        <v>8995919</v>
      </c>
      <c r="L69" s="93">
        <v>1947000</v>
      </c>
      <c r="M69" s="94">
        <v>1046799</v>
      </c>
      <c r="N69" s="93">
        <v>4049000</v>
      </c>
      <c r="O69" s="94">
        <v>2075764</v>
      </c>
      <c r="P69" s="93">
        <f>$H69      +$J69      +$L69      +$N69</f>
        <v>17463000</v>
      </c>
      <c r="Q69" s="94">
        <f>$I69      +$K69      +$M69      +$O69</f>
        <v>16315738</v>
      </c>
      <c r="R69" s="48">
        <f>IF(($L69      =0),0,((($N69      -$L69      )/$L69      )*100))</f>
        <v>107.96096558808424</v>
      </c>
      <c r="S69" s="49">
        <f>IF(($M69      =0),0,((($O69      -$M69      )/$M69      )*100))</f>
        <v>98.296330049990502</v>
      </c>
      <c r="T69" s="48">
        <f>IF(($E69      =0),0,(($P69      /$E69      )*100))</f>
        <v>100</v>
      </c>
      <c r="U69" s="50">
        <f>IF(($E69      =0),0,(($Q69      /$E69      )*100))</f>
        <v>93.430326977037154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12463000</v>
      </c>
      <c r="C70" s="101">
        <f>C69</f>
        <v>5000000</v>
      </c>
      <c r="D70" s="101"/>
      <c r="E70" s="101">
        <f>$B70      +$C70      +$D70</f>
        <v>17463000</v>
      </c>
      <c r="F70" s="102">
        <f t="shared" ref="F70:O70" si="44">F69</f>
        <v>17463000</v>
      </c>
      <c r="G70" s="103">
        <f t="shared" si="44"/>
        <v>17463000</v>
      </c>
      <c r="H70" s="102">
        <f t="shared" si="44"/>
        <v>9228000</v>
      </c>
      <c r="I70" s="103">
        <f t="shared" si="44"/>
        <v>4197256</v>
      </c>
      <c r="J70" s="102">
        <f t="shared" si="44"/>
        <v>2239000</v>
      </c>
      <c r="K70" s="103">
        <f t="shared" si="44"/>
        <v>8995919</v>
      </c>
      <c r="L70" s="102">
        <f t="shared" si="44"/>
        <v>1947000</v>
      </c>
      <c r="M70" s="103">
        <f t="shared" si="44"/>
        <v>1046799</v>
      </c>
      <c r="N70" s="102">
        <f t="shared" si="44"/>
        <v>4049000</v>
      </c>
      <c r="O70" s="103">
        <f t="shared" si="44"/>
        <v>2075764</v>
      </c>
      <c r="P70" s="102">
        <f>$H70      +$J70      +$L70      +$N70</f>
        <v>17463000</v>
      </c>
      <c r="Q70" s="103">
        <f>$I70      +$K70      +$M70      +$O70</f>
        <v>16315738</v>
      </c>
      <c r="R70" s="57">
        <f>IF(($L70      =0),0,((($N70      -$L70      )/$L70      )*100))</f>
        <v>107.96096558808424</v>
      </c>
      <c r="S70" s="58">
        <f>IF(($M70      =0),0,((($O70      -$M70      )/$M70      )*100))</f>
        <v>98.296330049990502</v>
      </c>
      <c r="T70" s="57">
        <f>IF($E70   =0,0,($P70   /$E70   )*100)</f>
        <v>100</v>
      </c>
      <c r="U70" s="59">
        <f>IF($E70   =0,0,($Q70   /$E70 )*100)</f>
        <v>93.430326977037154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12463000</v>
      </c>
      <c r="C71" s="104">
        <f>C69</f>
        <v>5000000</v>
      </c>
      <c r="D71" s="104"/>
      <c r="E71" s="104">
        <f>$B71      +$C71      +$D71</f>
        <v>17463000</v>
      </c>
      <c r="F71" s="105">
        <f t="shared" ref="F71:O71" si="45">F69</f>
        <v>17463000</v>
      </c>
      <c r="G71" s="106">
        <f t="shared" si="45"/>
        <v>17463000</v>
      </c>
      <c r="H71" s="105">
        <f t="shared" si="45"/>
        <v>9228000</v>
      </c>
      <c r="I71" s="106">
        <f t="shared" si="45"/>
        <v>4197256</v>
      </c>
      <c r="J71" s="105">
        <f t="shared" si="45"/>
        <v>2239000</v>
      </c>
      <c r="K71" s="106">
        <f t="shared" si="45"/>
        <v>8995919</v>
      </c>
      <c r="L71" s="105">
        <f t="shared" si="45"/>
        <v>1947000</v>
      </c>
      <c r="M71" s="106">
        <f t="shared" si="45"/>
        <v>1046799</v>
      </c>
      <c r="N71" s="105">
        <f t="shared" si="45"/>
        <v>4049000</v>
      </c>
      <c r="O71" s="106">
        <f t="shared" si="45"/>
        <v>2075764</v>
      </c>
      <c r="P71" s="105">
        <f>$H71      +$J71      +$L71      +$N71</f>
        <v>17463000</v>
      </c>
      <c r="Q71" s="106">
        <f>$I71      +$K71      +$M71      +$O71</f>
        <v>16315738</v>
      </c>
      <c r="R71" s="61">
        <f>IF(($L71      =0),0,((($N71      -$L71      )/$L71      )*100))</f>
        <v>107.96096558808424</v>
      </c>
      <c r="S71" s="62">
        <f>IF(($M71      =0),0,((($O71      -$M71      )/$M71      )*100))</f>
        <v>98.296330049990502</v>
      </c>
      <c r="T71" s="61">
        <f>IF($E71   =0,0,($P71   /$E71   )*100)</f>
        <v>100</v>
      </c>
      <c r="U71" s="65">
        <f>IF($E71   =0,0,($Q71   /$E71   )*100)</f>
        <v>93.430326977037154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18695000</v>
      </c>
      <c r="C72" s="104">
        <f>SUM(C9:C14,C17:C23,C26:C29,C32,C35:C39,C42:C52,C55:C58,C61:C65,C69)</f>
        <v>5000000</v>
      </c>
      <c r="D72" s="104"/>
      <c r="E72" s="104">
        <f>$B72      +$C72      +$D72</f>
        <v>23695000</v>
      </c>
      <c r="F72" s="105">
        <f t="shared" ref="F72:O72" si="46">SUM(F9:F14,F17:F23,F26:F29,F32,F35:F39,F42:F52,F55:F58,F61:F65,F69)</f>
        <v>23695000</v>
      </c>
      <c r="G72" s="106">
        <f t="shared" si="46"/>
        <v>21499000</v>
      </c>
      <c r="H72" s="105">
        <f t="shared" si="46"/>
        <v>10881000</v>
      </c>
      <c r="I72" s="106">
        <f t="shared" si="46"/>
        <v>4316438</v>
      </c>
      <c r="J72" s="105">
        <f t="shared" si="46"/>
        <v>4065000</v>
      </c>
      <c r="K72" s="106">
        <f t="shared" si="46"/>
        <v>11595490</v>
      </c>
      <c r="L72" s="105">
        <f t="shared" si="46"/>
        <v>2504000</v>
      </c>
      <c r="M72" s="106">
        <f t="shared" si="46"/>
        <v>4141947</v>
      </c>
      <c r="N72" s="105">
        <f t="shared" si="46"/>
        <v>4049000</v>
      </c>
      <c r="O72" s="106">
        <f t="shared" si="46"/>
        <v>2498222</v>
      </c>
      <c r="P72" s="105">
        <f>$H72      +$J72      +$L72      +$N72</f>
        <v>21499000</v>
      </c>
      <c r="Q72" s="106">
        <f>$I72      +$K72      +$M72      +$O72</f>
        <v>22552097</v>
      </c>
      <c r="R72" s="61">
        <f>IF(($L72      =0),0,((($N72      -$L72      )/$L72      )*100))</f>
        <v>61.701277955271564</v>
      </c>
      <c r="S72" s="62">
        <f>IF(($M72      =0),0,((($O72      -$M72      )/$M72      )*100))</f>
        <v>-39.684839038259064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100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104.89835341178659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yZo/uUGbvOPmm20oTLl7lfGHpf+YzNXzDSMWIjcWZrBVb7e5XiAzjW5Ib09srf/ye7w0ZGIL1gsGlXIAPc0N9A==" saltValue="P+04r8rDzOPQF7Quke6s4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111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1750000</v>
      </c>
      <c r="C10" s="92">
        <v>0</v>
      </c>
      <c r="D10" s="92"/>
      <c r="E10" s="92">
        <f t="shared" ref="E10:E15" si="0">$B10      +$C10      +$D10</f>
        <v>1750000</v>
      </c>
      <c r="F10" s="93">
        <v>1750000</v>
      </c>
      <c r="G10" s="94">
        <v>1750000</v>
      </c>
      <c r="H10" s="93">
        <v>189000</v>
      </c>
      <c r="I10" s="94">
        <v>189679</v>
      </c>
      <c r="J10" s="93">
        <v>165000</v>
      </c>
      <c r="K10" s="94">
        <v>164603</v>
      </c>
      <c r="L10" s="93">
        <v>36000</v>
      </c>
      <c r="M10" s="94">
        <v>558854</v>
      </c>
      <c r="N10" s="93">
        <v>1360000</v>
      </c>
      <c r="O10" s="94">
        <v>836864</v>
      </c>
      <c r="P10" s="93">
        <f t="shared" ref="P10:P15" si="1">$H10      +$J10      +$L10      +$N10</f>
        <v>1750000</v>
      </c>
      <c r="Q10" s="94">
        <f t="shared" ref="Q10:Q15" si="2">$I10      +$K10      +$M10      +$O10</f>
        <v>1750000</v>
      </c>
      <c r="R10" s="48">
        <f t="shared" ref="R10:R15" si="3">IF(($L10      =0),0,((($N10      -$L10      )/$L10      )*100))</f>
        <v>3677.7777777777778</v>
      </c>
      <c r="S10" s="49">
        <f t="shared" ref="S10:S15" si="4">IF(($M10      =0),0,((($O10      -$M10      )/$M10      )*100))</f>
        <v>49.746445404345316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100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1750000</v>
      </c>
      <c r="C15" s="95">
        <f>SUM(C9:C14)</f>
        <v>0</v>
      </c>
      <c r="D15" s="95"/>
      <c r="E15" s="95">
        <f t="shared" si="0"/>
        <v>1750000</v>
      </c>
      <c r="F15" s="96">
        <f t="shared" ref="F15:O15" si="7">SUM(F9:F14)</f>
        <v>1750000</v>
      </c>
      <c r="G15" s="97">
        <f t="shared" si="7"/>
        <v>1750000</v>
      </c>
      <c r="H15" s="96">
        <f t="shared" si="7"/>
        <v>189000</v>
      </c>
      <c r="I15" s="97">
        <f t="shared" si="7"/>
        <v>189679</v>
      </c>
      <c r="J15" s="96">
        <f t="shared" si="7"/>
        <v>165000</v>
      </c>
      <c r="K15" s="97">
        <f t="shared" si="7"/>
        <v>164603</v>
      </c>
      <c r="L15" s="96">
        <f t="shared" si="7"/>
        <v>36000</v>
      </c>
      <c r="M15" s="97">
        <f t="shared" si="7"/>
        <v>558854</v>
      </c>
      <c r="N15" s="96">
        <f t="shared" si="7"/>
        <v>1360000</v>
      </c>
      <c r="O15" s="97">
        <f t="shared" si="7"/>
        <v>836864</v>
      </c>
      <c r="P15" s="96">
        <f t="shared" si="1"/>
        <v>1750000</v>
      </c>
      <c r="Q15" s="97">
        <f t="shared" si="2"/>
        <v>1750000</v>
      </c>
      <c r="R15" s="52">
        <f t="shared" si="3"/>
        <v>3677.7777777777778</v>
      </c>
      <c r="S15" s="53">
        <f t="shared" si="4"/>
        <v>49.746445404345316</v>
      </c>
      <c r="T15" s="52">
        <f>IF((SUM($E9:$E13))=0,0,(P15/(SUM($E9:$E13))*100))</f>
        <v>100</v>
      </c>
      <c r="U15" s="54">
        <f>IF((SUM($E9:$E13))=0,0,(Q15/(SUM($E9:$E13))*100))</f>
        <v>100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3031000</v>
      </c>
      <c r="C24" s="95">
        <f>SUM(C17:C23)</f>
        <v>0</v>
      </c>
      <c r="D24" s="95"/>
      <c r="E24" s="95">
        <f t="shared" si="8"/>
        <v>3031000</v>
      </c>
      <c r="F24" s="96">
        <f t="shared" ref="F24:O24" si="15">SUM(F17:F23)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2721000</v>
      </c>
      <c r="C29" s="92">
        <v>0</v>
      </c>
      <c r="D29" s="92"/>
      <c r="E29" s="92">
        <f>$B29      +$C29      +$D29</f>
        <v>2721000</v>
      </c>
      <c r="F29" s="93">
        <v>2721000</v>
      </c>
      <c r="G29" s="94">
        <v>2721000</v>
      </c>
      <c r="H29" s="93"/>
      <c r="I29" s="94"/>
      <c r="J29" s="93"/>
      <c r="K29" s="94">
        <v>979441</v>
      </c>
      <c r="L29" s="93"/>
      <c r="M29" s="94">
        <v>360994</v>
      </c>
      <c r="N29" s="93"/>
      <c r="O29" s="94">
        <v>1380565</v>
      </c>
      <c r="P29" s="93">
        <f>$H29      +$J29      +$L29      +$N29</f>
        <v>0</v>
      </c>
      <c r="Q29" s="94">
        <f>$I29      +$K29      +$M29      +$O29</f>
        <v>2721000</v>
      </c>
      <c r="R29" s="48">
        <f>IF(($L29      =0),0,((($N29      -$L29      )/$L29      )*100))</f>
        <v>0</v>
      </c>
      <c r="S29" s="49">
        <f>IF(($M29      =0),0,((($O29      -$M29      )/$M29      )*100))</f>
        <v>282.43433408865519</v>
      </c>
      <c r="T29" s="48">
        <f>IF(($E29      =0),0,(($P29      /$E29      )*100))</f>
        <v>0</v>
      </c>
      <c r="U29" s="50">
        <f>IF(($E29      =0),0,(($Q29      /$E29      )*100))</f>
        <v>100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2721000</v>
      </c>
      <c r="C30" s="95">
        <f>SUM(C26:C29)</f>
        <v>0</v>
      </c>
      <c r="D30" s="95"/>
      <c r="E30" s="95">
        <f>$B30      +$C30      +$D30</f>
        <v>2721000</v>
      </c>
      <c r="F30" s="96">
        <f t="shared" ref="F30:O30" si="16">SUM(F26:F29)</f>
        <v>2721000</v>
      </c>
      <c r="G30" s="97">
        <f t="shared" si="16"/>
        <v>2721000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979441</v>
      </c>
      <c r="L30" s="96">
        <f t="shared" si="16"/>
        <v>0</v>
      </c>
      <c r="M30" s="97">
        <f t="shared" si="16"/>
        <v>360994</v>
      </c>
      <c r="N30" s="96">
        <f t="shared" si="16"/>
        <v>0</v>
      </c>
      <c r="O30" s="97">
        <f t="shared" si="16"/>
        <v>1380565</v>
      </c>
      <c r="P30" s="96">
        <f>$H30      +$J30      +$L30      +$N30</f>
        <v>0</v>
      </c>
      <c r="Q30" s="97">
        <f>$I30      +$K30      +$M30      +$O30</f>
        <v>2721000</v>
      </c>
      <c r="R30" s="52">
        <f>IF(($L30      =0),0,((($N30      -$L30      )/$L30      )*100))</f>
        <v>0</v>
      </c>
      <c r="S30" s="53">
        <f>IF(($M30      =0),0,((($O30      -$M30      )/$M30      )*100))</f>
        <v>282.43433408865519</v>
      </c>
      <c r="T30" s="52">
        <f>IF($E30   =0,0,($P30   /$E30   )*100)</f>
        <v>0</v>
      </c>
      <c r="U30" s="54">
        <f>IF($E30   =0,0,($Q30   /$E30   )*100)</f>
        <v>100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3611000</v>
      </c>
      <c r="C32" s="92">
        <v>0</v>
      </c>
      <c r="D32" s="92"/>
      <c r="E32" s="92">
        <f>$B32      +$C32      +$D32</f>
        <v>3611000</v>
      </c>
      <c r="F32" s="93">
        <v>3611000</v>
      </c>
      <c r="G32" s="94">
        <v>3611000</v>
      </c>
      <c r="H32" s="93">
        <v>678000</v>
      </c>
      <c r="I32" s="94">
        <v>677159</v>
      </c>
      <c r="J32" s="93">
        <v>1025000</v>
      </c>
      <c r="K32" s="94">
        <v>1027635</v>
      </c>
      <c r="L32" s="93">
        <v>1138000</v>
      </c>
      <c r="M32" s="94">
        <v>737416</v>
      </c>
      <c r="N32" s="93">
        <v>768000</v>
      </c>
      <c r="O32" s="94">
        <v>1168790</v>
      </c>
      <c r="P32" s="93">
        <f>$H32      +$J32      +$L32      +$N32</f>
        <v>3609000</v>
      </c>
      <c r="Q32" s="94">
        <f>$I32      +$K32      +$M32      +$O32</f>
        <v>3611000</v>
      </c>
      <c r="R32" s="48">
        <f>IF(($L32      =0),0,((($N32      -$L32      )/$L32      )*100))</f>
        <v>-32.513181019332158</v>
      </c>
      <c r="S32" s="49">
        <f>IF(($M32      =0),0,((($O32      -$M32      )/$M32      )*100))</f>
        <v>58.498052659557153</v>
      </c>
      <c r="T32" s="48">
        <f>IF(($E32      =0),0,(($P32      /$E32      )*100))</f>
        <v>99.944613680420929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3611000</v>
      </c>
      <c r="C33" s="95">
        <f>C32</f>
        <v>0</v>
      </c>
      <c r="D33" s="95"/>
      <c r="E33" s="95">
        <f>$B33      +$C33      +$D33</f>
        <v>3611000</v>
      </c>
      <c r="F33" s="96">
        <f t="shared" ref="F33:O33" si="17">F32</f>
        <v>3611000</v>
      </c>
      <c r="G33" s="97">
        <f t="shared" si="17"/>
        <v>3611000</v>
      </c>
      <c r="H33" s="96">
        <f t="shared" si="17"/>
        <v>678000</v>
      </c>
      <c r="I33" s="97">
        <f t="shared" si="17"/>
        <v>677159</v>
      </c>
      <c r="J33" s="96">
        <f t="shared" si="17"/>
        <v>1025000</v>
      </c>
      <c r="K33" s="97">
        <f t="shared" si="17"/>
        <v>1027635</v>
      </c>
      <c r="L33" s="96">
        <f t="shared" si="17"/>
        <v>1138000</v>
      </c>
      <c r="M33" s="97">
        <f t="shared" si="17"/>
        <v>737416</v>
      </c>
      <c r="N33" s="96">
        <f t="shared" si="17"/>
        <v>768000</v>
      </c>
      <c r="O33" s="97">
        <f t="shared" si="17"/>
        <v>1168790</v>
      </c>
      <c r="P33" s="96">
        <f>$H33      +$J33      +$L33      +$N33</f>
        <v>3609000</v>
      </c>
      <c r="Q33" s="97">
        <f>$I33      +$K33      +$M33      +$O33</f>
        <v>3611000</v>
      </c>
      <c r="R33" s="52">
        <f>IF(($L33      =0),0,((($N33      -$L33      )/$L33      )*100))</f>
        <v>-32.513181019332158</v>
      </c>
      <c r="S33" s="53">
        <f>IF(($M33      =0),0,((($O33      -$M33      )/$M33      )*100))</f>
        <v>58.498052659557153</v>
      </c>
      <c r="T33" s="52">
        <f>IF($E33   =0,0,($P33   /$E33   )*100)</f>
        <v>99.944613680420929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72350000</v>
      </c>
      <c r="C51" s="92">
        <v>0</v>
      </c>
      <c r="D51" s="92"/>
      <c r="E51" s="92">
        <f t="shared" si="26"/>
        <v>72350000</v>
      </c>
      <c r="F51" s="93">
        <v>72350000</v>
      </c>
      <c r="G51" s="94">
        <v>72350000</v>
      </c>
      <c r="H51" s="93"/>
      <c r="I51" s="94">
        <v>4990554</v>
      </c>
      <c r="J51" s="93">
        <v>26900000</v>
      </c>
      <c r="K51" s="94">
        <v>24558416</v>
      </c>
      <c r="L51" s="93">
        <v>8100000</v>
      </c>
      <c r="M51" s="94">
        <v>21084334</v>
      </c>
      <c r="N51" s="93">
        <v>37350000</v>
      </c>
      <c r="O51" s="94">
        <v>21716696</v>
      </c>
      <c r="P51" s="93">
        <f t="shared" si="27"/>
        <v>72350000</v>
      </c>
      <c r="Q51" s="94">
        <f t="shared" si="28"/>
        <v>72350000</v>
      </c>
      <c r="R51" s="48">
        <f t="shared" si="29"/>
        <v>361.11111111111114</v>
      </c>
      <c r="S51" s="49">
        <f t="shared" si="30"/>
        <v>2.9992031050162646</v>
      </c>
      <c r="T51" s="48">
        <f t="shared" si="31"/>
        <v>100</v>
      </c>
      <c r="U51" s="50">
        <f t="shared" si="32"/>
        <v>100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72350000</v>
      </c>
      <c r="C53" s="95">
        <f>SUM(C42:C52)</f>
        <v>0</v>
      </c>
      <c r="D53" s="95"/>
      <c r="E53" s="95">
        <f t="shared" si="26"/>
        <v>72350000</v>
      </c>
      <c r="F53" s="96">
        <f t="shared" ref="F53:O53" si="33">SUM(F42:F52)</f>
        <v>72350000</v>
      </c>
      <c r="G53" s="97">
        <f t="shared" si="33"/>
        <v>72350000</v>
      </c>
      <c r="H53" s="96">
        <f t="shared" si="33"/>
        <v>0</v>
      </c>
      <c r="I53" s="97">
        <f t="shared" si="33"/>
        <v>4990554</v>
      </c>
      <c r="J53" s="96">
        <f t="shared" si="33"/>
        <v>26900000</v>
      </c>
      <c r="K53" s="97">
        <f t="shared" si="33"/>
        <v>24558416</v>
      </c>
      <c r="L53" s="96">
        <f t="shared" si="33"/>
        <v>8100000</v>
      </c>
      <c r="M53" s="97">
        <f t="shared" si="33"/>
        <v>21084334</v>
      </c>
      <c r="N53" s="96">
        <f t="shared" si="33"/>
        <v>37350000</v>
      </c>
      <c r="O53" s="97">
        <f t="shared" si="33"/>
        <v>21716696</v>
      </c>
      <c r="P53" s="96">
        <f t="shared" si="27"/>
        <v>72350000</v>
      </c>
      <c r="Q53" s="97">
        <f t="shared" si="28"/>
        <v>72350000</v>
      </c>
      <c r="R53" s="52">
        <f t="shared" si="29"/>
        <v>361.11111111111114</v>
      </c>
      <c r="S53" s="53">
        <f t="shared" si="30"/>
        <v>2.9992031050162646</v>
      </c>
      <c r="T53" s="52">
        <f>IF((+$E43+$E45+$E47+$E48+$E51) =0,0,(P53   /(+$E43+$E45+$E47+$E48+$E51) )*100)</f>
        <v>100</v>
      </c>
      <c r="U53" s="54">
        <f>IF((+$E43+$E45+$E47+$E48+$E51) =0,0,(Q53   /(+$E43+$E45+$E47+$E48+$E51) )*100)</f>
        <v>100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83463000</v>
      </c>
      <c r="C67" s="104">
        <f>SUM(C9:C14,C17:C23,C26:C29,C32,C35:C39,C42:C52,C55:C58,C61:C65)</f>
        <v>0</v>
      </c>
      <c r="D67" s="104"/>
      <c r="E67" s="104">
        <f t="shared" si="35"/>
        <v>83463000</v>
      </c>
      <c r="F67" s="105">
        <f t="shared" ref="F67:O67" si="43">SUM(F9:F14,F17:F23,F26:F29,F32,F35:F39,F42:F52,F55:F58,F61:F65)</f>
        <v>83463000</v>
      </c>
      <c r="G67" s="106">
        <f t="shared" si="43"/>
        <v>80432000</v>
      </c>
      <c r="H67" s="105">
        <f t="shared" si="43"/>
        <v>867000</v>
      </c>
      <c r="I67" s="106">
        <f t="shared" si="43"/>
        <v>5857392</v>
      </c>
      <c r="J67" s="105">
        <f t="shared" si="43"/>
        <v>28090000</v>
      </c>
      <c r="K67" s="106">
        <f t="shared" si="43"/>
        <v>26730095</v>
      </c>
      <c r="L67" s="105">
        <f t="shared" si="43"/>
        <v>9274000</v>
      </c>
      <c r="M67" s="106">
        <f t="shared" si="43"/>
        <v>22741598</v>
      </c>
      <c r="N67" s="105">
        <f t="shared" si="43"/>
        <v>39478000</v>
      </c>
      <c r="O67" s="106">
        <f t="shared" si="43"/>
        <v>25102915</v>
      </c>
      <c r="P67" s="105">
        <f t="shared" si="36"/>
        <v>77709000</v>
      </c>
      <c r="Q67" s="106">
        <f t="shared" si="37"/>
        <v>80432000</v>
      </c>
      <c r="R67" s="61">
        <f t="shared" si="38"/>
        <v>325.68470994177272</v>
      </c>
      <c r="S67" s="62">
        <f t="shared" si="39"/>
        <v>10.383250112854867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96.614531529739409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100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255524000</v>
      </c>
      <c r="C69" s="92">
        <v>0</v>
      </c>
      <c r="D69" s="92"/>
      <c r="E69" s="92">
        <f>$B69      +$C69      +$D69</f>
        <v>255524000</v>
      </c>
      <c r="F69" s="93">
        <v>255524000</v>
      </c>
      <c r="G69" s="94">
        <v>255524000</v>
      </c>
      <c r="H69" s="93">
        <v>29422000</v>
      </c>
      <c r="I69" s="94">
        <v>30831631</v>
      </c>
      <c r="J69" s="93">
        <v>86012000</v>
      </c>
      <c r="K69" s="94">
        <v>44417003</v>
      </c>
      <c r="L69" s="93">
        <v>46797000</v>
      </c>
      <c r="M69" s="94">
        <v>-142616656</v>
      </c>
      <c r="N69" s="93">
        <v>93293000</v>
      </c>
      <c r="O69" s="94">
        <v>322892022</v>
      </c>
      <c r="P69" s="93">
        <f>$H69      +$J69      +$L69      +$N69</f>
        <v>255524000</v>
      </c>
      <c r="Q69" s="94">
        <f>$I69      +$K69      +$M69      +$O69</f>
        <v>255524000</v>
      </c>
      <c r="R69" s="48">
        <f>IF(($L69      =0),0,((($N69      -$L69      )/$L69      )*100))</f>
        <v>99.356796375836055</v>
      </c>
      <c r="S69" s="49">
        <f>IF(($M69      =0),0,((($O69      -$M69      )/$M69      )*100))</f>
        <v>-326.40554831127162</v>
      </c>
      <c r="T69" s="48">
        <f>IF(($E69      =0),0,(($P69      /$E69      )*100))</f>
        <v>100</v>
      </c>
      <c r="U69" s="50">
        <f>IF(($E69      =0),0,(($Q69      /$E69      )*100))</f>
        <v>100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255524000</v>
      </c>
      <c r="C70" s="101">
        <f>C69</f>
        <v>0</v>
      </c>
      <c r="D70" s="101"/>
      <c r="E70" s="101">
        <f>$B70      +$C70      +$D70</f>
        <v>255524000</v>
      </c>
      <c r="F70" s="102">
        <f t="shared" ref="F70:O70" si="44">F69</f>
        <v>255524000</v>
      </c>
      <c r="G70" s="103">
        <f t="shared" si="44"/>
        <v>255524000</v>
      </c>
      <c r="H70" s="102">
        <f t="shared" si="44"/>
        <v>29422000</v>
      </c>
      <c r="I70" s="103">
        <f t="shared" si="44"/>
        <v>30831631</v>
      </c>
      <c r="J70" s="102">
        <f t="shared" si="44"/>
        <v>86012000</v>
      </c>
      <c r="K70" s="103">
        <f t="shared" si="44"/>
        <v>44417003</v>
      </c>
      <c r="L70" s="102">
        <f t="shared" si="44"/>
        <v>46797000</v>
      </c>
      <c r="M70" s="103">
        <f t="shared" si="44"/>
        <v>-142616656</v>
      </c>
      <c r="N70" s="102">
        <f t="shared" si="44"/>
        <v>93293000</v>
      </c>
      <c r="O70" s="103">
        <f t="shared" si="44"/>
        <v>322892022</v>
      </c>
      <c r="P70" s="102">
        <f>$H70      +$J70      +$L70      +$N70</f>
        <v>255524000</v>
      </c>
      <c r="Q70" s="103">
        <f>$I70      +$K70      +$M70      +$O70</f>
        <v>255524000</v>
      </c>
      <c r="R70" s="57">
        <f>IF(($L70      =0),0,((($N70      -$L70      )/$L70      )*100))</f>
        <v>99.356796375836055</v>
      </c>
      <c r="S70" s="58">
        <f>IF(($M70      =0),0,((($O70      -$M70      )/$M70      )*100))</f>
        <v>-326.40554831127162</v>
      </c>
      <c r="T70" s="57">
        <f>IF($E70   =0,0,($P70   /$E70   )*100)</f>
        <v>100</v>
      </c>
      <c r="U70" s="59">
        <f>IF($E70   =0,0,($Q70   /$E70 )*100)</f>
        <v>100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255524000</v>
      </c>
      <c r="C71" s="104">
        <f>C69</f>
        <v>0</v>
      </c>
      <c r="D71" s="104"/>
      <c r="E71" s="104">
        <f>$B71      +$C71      +$D71</f>
        <v>255524000</v>
      </c>
      <c r="F71" s="105">
        <f t="shared" ref="F71:O71" si="45">F69</f>
        <v>255524000</v>
      </c>
      <c r="G71" s="106">
        <f t="shared" si="45"/>
        <v>255524000</v>
      </c>
      <c r="H71" s="105">
        <f t="shared" si="45"/>
        <v>29422000</v>
      </c>
      <c r="I71" s="106">
        <f t="shared" si="45"/>
        <v>30831631</v>
      </c>
      <c r="J71" s="105">
        <f t="shared" si="45"/>
        <v>86012000</v>
      </c>
      <c r="K71" s="106">
        <f t="shared" si="45"/>
        <v>44417003</v>
      </c>
      <c r="L71" s="105">
        <f t="shared" si="45"/>
        <v>46797000</v>
      </c>
      <c r="M71" s="106">
        <f t="shared" si="45"/>
        <v>-142616656</v>
      </c>
      <c r="N71" s="105">
        <f t="shared" si="45"/>
        <v>93293000</v>
      </c>
      <c r="O71" s="106">
        <f t="shared" si="45"/>
        <v>322892022</v>
      </c>
      <c r="P71" s="105">
        <f>$H71      +$J71      +$L71      +$N71</f>
        <v>255524000</v>
      </c>
      <c r="Q71" s="106">
        <f>$I71      +$K71      +$M71      +$O71</f>
        <v>255524000</v>
      </c>
      <c r="R71" s="61">
        <f>IF(($L71      =0),0,((($N71      -$L71      )/$L71      )*100))</f>
        <v>99.356796375836055</v>
      </c>
      <c r="S71" s="62">
        <f>IF(($M71      =0),0,((($O71      -$M71      )/$M71      )*100))</f>
        <v>-326.40554831127162</v>
      </c>
      <c r="T71" s="61">
        <f>IF($E71   =0,0,($P71   /$E71   )*100)</f>
        <v>100</v>
      </c>
      <c r="U71" s="65">
        <f>IF($E71   =0,0,($Q71   /$E71   )*100)</f>
        <v>100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338987000</v>
      </c>
      <c r="C72" s="104">
        <f>SUM(C9:C14,C17:C23,C26:C29,C32,C35:C39,C42:C52,C55:C58,C61:C65,C69)</f>
        <v>0</v>
      </c>
      <c r="D72" s="104"/>
      <c r="E72" s="104">
        <f>$B72      +$C72      +$D72</f>
        <v>338987000</v>
      </c>
      <c r="F72" s="105">
        <f t="shared" ref="F72:O72" si="46">SUM(F9:F14,F17:F23,F26:F29,F32,F35:F39,F42:F52,F55:F58,F61:F65,F69)</f>
        <v>338987000</v>
      </c>
      <c r="G72" s="106">
        <f t="shared" si="46"/>
        <v>335956000</v>
      </c>
      <c r="H72" s="105">
        <f t="shared" si="46"/>
        <v>30289000</v>
      </c>
      <c r="I72" s="106">
        <f t="shared" si="46"/>
        <v>36689023</v>
      </c>
      <c r="J72" s="105">
        <f t="shared" si="46"/>
        <v>114102000</v>
      </c>
      <c r="K72" s="106">
        <f t="shared" si="46"/>
        <v>71147098</v>
      </c>
      <c r="L72" s="105">
        <f t="shared" si="46"/>
        <v>56071000</v>
      </c>
      <c r="M72" s="106">
        <f t="shared" si="46"/>
        <v>-119875058</v>
      </c>
      <c r="N72" s="105">
        <f t="shared" si="46"/>
        <v>132771000</v>
      </c>
      <c r="O72" s="106">
        <f t="shared" si="46"/>
        <v>347994937</v>
      </c>
      <c r="P72" s="105">
        <f>$H72      +$J72      +$L72      +$N72</f>
        <v>333233000</v>
      </c>
      <c r="Q72" s="106">
        <f>$I72      +$K72      +$M72      +$O72</f>
        <v>335956000</v>
      </c>
      <c r="R72" s="61">
        <f>IF(($L72      =0),0,((($N72      -$L72      )/$L72      )*100))</f>
        <v>136.79085445239073</v>
      </c>
      <c r="S72" s="62">
        <f>IF(($M72      =0),0,((($O72      -$M72      )/$M72      )*100))</f>
        <v>-390.29803430835466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99.189477193442002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100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k0PBfe/Ntkd4azkhcukFqNnwLVTCLjJnjYHV3bn8a76Grm9HwS5vsw2sleWrDT7MT6aG9K3nkjEduux4cLpZtQ==" saltValue="M3Gei0cOAw+sETwkDg5CN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129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2200000</v>
      </c>
      <c r="C10" s="92">
        <v>0</v>
      </c>
      <c r="D10" s="92"/>
      <c r="E10" s="92">
        <f t="shared" ref="E10:E15" si="0">$B10      +$C10      +$D10</f>
        <v>2200000</v>
      </c>
      <c r="F10" s="93">
        <v>2200000</v>
      </c>
      <c r="G10" s="94">
        <v>2200000</v>
      </c>
      <c r="H10" s="93">
        <v>110000</v>
      </c>
      <c r="I10" s="94"/>
      <c r="J10" s="93">
        <v>1065000</v>
      </c>
      <c r="K10" s="94"/>
      <c r="L10" s="93">
        <v>109000</v>
      </c>
      <c r="M10" s="94"/>
      <c r="N10" s="93"/>
      <c r="O10" s="94"/>
      <c r="P10" s="93">
        <f t="shared" ref="P10:P15" si="1">$H10      +$J10      +$L10      +$N10</f>
        <v>1284000</v>
      </c>
      <c r="Q10" s="94">
        <f t="shared" ref="Q10:Q15" si="2">$I10      +$K10      +$M10      +$O10</f>
        <v>0</v>
      </c>
      <c r="R10" s="48">
        <f t="shared" ref="R10:R15" si="3">IF(($L10      =0),0,((($N10      -$L10      )/$L10      )*100))</f>
        <v>-100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58.36363636363636</v>
      </c>
      <c r="U10" s="50">
        <f t="shared" ref="U10:U14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2200000</v>
      </c>
      <c r="C15" s="95">
        <f>SUM(C9:C14)</f>
        <v>0</v>
      </c>
      <c r="D15" s="95"/>
      <c r="E15" s="95">
        <f t="shared" si="0"/>
        <v>2200000</v>
      </c>
      <c r="F15" s="96">
        <f t="shared" ref="F15:O15" si="7">SUM(F9:F14)</f>
        <v>2200000</v>
      </c>
      <c r="G15" s="97">
        <f t="shared" si="7"/>
        <v>2200000</v>
      </c>
      <c r="H15" s="96">
        <f t="shared" si="7"/>
        <v>110000</v>
      </c>
      <c r="I15" s="97">
        <f t="shared" si="7"/>
        <v>0</v>
      </c>
      <c r="J15" s="96">
        <f t="shared" si="7"/>
        <v>1065000</v>
      </c>
      <c r="K15" s="97">
        <f t="shared" si="7"/>
        <v>0</v>
      </c>
      <c r="L15" s="96">
        <f t="shared" si="7"/>
        <v>109000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1284000</v>
      </c>
      <c r="Q15" s="97">
        <f t="shared" si="2"/>
        <v>0</v>
      </c>
      <c r="R15" s="52">
        <f t="shared" si="3"/>
        <v>-100</v>
      </c>
      <c r="S15" s="53">
        <f t="shared" si="4"/>
        <v>0</v>
      </c>
      <c r="T15" s="52">
        <f>IF((SUM($E9:$E13))=0,0,(P15/(SUM($E9:$E13))*100))</f>
        <v>58.36363636363636</v>
      </c>
      <c r="U15" s="54">
        <f>IF((SUM($E9:$E13))=0,0,(Q15/(SUM($E9:$E13))*100))</f>
        <v>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1221000</v>
      </c>
      <c r="C32" s="92">
        <v>0</v>
      </c>
      <c r="D32" s="92"/>
      <c r="E32" s="92">
        <f>$B32      +$C32      +$D32</f>
        <v>1221000</v>
      </c>
      <c r="F32" s="93">
        <v>1221000</v>
      </c>
      <c r="G32" s="94">
        <v>1221000</v>
      </c>
      <c r="H32" s="93">
        <v>480000</v>
      </c>
      <c r="I32" s="94"/>
      <c r="J32" s="93">
        <v>526000</v>
      </c>
      <c r="K32" s="94"/>
      <c r="L32" s="93">
        <v>215000</v>
      </c>
      <c r="M32" s="94"/>
      <c r="N32" s="93"/>
      <c r="O32" s="94">
        <v>1221000</v>
      </c>
      <c r="P32" s="93">
        <f>$H32      +$J32      +$L32      +$N32</f>
        <v>1221000</v>
      </c>
      <c r="Q32" s="94">
        <f>$I32      +$K32      +$M32      +$O32</f>
        <v>1221000</v>
      </c>
      <c r="R32" s="48">
        <f>IF(($L32      =0),0,((($N32      -$L32      )/$L32      )*100))</f>
        <v>-100</v>
      </c>
      <c r="S32" s="49">
        <f>IF(($M32      =0),0,((($O32      -$M32      )/$M32      )*100))</f>
        <v>0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1221000</v>
      </c>
      <c r="C33" s="95">
        <f>C32</f>
        <v>0</v>
      </c>
      <c r="D33" s="95"/>
      <c r="E33" s="95">
        <f>$B33      +$C33      +$D33</f>
        <v>1221000</v>
      </c>
      <c r="F33" s="96">
        <f t="shared" ref="F33:O33" si="17">F32</f>
        <v>1221000</v>
      </c>
      <c r="G33" s="97">
        <f t="shared" si="17"/>
        <v>1221000</v>
      </c>
      <c r="H33" s="96">
        <f t="shared" si="17"/>
        <v>480000</v>
      </c>
      <c r="I33" s="97">
        <f t="shared" si="17"/>
        <v>0</v>
      </c>
      <c r="J33" s="96">
        <f t="shared" si="17"/>
        <v>526000</v>
      </c>
      <c r="K33" s="97">
        <f t="shared" si="17"/>
        <v>0</v>
      </c>
      <c r="L33" s="96">
        <f t="shared" si="17"/>
        <v>215000</v>
      </c>
      <c r="M33" s="97">
        <f t="shared" si="17"/>
        <v>0</v>
      </c>
      <c r="N33" s="96">
        <f t="shared" si="17"/>
        <v>0</v>
      </c>
      <c r="O33" s="97">
        <f t="shared" si="17"/>
        <v>1221000</v>
      </c>
      <c r="P33" s="96">
        <f>$H33      +$J33      +$L33      +$N33</f>
        <v>1221000</v>
      </c>
      <c r="Q33" s="97">
        <f>$I33      +$K33      +$M33      +$O33</f>
        <v>1221000</v>
      </c>
      <c r="R33" s="52">
        <f>IF(($L33      =0),0,((($N33      -$L33      )/$L33      )*100))</f>
        <v>-100</v>
      </c>
      <c r="S33" s="53">
        <f>IF(($M33      =0),0,((($O33      -$M33      )/$M33      )*100))</f>
        <v>0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3551000</v>
      </c>
      <c r="C35" s="92">
        <v>-3551000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3551000</v>
      </c>
      <c r="C40" s="95">
        <f>SUM(C35:C39)</f>
        <v>-3551000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6972000</v>
      </c>
      <c r="C67" s="104">
        <f>SUM(C9:C14,C17:C23,C26:C29,C32,C35:C39,C42:C52,C55:C58,C61:C65)</f>
        <v>-3551000</v>
      </c>
      <c r="D67" s="104"/>
      <c r="E67" s="104">
        <f t="shared" si="35"/>
        <v>3421000</v>
      </c>
      <c r="F67" s="105">
        <f t="shared" ref="F67:O67" si="43">SUM(F9:F14,F17:F23,F26:F29,F32,F35:F39,F42:F52,F55:F58,F61:F65)</f>
        <v>3421000</v>
      </c>
      <c r="G67" s="106">
        <f t="shared" si="43"/>
        <v>3421000</v>
      </c>
      <c r="H67" s="105">
        <f t="shared" si="43"/>
        <v>590000</v>
      </c>
      <c r="I67" s="106">
        <f t="shared" si="43"/>
        <v>0</v>
      </c>
      <c r="J67" s="105">
        <f t="shared" si="43"/>
        <v>1591000</v>
      </c>
      <c r="K67" s="106">
        <f t="shared" si="43"/>
        <v>0</v>
      </c>
      <c r="L67" s="105">
        <f t="shared" si="43"/>
        <v>324000</v>
      </c>
      <c r="M67" s="106">
        <f t="shared" si="43"/>
        <v>0</v>
      </c>
      <c r="N67" s="105">
        <f t="shared" si="43"/>
        <v>0</v>
      </c>
      <c r="O67" s="106">
        <f t="shared" si="43"/>
        <v>1221000</v>
      </c>
      <c r="P67" s="105">
        <f t="shared" si="36"/>
        <v>2505000</v>
      </c>
      <c r="Q67" s="106">
        <f t="shared" si="37"/>
        <v>1221000</v>
      </c>
      <c r="R67" s="61">
        <f t="shared" si="38"/>
        <v>-100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73.224203449283834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35.691318327974273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20130000</v>
      </c>
      <c r="C69" s="92">
        <v>0</v>
      </c>
      <c r="D69" s="92"/>
      <c r="E69" s="92">
        <f>$B69      +$C69      +$D69</f>
        <v>20130000</v>
      </c>
      <c r="F69" s="93">
        <v>20130000</v>
      </c>
      <c r="G69" s="94">
        <v>20130000</v>
      </c>
      <c r="H69" s="93">
        <v>1550000</v>
      </c>
      <c r="I69" s="94"/>
      <c r="J69" s="93">
        <v>7146000</v>
      </c>
      <c r="K69" s="94"/>
      <c r="L69" s="93">
        <v>5884000</v>
      </c>
      <c r="M69" s="94"/>
      <c r="N69" s="93">
        <v>5550000</v>
      </c>
      <c r="O69" s="94">
        <v>20130000</v>
      </c>
      <c r="P69" s="93">
        <f>$H69      +$J69      +$L69      +$N69</f>
        <v>20130000</v>
      </c>
      <c r="Q69" s="94">
        <f>$I69      +$K69      +$M69      +$O69</f>
        <v>20130000</v>
      </c>
      <c r="R69" s="48">
        <f>IF(($L69      =0),0,((($N69      -$L69      )/$L69      )*100))</f>
        <v>-5.6764106050305916</v>
      </c>
      <c r="S69" s="49">
        <f>IF(($M69      =0),0,((($O69      -$M69      )/$M69      )*100))</f>
        <v>0</v>
      </c>
      <c r="T69" s="48">
        <f>IF(($E69      =0),0,(($P69      /$E69      )*100))</f>
        <v>100</v>
      </c>
      <c r="U69" s="50">
        <f>IF(($E69      =0),0,(($Q69      /$E69      )*100))</f>
        <v>100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20130000</v>
      </c>
      <c r="C70" s="101">
        <f>C69</f>
        <v>0</v>
      </c>
      <c r="D70" s="101"/>
      <c r="E70" s="101">
        <f>$B70      +$C70      +$D70</f>
        <v>20130000</v>
      </c>
      <c r="F70" s="102">
        <f t="shared" ref="F70:O70" si="44">F69</f>
        <v>20130000</v>
      </c>
      <c r="G70" s="103">
        <f t="shared" si="44"/>
        <v>20130000</v>
      </c>
      <c r="H70" s="102">
        <f t="shared" si="44"/>
        <v>1550000</v>
      </c>
      <c r="I70" s="103">
        <f t="shared" si="44"/>
        <v>0</v>
      </c>
      <c r="J70" s="102">
        <f t="shared" si="44"/>
        <v>7146000</v>
      </c>
      <c r="K70" s="103">
        <f t="shared" si="44"/>
        <v>0</v>
      </c>
      <c r="L70" s="102">
        <f t="shared" si="44"/>
        <v>5884000</v>
      </c>
      <c r="M70" s="103">
        <f t="shared" si="44"/>
        <v>0</v>
      </c>
      <c r="N70" s="102">
        <f t="shared" si="44"/>
        <v>5550000</v>
      </c>
      <c r="O70" s="103">
        <f t="shared" si="44"/>
        <v>20130000</v>
      </c>
      <c r="P70" s="102">
        <f>$H70      +$J70      +$L70      +$N70</f>
        <v>20130000</v>
      </c>
      <c r="Q70" s="103">
        <f>$I70      +$K70      +$M70      +$O70</f>
        <v>20130000</v>
      </c>
      <c r="R70" s="57">
        <f>IF(($L70      =0),0,((($N70      -$L70      )/$L70      )*100))</f>
        <v>-5.6764106050305916</v>
      </c>
      <c r="S70" s="58">
        <f>IF(($M70      =0),0,((($O70      -$M70      )/$M70      )*100))</f>
        <v>0</v>
      </c>
      <c r="T70" s="57">
        <f>IF($E70   =0,0,($P70   /$E70   )*100)</f>
        <v>100</v>
      </c>
      <c r="U70" s="59">
        <f>IF($E70   =0,0,($Q70   /$E70 )*100)</f>
        <v>100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20130000</v>
      </c>
      <c r="C71" s="104">
        <f>C69</f>
        <v>0</v>
      </c>
      <c r="D71" s="104"/>
      <c r="E71" s="104">
        <f>$B71      +$C71      +$D71</f>
        <v>20130000</v>
      </c>
      <c r="F71" s="105">
        <f t="shared" ref="F71:O71" si="45">F69</f>
        <v>20130000</v>
      </c>
      <c r="G71" s="106">
        <f t="shared" si="45"/>
        <v>20130000</v>
      </c>
      <c r="H71" s="105">
        <f t="shared" si="45"/>
        <v>1550000</v>
      </c>
      <c r="I71" s="106">
        <f t="shared" si="45"/>
        <v>0</v>
      </c>
      <c r="J71" s="105">
        <f t="shared" si="45"/>
        <v>7146000</v>
      </c>
      <c r="K71" s="106">
        <f t="shared" si="45"/>
        <v>0</v>
      </c>
      <c r="L71" s="105">
        <f t="shared" si="45"/>
        <v>5884000</v>
      </c>
      <c r="M71" s="106">
        <f t="shared" si="45"/>
        <v>0</v>
      </c>
      <c r="N71" s="105">
        <f t="shared" si="45"/>
        <v>5550000</v>
      </c>
      <c r="O71" s="106">
        <f t="shared" si="45"/>
        <v>20130000</v>
      </c>
      <c r="P71" s="105">
        <f>$H71      +$J71      +$L71      +$N71</f>
        <v>20130000</v>
      </c>
      <c r="Q71" s="106">
        <f>$I71      +$K71      +$M71      +$O71</f>
        <v>20130000</v>
      </c>
      <c r="R71" s="61">
        <f>IF(($L71      =0),0,((($N71      -$L71      )/$L71      )*100))</f>
        <v>-5.6764106050305916</v>
      </c>
      <c r="S71" s="62">
        <f>IF(($M71      =0),0,((($O71      -$M71      )/$M71      )*100))</f>
        <v>0</v>
      </c>
      <c r="T71" s="61">
        <f>IF($E71   =0,0,($P71   /$E71   )*100)</f>
        <v>100</v>
      </c>
      <c r="U71" s="65">
        <f>IF($E71   =0,0,($Q71   /$E71   )*100)</f>
        <v>100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27102000</v>
      </c>
      <c r="C72" s="104">
        <f>SUM(C9:C14,C17:C23,C26:C29,C32,C35:C39,C42:C52,C55:C58,C61:C65,C69)</f>
        <v>-3551000</v>
      </c>
      <c r="D72" s="104"/>
      <c r="E72" s="104">
        <f>$B72      +$C72      +$D72</f>
        <v>23551000</v>
      </c>
      <c r="F72" s="105">
        <f t="shared" ref="F72:O72" si="46">SUM(F9:F14,F17:F23,F26:F29,F32,F35:F39,F42:F52,F55:F58,F61:F65,F69)</f>
        <v>23551000</v>
      </c>
      <c r="G72" s="106">
        <f t="shared" si="46"/>
        <v>23551000</v>
      </c>
      <c r="H72" s="105">
        <f t="shared" si="46"/>
        <v>2140000</v>
      </c>
      <c r="I72" s="106">
        <f t="shared" si="46"/>
        <v>0</v>
      </c>
      <c r="J72" s="105">
        <f t="shared" si="46"/>
        <v>8737000</v>
      </c>
      <c r="K72" s="106">
        <f t="shared" si="46"/>
        <v>0</v>
      </c>
      <c r="L72" s="105">
        <f t="shared" si="46"/>
        <v>6208000</v>
      </c>
      <c r="M72" s="106">
        <f t="shared" si="46"/>
        <v>0</v>
      </c>
      <c r="N72" s="105">
        <f t="shared" si="46"/>
        <v>5550000</v>
      </c>
      <c r="O72" s="106">
        <f t="shared" si="46"/>
        <v>21351000</v>
      </c>
      <c r="P72" s="105">
        <f>$H72      +$J72      +$L72      +$N72</f>
        <v>22635000</v>
      </c>
      <c r="Q72" s="106">
        <f>$I72      +$K72      +$M72      +$O72</f>
        <v>21351000</v>
      </c>
      <c r="R72" s="61">
        <f>IF(($L72      =0),0,((($N72      -$L72      )/$L72      )*100))</f>
        <v>-10.599226804123711</v>
      </c>
      <c r="S72" s="62">
        <f>IF(($M72      =0),0,((($O72      -$M72      )/$M72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96.110568553352309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90.658570761326487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Lk++ju5U8LMla8kS4aMXiiTQQ5Q1HNklzaAvdVEA8dKkol/dXzmuCQG+7dHhzPOVLcF8Ysqu81BgTbPADq7XgQ==" saltValue="nun4lbzJpquLrGbR0sFEG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130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1900000</v>
      </c>
      <c r="C10" s="92">
        <v>0</v>
      </c>
      <c r="D10" s="92"/>
      <c r="E10" s="92">
        <f t="shared" ref="E10:E15" si="0">$B10      +$C10      +$D10</f>
        <v>1900000</v>
      </c>
      <c r="F10" s="93">
        <v>1900000</v>
      </c>
      <c r="G10" s="94">
        <v>1900000</v>
      </c>
      <c r="H10" s="93">
        <v>148000</v>
      </c>
      <c r="I10" s="94"/>
      <c r="J10" s="93">
        <v>126000</v>
      </c>
      <c r="K10" s="94"/>
      <c r="L10" s="93">
        <v>83000</v>
      </c>
      <c r="M10" s="94"/>
      <c r="N10" s="93">
        <v>1542000</v>
      </c>
      <c r="O10" s="94"/>
      <c r="P10" s="93">
        <f t="shared" ref="P10:P15" si="1">$H10      +$J10      +$L10      +$N10</f>
        <v>1899000</v>
      </c>
      <c r="Q10" s="94">
        <f t="shared" ref="Q10:Q15" si="2">$I10      +$K10      +$M10      +$O10</f>
        <v>0</v>
      </c>
      <c r="R10" s="48">
        <f t="shared" ref="R10:R15" si="3">IF(($L10      =0),0,((($N10      -$L10      )/$L10      )*100))</f>
        <v>1757.8313253012047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99.94736842105263</v>
      </c>
      <c r="U10" s="50">
        <f t="shared" ref="U10:U14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34000000</v>
      </c>
      <c r="C13" s="92">
        <v>0</v>
      </c>
      <c r="D13" s="92"/>
      <c r="E13" s="92">
        <f t="shared" si="0"/>
        <v>34000000</v>
      </c>
      <c r="F13" s="93">
        <v>34000000</v>
      </c>
      <c r="G13" s="94">
        <v>34000000</v>
      </c>
      <c r="H13" s="93">
        <v>10228000</v>
      </c>
      <c r="I13" s="94"/>
      <c r="J13" s="93">
        <v>9800000</v>
      </c>
      <c r="K13" s="94"/>
      <c r="L13" s="93">
        <v>13972000</v>
      </c>
      <c r="M13" s="94">
        <v>13972000</v>
      </c>
      <c r="N13" s="93"/>
      <c r="O13" s="94">
        <v>13972000</v>
      </c>
      <c r="P13" s="93">
        <f t="shared" si="1"/>
        <v>34000000</v>
      </c>
      <c r="Q13" s="94">
        <f t="shared" si="2"/>
        <v>27944000</v>
      </c>
      <c r="R13" s="48">
        <f t="shared" si="3"/>
        <v>-100</v>
      </c>
      <c r="S13" s="49">
        <f t="shared" si="4"/>
        <v>0</v>
      </c>
      <c r="T13" s="48">
        <f t="shared" si="5"/>
        <v>100</v>
      </c>
      <c r="U13" s="50">
        <f t="shared" si="6"/>
        <v>82.188235294117646</v>
      </c>
      <c r="V13" s="93">
        <v>1070000</v>
      </c>
      <c r="W13" s="94">
        <v>0</v>
      </c>
    </row>
    <row r="14" spans="1:23" ht="12.95" customHeight="1" x14ac:dyDescent="0.2">
      <c r="A14" s="47" t="s">
        <v>40</v>
      </c>
      <c r="B14" s="92">
        <v>1000000</v>
      </c>
      <c r="C14" s="92">
        <v>0</v>
      </c>
      <c r="D14" s="92"/>
      <c r="E14" s="92">
        <f t="shared" si="0"/>
        <v>1000000</v>
      </c>
      <c r="F14" s="93">
        <v>1000000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36900000</v>
      </c>
      <c r="C15" s="95">
        <f>SUM(C9:C14)</f>
        <v>0</v>
      </c>
      <c r="D15" s="95"/>
      <c r="E15" s="95">
        <f t="shared" si="0"/>
        <v>36900000</v>
      </c>
      <c r="F15" s="96">
        <f t="shared" ref="F15:O15" si="7">SUM(F9:F14)</f>
        <v>36900000</v>
      </c>
      <c r="G15" s="97">
        <f t="shared" si="7"/>
        <v>35900000</v>
      </c>
      <c r="H15" s="96">
        <f t="shared" si="7"/>
        <v>10376000</v>
      </c>
      <c r="I15" s="97">
        <f t="shared" si="7"/>
        <v>0</v>
      </c>
      <c r="J15" s="96">
        <f t="shared" si="7"/>
        <v>9926000</v>
      </c>
      <c r="K15" s="97">
        <f t="shared" si="7"/>
        <v>0</v>
      </c>
      <c r="L15" s="96">
        <f t="shared" si="7"/>
        <v>14055000</v>
      </c>
      <c r="M15" s="97">
        <f t="shared" si="7"/>
        <v>13972000</v>
      </c>
      <c r="N15" s="96">
        <f t="shared" si="7"/>
        <v>1542000</v>
      </c>
      <c r="O15" s="97">
        <f t="shared" si="7"/>
        <v>13972000</v>
      </c>
      <c r="P15" s="96">
        <f t="shared" si="1"/>
        <v>35899000</v>
      </c>
      <c r="Q15" s="97">
        <f t="shared" si="2"/>
        <v>27944000</v>
      </c>
      <c r="R15" s="52">
        <f t="shared" si="3"/>
        <v>-89.028815368196362</v>
      </c>
      <c r="S15" s="53">
        <f t="shared" si="4"/>
        <v>0</v>
      </c>
      <c r="T15" s="52">
        <f>IF((SUM($E9:$E13))=0,0,(P15/(SUM($E9:$E13))*100))</f>
        <v>99.99721448467966</v>
      </c>
      <c r="U15" s="54">
        <f>IF((SUM($E9:$E13))=0,0,(Q15/(SUM($E9:$E13))*100))</f>
        <v>77.83844011142061</v>
      </c>
      <c r="V15" s="96">
        <f>SUM(V9:V14)</f>
        <v>1070000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11900000</v>
      </c>
      <c r="D28" s="92"/>
      <c r="E28" s="92">
        <f>$B28      +$C28      +$D28</f>
        <v>11900000</v>
      </c>
      <c r="F28" s="93">
        <v>11900000</v>
      </c>
      <c r="G28" s="94">
        <v>11900000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50446000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11900000</v>
      </c>
      <c r="D30" s="95"/>
      <c r="E30" s="95">
        <f>$B30      +$C30      +$D30</f>
        <v>11900000</v>
      </c>
      <c r="F30" s="96">
        <f t="shared" ref="F30:O30" si="16">SUM(F26:F29)</f>
        <v>11900000</v>
      </c>
      <c r="G30" s="97">
        <f t="shared" si="16"/>
        <v>11900000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50446000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3516000</v>
      </c>
      <c r="C32" s="92">
        <v>0</v>
      </c>
      <c r="D32" s="92"/>
      <c r="E32" s="92">
        <f>$B32      +$C32      +$D32</f>
        <v>3516000</v>
      </c>
      <c r="F32" s="93">
        <v>3516000</v>
      </c>
      <c r="G32" s="94">
        <v>3516000</v>
      </c>
      <c r="H32" s="93">
        <v>877000</v>
      </c>
      <c r="I32" s="94"/>
      <c r="J32" s="93">
        <v>454000</v>
      </c>
      <c r="K32" s="94"/>
      <c r="L32" s="93"/>
      <c r="M32" s="94">
        <v>2637000</v>
      </c>
      <c r="N32" s="93">
        <v>2184000</v>
      </c>
      <c r="O32" s="94">
        <v>2637000</v>
      </c>
      <c r="P32" s="93">
        <f>$H32      +$J32      +$L32      +$N32</f>
        <v>3515000</v>
      </c>
      <c r="Q32" s="94">
        <f>$I32      +$K32      +$M32      +$O32</f>
        <v>5274000</v>
      </c>
      <c r="R32" s="48">
        <f>IF(($L32      =0),0,((($N32      -$L32      )/$L32      )*100))</f>
        <v>0</v>
      </c>
      <c r="S32" s="49">
        <f>IF(($M32      =0),0,((($O32      -$M32      )/$M32      )*100))</f>
        <v>0</v>
      </c>
      <c r="T32" s="48">
        <f>IF(($E32      =0),0,(($P32      /$E32      )*100))</f>
        <v>99.971558589306028</v>
      </c>
      <c r="U32" s="50">
        <f>IF(($E32      =0),0,(($Q32      /$E32      )*100))</f>
        <v>150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3516000</v>
      </c>
      <c r="C33" s="95">
        <f>C32</f>
        <v>0</v>
      </c>
      <c r="D33" s="95"/>
      <c r="E33" s="95">
        <f>$B33      +$C33      +$D33</f>
        <v>3516000</v>
      </c>
      <c r="F33" s="96">
        <f t="shared" ref="F33:O33" si="17">F32</f>
        <v>3516000</v>
      </c>
      <c r="G33" s="97">
        <f t="shared" si="17"/>
        <v>3516000</v>
      </c>
      <c r="H33" s="96">
        <f t="shared" si="17"/>
        <v>877000</v>
      </c>
      <c r="I33" s="97">
        <f t="shared" si="17"/>
        <v>0</v>
      </c>
      <c r="J33" s="96">
        <f t="shared" si="17"/>
        <v>454000</v>
      </c>
      <c r="K33" s="97">
        <f t="shared" si="17"/>
        <v>0</v>
      </c>
      <c r="L33" s="96">
        <f t="shared" si="17"/>
        <v>0</v>
      </c>
      <c r="M33" s="97">
        <f t="shared" si="17"/>
        <v>2637000</v>
      </c>
      <c r="N33" s="96">
        <f t="shared" si="17"/>
        <v>2184000</v>
      </c>
      <c r="O33" s="97">
        <f t="shared" si="17"/>
        <v>2637000</v>
      </c>
      <c r="P33" s="96">
        <f>$H33      +$J33      +$L33      +$N33</f>
        <v>3515000</v>
      </c>
      <c r="Q33" s="97">
        <f>$I33      +$K33      +$M33      +$O33</f>
        <v>5274000</v>
      </c>
      <c r="R33" s="52">
        <f>IF(($L33      =0),0,((($N33      -$L33      )/$L33      )*100))</f>
        <v>0</v>
      </c>
      <c r="S33" s="53">
        <f>IF(($M33      =0),0,((($O33      -$M33      )/$M33      )*100))</f>
        <v>0</v>
      </c>
      <c r="T33" s="52">
        <f>IF($E33   =0,0,($P33   /$E33   )*100)</f>
        <v>99.971558589306028</v>
      </c>
      <c r="U33" s="54">
        <f>IF($E33   =0,0,($Q33   /$E33   )*100)</f>
        <v>150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24000000</v>
      </c>
      <c r="C35" s="92">
        <v>-4000000</v>
      </c>
      <c r="D35" s="92"/>
      <c r="E35" s="92">
        <f t="shared" ref="E35:E40" si="18">$B35      +$C35      +$D35</f>
        <v>20000000</v>
      </c>
      <c r="F35" s="93">
        <v>20000000</v>
      </c>
      <c r="G35" s="94">
        <v>20000000</v>
      </c>
      <c r="H35" s="93"/>
      <c r="I35" s="94"/>
      <c r="J35" s="93">
        <v>4286000</v>
      </c>
      <c r="K35" s="94"/>
      <c r="L35" s="93">
        <v>10368000</v>
      </c>
      <c r="M35" s="94">
        <v>4000000</v>
      </c>
      <c r="N35" s="93">
        <v>5273000</v>
      </c>
      <c r="O35" s="94">
        <v>4000000</v>
      </c>
      <c r="P35" s="93">
        <f t="shared" ref="P35:P40" si="19">$H35      +$J35      +$L35      +$N35</f>
        <v>19927000</v>
      </c>
      <c r="Q35" s="94">
        <f t="shared" ref="Q35:Q40" si="20">$I35      +$K35      +$M35      +$O35</f>
        <v>8000000</v>
      </c>
      <c r="R35" s="48">
        <f t="shared" ref="R35:R40" si="21">IF(($L35      =0),0,((($N35      -$L35      )/$L35      )*100))</f>
        <v>-49.141589506172842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99.634999999999991</v>
      </c>
      <c r="U35" s="50">
        <f t="shared" ref="U35:U39" si="24">IF(($E35      =0),0,(($Q35      /$E35      )*100))</f>
        <v>40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42503000</v>
      </c>
      <c r="C36" s="92">
        <v>0</v>
      </c>
      <c r="D36" s="92"/>
      <c r="E36" s="92">
        <f t="shared" si="18"/>
        <v>42503000</v>
      </c>
      <c r="F36" s="93">
        <v>42503000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66503000</v>
      </c>
      <c r="C40" s="95">
        <f>SUM(C35:C39)</f>
        <v>-4000000</v>
      </c>
      <c r="D40" s="95"/>
      <c r="E40" s="95">
        <f t="shared" si="18"/>
        <v>62503000</v>
      </c>
      <c r="F40" s="96">
        <f t="shared" ref="F40:O40" si="25">SUM(F35:F39)</f>
        <v>62503000</v>
      </c>
      <c r="G40" s="97">
        <f t="shared" si="25"/>
        <v>20000000</v>
      </c>
      <c r="H40" s="96">
        <f t="shared" si="25"/>
        <v>0</v>
      </c>
      <c r="I40" s="97">
        <f t="shared" si="25"/>
        <v>0</v>
      </c>
      <c r="J40" s="96">
        <f t="shared" si="25"/>
        <v>4286000</v>
      </c>
      <c r="K40" s="97">
        <f t="shared" si="25"/>
        <v>0</v>
      </c>
      <c r="L40" s="96">
        <f t="shared" si="25"/>
        <v>10368000</v>
      </c>
      <c r="M40" s="97">
        <f t="shared" si="25"/>
        <v>4000000</v>
      </c>
      <c r="N40" s="96">
        <f t="shared" si="25"/>
        <v>5273000</v>
      </c>
      <c r="O40" s="97">
        <f t="shared" si="25"/>
        <v>4000000</v>
      </c>
      <c r="P40" s="96">
        <f t="shared" si="19"/>
        <v>19927000</v>
      </c>
      <c r="Q40" s="97">
        <f t="shared" si="20"/>
        <v>8000000</v>
      </c>
      <c r="R40" s="52">
        <f t="shared" si="21"/>
        <v>-49.141589506172842</v>
      </c>
      <c r="S40" s="53">
        <f t="shared" si="22"/>
        <v>0</v>
      </c>
      <c r="T40" s="52">
        <f>IF((+$E35+$E38) =0,0,(P40   /(+$E35+$E38) )*100)</f>
        <v>99.634999999999991</v>
      </c>
      <c r="U40" s="54">
        <f>IF((+$E35+$E38) =0,0,(Q40   /(+$E35+$E38) )*100)</f>
        <v>40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40000000</v>
      </c>
      <c r="C51" s="92">
        <v>0</v>
      </c>
      <c r="D51" s="92"/>
      <c r="E51" s="92">
        <f t="shared" si="26"/>
        <v>40000000</v>
      </c>
      <c r="F51" s="93">
        <v>40000000</v>
      </c>
      <c r="G51" s="94">
        <v>40000000</v>
      </c>
      <c r="H51" s="93">
        <v>6575000</v>
      </c>
      <c r="I51" s="94">
        <v>-96163454</v>
      </c>
      <c r="J51" s="93">
        <v>13425000</v>
      </c>
      <c r="K51" s="94">
        <v>9782000</v>
      </c>
      <c r="L51" s="93">
        <v>8051000</v>
      </c>
      <c r="M51" s="94">
        <v>72614206</v>
      </c>
      <c r="N51" s="93">
        <v>11949000</v>
      </c>
      <c r="O51" s="94">
        <v>1218000</v>
      </c>
      <c r="P51" s="93">
        <f t="shared" si="27"/>
        <v>40000000</v>
      </c>
      <c r="Q51" s="94">
        <f t="shared" si="28"/>
        <v>-12549248</v>
      </c>
      <c r="R51" s="48">
        <f t="shared" si="29"/>
        <v>48.416345795553347</v>
      </c>
      <c r="S51" s="49">
        <f t="shared" si="30"/>
        <v>-98.322642266445769</v>
      </c>
      <c r="T51" s="48">
        <f t="shared" si="31"/>
        <v>100</v>
      </c>
      <c r="U51" s="50">
        <f t="shared" si="32"/>
        <v>-31.37312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40000000</v>
      </c>
      <c r="C53" s="95">
        <f>SUM(C42:C52)</f>
        <v>0</v>
      </c>
      <c r="D53" s="95"/>
      <c r="E53" s="95">
        <f t="shared" si="26"/>
        <v>40000000</v>
      </c>
      <c r="F53" s="96">
        <f t="shared" ref="F53:O53" si="33">SUM(F42:F52)</f>
        <v>40000000</v>
      </c>
      <c r="G53" s="97">
        <f t="shared" si="33"/>
        <v>40000000</v>
      </c>
      <c r="H53" s="96">
        <f t="shared" si="33"/>
        <v>6575000</v>
      </c>
      <c r="I53" s="97">
        <f t="shared" si="33"/>
        <v>-96163454</v>
      </c>
      <c r="J53" s="96">
        <f t="shared" si="33"/>
        <v>13425000</v>
      </c>
      <c r="K53" s="97">
        <f t="shared" si="33"/>
        <v>9782000</v>
      </c>
      <c r="L53" s="96">
        <f t="shared" si="33"/>
        <v>8051000</v>
      </c>
      <c r="M53" s="97">
        <f t="shared" si="33"/>
        <v>72614206</v>
      </c>
      <c r="N53" s="96">
        <f t="shared" si="33"/>
        <v>11949000</v>
      </c>
      <c r="O53" s="97">
        <f t="shared" si="33"/>
        <v>1218000</v>
      </c>
      <c r="P53" s="96">
        <f t="shared" si="27"/>
        <v>40000000</v>
      </c>
      <c r="Q53" s="97">
        <f t="shared" si="28"/>
        <v>-12549248</v>
      </c>
      <c r="R53" s="52">
        <f t="shared" si="29"/>
        <v>48.416345795553347</v>
      </c>
      <c r="S53" s="53">
        <f t="shared" si="30"/>
        <v>-98.322642266445769</v>
      </c>
      <c r="T53" s="52">
        <f>IF((+$E43+$E45+$E47+$E48+$E51) =0,0,(P53   /(+$E43+$E45+$E47+$E48+$E51) )*100)</f>
        <v>100</v>
      </c>
      <c r="U53" s="54">
        <f>IF((+$E43+$E45+$E47+$E48+$E51) =0,0,(Q53   /(+$E43+$E45+$E47+$E48+$E51) )*100)</f>
        <v>-31.37312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146919000</v>
      </c>
      <c r="C67" s="104">
        <f>SUM(C9:C14,C17:C23,C26:C29,C32,C35:C39,C42:C52,C55:C58,C61:C65)</f>
        <v>7900000</v>
      </c>
      <c r="D67" s="104"/>
      <c r="E67" s="104">
        <f t="shared" si="35"/>
        <v>154819000</v>
      </c>
      <c r="F67" s="105">
        <f t="shared" ref="F67:O67" si="43">SUM(F9:F14,F17:F23,F26:F29,F32,F35:F39,F42:F52,F55:F58,F61:F65)</f>
        <v>154819000</v>
      </c>
      <c r="G67" s="106">
        <f t="shared" si="43"/>
        <v>111316000</v>
      </c>
      <c r="H67" s="105">
        <f t="shared" si="43"/>
        <v>17828000</v>
      </c>
      <c r="I67" s="106">
        <f t="shared" si="43"/>
        <v>-96163454</v>
      </c>
      <c r="J67" s="105">
        <f t="shared" si="43"/>
        <v>28091000</v>
      </c>
      <c r="K67" s="106">
        <f t="shared" si="43"/>
        <v>9782000</v>
      </c>
      <c r="L67" s="105">
        <f t="shared" si="43"/>
        <v>32474000</v>
      </c>
      <c r="M67" s="106">
        <f t="shared" si="43"/>
        <v>93223206</v>
      </c>
      <c r="N67" s="105">
        <f t="shared" si="43"/>
        <v>20948000</v>
      </c>
      <c r="O67" s="106">
        <f t="shared" si="43"/>
        <v>21827000</v>
      </c>
      <c r="P67" s="105">
        <f t="shared" si="36"/>
        <v>99341000</v>
      </c>
      <c r="Q67" s="106">
        <f t="shared" si="37"/>
        <v>28668752</v>
      </c>
      <c r="R67" s="61">
        <f t="shared" si="38"/>
        <v>-35.493009792449342</v>
      </c>
      <c r="S67" s="62">
        <f t="shared" si="39"/>
        <v>-76.586301912852036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89.242337130331677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25.754385712745698</v>
      </c>
      <c r="V67" s="105">
        <f>SUM(V9:V14,V17:V23,V26:V29,V32,V35:V39,V42:V52,V55:V58,V61:V65)</f>
        <v>51516000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209331000</v>
      </c>
      <c r="C69" s="92">
        <v>0</v>
      </c>
      <c r="D69" s="92"/>
      <c r="E69" s="92">
        <f>$B69      +$C69      +$D69</f>
        <v>209331000</v>
      </c>
      <c r="F69" s="93">
        <v>209331000</v>
      </c>
      <c r="G69" s="94">
        <v>209331000</v>
      </c>
      <c r="H69" s="93">
        <v>45391000</v>
      </c>
      <c r="I69" s="94"/>
      <c r="J69" s="93">
        <v>67274000</v>
      </c>
      <c r="K69" s="94"/>
      <c r="L69" s="93">
        <v>26625000</v>
      </c>
      <c r="M69" s="94">
        <v>17282000</v>
      </c>
      <c r="N69" s="93">
        <v>70041000</v>
      </c>
      <c r="O69" s="94">
        <v>21356366</v>
      </c>
      <c r="P69" s="93">
        <f>$H69      +$J69      +$L69      +$N69</f>
        <v>209331000</v>
      </c>
      <c r="Q69" s="94">
        <f>$I69      +$K69      +$M69      +$O69</f>
        <v>38638366</v>
      </c>
      <c r="R69" s="48">
        <f>IF(($L69      =0),0,((($N69      -$L69      )/$L69      )*100))</f>
        <v>163.06478873239436</v>
      </c>
      <c r="S69" s="49">
        <f>IF(($M69      =0),0,((($O69      -$M69      )/$M69      )*100))</f>
        <v>23.575778266404352</v>
      </c>
      <c r="T69" s="48">
        <f>IF(($E69      =0),0,(($P69      /$E69      )*100))</f>
        <v>100</v>
      </c>
      <c r="U69" s="50">
        <f>IF(($E69      =0),0,(($Q69      /$E69      )*100))</f>
        <v>18.458023895170804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209331000</v>
      </c>
      <c r="C70" s="101">
        <f>C69</f>
        <v>0</v>
      </c>
      <c r="D70" s="101"/>
      <c r="E70" s="101">
        <f>$B70      +$C70      +$D70</f>
        <v>209331000</v>
      </c>
      <c r="F70" s="102">
        <f t="shared" ref="F70:O70" si="44">F69</f>
        <v>209331000</v>
      </c>
      <c r="G70" s="103">
        <f t="shared" si="44"/>
        <v>209331000</v>
      </c>
      <c r="H70" s="102">
        <f t="shared" si="44"/>
        <v>45391000</v>
      </c>
      <c r="I70" s="103">
        <f t="shared" si="44"/>
        <v>0</v>
      </c>
      <c r="J70" s="102">
        <f t="shared" si="44"/>
        <v>67274000</v>
      </c>
      <c r="K70" s="103">
        <f t="shared" si="44"/>
        <v>0</v>
      </c>
      <c r="L70" s="102">
        <f t="shared" si="44"/>
        <v>26625000</v>
      </c>
      <c r="M70" s="103">
        <f t="shared" si="44"/>
        <v>17282000</v>
      </c>
      <c r="N70" s="102">
        <f t="shared" si="44"/>
        <v>70041000</v>
      </c>
      <c r="O70" s="103">
        <f t="shared" si="44"/>
        <v>21356366</v>
      </c>
      <c r="P70" s="102">
        <f>$H70      +$J70      +$L70      +$N70</f>
        <v>209331000</v>
      </c>
      <c r="Q70" s="103">
        <f>$I70      +$K70      +$M70      +$O70</f>
        <v>38638366</v>
      </c>
      <c r="R70" s="57">
        <f>IF(($L70      =0),0,((($N70      -$L70      )/$L70      )*100))</f>
        <v>163.06478873239436</v>
      </c>
      <c r="S70" s="58">
        <f>IF(($M70      =0),0,((($O70      -$M70      )/$M70      )*100))</f>
        <v>23.575778266404352</v>
      </c>
      <c r="T70" s="57">
        <f>IF($E70   =0,0,($P70   /$E70   )*100)</f>
        <v>100</v>
      </c>
      <c r="U70" s="59">
        <f>IF($E70   =0,0,($Q70   /$E70 )*100)</f>
        <v>18.458023895170804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209331000</v>
      </c>
      <c r="C71" s="104">
        <f>C69</f>
        <v>0</v>
      </c>
      <c r="D71" s="104"/>
      <c r="E71" s="104">
        <f>$B71      +$C71      +$D71</f>
        <v>209331000</v>
      </c>
      <c r="F71" s="105">
        <f t="shared" ref="F71:O71" si="45">F69</f>
        <v>209331000</v>
      </c>
      <c r="G71" s="106">
        <f t="shared" si="45"/>
        <v>209331000</v>
      </c>
      <c r="H71" s="105">
        <f t="shared" si="45"/>
        <v>45391000</v>
      </c>
      <c r="I71" s="106">
        <f t="shared" si="45"/>
        <v>0</v>
      </c>
      <c r="J71" s="105">
        <f t="shared" si="45"/>
        <v>67274000</v>
      </c>
      <c r="K71" s="106">
        <f t="shared" si="45"/>
        <v>0</v>
      </c>
      <c r="L71" s="105">
        <f t="shared" si="45"/>
        <v>26625000</v>
      </c>
      <c r="M71" s="106">
        <f t="shared" si="45"/>
        <v>17282000</v>
      </c>
      <c r="N71" s="105">
        <f t="shared" si="45"/>
        <v>70041000</v>
      </c>
      <c r="O71" s="106">
        <f t="shared" si="45"/>
        <v>21356366</v>
      </c>
      <c r="P71" s="105">
        <f>$H71      +$J71      +$L71      +$N71</f>
        <v>209331000</v>
      </c>
      <c r="Q71" s="106">
        <f>$I71      +$K71      +$M71      +$O71</f>
        <v>38638366</v>
      </c>
      <c r="R71" s="61">
        <f>IF(($L71      =0),0,((($N71      -$L71      )/$L71      )*100))</f>
        <v>163.06478873239436</v>
      </c>
      <c r="S71" s="62">
        <f>IF(($M71      =0),0,((($O71      -$M71      )/$M71      )*100))</f>
        <v>23.575778266404352</v>
      </c>
      <c r="T71" s="61">
        <f>IF($E71   =0,0,($P71   /$E71   )*100)</f>
        <v>100</v>
      </c>
      <c r="U71" s="65">
        <f>IF($E71   =0,0,($Q71   /$E71   )*100)</f>
        <v>18.458023895170804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356250000</v>
      </c>
      <c r="C72" s="104">
        <f>SUM(C9:C14,C17:C23,C26:C29,C32,C35:C39,C42:C52,C55:C58,C61:C65,C69)</f>
        <v>7900000</v>
      </c>
      <c r="D72" s="104"/>
      <c r="E72" s="104">
        <f>$B72      +$C72      +$D72</f>
        <v>364150000</v>
      </c>
      <c r="F72" s="105">
        <f t="shared" ref="F72:O72" si="46">SUM(F9:F14,F17:F23,F26:F29,F32,F35:F39,F42:F52,F55:F58,F61:F65,F69)</f>
        <v>364150000</v>
      </c>
      <c r="G72" s="106">
        <f t="shared" si="46"/>
        <v>320647000</v>
      </c>
      <c r="H72" s="105">
        <f t="shared" si="46"/>
        <v>63219000</v>
      </c>
      <c r="I72" s="106">
        <f t="shared" si="46"/>
        <v>-96163454</v>
      </c>
      <c r="J72" s="105">
        <f t="shared" si="46"/>
        <v>95365000</v>
      </c>
      <c r="K72" s="106">
        <f t="shared" si="46"/>
        <v>9782000</v>
      </c>
      <c r="L72" s="105">
        <f t="shared" si="46"/>
        <v>59099000</v>
      </c>
      <c r="M72" s="106">
        <f t="shared" si="46"/>
        <v>110505206</v>
      </c>
      <c r="N72" s="105">
        <f t="shared" si="46"/>
        <v>90989000</v>
      </c>
      <c r="O72" s="106">
        <f t="shared" si="46"/>
        <v>43183366</v>
      </c>
      <c r="P72" s="105">
        <f>$H72      +$J72      +$L72      +$N72</f>
        <v>308672000</v>
      </c>
      <c r="Q72" s="106">
        <f>$I72      +$K72      +$M72      +$O72</f>
        <v>67307118</v>
      </c>
      <c r="R72" s="61">
        <f>IF(($L72      =0),0,((($N72      -$L72      )/$L72      )*100))</f>
        <v>53.960303896851045</v>
      </c>
      <c r="S72" s="62">
        <f>IF(($M72      =0),0,((($O72      -$M72      )/$M72      )*100))</f>
        <v>-60.92187186185599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96.265363468237652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20.991033129890504</v>
      </c>
      <c r="V72" s="105">
        <f>SUM(V9:V14,V17:V23,V26:V29,V32,V35:V39,V42:V52,V55:V58,V61:V65,V69)</f>
        <v>51516000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G+tkxyO08w5dB1naHIoW/YBAsXDFOETP4qUpBsxk7/VQFa3GKhndhqSxSj2nPNr5g/HO/pPSGHNLGXsVdtTQnw==" saltValue="Txi7Ge3fS/H4Rs/Weg/TU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131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2850000</v>
      </c>
      <c r="C10" s="92">
        <v>0</v>
      </c>
      <c r="D10" s="92"/>
      <c r="E10" s="92">
        <f t="shared" ref="E10:E15" si="0">$B10      +$C10      +$D10</f>
        <v>2850000</v>
      </c>
      <c r="F10" s="93">
        <v>2850000</v>
      </c>
      <c r="G10" s="94">
        <v>2850000</v>
      </c>
      <c r="H10" s="93">
        <v>757000</v>
      </c>
      <c r="I10" s="94"/>
      <c r="J10" s="93">
        <v>327000</v>
      </c>
      <c r="K10" s="94">
        <v>134265</v>
      </c>
      <c r="L10" s="93">
        <v>1153000</v>
      </c>
      <c r="M10" s="94">
        <v>425443</v>
      </c>
      <c r="N10" s="93">
        <v>453000</v>
      </c>
      <c r="O10" s="94">
        <v>2290293</v>
      </c>
      <c r="P10" s="93">
        <f t="shared" ref="P10:P15" si="1">$H10      +$J10      +$L10      +$N10</f>
        <v>2690000</v>
      </c>
      <c r="Q10" s="94">
        <f t="shared" ref="Q10:Q15" si="2">$I10      +$K10      +$M10      +$O10</f>
        <v>2850001</v>
      </c>
      <c r="R10" s="48">
        <f t="shared" ref="R10:R15" si="3">IF(($L10      =0),0,((($N10      -$L10      )/$L10      )*100))</f>
        <v>-60.711188204683431</v>
      </c>
      <c r="S10" s="49">
        <f t="shared" ref="S10:S15" si="4">IF(($M10      =0),0,((($O10      -$M10      )/$M10      )*100))</f>
        <v>438.33133933335364</v>
      </c>
      <c r="T10" s="48">
        <f t="shared" ref="T10:T14" si="5">IF(($E10      =0),0,(($P10      /$E10      )*100))</f>
        <v>94.385964912280713</v>
      </c>
      <c r="U10" s="50">
        <f t="shared" ref="U10:U14" si="6">IF(($E10      =0),0,(($Q10      /$E10      )*100))</f>
        <v>100.00003508771931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2850000</v>
      </c>
      <c r="C15" s="95">
        <f>SUM(C9:C14)</f>
        <v>0</v>
      </c>
      <c r="D15" s="95"/>
      <c r="E15" s="95">
        <f t="shared" si="0"/>
        <v>2850000</v>
      </c>
      <c r="F15" s="96">
        <f t="shared" ref="F15:O15" si="7">SUM(F9:F14)</f>
        <v>2850000</v>
      </c>
      <c r="G15" s="97">
        <f t="shared" si="7"/>
        <v>2850000</v>
      </c>
      <c r="H15" s="96">
        <f t="shared" si="7"/>
        <v>757000</v>
      </c>
      <c r="I15" s="97">
        <f t="shared" si="7"/>
        <v>0</v>
      </c>
      <c r="J15" s="96">
        <f t="shared" si="7"/>
        <v>327000</v>
      </c>
      <c r="K15" s="97">
        <f t="shared" si="7"/>
        <v>134265</v>
      </c>
      <c r="L15" s="96">
        <f t="shared" si="7"/>
        <v>1153000</v>
      </c>
      <c r="M15" s="97">
        <f t="shared" si="7"/>
        <v>425443</v>
      </c>
      <c r="N15" s="96">
        <f t="shared" si="7"/>
        <v>453000</v>
      </c>
      <c r="O15" s="97">
        <f t="shared" si="7"/>
        <v>2290293</v>
      </c>
      <c r="P15" s="96">
        <f t="shared" si="1"/>
        <v>2690000</v>
      </c>
      <c r="Q15" s="97">
        <f t="shared" si="2"/>
        <v>2850001</v>
      </c>
      <c r="R15" s="52">
        <f t="shared" si="3"/>
        <v>-60.711188204683431</v>
      </c>
      <c r="S15" s="53">
        <f t="shared" si="4"/>
        <v>438.33133933335364</v>
      </c>
      <c r="T15" s="52">
        <f>IF((SUM($E9:$E13))=0,0,(P15/(SUM($E9:$E13))*100))</f>
        <v>94.385964912280713</v>
      </c>
      <c r="U15" s="54">
        <f>IF((SUM($E9:$E13))=0,0,(Q15/(SUM($E9:$E13))*100))</f>
        <v>100.00003508771931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1329000</v>
      </c>
      <c r="C32" s="92">
        <v>0</v>
      </c>
      <c r="D32" s="92"/>
      <c r="E32" s="92">
        <f>$B32      +$C32      +$D32</f>
        <v>1329000</v>
      </c>
      <c r="F32" s="93">
        <v>1329000</v>
      </c>
      <c r="G32" s="94">
        <v>1329000</v>
      </c>
      <c r="H32" s="93">
        <v>768000</v>
      </c>
      <c r="I32" s="94"/>
      <c r="J32" s="93">
        <v>561000</v>
      </c>
      <c r="K32" s="94">
        <v>530755</v>
      </c>
      <c r="L32" s="93"/>
      <c r="M32" s="94">
        <v>260641</v>
      </c>
      <c r="N32" s="93"/>
      <c r="O32" s="94">
        <v>537604</v>
      </c>
      <c r="P32" s="93">
        <f>$H32      +$J32      +$L32      +$N32</f>
        <v>1329000</v>
      </c>
      <c r="Q32" s="94">
        <f>$I32      +$K32      +$M32      +$O32</f>
        <v>1329000</v>
      </c>
      <c r="R32" s="48">
        <f>IF(($L32      =0),0,((($N32      -$L32      )/$L32      )*100))</f>
        <v>0</v>
      </c>
      <c r="S32" s="49">
        <f>IF(($M32      =0),0,((($O32      -$M32      )/$M32      )*100))</f>
        <v>106.26225344439287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1329000</v>
      </c>
      <c r="C33" s="95">
        <f>C32</f>
        <v>0</v>
      </c>
      <c r="D33" s="95"/>
      <c r="E33" s="95">
        <f>$B33      +$C33      +$D33</f>
        <v>1329000</v>
      </c>
      <c r="F33" s="96">
        <f t="shared" ref="F33:O33" si="17">F32</f>
        <v>1329000</v>
      </c>
      <c r="G33" s="97">
        <f t="shared" si="17"/>
        <v>1329000</v>
      </c>
      <c r="H33" s="96">
        <f t="shared" si="17"/>
        <v>768000</v>
      </c>
      <c r="I33" s="97">
        <f t="shared" si="17"/>
        <v>0</v>
      </c>
      <c r="J33" s="96">
        <f t="shared" si="17"/>
        <v>561000</v>
      </c>
      <c r="K33" s="97">
        <f t="shared" si="17"/>
        <v>530755</v>
      </c>
      <c r="L33" s="96">
        <f t="shared" si="17"/>
        <v>0</v>
      </c>
      <c r="M33" s="97">
        <f t="shared" si="17"/>
        <v>260641</v>
      </c>
      <c r="N33" s="96">
        <f t="shared" si="17"/>
        <v>0</v>
      </c>
      <c r="O33" s="97">
        <f t="shared" si="17"/>
        <v>537604</v>
      </c>
      <c r="P33" s="96">
        <f>$H33      +$J33      +$L33      +$N33</f>
        <v>1329000</v>
      </c>
      <c r="Q33" s="97">
        <f>$I33      +$K33      +$M33      +$O33</f>
        <v>1329000</v>
      </c>
      <c r="R33" s="52">
        <f>IF(($L33      =0),0,((($N33      -$L33      )/$L33      )*100))</f>
        <v>0</v>
      </c>
      <c r="S33" s="53">
        <f>IF(($M33      =0),0,((($O33      -$M33      )/$M33      )*100))</f>
        <v>106.26225344439287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18110000</v>
      </c>
      <c r="C35" s="92">
        <v>0</v>
      </c>
      <c r="D35" s="92"/>
      <c r="E35" s="92">
        <f t="shared" ref="E35:E40" si="18">$B35      +$C35      +$D35</f>
        <v>18110000</v>
      </c>
      <c r="F35" s="93">
        <v>18110000</v>
      </c>
      <c r="G35" s="94">
        <v>18110000</v>
      </c>
      <c r="H35" s="93">
        <v>2624000</v>
      </c>
      <c r="I35" s="94"/>
      <c r="J35" s="93">
        <v>3103000</v>
      </c>
      <c r="K35" s="94"/>
      <c r="L35" s="93">
        <v>7005000</v>
      </c>
      <c r="M35" s="94"/>
      <c r="N35" s="93"/>
      <c r="O35" s="94"/>
      <c r="P35" s="93">
        <f t="shared" ref="P35:P40" si="19">$H35      +$J35      +$L35      +$N35</f>
        <v>12732000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-100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70.303699613473214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18110000</v>
      </c>
      <c r="C40" s="95">
        <f>SUM(C35:C39)</f>
        <v>0</v>
      </c>
      <c r="D40" s="95"/>
      <c r="E40" s="95">
        <f t="shared" si="18"/>
        <v>18110000</v>
      </c>
      <c r="F40" s="96">
        <f t="shared" ref="F40:O40" si="25">SUM(F35:F39)</f>
        <v>18110000</v>
      </c>
      <c r="G40" s="97">
        <f t="shared" si="25"/>
        <v>18110000</v>
      </c>
      <c r="H40" s="96">
        <f t="shared" si="25"/>
        <v>2624000</v>
      </c>
      <c r="I40" s="97">
        <f t="shared" si="25"/>
        <v>0</v>
      </c>
      <c r="J40" s="96">
        <f t="shared" si="25"/>
        <v>3103000</v>
      </c>
      <c r="K40" s="97">
        <f t="shared" si="25"/>
        <v>0</v>
      </c>
      <c r="L40" s="96">
        <f t="shared" si="25"/>
        <v>7005000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12732000</v>
      </c>
      <c r="Q40" s="97">
        <f t="shared" si="20"/>
        <v>0</v>
      </c>
      <c r="R40" s="52">
        <f t="shared" si="21"/>
        <v>-100</v>
      </c>
      <c r="S40" s="53">
        <f t="shared" si="22"/>
        <v>0</v>
      </c>
      <c r="T40" s="52">
        <f>IF((+$E35+$E38) =0,0,(P40   /(+$E35+$E38) )*100)</f>
        <v>70.303699613473214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22289000</v>
      </c>
      <c r="C67" s="104">
        <f>SUM(C9:C14,C17:C23,C26:C29,C32,C35:C39,C42:C52,C55:C58,C61:C65)</f>
        <v>0</v>
      </c>
      <c r="D67" s="104"/>
      <c r="E67" s="104">
        <f t="shared" si="35"/>
        <v>22289000</v>
      </c>
      <c r="F67" s="105">
        <f t="shared" ref="F67:O67" si="43">SUM(F9:F14,F17:F23,F26:F29,F32,F35:F39,F42:F52,F55:F58,F61:F65)</f>
        <v>22289000</v>
      </c>
      <c r="G67" s="106">
        <f t="shared" si="43"/>
        <v>22289000</v>
      </c>
      <c r="H67" s="105">
        <f t="shared" si="43"/>
        <v>4149000</v>
      </c>
      <c r="I67" s="106">
        <f t="shared" si="43"/>
        <v>0</v>
      </c>
      <c r="J67" s="105">
        <f t="shared" si="43"/>
        <v>3991000</v>
      </c>
      <c r="K67" s="106">
        <f t="shared" si="43"/>
        <v>665020</v>
      </c>
      <c r="L67" s="105">
        <f t="shared" si="43"/>
        <v>8158000</v>
      </c>
      <c r="M67" s="106">
        <f t="shared" si="43"/>
        <v>686084</v>
      </c>
      <c r="N67" s="105">
        <f t="shared" si="43"/>
        <v>453000</v>
      </c>
      <c r="O67" s="106">
        <f t="shared" si="43"/>
        <v>2827897</v>
      </c>
      <c r="P67" s="105">
        <f t="shared" si="36"/>
        <v>16751000</v>
      </c>
      <c r="Q67" s="106">
        <f t="shared" si="37"/>
        <v>4179001</v>
      </c>
      <c r="R67" s="61">
        <f t="shared" si="38"/>
        <v>-94.447168423633244</v>
      </c>
      <c r="S67" s="62">
        <f t="shared" si="39"/>
        <v>312.17941243346297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75.153663241957915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18.749163264390507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24755000</v>
      </c>
      <c r="C69" s="92">
        <v>7000000</v>
      </c>
      <c r="D69" s="92"/>
      <c r="E69" s="92">
        <f>$B69      +$C69      +$D69</f>
        <v>31755000</v>
      </c>
      <c r="F69" s="93">
        <v>31755000</v>
      </c>
      <c r="G69" s="94">
        <v>31755000</v>
      </c>
      <c r="H69" s="93">
        <v>3860000</v>
      </c>
      <c r="I69" s="94"/>
      <c r="J69" s="93">
        <v>15059000</v>
      </c>
      <c r="K69" s="94">
        <v>6764668</v>
      </c>
      <c r="L69" s="93">
        <v>4626000</v>
      </c>
      <c r="M69" s="94">
        <v>3629058</v>
      </c>
      <c r="N69" s="93">
        <v>8210000</v>
      </c>
      <c r="O69" s="94">
        <v>21361274</v>
      </c>
      <c r="P69" s="93">
        <f>$H69      +$J69      +$L69      +$N69</f>
        <v>31755000</v>
      </c>
      <c r="Q69" s="94">
        <f>$I69      +$K69      +$M69      +$O69</f>
        <v>31755000</v>
      </c>
      <c r="R69" s="48">
        <f>IF(($L69      =0),0,((($N69      -$L69      )/$L69      )*100))</f>
        <v>77.475140510159974</v>
      </c>
      <c r="S69" s="49">
        <f>IF(($M69      =0),0,((($O69      -$M69      )/$M69      )*100))</f>
        <v>488.61759718362174</v>
      </c>
      <c r="T69" s="48">
        <f>IF(($E69      =0),0,(($P69      /$E69      )*100))</f>
        <v>100</v>
      </c>
      <c r="U69" s="50">
        <f>IF(($E69      =0),0,(($Q69      /$E69      )*100))</f>
        <v>100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24755000</v>
      </c>
      <c r="C70" s="101">
        <f>C69</f>
        <v>7000000</v>
      </c>
      <c r="D70" s="101"/>
      <c r="E70" s="101">
        <f>$B70      +$C70      +$D70</f>
        <v>31755000</v>
      </c>
      <c r="F70" s="102">
        <f t="shared" ref="F70:O70" si="44">F69</f>
        <v>31755000</v>
      </c>
      <c r="G70" s="103">
        <f t="shared" si="44"/>
        <v>31755000</v>
      </c>
      <c r="H70" s="102">
        <f t="shared" si="44"/>
        <v>3860000</v>
      </c>
      <c r="I70" s="103">
        <f t="shared" si="44"/>
        <v>0</v>
      </c>
      <c r="J70" s="102">
        <f t="shared" si="44"/>
        <v>15059000</v>
      </c>
      <c r="K70" s="103">
        <f t="shared" si="44"/>
        <v>6764668</v>
      </c>
      <c r="L70" s="102">
        <f t="shared" si="44"/>
        <v>4626000</v>
      </c>
      <c r="M70" s="103">
        <f t="shared" si="44"/>
        <v>3629058</v>
      </c>
      <c r="N70" s="102">
        <f t="shared" si="44"/>
        <v>8210000</v>
      </c>
      <c r="O70" s="103">
        <f t="shared" si="44"/>
        <v>21361274</v>
      </c>
      <c r="P70" s="102">
        <f>$H70      +$J70      +$L70      +$N70</f>
        <v>31755000</v>
      </c>
      <c r="Q70" s="103">
        <f>$I70      +$K70      +$M70      +$O70</f>
        <v>31755000</v>
      </c>
      <c r="R70" s="57">
        <f>IF(($L70      =0),0,((($N70      -$L70      )/$L70      )*100))</f>
        <v>77.475140510159974</v>
      </c>
      <c r="S70" s="58">
        <f>IF(($M70      =0),0,((($O70      -$M70      )/$M70      )*100))</f>
        <v>488.61759718362174</v>
      </c>
      <c r="T70" s="57">
        <f>IF($E70   =0,0,($P70   /$E70   )*100)</f>
        <v>100</v>
      </c>
      <c r="U70" s="59">
        <f>IF($E70   =0,0,($Q70   /$E70 )*100)</f>
        <v>100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24755000</v>
      </c>
      <c r="C71" s="104">
        <f>C69</f>
        <v>7000000</v>
      </c>
      <c r="D71" s="104"/>
      <c r="E71" s="104">
        <f>$B71      +$C71      +$D71</f>
        <v>31755000</v>
      </c>
      <c r="F71" s="105">
        <f t="shared" ref="F71:O71" si="45">F69</f>
        <v>31755000</v>
      </c>
      <c r="G71" s="106">
        <f t="shared" si="45"/>
        <v>31755000</v>
      </c>
      <c r="H71" s="105">
        <f t="shared" si="45"/>
        <v>3860000</v>
      </c>
      <c r="I71" s="106">
        <f t="shared" si="45"/>
        <v>0</v>
      </c>
      <c r="J71" s="105">
        <f t="shared" si="45"/>
        <v>15059000</v>
      </c>
      <c r="K71" s="106">
        <f t="shared" si="45"/>
        <v>6764668</v>
      </c>
      <c r="L71" s="105">
        <f t="shared" si="45"/>
        <v>4626000</v>
      </c>
      <c r="M71" s="106">
        <f t="shared" si="45"/>
        <v>3629058</v>
      </c>
      <c r="N71" s="105">
        <f t="shared" si="45"/>
        <v>8210000</v>
      </c>
      <c r="O71" s="106">
        <f t="shared" si="45"/>
        <v>21361274</v>
      </c>
      <c r="P71" s="105">
        <f>$H71      +$J71      +$L71      +$N71</f>
        <v>31755000</v>
      </c>
      <c r="Q71" s="106">
        <f>$I71      +$K71      +$M71      +$O71</f>
        <v>31755000</v>
      </c>
      <c r="R71" s="61">
        <f>IF(($L71      =0),0,((($N71      -$L71      )/$L71      )*100))</f>
        <v>77.475140510159974</v>
      </c>
      <c r="S71" s="62">
        <f>IF(($M71      =0),0,((($O71      -$M71      )/$M71      )*100))</f>
        <v>488.61759718362174</v>
      </c>
      <c r="T71" s="61">
        <f>IF($E71   =0,0,($P71   /$E71   )*100)</f>
        <v>100</v>
      </c>
      <c r="U71" s="65">
        <f>IF($E71   =0,0,($Q71   /$E71   )*100)</f>
        <v>100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47044000</v>
      </c>
      <c r="C72" s="104">
        <f>SUM(C9:C14,C17:C23,C26:C29,C32,C35:C39,C42:C52,C55:C58,C61:C65,C69)</f>
        <v>7000000</v>
      </c>
      <c r="D72" s="104"/>
      <c r="E72" s="104">
        <f>$B72      +$C72      +$D72</f>
        <v>54044000</v>
      </c>
      <c r="F72" s="105">
        <f t="shared" ref="F72:O72" si="46">SUM(F9:F14,F17:F23,F26:F29,F32,F35:F39,F42:F52,F55:F58,F61:F65,F69)</f>
        <v>54044000</v>
      </c>
      <c r="G72" s="106">
        <f t="shared" si="46"/>
        <v>54044000</v>
      </c>
      <c r="H72" s="105">
        <f t="shared" si="46"/>
        <v>8009000</v>
      </c>
      <c r="I72" s="106">
        <f t="shared" si="46"/>
        <v>0</v>
      </c>
      <c r="J72" s="105">
        <f t="shared" si="46"/>
        <v>19050000</v>
      </c>
      <c r="K72" s="106">
        <f t="shared" si="46"/>
        <v>7429688</v>
      </c>
      <c r="L72" s="105">
        <f t="shared" si="46"/>
        <v>12784000</v>
      </c>
      <c r="M72" s="106">
        <f t="shared" si="46"/>
        <v>4315142</v>
      </c>
      <c r="N72" s="105">
        <f t="shared" si="46"/>
        <v>8663000</v>
      </c>
      <c r="O72" s="106">
        <f t="shared" si="46"/>
        <v>24189171</v>
      </c>
      <c r="P72" s="105">
        <f>$H72      +$J72      +$L72      +$N72</f>
        <v>48506000</v>
      </c>
      <c r="Q72" s="106">
        <f>$I72      +$K72      +$M72      +$O72</f>
        <v>35934001</v>
      </c>
      <c r="R72" s="61">
        <f>IF(($L72      =0),0,((($N72      -$L72      )/$L72      )*100))</f>
        <v>-32.235607008760951</v>
      </c>
      <c r="S72" s="62">
        <f>IF(($M72      =0),0,((($O72      -$M72      )/$M72      )*100))</f>
        <v>460.56488986920937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89.75279401968767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66.490269040041454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UhSRrXgPh5KthEW4r/egCoDuVgpaGXxN1Z1lDua0aY17FvQV3dNfHwcRHrR+CoKjuvm9yYxH6rqeeHm4dFpaBA==" saltValue="XTj22IpXNSpdx4JNGBCPo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132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280000</v>
      </c>
      <c r="I10" s="94">
        <v>279953</v>
      </c>
      <c r="J10" s="93">
        <v>248000</v>
      </c>
      <c r="K10" s="94">
        <v>248707</v>
      </c>
      <c r="L10" s="93">
        <v>403000</v>
      </c>
      <c r="M10" s="94">
        <v>402552</v>
      </c>
      <c r="N10" s="93">
        <v>918000</v>
      </c>
      <c r="O10" s="94">
        <v>918788</v>
      </c>
      <c r="P10" s="93">
        <f t="shared" ref="P10:P15" si="1">$H10      +$J10      +$L10      +$N10</f>
        <v>1849000</v>
      </c>
      <c r="Q10" s="94">
        <f t="shared" ref="Q10:Q15" si="2">$I10      +$K10      +$M10      +$O10</f>
        <v>1850000</v>
      </c>
      <c r="R10" s="48">
        <f t="shared" ref="R10:R15" si="3">IF(($L10      =0),0,((($N10      -$L10      )/$L10      )*100))</f>
        <v>127.79156327543424</v>
      </c>
      <c r="S10" s="49">
        <f t="shared" ref="S10:S15" si="4">IF(($M10      =0),0,((($O10      -$M10      )/$M10      )*100))</f>
        <v>128.24082354577791</v>
      </c>
      <c r="T10" s="48">
        <f t="shared" ref="T10:T14" si="5">IF(($E10      =0),0,(($P10      /$E10      )*100))</f>
        <v>99.945945945945951</v>
      </c>
      <c r="U10" s="50">
        <f t="shared" ref="U10:U14" si="6">IF(($E10      =0),0,(($Q10      /$E10      )*100))</f>
        <v>100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280000</v>
      </c>
      <c r="I15" s="97">
        <f t="shared" si="7"/>
        <v>279953</v>
      </c>
      <c r="J15" s="96">
        <f t="shared" si="7"/>
        <v>248000</v>
      </c>
      <c r="K15" s="97">
        <f t="shared" si="7"/>
        <v>248707</v>
      </c>
      <c r="L15" s="96">
        <f t="shared" si="7"/>
        <v>403000</v>
      </c>
      <c r="M15" s="97">
        <f t="shared" si="7"/>
        <v>402552</v>
      </c>
      <c r="N15" s="96">
        <f t="shared" si="7"/>
        <v>918000</v>
      </c>
      <c r="O15" s="97">
        <f t="shared" si="7"/>
        <v>918788</v>
      </c>
      <c r="P15" s="96">
        <f t="shared" si="1"/>
        <v>1849000</v>
      </c>
      <c r="Q15" s="97">
        <f t="shared" si="2"/>
        <v>1850000</v>
      </c>
      <c r="R15" s="52">
        <f t="shared" si="3"/>
        <v>127.79156327543424</v>
      </c>
      <c r="S15" s="53">
        <f t="shared" si="4"/>
        <v>128.24082354577791</v>
      </c>
      <c r="T15" s="52">
        <f>IF((SUM($E9:$E13))=0,0,(P15/(SUM($E9:$E13))*100))</f>
        <v>99.945945945945951</v>
      </c>
      <c r="U15" s="54">
        <f>IF((SUM($E9:$E13))=0,0,(Q15/(SUM($E9:$E13))*100))</f>
        <v>100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1101000</v>
      </c>
      <c r="C32" s="92">
        <v>0</v>
      </c>
      <c r="D32" s="92"/>
      <c r="E32" s="92">
        <f>$B32      +$C32      +$D32</f>
        <v>1101000</v>
      </c>
      <c r="F32" s="93">
        <v>1101000</v>
      </c>
      <c r="G32" s="94">
        <v>1101000</v>
      </c>
      <c r="H32" s="93">
        <v>131000</v>
      </c>
      <c r="I32" s="94"/>
      <c r="J32" s="93">
        <v>589000</v>
      </c>
      <c r="K32" s="94"/>
      <c r="L32" s="93">
        <v>308000</v>
      </c>
      <c r="M32" s="94"/>
      <c r="N32" s="93">
        <v>73000</v>
      </c>
      <c r="O32" s="94"/>
      <c r="P32" s="93">
        <f>$H32      +$J32      +$L32      +$N32</f>
        <v>1101000</v>
      </c>
      <c r="Q32" s="94">
        <f>$I32      +$K32      +$M32      +$O32</f>
        <v>0</v>
      </c>
      <c r="R32" s="48">
        <f>IF(($L32      =0),0,((($N32      -$L32      )/$L32      )*100))</f>
        <v>-76.298701298701303</v>
      </c>
      <c r="S32" s="49">
        <f>IF(($M32      =0),0,((($O32      -$M32      )/$M32      )*100))</f>
        <v>0</v>
      </c>
      <c r="T32" s="48">
        <f>IF(($E32      =0),0,(($P32      /$E32      )*100))</f>
        <v>100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1101000</v>
      </c>
      <c r="C33" s="95">
        <f>C32</f>
        <v>0</v>
      </c>
      <c r="D33" s="95"/>
      <c r="E33" s="95">
        <f>$B33      +$C33      +$D33</f>
        <v>1101000</v>
      </c>
      <c r="F33" s="96">
        <f t="shared" ref="F33:O33" si="17">F32</f>
        <v>1101000</v>
      </c>
      <c r="G33" s="97">
        <f t="shared" si="17"/>
        <v>1101000</v>
      </c>
      <c r="H33" s="96">
        <f t="shared" si="17"/>
        <v>131000</v>
      </c>
      <c r="I33" s="97">
        <f t="shared" si="17"/>
        <v>0</v>
      </c>
      <c r="J33" s="96">
        <f t="shared" si="17"/>
        <v>589000</v>
      </c>
      <c r="K33" s="97">
        <f t="shared" si="17"/>
        <v>0</v>
      </c>
      <c r="L33" s="96">
        <f t="shared" si="17"/>
        <v>308000</v>
      </c>
      <c r="M33" s="97">
        <f t="shared" si="17"/>
        <v>0</v>
      </c>
      <c r="N33" s="96">
        <f t="shared" si="17"/>
        <v>73000</v>
      </c>
      <c r="O33" s="97">
        <f t="shared" si="17"/>
        <v>0</v>
      </c>
      <c r="P33" s="96">
        <f>$H33      +$J33      +$L33      +$N33</f>
        <v>1101000</v>
      </c>
      <c r="Q33" s="97">
        <f>$I33      +$K33      +$M33      +$O33</f>
        <v>0</v>
      </c>
      <c r="R33" s="52">
        <f>IF(($L33      =0),0,((($N33      -$L33      )/$L33      )*100))</f>
        <v>-76.298701298701303</v>
      </c>
      <c r="S33" s="53">
        <f>IF(($M33      =0),0,((($O33      -$M33      )/$M33      )*100))</f>
        <v>0</v>
      </c>
      <c r="T33" s="52">
        <f>IF($E33   =0,0,($P33   /$E33   )*100)</f>
        <v>100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10980000</v>
      </c>
      <c r="C35" s="92">
        <v>0</v>
      </c>
      <c r="D35" s="92"/>
      <c r="E35" s="92">
        <f t="shared" ref="E35:E40" si="18">$B35      +$C35      +$D35</f>
        <v>10980000</v>
      </c>
      <c r="F35" s="93">
        <v>10980000</v>
      </c>
      <c r="G35" s="94">
        <v>10980000</v>
      </c>
      <c r="H35" s="93"/>
      <c r="I35" s="94"/>
      <c r="J35" s="93">
        <v>2452000</v>
      </c>
      <c r="K35" s="94"/>
      <c r="L35" s="93"/>
      <c r="M35" s="94"/>
      <c r="N35" s="93">
        <v>493000</v>
      </c>
      <c r="O35" s="94"/>
      <c r="P35" s="93">
        <f t="shared" ref="P35:P40" si="19">$H35      +$J35      +$L35      +$N35</f>
        <v>2945000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26.821493624772312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10980000</v>
      </c>
      <c r="C40" s="95">
        <f>SUM(C35:C39)</f>
        <v>0</v>
      </c>
      <c r="D40" s="95"/>
      <c r="E40" s="95">
        <f t="shared" si="18"/>
        <v>10980000</v>
      </c>
      <c r="F40" s="96">
        <f t="shared" ref="F40:O40" si="25">SUM(F35:F39)</f>
        <v>10980000</v>
      </c>
      <c r="G40" s="97">
        <f t="shared" si="25"/>
        <v>10980000</v>
      </c>
      <c r="H40" s="96">
        <f t="shared" si="25"/>
        <v>0</v>
      </c>
      <c r="I40" s="97">
        <f t="shared" si="25"/>
        <v>0</v>
      </c>
      <c r="J40" s="96">
        <f t="shared" si="25"/>
        <v>2452000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493000</v>
      </c>
      <c r="O40" s="97">
        <f t="shared" si="25"/>
        <v>0</v>
      </c>
      <c r="P40" s="96">
        <f t="shared" si="19"/>
        <v>2945000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26.821493624772312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13931000</v>
      </c>
      <c r="C67" s="104">
        <f>SUM(C9:C14,C17:C23,C26:C29,C32,C35:C39,C42:C52,C55:C58,C61:C65)</f>
        <v>0</v>
      </c>
      <c r="D67" s="104"/>
      <c r="E67" s="104">
        <f t="shared" si="35"/>
        <v>13931000</v>
      </c>
      <c r="F67" s="105">
        <f t="shared" ref="F67:O67" si="43">SUM(F9:F14,F17:F23,F26:F29,F32,F35:F39,F42:F52,F55:F58,F61:F65)</f>
        <v>13931000</v>
      </c>
      <c r="G67" s="106">
        <f t="shared" si="43"/>
        <v>13931000</v>
      </c>
      <c r="H67" s="105">
        <f t="shared" si="43"/>
        <v>411000</v>
      </c>
      <c r="I67" s="106">
        <f t="shared" si="43"/>
        <v>279953</v>
      </c>
      <c r="J67" s="105">
        <f t="shared" si="43"/>
        <v>3289000</v>
      </c>
      <c r="K67" s="106">
        <f t="shared" si="43"/>
        <v>248707</v>
      </c>
      <c r="L67" s="105">
        <f t="shared" si="43"/>
        <v>711000</v>
      </c>
      <c r="M67" s="106">
        <f t="shared" si="43"/>
        <v>402552</v>
      </c>
      <c r="N67" s="105">
        <f t="shared" si="43"/>
        <v>1484000</v>
      </c>
      <c r="O67" s="106">
        <f t="shared" si="43"/>
        <v>918788</v>
      </c>
      <c r="P67" s="105">
        <f t="shared" si="36"/>
        <v>5895000</v>
      </c>
      <c r="Q67" s="106">
        <f t="shared" si="37"/>
        <v>1850000</v>
      </c>
      <c r="R67" s="61">
        <f t="shared" si="38"/>
        <v>108.72011251758087</v>
      </c>
      <c r="S67" s="62">
        <f t="shared" si="39"/>
        <v>128.24082354577791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42.31569880123466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13.279735840930298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19266000</v>
      </c>
      <c r="C69" s="92">
        <v>8000000</v>
      </c>
      <c r="D69" s="92"/>
      <c r="E69" s="92">
        <f>$B69      +$C69      +$D69</f>
        <v>27266000</v>
      </c>
      <c r="F69" s="93">
        <v>27266000</v>
      </c>
      <c r="G69" s="94">
        <v>27266000</v>
      </c>
      <c r="H69" s="93">
        <v>8604000</v>
      </c>
      <c r="I69" s="94">
        <v>12764211</v>
      </c>
      <c r="J69" s="93">
        <v>10067000</v>
      </c>
      <c r="K69" s="94">
        <v>6452399</v>
      </c>
      <c r="L69" s="93"/>
      <c r="M69" s="94">
        <v>114598</v>
      </c>
      <c r="N69" s="93">
        <v>8595000</v>
      </c>
      <c r="O69" s="94">
        <v>7934794</v>
      </c>
      <c r="P69" s="93">
        <f>$H69      +$J69      +$L69      +$N69</f>
        <v>27266000</v>
      </c>
      <c r="Q69" s="94">
        <f>$I69      +$K69      +$M69      +$O69</f>
        <v>27266002</v>
      </c>
      <c r="R69" s="48">
        <f>IF(($L69      =0),0,((($N69      -$L69      )/$L69      )*100))</f>
        <v>0</v>
      </c>
      <c r="S69" s="49">
        <f>IF(($M69      =0),0,((($O69      -$M69      )/$M69      )*100))</f>
        <v>6824.0248520916593</v>
      </c>
      <c r="T69" s="48">
        <f>IF(($E69      =0),0,(($P69      /$E69      )*100))</f>
        <v>100</v>
      </c>
      <c r="U69" s="50">
        <f>IF(($E69      =0),0,(($Q69      /$E69      )*100))</f>
        <v>100.00000733514267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19266000</v>
      </c>
      <c r="C70" s="101">
        <f>C69</f>
        <v>8000000</v>
      </c>
      <c r="D70" s="101"/>
      <c r="E70" s="101">
        <f>$B70      +$C70      +$D70</f>
        <v>27266000</v>
      </c>
      <c r="F70" s="102">
        <f t="shared" ref="F70:O70" si="44">F69</f>
        <v>27266000</v>
      </c>
      <c r="G70" s="103">
        <f t="shared" si="44"/>
        <v>27266000</v>
      </c>
      <c r="H70" s="102">
        <f t="shared" si="44"/>
        <v>8604000</v>
      </c>
      <c r="I70" s="103">
        <f t="shared" si="44"/>
        <v>12764211</v>
      </c>
      <c r="J70" s="102">
        <f t="shared" si="44"/>
        <v>10067000</v>
      </c>
      <c r="K70" s="103">
        <f t="shared" si="44"/>
        <v>6452399</v>
      </c>
      <c r="L70" s="102">
        <f t="shared" si="44"/>
        <v>0</v>
      </c>
      <c r="M70" s="103">
        <f t="shared" si="44"/>
        <v>114598</v>
      </c>
      <c r="N70" s="102">
        <f t="shared" si="44"/>
        <v>8595000</v>
      </c>
      <c r="O70" s="103">
        <f t="shared" si="44"/>
        <v>7934794</v>
      </c>
      <c r="P70" s="102">
        <f>$H70      +$J70      +$L70      +$N70</f>
        <v>27266000</v>
      </c>
      <c r="Q70" s="103">
        <f>$I70      +$K70      +$M70      +$O70</f>
        <v>27266002</v>
      </c>
      <c r="R70" s="57">
        <f>IF(($L70      =0),0,((($N70      -$L70      )/$L70      )*100))</f>
        <v>0</v>
      </c>
      <c r="S70" s="58">
        <f>IF(($M70      =0),0,((($O70      -$M70      )/$M70      )*100))</f>
        <v>6824.0248520916593</v>
      </c>
      <c r="T70" s="57">
        <f>IF($E70   =0,0,($P70   /$E70   )*100)</f>
        <v>100</v>
      </c>
      <c r="U70" s="59">
        <f>IF($E70   =0,0,($Q70   /$E70 )*100)</f>
        <v>100.00000733514267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19266000</v>
      </c>
      <c r="C71" s="104">
        <f>C69</f>
        <v>8000000</v>
      </c>
      <c r="D71" s="104"/>
      <c r="E71" s="104">
        <f>$B71      +$C71      +$D71</f>
        <v>27266000</v>
      </c>
      <c r="F71" s="105">
        <f t="shared" ref="F71:O71" si="45">F69</f>
        <v>27266000</v>
      </c>
      <c r="G71" s="106">
        <f t="shared" si="45"/>
        <v>27266000</v>
      </c>
      <c r="H71" s="105">
        <f t="shared" si="45"/>
        <v>8604000</v>
      </c>
      <c r="I71" s="106">
        <f t="shared" si="45"/>
        <v>12764211</v>
      </c>
      <c r="J71" s="105">
        <f t="shared" si="45"/>
        <v>10067000</v>
      </c>
      <c r="K71" s="106">
        <f t="shared" si="45"/>
        <v>6452399</v>
      </c>
      <c r="L71" s="105">
        <f t="shared" si="45"/>
        <v>0</v>
      </c>
      <c r="M71" s="106">
        <f t="shared" si="45"/>
        <v>114598</v>
      </c>
      <c r="N71" s="105">
        <f t="shared" si="45"/>
        <v>8595000</v>
      </c>
      <c r="O71" s="106">
        <f t="shared" si="45"/>
        <v>7934794</v>
      </c>
      <c r="P71" s="105">
        <f>$H71      +$J71      +$L71      +$N71</f>
        <v>27266000</v>
      </c>
      <c r="Q71" s="106">
        <f>$I71      +$K71      +$M71      +$O71</f>
        <v>27266002</v>
      </c>
      <c r="R71" s="61">
        <f>IF(($L71      =0),0,((($N71      -$L71      )/$L71      )*100))</f>
        <v>0</v>
      </c>
      <c r="S71" s="62">
        <f>IF(($M71      =0),0,((($O71      -$M71      )/$M71      )*100))</f>
        <v>6824.0248520916593</v>
      </c>
      <c r="T71" s="61">
        <f>IF($E71   =0,0,($P71   /$E71   )*100)</f>
        <v>100</v>
      </c>
      <c r="U71" s="65">
        <f>IF($E71   =0,0,($Q71   /$E71   )*100)</f>
        <v>100.00000733514267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33197000</v>
      </c>
      <c r="C72" s="104">
        <f>SUM(C9:C14,C17:C23,C26:C29,C32,C35:C39,C42:C52,C55:C58,C61:C65,C69)</f>
        <v>8000000</v>
      </c>
      <c r="D72" s="104"/>
      <c r="E72" s="104">
        <f>$B72      +$C72      +$D72</f>
        <v>41197000</v>
      </c>
      <c r="F72" s="105">
        <f t="shared" ref="F72:O72" si="46">SUM(F9:F14,F17:F23,F26:F29,F32,F35:F39,F42:F52,F55:F58,F61:F65,F69)</f>
        <v>41197000</v>
      </c>
      <c r="G72" s="106">
        <f t="shared" si="46"/>
        <v>41197000</v>
      </c>
      <c r="H72" s="105">
        <f t="shared" si="46"/>
        <v>9015000</v>
      </c>
      <c r="I72" s="106">
        <f t="shared" si="46"/>
        <v>13044164</v>
      </c>
      <c r="J72" s="105">
        <f t="shared" si="46"/>
        <v>13356000</v>
      </c>
      <c r="K72" s="106">
        <f t="shared" si="46"/>
        <v>6701106</v>
      </c>
      <c r="L72" s="105">
        <f t="shared" si="46"/>
        <v>711000</v>
      </c>
      <c r="M72" s="106">
        <f t="shared" si="46"/>
        <v>517150</v>
      </c>
      <c r="N72" s="105">
        <f t="shared" si="46"/>
        <v>10079000</v>
      </c>
      <c r="O72" s="106">
        <f t="shared" si="46"/>
        <v>8853582</v>
      </c>
      <c r="P72" s="105">
        <f>$H72      +$J72      +$L72      +$N72</f>
        <v>33161000</v>
      </c>
      <c r="Q72" s="106">
        <f>$I72      +$K72      +$M72      +$O72</f>
        <v>29116002</v>
      </c>
      <c r="R72" s="61">
        <f>IF(($L72      =0),0,((($N72      -$L72      )/$L72      )*100))</f>
        <v>1317.5808720112518</v>
      </c>
      <c r="S72" s="62">
        <f>IF(($M72      =0),0,((($O72      -$M72      )/$M72      )*100))</f>
        <v>1611.9949724451321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80.493725271257617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70.675054008787058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HtlvOTV5A2qn7t+R91HqCLFsV+r7YXG7bVR45OnZQ9CtkgS+6ysJhqD/cTv7+gvmr/m9ngcmeJ0R6JNE3YID3A==" saltValue="W7QWNbULO/d8in0iqMoW7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133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542000</v>
      </c>
      <c r="I10" s="94">
        <v>608520</v>
      </c>
      <c r="J10" s="93">
        <v>290000</v>
      </c>
      <c r="K10" s="94">
        <v>326013</v>
      </c>
      <c r="L10" s="93">
        <v>704000</v>
      </c>
      <c r="M10" s="94">
        <v>652131</v>
      </c>
      <c r="N10" s="93">
        <v>314000</v>
      </c>
      <c r="O10" s="94">
        <v>263336</v>
      </c>
      <c r="P10" s="93">
        <f t="shared" ref="P10:P15" si="1">$H10      +$J10      +$L10      +$N10</f>
        <v>1850000</v>
      </c>
      <c r="Q10" s="94">
        <f t="shared" ref="Q10:Q15" si="2">$I10      +$K10      +$M10      +$O10</f>
        <v>1850000</v>
      </c>
      <c r="R10" s="48">
        <f t="shared" ref="R10:R15" si="3">IF(($L10      =0),0,((($N10      -$L10      )/$L10      )*100))</f>
        <v>-55.397727272727273</v>
      </c>
      <c r="S10" s="49">
        <f t="shared" ref="S10:S15" si="4">IF(($M10      =0),0,((($O10      -$M10      )/$M10      )*100))</f>
        <v>-59.619156273816152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100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542000</v>
      </c>
      <c r="I15" s="97">
        <f t="shared" si="7"/>
        <v>608520</v>
      </c>
      <c r="J15" s="96">
        <f t="shared" si="7"/>
        <v>290000</v>
      </c>
      <c r="K15" s="97">
        <f t="shared" si="7"/>
        <v>326013</v>
      </c>
      <c r="L15" s="96">
        <f t="shared" si="7"/>
        <v>704000</v>
      </c>
      <c r="M15" s="97">
        <f t="shared" si="7"/>
        <v>652131</v>
      </c>
      <c r="N15" s="96">
        <f t="shared" si="7"/>
        <v>314000</v>
      </c>
      <c r="O15" s="97">
        <f t="shared" si="7"/>
        <v>263336</v>
      </c>
      <c r="P15" s="96">
        <f t="shared" si="1"/>
        <v>1850000</v>
      </c>
      <c r="Q15" s="97">
        <f t="shared" si="2"/>
        <v>1850000</v>
      </c>
      <c r="R15" s="52">
        <f t="shared" si="3"/>
        <v>-55.397727272727273</v>
      </c>
      <c r="S15" s="53">
        <f t="shared" si="4"/>
        <v>-59.619156273816152</v>
      </c>
      <c r="T15" s="52">
        <f>IF((SUM($E9:$E13))=0,0,(P15/(SUM($E9:$E13))*100))</f>
        <v>100</v>
      </c>
      <c r="U15" s="54">
        <f>IF((SUM($E9:$E13))=0,0,(Q15/(SUM($E9:$E13))*100))</f>
        <v>100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2513000</v>
      </c>
      <c r="C32" s="92">
        <v>0</v>
      </c>
      <c r="D32" s="92"/>
      <c r="E32" s="92">
        <f>$B32      +$C32      +$D32</f>
        <v>2513000</v>
      </c>
      <c r="F32" s="93">
        <v>2513000</v>
      </c>
      <c r="G32" s="94">
        <v>2513000</v>
      </c>
      <c r="H32" s="93">
        <v>1480000</v>
      </c>
      <c r="I32" s="94">
        <v>2102033</v>
      </c>
      <c r="J32" s="93">
        <v>1033000</v>
      </c>
      <c r="K32" s="94">
        <v>410966</v>
      </c>
      <c r="L32" s="93"/>
      <c r="M32" s="94"/>
      <c r="N32" s="93"/>
      <c r="O32" s="94"/>
      <c r="P32" s="93">
        <f>$H32      +$J32      +$L32      +$N32</f>
        <v>2513000</v>
      </c>
      <c r="Q32" s="94">
        <f>$I32      +$K32      +$M32      +$O32</f>
        <v>2512999</v>
      </c>
      <c r="R32" s="48">
        <f>IF(($L32      =0),0,((($N32      -$L32      )/$L32      )*100))</f>
        <v>0</v>
      </c>
      <c r="S32" s="49">
        <f>IF(($M32      =0),0,((($O32      -$M32      )/$M32      )*100))</f>
        <v>0</v>
      </c>
      <c r="T32" s="48">
        <f>IF(($E32      =0),0,(($P32      /$E32      )*100))</f>
        <v>100</v>
      </c>
      <c r="U32" s="50">
        <f>IF(($E32      =0),0,(($Q32      /$E32      )*100))</f>
        <v>99.999960206924001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2513000</v>
      </c>
      <c r="C33" s="95">
        <f>C32</f>
        <v>0</v>
      </c>
      <c r="D33" s="95"/>
      <c r="E33" s="95">
        <f>$B33      +$C33      +$D33</f>
        <v>2513000</v>
      </c>
      <c r="F33" s="96">
        <f t="shared" ref="F33:O33" si="17">F32</f>
        <v>2513000</v>
      </c>
      <c r="G33" s="97">
        <f t="shared" si="17"/>
        <v>2513000</v>
      </c>
      <c r="H33" s="96">
        <f t="shared" si="17"/>
        <v>1480000</v>
      </c>
      <c r="I33" s="97">
        <f t="shared" si="17"/>
        <v>2102033</v>
      </c>
      <c r="J33" s="96">
        <f t="shared" si="17"/>
        <v>1033000</v>
      </c>
      <c r="K33" s="97">
        <f t="shared" si="17"/>
        <v>410966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2513000</v>
      </c>
      <c r="Q33" s="97">
        <f>$I33      +$K33      +$M33      +$O33</f>
        <v>2512999</v>
      </c>
      <c r="R33" s="52">
        <f>IF(($L33      =0),0,((($N33      -$L33      )/$L33      )*100))</f>
        <v>0</v>
      </c>
      <c r="S33" s="53">
        <f>IF(($M33      =0),0,((($O33      -$M33      )/$M33      )*100))</f>
        <v>0</v>
      </c>
      <c r="T33" s="52">
        <f>IF($E33   =0,0,($P33   /$E33   )*100)</f>
        <v>100</v>
      </c>
      <c r="U33" s="54">
        <f>IF($E33   =0,0,($Q33   /$E33   )*100)</f>
        <v>99.999960206924001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13400000</v>
      </c>
      <c r="C35" s="92">
        <v>-7400000</v>
      </c>
      <c r="D35" s="92"/>
      <c r="E35" s="92">
        <f t="shared" ref="E35:E40" si="18">$B35      +$C35      +$D35</f>
        <v>6000000</v>
      </c>
      <c r="F35" s="93">
        <v>6000000</v>
      </c>
      <c r="G35" s="94">
        <v>6000000</v>
      </c>
      <c r="H35" s="93"/>
      <c r="I35" s="94"/>
      <c r="J35" s="93"/>
      <c r="K35" s="94">
        <v>4259382</v>
      </c>
      <c r="L35" s="93">
        <v>6000000</v>
      </c>
      <c r="M35" s="94">
        <v>1739689</v>
      </c>
      <c r="N35" s="93"/>
      <c r="O35" s="94">
        <v>929</v>
      </c>
      <c r="P35" s="93">
        <f t="shared" ref="P35:P40" si="19">$H35      +$J35      +$L35      +$N35</f>
        <v>6000000</v>
      </c>
      <c r="Q35" s="94">
        <f t="shared" ref="Q35:Q40" si="20">$I35      +$K35      +$M35      +$O35</f>
        <v>6000000</v>
      </c>
      <c r="R35" s="48">
        <f t="shared" ref="R35:R40" si="21">IF(($L35      =0),0,((($N35      -$L35      )/$L35      )*100))</f>
        <v>-100</v>
      </c>
      <c r="S35" s="49">
        <f t="shared" ref="S35:S40" si="22">IF(($M35      =0),0,((($O35      -$M35      )/$M35      )*100))</f>
        <v>-99.946599650857138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100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13400000</v>
      </c>
      <c r="C40" s="95">
        <f>SUM(C35:C39)</f>
        <v>-7400000</v>
      </c>
      <c r="D40" s="95"/>
      <c r="E40" s="95">
        <f t="shared" si="18"/>
        <v>6000000</v>
      </c>
      <c r="F40" s="96">
        <f t="shared" ref="F40:O40" si="25">SUM(F35:F39)</f>
        <v>6000000</v>
      </c>
      <c r="G40" s="97">
        <f t="shared" si="25"/>
        <v>6000000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4259382</v>
      </c>
      <c r="L40" s="96">
        <f t="shared" si="25"/>
        <v>6000000</v>
      </c>
      <c r="M40" s="97">
        <f t="shared" si="25"/>
        <v>1739689</v>
      </c>
      <c r="N40" s="96">
        <f t="shared" si="25"/>
        <v>0</v>
      </c>
      <c r="O40" s="97">
        <f t="shared" si="25"/>
        <v>929</v>
      </c>
      <c r="P40" s="96">
        <f t="shared" si="19"/>
        <v>6000000</v>
      </c>
      <c r="Q40" s="97">
        <f t="shared" si="20"/>
        <v>6000000</v>
      </c>
      <c r="R40" s="52">
        <f t="shared" si="21"/>
        <v>-100</v>
      </c>
      <c r="S40" s="53">
        <f t="shared" si="22"/>
        <v>-99.946599650857138</v>
      </c>
      <c r="T40" s="52">
        <f>IF((+$E35+$E38) =0,0,(P40   /(+$E35+$E38) )*100)</f>
        <v>100</v>
      </c>
      <c r="U40" s="54">
        <f>IF((+$E35+$E38) =0,0,(Q40   /(+$E35+$E38) )*100)</f>
        <v>100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17763000</v>
      </c>
      <c r="C67" s="104">
        <f>SUM(C9:C14,C17:C23,C26:C29,C32,C35:C39,C42:C52,C55:C58,C61:C65)</f>
        <v>-7400000</v>
      </c>
      <c r="D67" s="104"/>
      <c r="E67" s="104">
        <f t="shared" si="35"/>
        <v>10363000</v>
      </c>
      <c r="F67" s="105">
        <f t="shared" ref="F67:O67" si="43">SUM(F9:F14,F17:F23,F26:F29,F32,F35:F39,F42:F52,F55:F58,F61:F65)</f>
        <v>10363000</v>
      </c>
      <c r="G67" s="106">
        <f t="shared" si="43"/>
        <v>10363000</v>
      </c>
      <c r="H67" s="105">
        <f t="shared" si="43"/>
        <v>2022000</v>
      </c>
      <c r="I67" s="106">
        <f t="shared" si="43"/>
        <v>2710553</v>
      </c>
      <c r="J67" s="105">
        <f t="shared" si="43"/>
        <v>1323000</v>
      </c>
      <c r="K67" s="106">
        <f t="shared" si="43"/>
        <v>4996361</v>
      </c>
      <c r="L67" s="105">
        <f t="shared" si="43"/>
        <v>6704000</v>
      </c>
      <c r="M67" s="106">
        <f t="shared" si="43"/>
        <v>2391820</v>
      </c>
      <c r="N67" s="105">
        <f t="shared" si="43"/>
        <v>314000</v>
      </c>
      <c r="O67" s="106">
        <f t="shared" si="43"/>
        <v>264265</v>
      </c>
      <c r="P67" s="105">
        <f t="shared" si="36"/>
        <v>10363000</v>
      </c>
      <c r="Q67" s="106">
        <f t="shared" si="37"/>
        <v>10362999</v>
      </c>
      <c r="R67" s="61">
        <f t="shared" si="38"/>
        <v>-95.316229116945109</v>
      </c>
      <c r="S67" s="62">
        <f t="shared" si="39"/>
        <v>-88.951300683161776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100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99.999990350284662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29734000</v>
      </c>
      <c r="C69" s="92">
        <v>8000000</v>
      </c>
      <c r="D69" s="92"/>
      <c r="E69" s="92">
        <f>$B69      +$C69      +$D69</f>
        <v>37734000</v>
      </c>
      <c r="F69" s="93">
        <v>37734000</v>
      </c>
      <c r="G69" s="94">
        <v>37734000</v>
      </c>
      <c r="H69" s="93">
        <v>11993000</v>
      </c>
      <c r="I69" s="94">
        <v>9425009</v>
      </c>
      <c r="J69" s="93">
        <v>11685000</v>
      </c>
      <c r="K69" s="94">
        <v>7107187</v>
      </c>
      <c r="L69" s="93">
        <v>7145000</v>
      </c>
      <c r="M69" s="94">
        <v>8544295</v>
      </c>
      <c r="N69" s="93">
        <v>6911000</v>
      </c>
      <c r="O69" s="94">
        <v>12657509</v>
      </c>
      <c r="P69" s="93">
        <f>$H69      +$J69      +$L69      +$N69</f>
        <v>37734000</v>
      </c>
      <c r="Q69" s="94">
        <f>$I69      +$K69      +$M69      +$O69</f>
        <v>37734000</v>
      </c>
      <c r="R69" s="48">
        <f>IF(($L69      =0),0,((($N69      -$L69      )/$L69      )*100))</f>
        <v>-3.2750174947515744</v>
      </c>
      <c r="S69" s="49">
        <f>IF(($M69      =0),0,((($O69      -$M69      )/$M69      )*100))</f>
        <v>48.139887492180456</v>
      </c>
      <c r="T69" s="48">
        <f>IF(($E69      =0),0,(($P69      /$E69      )*100))</f>
        <v>100</v>
      </c>
      <c r="U69" s="50">
        <f>IF(($E69      =0),0,(($Q69      /$E69      )*100))</f>
        <v>100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29734000</v>
      </c>
      <c r="C70" s="101">
        <f>C69</f>
        <v>8000000</v>
      </c>
      <c r="D70" s="101"/>
      <c r="E70" s="101">
        <f>$B70      +$C70      +$D70</f>
        <v>37734000</v>
      </c>
      <c r="F70" s="102">
        <f t="shared" ref="F70:O70" si="44">F69</f>
        <v>37734000</v>
      </c>
      <c r="G70" s="103">
        <f t="shared" si="44"/>
        <v>37734000</v>
      </c>
      <c r="H70" s="102">
        <f t="shared" si="44"/>
        <v>11993000</v>
      </c>
      <c r="I70" s="103">
        <f t="shared" si="44"/>
        <v>9425009</v>
      </c>
      <c r="J70" s="102">
        <f t="shared" si="44"/>
        <v>11685000</v>
      </c>
      <c r="K70" s="103">
        <f t="shared" si="44"/>
        <v>7107187</v>
      </c>
      <c r="L70" s="102">
        <f t="shared" si="44"/>
        <v>7145000</v>
      </c>
      <c r="M70" s="103">
        <f t="shared" si="44"/>
        <v>8544295</v>
      </c>
      <c r="N70" s="102">
        <f t="shared" si="44"/>
        <v>6911000</v>
      </c>
      <c r="O70" s="103">
        <f t="shared" si="44"/>
        <v>12657509</v>
      </c>
      <c r="P70" s="102">
        <f>$H70      +$J70      +$L70      +$N70</f>
        <v>37734000</v>
      </c>
      <c r="Q70" s="103">
        <f>$I70      +$K70      +$M70      +$O70</f>
        <v>37734000</v>
      </c>
      <c r="R70" s="57">
        <f>IF(($L70      =0),0,((($N70      -$L70      )/$L70      )*100))</f>
        <v>-3.2750174947515744</v>
      </c>
      <c r="S70" s="58">
        <f>IF(($M70      =0),0,((($O70      -$M70      )/$M70      )*100))</f>
        <v>48.139887492180456</v>
      </c>
      <c r="T70" s="57">
        <f>IF($E70   =0,0,($P70   /$E70   )*100)</f>
        <v>100</v>
      </c>
      <c r="U70" s="59">
        <f>IF($E70   =0,0,($Q70   /$E70 )*100)</f>
        <v>100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29734000</v>
      </c>
      <c r="C71" s="104">
        <f>C69</f>
        <v>8000000</v>
      </c>
      <c r="D71" s="104"/>
      <c r="E71" s="104">
        <f>$B71      +$C71      +$D71</f>
        <v>37734000</v>
      </c>
      <c r="F71" s="105">
        <f t="shared" ref="F71:O71" si="45">F69</f>
        <v>37734000</v>
      </c>
      <c r="G71" s="106">
        <f t="shared" si="45"/>
        <v>37734000</v>
      </c>
      <c r="H71" s="105">
        <f t="shared" si="45"/>
        <v>11993000</v>
      </c>
      <c r="I71" s="106">
        <f t="shared" si="45"/>
        <v>9425009</v>
      </c>
      <c r="J71" s="105">
        <f t="shared" si="45"/>
        <v>11685000</v>
      </c>
      <c r="K71" s="106">
        <f t="shared" si="45"/>
        <v>7107187</v>
      </c>
      <c r="L71" s="105">
        <f t="shared" si="45"/>
        <v>7145000</v>
      </c>
      <c r="M71" s="106">
        <f t="shared" si="45"/>
        <v>8544295</v>
      </c>
      <c r="N71" s="105">
        <f t="shared" si="45"/>
        <v>6911000</v>
      </c>
      <c r="O71" s="106">
        <f t="shared" si="45"/>
        <v>12657509</v>
      </c>
      <c r="P71" s="105">
        <f>$H71      +$J71      +$L71      +$N71</f>
        <v>37734000</v>
      </c>
      <c r="Q71" s="106">
        <f>$I71      +$K71      +$M71      +$O71</f>
        <v>37734000</v>
      </c>
      <c r="R71" s="61">
        <f>IF(($L71      =0),0,((($N71      -$L71      )/$L71      )*100))</f>
        <v>-3.2750174947515744</v>
      </c>
      <c r="S71" s="62">
        <f>IF(($M71      =0),0,((($O71      -$M71      )/$M71      )*100))</f>
        <v>48.139887492180456</v>
      </c>
      <c r="T71" s="61">
        <f>IF($E71   =0,0,($P71   /$E71   )*100)</f>
        <v>100</v>
      </c>
      <c r="U71" s="65">
        <f>IF($E71   =0,0,($Q71   /$E71   )*100)</f>
        <v>100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47497000</v>
      </c>
      <c r="C72" s="104">
        <f>SUM(C9:C14,C17:C23,C26:C29,C32,C35:C39,C42:C52,C55:C58,C61:C65,C69)</f>
        <v>600000</v>
      </c>
      <c r="D72" s="104"/>
      <c r="E72" s="104">
        <f>$B72      +$C72      +$D72</f>
        <v>48097000</v>
      </c>
      <c r="F72" s="105">
        <f t="shared" ref="F72:O72" si="46">SUM(F9:F14,F17:F23,F26:F29,F32,F35:F39,F42:F52,F55:F58,F61:F65,F69)</f>
        <v>48097000</v>
      </c>
      <c r="G72" s="106">
        <f t="shared" si="46"/>
        <v>48097000</v>
      </c>
      <c r="H72" s="105">
        <f t="shared" si="46"/>
        <v>14015000</v>
      </c>
      <c r="I72" s="106">
        <f t="shared" si="46"/>
        <v>12135562</v>
      </c>
      <c r="J72" s="105">
        <f t="shared" si="46"/>
        <v>13008000</v>
      </c>
      <c r="K72" s="106">
        <f t="shared" si="46"/>
        <v>12103548</v>
      </c>
      <c r="L72" s="105">
        <f t="shared" si="46"/>
        <v>13849000</v>
      </c>
      <c r="M72" s="106">
        <f t="shared" si="46"/>
        <v>10936115</v>
      </c>
      <c r="N72" s="105">
        <f t="shared" si="46"/>
        <v>7225000</v>
      </c>
      <c r="O72" s="106">
        <f t="shared" si="46"/>
        <v>12921774</v>
      </c>
      <c r="P72" s="105">
        <f>$H72      +$J72      +$L72      +$N72</f>
        <v>48097000</v>
      </c>
      <c r="Q72" s="106">
        <f>$I72      +$K72      +$M72      +$O72</f>
        <v>48096999</v>
      </c>
      <c r="R72" s="61">
        <f>IF(($L72      =0),0,((($N72      -$L72      )/$L72      )*100))</f>
        <v>-47.830168243194457</v>
      </c>
      <c r="S72" s="62">
        <f>IF(($M72      =0),0,((($O72      -$M72      )/$M72      )*100))</f>
        <v>18.156895753199375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100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99.999997920868239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HGv/A/QmENUnUDyTR9xiT0W5uAF1z97TGHzeiDDM+04D/zc/iE9WWEcfdaWvu3eAbQcTEREdO7GOd6ljCA76lw==" saltValue="RasFHUh2WLSMa+2tMr2tX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134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2100000</v>
      </c>
      <c r="C10" s="92">
        <v>0</v>
      </c>
      <c r="D10" s="92"/>
      <c r="E10" s="92">
        <f t="shared" ref="E10:E15" si="0">$B10      +$C10      +$D10</f>
        <v>2100000</v>
      </c>
      <c r="F10" s="93">
        <v>2100000</v>
      </c>
      <c r="G10" s="94">
        <v>2100000</v>
      </c>
      <c r="H10" s="93">
        <v>207000</v>
      </c>
      <c r="I10" s="94">
        <v>57037</v>
      </c>
      <c r="J10" s="93">
        <v>166000</v>
      </c>
      <c r="K10" s="94"/>
      <c r="L10" s="93">
        <v>1373000</v>
      </c>
      <c r="M10" s="94"/>
      <c r="N10" s="93">
        <v>354000</v>
      </c>
      <c r="O10" s="94">
        <v>863403</v>
      </c>
      <c r="P10" s="93">
        <f t="shared" ref="P10:P15" si="1">$H10      +$J10      +$L10      +$N10</f>
        <v>2100000</v>
      </c>
      <c r="Q10" s="94">
        <f t="shared" ref="Q10:Q15" si="2">$I10      +$K10      +$M10      +$O10</f>
        <v>920440</v>
      </c>
      <c r="R10" s="48">
        <f t="shared" ref="R10:R15" si="3">IF(($L10      =0),0,((($N10      -$L10      )/$L10      )*100))</f>
        <v>-74.217042971595049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43.83047619047619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2100000</v>
      </c>
      <c r="C15" s="95">
        <f>SUM(C9:C14)</f>
        <v>0</v>
      </c>
      <c r="D15" s="95"/>
      <c r="E15" s="95">
        <f t="shared" si="0"/>
        <v>2100000</v>
      </c>
      <c r="F15" s="96">
        <f t="shared" ref="F15:O15" si="7">SUM(F9:F14)</f>
        <v>2100000</v>
      </c>
      <c r="G15" s="97">
        <f t="shared" si="7"/>
        <v>2100000</v>
      </c>
      <c r="H15" s="96">
        <f t="shared" si="7"/>
        <v>207000</v>
      </c>
      <c r="I15" s="97">
        <f t="shared" si="7"/>
        <v>57037</v>
      </c>
      <c r="J15" s="96">
        <f t="shared" si="7"/>
        <v>166000</v>
      </c>
      <c r="K15" s="97">
        <f t="shared" si="7"/>
        <v>0</v>
      </c>
      <c r="L15" s="96">
        <f t="shared" si="7"/>
        <v>1373000</v>
      </c>
      <c r="M15" s="97">
        <f t="shared" si="7"/>
        <v>0</v>
      </c>
      <c r="N15" s="96">
        <f t="shared" si="7"/>
        <v>354000</v>
      </c>
      <c r="O15" s="97">
        <f t="shared" si="7"/>
        <v>863403</v>
      </c>
      <c r="P15" s="96">
        <f t="shared" si="1"/>
        <v>2100000</v>
      </c>
      <c r="Q15" s="97">
        <f t="shared" si="2"/>
        <v>920440</v>
      </c>
      <c r="R15" s="52">
        <f t="shared" si="3"/>
        <v>-74.217042971595049</v>
      </c>
      <c r="S15" s="53">
        <f t="shared" si="4"/>
        <v>0</v>
      </c>
      <c r="T15" s="52">
        <f>IF((SUM($E9:$E13))=0,0,(P15/(SUM($E9:$E13))*100))</f>
        <v>100</v>
      </c>
      <c r="U15" s="54">
        <f>IF((SUM($E9:$E13))=0,0,(Q15/(SUM($E9:$E13))*100))</f>
        <v>43.83047619047619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2114000</v>
      </c>
      <c r="C32" s="92">
        <v>0</v>
      </c>
      <c r="D32" s="92"/>
      <c r="E32" s="92">
        <f>$B32      +$C32      +$D32</f>
        <v>2114000</v>
      </c>
      <c r="F32" s="93">
        <v>2114000</v>
      </c>
      <c r="G32" s="94">
        <v>2114000</v>
      </c>
      <c r="H32" s="93">
        <v>529000</v>
      </c>
      <c r="I32" s="94"/>
      <c r="J32" s="93">
        <v>951000</v>
      </c>
      <c r="K32" s="94"/>
      <c r="L32" s="93">
        <v>634000</v>
      </c>
      <c r="M32" s="94"/>
      <c r="N32" s="93"/>
      <c r="O32" s="94"/>
      <c r="P32" s="93">
        <f>$H32      +$J32      +$L32      +$N32</f>
        <v>2114000</v>
      </c>
      <c r="Q32" s="94">
        <f>$I32      +$K32      +$M32      +$O32</f>
        <v>0</v>
      </c>
      <c r="R32" s="48">
        <f>IF(($L32      =0),0,((($N32      -$L32      )/$L32      )*100))</f>
        <v>-100</v>
      </c>
      <c r="S32" s="49">
        <f>IF(($M32      =0),0,((($O32      -$M32      )/$M32      )*100))</f>
        <v>0</v>
      </c>
      <c r="T32" s="48">
        <f>IF(($E32      =0),0,(($P32      /$E32      )*100))</f>
        <v>100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2114000</v>
      </c>
      <c r="C33" s="95">
        <f>C32</f>
        <v>0</v>
      </c>
      <c r="D33" s="95"/>
      <c r="E33" s="95">
        <f>$B33      +$C33      +$D33</f>
        <v>2114000</v>
      </c>
      <c r="F33" s="96">
        <f t="shared" ref="F33:O33" si="17">F32</f>
        <v>2114000</v>
      </c>
      <c r="G33" s="97">
        <f t="shared" si="17"/>
        <v>2114000</v>
      </c>
      <c r="H33" s="96">
        <f t="shared" si="17"/>
        <v>529000</v>
      </c>
      <c r="I33" s="97">
        <f t="shared" si="17"/>
        <v>0</v>
      </c>
      <c r="J33" s="96">
        <f t="shared" si="17"/>
        <v>951000</v>
      </c>
      <c r="K33" s="97">
        <f t="shared" si="17"/>
        <v>0</v>
      </c>
      <c r="L33" s="96">
        <f t="shared" si="17"/>
        <v>634000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2114000</v>
      </c>
      <c r="Q33" s="97">
        <f>$I33      +$K33      +$M33      +$O33</f>
        <v>0</v>
      </c>
      <c r="R33" s="52">
        <f>IF(($L33      =0),0,((($N33      -$L33      )/$L33      )*100))</f>
        <v>-100</v>
      </c>
      <c r="S33" s="53">
        <f>IF(($M33      =0),0,((($O33      -$M33      )/$M33      )*100))</f>
        <v>0</v>
      </c>
      <c r="T33" s="52">
        <f>IF($E33   =0,0,($P33   /$E33   )*100)</f>
        <v>100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3175000</v>
      </c>
      <c r="C36" s="92">
        <v>0</v>
      </c>
      <c r="D36" s="92"/>
      <c r="E36" s="92">
        <f t="shared" si="18"/>
        <v>3175000</v>
      </c>
      <c r="F36" s="93">
        <v>3175000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3175000</v>
      </c>
      <c r="C40" s="95">
        <f>SUM(C35:C39)</f>
        <v>0</v>
      </c>
      <c r="D40" s="95"/>
      <c r="E40" s="95">
        <f t="shared" si="18"/>
        <v>3175000</v>
      </c>
      <c r="F40" s="96">
        <f t="shared" ref="F40:O40" si="25">SUM(F35:F39)</f>
        <v>3175000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7389000</v>
      </c>
      <c r="C67" s="104">
        <f>SUM(C9:C14,C17:C23,C26:C29,C32,C35:C39,C42:C52,C55:C58,C61:C65)</f>
        <v>0</v>
      </c>
      <c r="D67" s="104"/>
      <c r="E67" s="104">
        <f t="shared" si="35"/>
        <v>7389000</v>
      </c>
      <c r="F67" s="105">
        <f t="shared" ref="F67:O67" si="43">SUM(F9:F14,F17:F23,F26:F29,F32,F35:F39,F42:F52,F55:F58,F61:F65)</f>
        <v>7389000</v>
      </c>
      <c r="G67" s="106">
        <f t="shared" si="43"/>
        <v>4214000</v>
      </c>
      <c r="H67" s="105">
        <f t="shared" si="43"/>
        <v>736000</v>
      </c>
      <c r="I67" s="106">
        <f t="shared" si="43"/>
        <v>57037</v>
      </c>
      <c r="J67" s="105">
        <f t="shared" si="43"/>
        <v>1117000</v>
      </c>
      <c r="K67" s="106">
        <f t="shared" si="43"/>
        <v>0</v>
      </c>
      <c r="L67" s="105">
        <f t="shared" si="43"/>
        <v>2007000</v>
      </c>
      <c r="M67" s="106">
        <f t="shared" si="43"/>
        <v>0</v>
      </c>
      <c r="N67" s="105">
        <f t="shared" si="43"/>
        <v>354000</v>
      </c>
      <c r="O67" s="106">
        <f t="shared" si="43"/>
        <v>863403</v>
      </c>
      <c r="P67" s="105">
        <f t="shared" si="36"/>
        <v>4214000</v>
      </c>
      <c r="Q67" s="106">
        <f t="shared" si="37"/>
        <v>920440</v>
      </c>
      <c r="R67" s="61">
        <f t="shared" si="38"/>
        <v>-82.36173393124065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100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21.842429995253916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39665000</v>
      </c>
      <c r="C69" s="92">
        <v>0</v>
      </c>
      <c r="D69" s="92"/>
      <c r="E69" s="92">
        <f>$B69      +$C69      +$D69</f>
        <v>39665000</v>
      </c>
      <c r="F69" s="93">
        <v>39665000</v>
      </c>
      <c r="G69" s="94">
        <v>39665000</v>
      </c>
      <c r="H69" s="93">
        <v>11553000</v>
      </c>
      <c r="I69" s="94">
        <v>7260179</v>
      </c>
      <c r="J69" s="93">
        <v>4428000</v>
      </c>
      <c r="K69" s="94">
        <v>3081667</v>
      </c>
      <c r="L69" s="93">
        <v>12430000</v>
      </c>
      <c r="M69" s="94">
        <v>3925470</v>
      </c>
      <c r="N69" s="93">
        <v>11255000</v>
      </c>
      <c r="O69" s="94">
        <v>18833264</v>
      </c>
      <c r="P69" s="93">
        <f>$H69      +$J69      +$L69      +$N69</f>
        <v>39666000</v>
      </c>
      <c r="Q69" s="94">
        <f>$I69      +$K69      +$M69      +$O69</f>
        <v>33100580</v>
      </c>
      <c r="R69" s="48">
        <f>IF(($L69      =0),0,((($N69      -$L69      )/$L69      )*100))</f>
        <v>-9.4529364440868857</v>
      </c>
      <c r="S69" s="49">
        <f>IF(($M69      =0),0,((($O69      -$M69      )/$M69      )*100))</f>
        <v>379.77093188841081</v>
      </c>
      <c r="T69" s="48">
        <f>IF(($E69      =0),0,(($P69      /$E69      )*100))</f>
        <v>100.00252111433254</v>
      </c>
      <c r="U69" s="50">
        <f>IF(($E69      =0),0,(($Q69      /$E69      )*100))</f>
        <v>83.45034665322072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39665000</v>
      </c>
      <c r="C70" s="101">
        <f>C69</f>
        <v>0</v>
      </c>
      <c r="D70" s="101"/>
      <c r="E70" s="101">
        <f>$B70      +$C70      +$D70</f>
        <v>39665000</v>
      </c>
      <c r="F70" s="102">
        <f t="shared" ref="F70:O70" si="44">F69</f>
        <v>39665000</v>
      </c>
      <c r="G70" s="103">
        <f t="shared" si="44"/>
        <v>39665000</v>
      </c>
      <c r="H70" s="102">
        <f t="shared" si="44"/>
        <v>11553000</v>
      </c>
      <c r="I70" s="103">
        <f t="shared" si="44"/>
        <v>7260179</v>
      </c>
      <c r="J70" s="102">
        <f t="shared" si="44"/>
        <v>4428000</v>
      </c>
      <c r="K70" s="103">
        <f t="shared" si="44"/>
        <v>3081667</v>
      </c>
      <c r="L70" s="102">
        <f t="shared" si="44"/>
        <v>12430000</v>
      </c>
      <c r="M70" s="103">
        <f t="shared" si="44"/>
        <v>3925470</v>
      </c>
      <c r="N70" s="102">
        <f t="shared" si="44"/>
        <v>11255000</v>
      </c>
      <c r="O70" s="103">
        <f t="shared" si="44"/>
        <v>18833264</v>
      </c>
      <c r="P70" s="102">
        <f>$H70      +$J70      +$L70      +$N70</f>
        <v>39666000</v>
      </c>
      <c r="Q70" s="103">
        <f>$I70      +$K70      +$M70      +$O70</f>
        <v>33100580</v>
      </c>
      <c r="R70" s="57">
        <f>IF(($L70      =0),0,((($N70      -$L70      )/$L70      )*100))</f>
        <v>-9.4529364440868857</v>
      </c>
      <c r="S70" s="58">
        <f>IF(($M70      =0),0,((($O70      -$M70      )/$M70      )*100))</f>
        <v>379.77093188841081</v>
      </c>
      <c r="T70" s="57">
        <f>IF($E70   =0,0,($P70   /$E70   )*100)</f>
        <v>100.00252111433254</v>
      </c>
      <c r="U70" s="59">
        <f>IF($E70   =0,0,($Q70   /$E70 )*100)</f>
        <v>83.45034665322072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39665000</v>
      </c>
      <c r="C71" s="104">
        <f>C69</f>
        <v>0</v>
      </c>
      <c r="D71" s="104"/>
      <c r="E71" s="104">
        <f>$B71      +$C71      +$D71</f>
        <v>39665000</v>
      </c>
      <c r="F71" s="105">
        <f t="shared" ref="F71:O71" si="45">F69</f>
        <v>39665000</v>
      </c>
      <c r="G71" s="106">
        <f t="shared" si="45"/>
        <v>39665000</v>
      </c>
      <c r="H71" s="105">
        <f t="shared" si="45"/>
        <v>11553000</v>
      </c>
      <c r="I71" s="106">
        <f t="shared" si="45"/>
        <v>7260179</v>
      </c>
      <c r="J71" s="105">
        <f t="shared" si="45"/>
        <v>4428000</v>
      </c>
      <c r="K71" s="106">
        <f t="shared" si="45"/>
        <v>3081667</v>
      </c>
      <c r="L71" s="105">
        <f t="shared" si="45"/>
        <v>12430000</v>
      </c>
      <c r="M71" s="106">
        <f t="shared" si="45"/>
        <v>3925470</v>
      </c>
      <c r="N71" s="105">
        <f t="shared" si="45"/>
        <v>11255000</v>
      </c>
      <c r="O71" s="106">
        <f t="shared" si="45"/>
        <v>18833264</v>
      </c>
      <c r="P71" s="105">
        <f>$H71      +$J71      +$L71      +$N71</f>
        <v>39666000</v>
      </c>
      <c r="Q71" s="106">
        <f>$I71      +$K71      +$M71      +$O71</f>
        <v>33100580</v>
      </c>
      <c r="R71" s="61">
        <f>IF(($L71      =0),0,((($N71      -$L71      )/$L71      )*100))</f>
        <v>-9.4529364440868857</v>
      </c>
      <c r="S71" s="62">
        <f>IF(($M71      =0),0,((($O71      -$M71      )/$M71      )*100))</f>
        <v>379.77093188841081</v>
      </c>
      <c r="T71" s="61">
        <f>IF($E71   =0,0,($P71   /$E71   )*100)</f>
        <v>100.00252111433254</v>
      </c>
      <c r="U71" s="65">
        <f>IF($E71   =0,0,($Q71   /$E71   )*100)</f>
        <v>83.45034665322072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47054000</v>
      </c>
      <c r="C72" s="104">
        <f>SUM(C9:C14,C17:C23,C26:C29,C32,C35:C39,C42:C52,C55:C58,C61:C65,C69)</f>
        <v>0</v>
      </c>
      <c r="D72" s="104"/>
      <c r="E72" s="104">
        <f>$B72      +$C72      +$D72</f>
        <v>47054000</v>
      </c>
      <c r="F72" s="105">
        <f t="shared" ref="F72:O72" si="46">SUM(F9:F14,F17:F23,F26:F29,F32,F35:F39,F42:F52,F55:F58,F61:F65,F69)</f>
        <v>47054000</v>
      </c>
      <c r="G72" s="106">
        <f t="shared" si="46"/>
        <v>43879000</v>
      </c>
      <c r="H72" s="105">
        <f t="shared" si="46"/>
        <v>12289000</v>
      </c>
      <c r="I72" s="106">
        <f t="shared" si="46"/>
        <v>7317216</v>
      </c>
      <c r="J72" s="105">
        <f t="shared" si="46"/>
        <v>5545000</v>
      </c>
      <c r="K72" s="106">
        <f t="shared" si="46"/>
        <v>3081667</v>
      </c>
      <c r="L72" s="105">
        <f t="shared" si="46"/>
        <v>14437000</v>
      </c>
      <c r="M72" s="106">
        <f t="shared" si="46"/>
        <v>3925470</v>
      </c>
      <c r="N72" s="105">
        <f t="shared" si="46"/>
        <v>11609000</v>
      </c>
      <c r="O72" s="106">
        <f t="shared" si="46"/>
        <v>19696667</v>
      </c>
      <c r="P72" s="105">
        <f>$H72      +$J72      +$L72      +$N72</f>
        <v>43880000</v>
      </c>
      <c r="Q72" s="106">
        <f>$I72      +$K72      +$M72      +$O72</f>
        <v>34021020</v>
      </c>
      <c r="R72" s="61">
        <f>IF(($L72      =0),0,((($N72      -$L72      )/$L72      )*100))</f>
        <v>-19.588557179469419</v>
      </c>
      <c r="S72" s="62">
        <f>IF(($M72      =0),0,((($O72      -$M72      )/$M72      )*100))</f>
        <v>401.76582676724058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100.00227899450762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77.533717723740281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CEU6vj8ra0EBzwaBOl44Q9sj2k6hSHHJtHdv4dXcc2rJXRs2gzibaDPwE7sRjRPQD+5++9+ExL4Auk3bJ7DumA==" saltValue="g2NPIq3YxDwOtk/7dP49sQ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135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209000</v>
      </c>
      <c r="I10" s="94">
        <v>161264</v>
      </c>
      <c r="J10" s="93">
        <v>258000</v>
      </c>
      <c r="K10" s="94">
        <v>331520</v>
      </c>
      <c r="L10" s="93">
        <v>367000</v>
      </c>
      <c r="M10" s="94">
        <v>340591</v>
      </c>
      <c r="N10" s="93">
        <v>1116000</v>
      </c>
      <c r="O10" s="94">
        <v>799074</v>
      </c>
      <c r="P10" s="93">
        <f t="shared" ref="P10:P15" si="1">$H10      +$J10      +$L10      +$N10</f>
        <v>1950000</v>
      </c>
      <c r="Q10" s="94">
        <f t="shared" ref="Q10:Q15" si="2">$I10      +$K10      +$M10      +$O10</f>
        <v>1632449</v>
      </c>
      <c r="R10" s="48">
        <f t="shared" ref="R10:R15" si="3">IF(($L10      =0),0,((($N10      -$L10      )/$L10      )*100))</f>
        <v>204.08719346049048</v>
      </c>
      <c r="S10" s="49">
        <f t="shared" ref="S10:S15" si="4">IF(($M10      =0),0,((($O10      -$M10      )/$M10      )*100))</f>
        <v>134.61395045670614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83.715333333333334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3500000</v>
      </c>
      <c r="C11" s="92">
        <v>0</v>
      </c>
      <c r="D11" s="92"/>
      <c r="E11" s="92">
        <f t="shared" si="0"/>
        <v>3500000</v>
      </c>
      <c r="F11" s="93">
        <v>3500000</v>
      </c>
      <c r="G11" s="94">
        <v>3500000</v>
      </c>
      <c r="H11" s="93">
        <v>723000</v>
      </c>
      <c r="I11" s="94">
        <v>457433</v>
      </c>
      <c r="J11" s="93">
        <v>1210000</v>
      </c>
      <c r="K11" s="94">
        <v>960429</v>
      </c>
      <c r="L11" s="93">
        <v>668000</v>
      </c>
      <c r="M11" s="94">
        <v>669893</v>
      </c>
      <c r="N11" s="93">
        <v>555000</v>
      </c>
      <c r="O11" s="94">
        <v>1389654</v>
      </c>
      <c r="P11" s="93">
        <f t="shared" si="1"/>
        <v>3156000</v>
      </c>
      <c r="Q11" s="94">
        <f t="shared" si="2"/>
        <v>3477409</v>
      </c>
      <c r="R11" s="48">
        <f t="shared" si="3"/>
        <v>-16.91616766467066</v>
      </c>
      <c r="S11" s="49">
        <f t="shared" si="4"/>
        <v>107.44417392031265</v>
      </c>
      <c r="T11" s="48">
        <f t="shared" si="5"/>
        <v>90.171428571428564</v>
      </c>
      <c r="U11" s="50">
        <f t="shared" si="6"/>
        <v>99.35454285714286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5450000</v>
      </c>
      <c r="C15" s="95">
        <f>SUM(C9:C14)</f>
        <v>0</v>
      </c>
      <c r="D15" s="95"/>
      <c r="E15" s="95">
        <f t="shared" si="0"/>
        <v>5450000</v>
      </c>
      <c r="F15" s="96">
        <f t="shared" ref="F15:O15" si="7">SUM(F9:F14)</f>
        <v>5450000</v>
      </c>
      <c r="G15" s="97">
        <f t="shared" si="7"/>
        <v>5450000</v>
      </c>
      <c r="H15" s="96">
        <f t="shared" si="7"/>
        <v>932000</v>
      </c>
      <c r="I15" s="97">
        <f t="shared" si="7"/>
        <v>618697</v>
      </c>
      <c r="J15" s="96">
        <f t="shared" si="7"/>
        <v>1468000</v>
      </c>
      <c r="K15" s="97">
        <f t="shared" si="7"/>
        <v>1291949</v>
      </c>
      <c r="L15" s="96">
        <f t="shared" si="7"/>
        <v>1035000</v>
      </c>
      <c r="M15" s="97">
        <f t="shared" si="7"/>
        <v>1010484</v>
      </c>
      <c r="N15" s="96">
        <f t="shared" si="7"/>
        <v>1671000</v>
      </c>
      <c r="O15" s="97">
        <f t="shared" si="7"/>
        <v>2188728</v>
      </c>
      <c r="P15" s="96">
        <f t="shared" si="1"/>
        <v>5106000</v>
      </c>
      <c r="Q15" s="97">
        <f t="shared" si="2"/>
        <v>5109858</v>
      </c>
      <c r="R15" s="52">
        <f t="shared" si="3"/>
        <v>61.449275362318843</v>
      </c>
      <c r="S15" s="53">
        <f t="shared" si="4"/>
        <v>116.60194520645553</v>
      </c>
      <c r="T15" s="52">
        <f>IF((SUM($E9:$E13))=0,0,(P15/(SUM($E9:$E13))*100))</f>
        <v>93.688073394495405</v>
      </c>
      <c r="U15" s="54">
        <f>IF((SUM($E9:$E13))=0,0,(Q15/(SUM($E9:$E13))*100))</f>
        <v>93.758862385321095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31937000</v>
      </c>
      <c r="C20" s="92">
        <v>0</v>
      </c>
      <c r="D20" s="92"/>
      <c r="E20" s="92">
        <f t="shared" si="8"/>
        <v>31937000</v>
      </c>
      <c r="F20" s="93">
        <v>31937000</v>
      </c>
      <c r="G20" s="94">
        <v>31937000</v>
      </c>
      <c r="H20" s="93"/>
      <c r="I20" s="94"/>
      <c r="J20" s="93">
        <v>10853000</v>
      </c>
      <c r="K20" s="94">
        <v>7974812</v>
      </c>
      <c r="L20" s="93">
        <v>17438000</v>
      </c>
      <c r="M20" s="94">
        <v>19993854</v>
      </c>
      <c r="N20" s="93">
        <v>2478000</v>
      </c>
      <c r="O20" s="94">
        <v>2439546</v>
      </c>
      <c r="P20" s="93">
        <f t="shared" si="9"/>
        <v>30769000</v>
      </c>
      <c r="Q20" s="94">
        <f t="shared" si="10"/>
        <v>30408212</v>
      </c>
      <c r="R20" s="48">
        <f t="shared" si="11"/>
        <v>-85.789654776923967</v>
      </c>
      <c r="S20" s="49">
        <f t="shared" si="12"/>
        <v>-87.798520485345151</v>
      </c>
      <c r="T20" s="48">
        <f t="shared" si="13"/>
        <v>96.342799887278076</v>
      </c>
      <c r="U20" s="50">
        <f t="shared" si="14"/>
        <v>95.213113316842538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31937000</v>
      </c>
      <c r="C24" s="95">
        <f>SUM(C17:C23)</f>
        <v>0</v>
      </c>
      <c r="D24" s="95"/>
      <c r="E24" s="95">
        <f t="shared" si="8"/>
        <v>31937000</v>
      </c>
      <c r="F24" s="96">
        <f t="shared" ref="F24:O24" si="15">SUM(F17:F23)</f>
        <v>31937000</v>
      </c>
      <c r="G24" s="97">
        <f t="shared" si="15"/>
        <v>31937000</v>
      </c>
      <c r="H24" s="96">
        <f t="shared" si="15"/>
        <v>0</v>
      </c>
      <c r="I24" s="97">
        <f t="shared" si="15"/>
        <v>0</v>
      </c>
      <c r="J24" s="96">
        <f t="shared" si="15"/>
        <v>10853000</v>
      </c>
      <c r="K24" s="97">
        <f t="shared" si="15"/>
        <v>7974812</v>
      </c>
      <c r="L24" s="96">
        <f t="shared" si="15"/>
        <v>17438000</v>
      </c>
      <c r="M24" s="97">
        <f t="shared" si="15"/>
        <v>19993854</v>
      </c>
      <c r="N24" s="96">
        <f t="shared" si="15"/>
        <v>2478000</v>
      </c>
      <c r="O24" s="97">
        <f t="shared" si="15"/>
        <v>2439546</v>
      </c>
      <c r="P24" s="96">
        <f t="shared" si="9"/>
        <v>30769000</v>
      </c>
      <c r="Q24" s="97">
        <f t="shared" si="10"/>
        <v>30408212</v>
      </c>
      <c r="R24" s="52">
        <f t="shared" si="11"/>
        <v>-85.789654776923967</v>
      </c>
      <c r="S24" s="53">
        <f t="shared" si="12"/>
        <v>-87.798520485345151</v>
      </c>
      <c r="T24" s="52">
        <f>IF(($E24-$E19-$E23)   =0,0,($P24   /($E24-$E19-$E23)   )*100)</f>
        <v>96.342799887278076</v>
      </c>
      <c r="U24" s="54">
        <f>IF(($E24-$E19-$E23)   =0,0,($Q24   /($E24-$E19-$E23)   )*100)</f>
        <v>95.213113316842538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4143000</v>
      </c>
      <c r="C32" s="92">
        <v>0</v>
      </c>
      <c r="D32" s="92"/>
      <c r="E32" s="92">
        <f>$B32      +$C32      +$D32</f>
        <v>4143000</v>
      </c>
      <c r="F32" s="93">
        <v>4143000</v>
      </c>
      <c r="G32" s="94">
        <v>4143000</v>
      </c>
      <c r="H32" s="93">
        <v>781000</v>
      </c>
      <c r="I32" s="94">
        <v>1667536</v>
      </c>
      <c r="J32" s="93">
        <v>1173000</v>
      </c>
      <c r="K32" s="94">
        <v>1485559</v>
      </c>
      <c r="L32" s="93">
        <v>1238000</v>
      </c>
      <c r="M32" s="94">
        <v>587769</v>
      </c>
      <c r="N32" s="93">
        <v>950000</v>
      </c>
      <c r="O32" s="94">
        <v>369070</v>
      </c>
      <c r="P32" s="93">
        <f>$H32      +$J32      +$L32      +$N32</f>
        <v>4142000</v>
      </c>
      <c r="Q32" s="94">
        <f>$I32      +$K32      +$M32      +$O32</f>
        <v>4109934</v>
      </c>
      <c r="R32" s="48">
        <f>IF(($L32      =0),0,((($N32      -$L32      )/$L32      )*100))</f>
        <v>-23.263327948303715</v>
      </c>
      <c r="S32" s="49">
        <f>IF(($M32      =0),0,((($O32      -$M32      )/$M32      )*100))</f>
        <v>-37.208325039258625</v>
      </c>
      <c r="T32" s="48">
        <f>IF(($E32      =0),0,(($P32      /$E32      )*100))</f>
        <v>99.975862901279271</v>
      </c>
      <c r="U32" s="50">
        <f>IF(($E32      =0),0,(($Q32      /$E32      )*100))</f>
        <v>99.201882693700213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4143000</v>
      </c>
      <c r="C33" s="95">
        <f>C32</f>
        <v>0</v>
      </c>
      <c r="D33" s="95"/>
      <c r="E33" s="95">
        <f>$B33      +$C33      +$D33</f>
        <v>4143000</v>
      </c>
      <c r="F33" s="96">
        <f t="shared" ref="F33:O33" si="17">F32</f>
        <v>4143000</v>
      </c>
      <c r="G33" s="97">
        <f t="shared" si="17"/>
        <v>4143000</v>
      </c>
      <c r="H33" s="96">
        <f t="shared" si="17"/>
        <v>781000</v>
      </c>
      <c r="I33" s="97">
        <f t="shared" si="17"/>
        <v>1667536</v>
      </c>
      <c r="J33" s="96">
        <f t="shared" si="17"/>
        <v>1173000</v>
      </c>
      <c r="K33" s="97">
        <f t="shared" si="17"/>
        <v>1485559</v>
      </c>
      <c r="L33" s="96">
        <f t="shared" si="17"/>
        <v>1238000</v>
      </c>
      <c r="M33" s="97">
        <f t="shared" si="17"/>
        <v>587769</v>
      </c>
      <c r="N33" s="96">
        <f t="shared" si="17"/>
        <v>950000</v>
      </c>
      <c r="O33" s="97">
        <f t="shared" si="17"/>
        <v>369070</v>
      </c>
      <c r="P33" s="96">
        <f>$H33      +$J33      +$L33      +$N33</f>
        <v>4142000</v>
      </c>
      <c r="Q33" s="97">
        <f>$I33      +$K33      +$M33      +$O33</f>
        <v>4109934</v>
      </c>
      <c r="R33" s="52">
        <f>IF(($L33      =0),0,((($N33      -$L33      )/$L33      )*100))</f>
        <v>-23.263327948303715</v>
      </c>
      <c r="S33" s="53">
        <f>IF(($M33      =0),0,((($O33      -$M33      )/$M33      )*100))</f>
        <v>-37.208325039258625</v>
      </c>
      <c r="T33" s="52">
        <f>IF($E33   =0,0,($P33   /$E33   )*100)</f>
        <v>99.975862901279271</v>
      </c>
      <c r="U33" s="54">
        <f>IF($E33   =0,0,($Q33   /$E33   )*100)</f>
        <v>99.201882693700213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17100000</v>
      </c>
      <c r="C35" s="92">
        <v>0</v>
      </c>
      <c r="D35" s="92"/>
      <c r="E35" s="92">
        <f t="shared" ref="E35:E40" si="18">$B35      +$C35      +$D35</f>
        <v>17100000</v>
      </c>
      <c r="F35" s="93">
        <v>17100000</v>
      </c>
      <c r="G35" s="94">
        <v>17100000</v>
      </c>
      <c r="H35" s="93"/>
      <c r="I35" s="94">
        <v>518509</v>
      </c>
      <c r="J35" s="93"/>
      <c r="K35" s="94">
        <v>3794629</v>
      </c>
      <c r="L35" s="93">
        <v>697000</v>
      </c>
      <c r="M35" s="94">
        <v>5324743</v>
      </c>
      <c r="N35" s="93">
        <v>6543000</v>
      </c>
      <c r="O35" s="94">
        <v>5837159</v>
      </c>
      <c r="P35" s="93">
        <f t="shared" ref="P35:P40" si="19">$H35      +$J35      +$L35      +$N35</f>
        <v>7240000</v>
      </c>
      <c r="Q35" s="94">
        <f t="shared" ref="Q35:Q40" si="20">$I35      +$K35      +$M35      +$O35</f>
        <v>15475040</v>
      </c>
      <c r="R35" s="48">
        <f t="shared" ref="R35:R40" si="21">IF(($L35      =0),0,((($N35      -$L35      )/$L35      )*100))</f>
        <v>838.73744619799129</v>
      </c>
      <c r="S35" s="49">
        <f t="shared" ref="S35:S40" si="22">IF(($M35      =0),0,((($O35      -$M35      )/$M35      )*100))</f>
        <v>9.6233001292268945</v>
      </c>
      <c r="T35" s="48">
        <f t="shared" ref="T35:T39" si="23">IF(($E35      =0),0,(($P35      /$E35      )*100))</f>
        <v>42.33918128654971</v>
      </c>
      <c r="U35" s="50">
        <f t="shared" ref="U35:U39" si="24">IF(($E35      =0),0,(($Q35      /$E35      )*100))</f>
        <v>90.49730994152047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21365000</v>
      </c>
      <c r="C36" s="92">
        <v>0</v>
      </c>
      <c r="D36" s="92"/>
      <c r="E36" s="92">
        <f t="shared" si="18"/>
        <v>21365000</v>
      </c>
      <c r="F36" s="93">
        <v>21365000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38465000</v>
      </c>
      <c r="C40" s="95">
        <f>SUM(C35:C39)</f>
        <v>0</v>
      </c>
      <c r="D40" s="95"/>
      <c r="E40" s="95">
        <f t="shared" si="18"/>
        <v>38465000</v>
      </c>
      <c r="F40" s="96">
        <f t="shared" ref="F40:O40" si="25">SUM(F35:F39)</f>
        <v>38465000</v>
      </c>
      <c r="G40" s="97">
        <f t="shared" si="25"/>
        <v>17100000</v>
      </c>
      <c r="H40" s="96">
        <f t="shared" si="25"/>
        <v>0</v>
      </c>
      <c r="I40" s="97">
        <f t="shared" si="25"/>
        <v>518509</v>
      </c>
      <c r="J40" s="96">
        <f t="shared" si="25"/>
        <v>0</v>
      </c>
      <c r="K40" s="97">
        <f t="shared" si="25"/>
        <v>3794629</v>
      </c>
      <c r="L40" s="96">
        <f t="shared" si="25"/>
        <v>697000</v>
      </c>
      <c r="M40" s="97">
        <f t="shared" si="25"/>
        <v>5324743</v>
      </c>
      <c r="N40" s="96">
        <f t="shared" si="25"/>
        <v>6543000</v>
      </c>
      <c r="O40" s="97">
        <f t="shared" si="25"/>
        <v>5837159</v>
      </c>
      <c r="P40" s="96">
        <f t="shared" si="19"/>
        <v>7240000</v>
      </c>
      <c r="Q40" s="97">
        <f t="shared" si="20"/>
        <v>15475040</v>
      </c>
      <c r="R40" s="52">
        <f t="shared" si="21"/>
        <v>838.73744619799129</v>
      </c>
      <c r="S40" s="53">
        <f t="shared" si="22"/>
        <v>9.6233001292268945</v>
      </c>
      <c r="T40" s="52">
        <f>IF((+$E35+$E38) =0,0,(P40   /(+$E35+$E38) )*100)</f>
        <v>42.33918128654971</v>
      </c>
      <c r="U40" s="54">
        <f>IF((+$E35+$E38) =0,0,(Q40   /(+$E35+$E38) )*100)</f>
        <v>90.49730994152047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79995000</v>
      </c>
      <c r="C67" s="104">
        <f>SUM(C9:C14,C17:C23,C26:C29,C32,C35:C39,C42:C52,C55:C58,C61:C65)</f>
        <v>0</v>
      </c>
      <c r="D67" s="104"/>
      <c r="E67" s="104">
        <f t="shared" si="35"/>
        <v>79995000</v>
      </c>
      <c r="F67" s="105">
        <f t="shared" ref="F67:O67" si="43">SUM(F9:F14,F17:F23,F26:F29,F32,F35:F39,F42:F52,F55:F58,F61:F65)</f>
        <v>79995000</v>
      </c>
      <c r="G67" s="106">
        <f t="shared" si="43"/>
        <v>58630000</v>
      </c>
      <c r="H67" s="105">
        <f t="shared" si="43"/>
        <v>1713000</v>
      </c>
      <c r="I67" s="106">
        <f t="shared" si="43"/>
        <v>2804742</v>
      </c>
      <c r="J67" s="105">
        <f t="shared" si="43"/>
        <v>13494000</v>
      </c>
      <c r="K67" s="106">
        <f t="shared" si="43"/>
        <v>14546949</v>
      </c>
      <c r="L67" s="105">
        <f t="shared" si="43"/>
        <v>20408000</v>
      </c>
      <c r="M67" s="106">
        <f t="shared" si="43"/>
        <v>26916850</v>
      </c>
      <c r="N67" s="105">
        <f t="shared" si="43"/>
        <v>11642000</v>
      </c>
      <c r="O67" s="106">
        <f t="shared" si="43"/>
        <v>10834503</v>
      </c>
      <c r="P67" s="105">
        <f t="shared" si="36"/>
        <v>47257000</v>
      </c>
      <c r="Q67" s="106">
        <f t="shared" si="37"/>
        <v>55103044</v>
      </c>
      <c r="R67" s="61">
        <f t="shared" si="38"/>
        <v>-42.953743629949038</v>
      </c>
      <c r="S67" s="62">
        <f t="shared" si="39"/>
        <v>-59.748250631110253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80.602080845983281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93.984383421456599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65161000</v>
      </c>
      <c r="C69" s="92">
        <v>5000000</v>
      </c>
      <c r="D69" s="92"/>
      <c r="E69" s="92">
        <f>$B69      +$C69      +$D69</f>
        <v>70161000</v>
      </c>
      <c r="F69" s="93">
        <v>70161000</v>
      </c>
      <c r="G69" s="94">
        <v>70161000</v>
      </c>
      <c r="H69" s="93">
        <v>5352000</v>
      </c>
      <c r="I69" s="94">
        <v>1738669</v>
      </c>
      <c r="J69" s="93">
        <v>33895000</v>
      </c>
      <c r="K69" s="94">
        <v>28602623</v>
      </c>
      <c r="L69" s="93">
        <v>8599000</v>
      </c>
      <c r="M69" s="94">
        <v>7040771</v>
      </c>
      <c r="N69" s="93">
        <v>22314000</v>
      </c>
      <c r="O69" s="94">
        <v>27440214</v>
      </c>
      <c r="P69" s="93">
        <f>$H69      +$J69      +$L69      +$N69</f>
        <v>70160000</v>
      </c>
      <c r="Q69" s="94">
        <f>$I69      +$K69      +$M69      +$O69</f>
        <v>64822277</v>
      </c>
      <c r="R69" s="48">
        <f>IF(($L69      =0),0,((($N69      -$L69      )/$L69      )*100))</f>
        <v>159.49529015001744</v>
      </c>
      <c r="S69" s="49">
        <f>IF(($M69      =0),0,((($O69      -$M69      )/$M69      )*100))</f>
        <v>289.73308462951002</v>
      </c>
      <c r="T69" s="48">
        <f>IF(($E69      =0),0,(($P69      /$E69      )*100))</f>
        <v>99.998574706745913</v>
      </c>
      <c r="U69" s="50">
        <f>IF(($E69      =0),0,(($Q69      /$E69      )*100))</f>
        <v>92.390754122660738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65161000</v>
      </c>
      <c r="C70" s="101">
        <f>C69</f>
        <v>5000000</v>
      </c>
      <c r="D70" s="101"/>
      <c r="E70" s="101">
        <f>$B70      +$C70      +$D70</f>
        <v>70161000</v>
      </c>
      <c r="F70" s="102">
        <f t="shared" ref="F70:O70" si="44">F69</f>
        <v>70161000</v>
      </c>
      <c r="G70" s="103">
        <f t="shared" si="44"/>
        <v>70161000</v>
      </c>
      <c r="H70" s="102">
        <f t="shared" si="44"/>
        <v>5352000</v>
      </c>
      <c r="I70" s="103">
        <f t="shared" si="44"/>
        <v>1738669</v>
      </c>
      <c r="J70" s="102">
        <f t="shared" si="44"/>
        <v>33895000</v>
      </c>
      <c r="K70" s="103">
        <f t="shared" si="44"/>
        <v>28602623</v>
      </c>
      <c r="L70" s="102">
        <f t="shared" si="44"/>
        <v>8599000</v>
      </c>
      <c r="M70" s="103">
        <f t="shared" si="44"/>
        <v>7040771</v>
      </c>
      <c r="N70" s="102">
        <f t="shared" si="44"/>
        <v>22314000</v>
      </c>
      <c r="O70" s="103">
        <f t="shared" si="44"/>
        <v>27440214</v>
      </c>
      <c r="P70" s="102">
        <f>$H70      +$J70      +$L70      +$N70</f>
        <v>70160000</v>
      </c>
      <c r="Q70" s="103">
        <f>$I70      +$K70      +$M70      +$O70</f>
        <v>64822277</v>
      </c>
      <c r="R70" s="57">
        <f>IF(($L70      =0),0,((($N70      -$L70      )/$L70      )*100))</f>
        <v>159.49529015001744</v>
      </c>
      <c r="S70" s="58">
        <f>IF(($M70      =0),0,((($O70      -$M70      )/$M70      )*100))</f>
        <v>289.73308462951002</v>
      </c>
      <c r="T70" s="57">
        <f>IF($E70   =0,0,($P70   /$E70   )*100)</f>
        <v>99.998574706745913</v>
      </c>
      <c r="U70" s="59">
        <f>IF($E70   =0,0,($Q70   /$E70 )*100)</f>
        <v>92.390754122660738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65161000</v>
      </c>
      <c r="C71" s="104">
        <f>C69</f>
        <v>5000000</v>
      </c>
      <c r="D71" s="104"/>
      <c r="E71" s="104">
        <f>$B71      +$C71      +$D71</f>
        <v>70161000</v>
      </c>
      <c r="F71" s="105">
        <f t="shared" ref="F71:O71" si="45">F69</f>
        <v>70161000</v>
      </c>
      <c r="G71" s="106">
        <f t="shared" si="45"/>
        <v>70161000</v>
      </c>
      <c r="H71" s="105">
        <f t="shared" si="45"/>
        <v>5352000</v>
      </c>
      <c r="I71" s="106">
        <f t="shared" si="45"/>
        <v>1738669</v>
      </c>
      <c r="J71" s="105">
        <f t="shared" si="45"/>
        <v>33895000</v>
      </c>
      <c r="K71" s="106">
        <f t="shared" si="45"/>
        <v>28602623</v>
      </c>
      <c r="L71" s="105">
        <f t="shared" si="45"/>
        <v>8599000</v>
      </c>
      <c r="M71" s="106">
        <f t="shared" si="45"/>
        <v>7040771</v>
      </c>
      <c r="N71" s="105">
        <f t="shared" si="45"/>
        <v>22314000</v>
      </c>
      <c r="O71" s="106">
        <f t="shared" si="45"/>
        <v>27440214</v>
      </c>
      <c r="P71" s="105">
        <f>$H71      +$J71      +$L71      +$N71</f>
        <v>70160000</v>
      </c>
      <c r="Q71" s="106">
        <f>$I71      +$K71      +$M71      +$O71</f>
        <v>64822277</v>
      </c>
      <c r="R71" s="61">
        <f>IF(($L71      =0),0,((($N71      -$L71      )/$L71      )*100))</f>
        <v>159.49529015001744</v>
      </c>
      <c r="S71" s="62">
        <f>IF(($M71      =0),0,((($O71      -$M71      )/$M71      )*100))</f>
        <v>289.73308462951002</v>
      </c>
      <c r="T71" s="61">
        <f>IF($E71   =0,0,($P71   /$E71   )*100)</f>
        <v>99.998574706745913</v>
      </c>
      <c r="U71" s="65">
        <f>IF($E71   =0,0,($Q71   /$E71   )*100)</f>
        <v>92.390754122660738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145156000</v>
      </c>
      <c r="C72" s="104">
        <f>SUM(C9:C14,C17:C23,C26:C29,C32,C35:C39,C42:C52,C55:C58,C61:C65,C69)</f>
        <v>5000000</v>
      </c>
      <c r="D72" s="104"/>
      <c r="E72" s="104">
        <f>$B72      +$C72      +$D72</f>
        <v>150156000</v>
      </c>
      <c r="F72" s="105">
        <f t="shared" ref="F72:O72" si="46">SUM(F9:F14,F17:F23,F26:F29,F32,F35:F39,F42:F52,F55:F58,F61:F65,F69)</f>
        <v>150156000</v>
      </c>
      <c r="G72" s="106">
        <f t="shared" si="46"/>
        <v>128791000</v>
      </c>
      <c r="H72" s="105">
        <f t="shared" si="46"/>
        <v>7065000</v>
      </c>
      <c r="I72" s="106">
        <f t="shared" si="46"/>
        <v>4543411</v>
      </c>
      <c r="J72" s="105">
        <f t="shared" si="46"/>
        <v>47389000</v>
      </c>
      <c r="K72" s="106">
        <f t="shared" si="46"/>
        <v>43149572</v>
      </c>
      <c r="L72" s="105">
        <f t="shared" si="46"/>
        <v>29007000</v>
      </c>
      <c r="M72" s="106">
        <f t="shared" si="46"/>
        <v>33957621</v>
      </c>
      <c r="N72" s="105">
        <f t="shared" si="46"/>
        <v>33956000</v>
      </c>
      <c r="O72" s="106">
        <f t="shared" si="46"/>
        <v>38274717</v>
      </c>
      <c r="P72" s="105">
        <f>$H72      +$J72      +$L72      +$N72</f>
        <v>117417000</v>
      </c>
      <c r="Q72" s="106">
        <f>$I72      +$K72      +$M72      +$O72</f>
        <v>119925321</v>
      </c>
      <c r="R72" s="61">
        <f>IF(($L72      =0),0,((($N72      -$L72      )/$L72      )*100))</f>
        <v>17.06139897266177</v>
      </c>
      <c r="S72" s="62">
        <f>IF(($M72      =0),0,((($O72      -$M72      )/$M72      )*100))</f>
        <v>12.713187416751015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91.168637560077954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93.116227842007589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uAVQUDZ5uYczRJuhsfI6y861wKPlbaZMBjmmXBlc5SFPqHC62rmdHFOYyR/VlymRGAAcSD2UDfCafLvytsivKw==" saltValue="h1N/WutgEFW4XEZGZQC0Q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136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2100000</v>
      </c>
      <c r="C10" s="92">
        <v>0</v>
      </c>
      <c r="D10" s="92"/>
      <c r="E10" s="92">
        <f t="shared" ref="E10:E15" si="0">$B10      +$C10      +$D10</f>
        <v>2100000</v>
      </c>
      <c r="F10" s="93">
        <v>2100000</v>
      </c>
      <c r="G10" s="94">
        <v>2100000</v>
      </c>
      <c r="H10" s="93">
        <v>161000</v>
      </c>
      <c r="I10" s="94"/>
      <c r="J10" s="93">
        <v>275000</v>
      </c>
      <c r="K10" s="94"/>
      <c r="L10" s="93">
        <v>570000</v>
      </c>
      <c r="M10" s="94"/>
      <c r="N10" s="93">
        <v>1093000</v>
      </c>
      <c r="O10" s="94"/>
      <c r="P10" s="93">
        <f t="shared" ref="P10:P15" si="1">$H10      +$J10      +$L10      +$N10</f>
        <v>2099000</v>
      </c>
      <c r="Q10" s="94">
        <f t="shared" ref="Q10:Q15" si="2">$I10      +$K10      +$M10      +$O10</f>
        <v>0</v>
      </c>
      <c r="R10" s="48">
        <f t="shared" ref="R10:R15" si="3">IF(($L10      =0),0,((($N10      -$L10      )/$L10      )*100))</f>
        <v>91.754385964912274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99.952380952380949</v>
      </c>
      <c r="U10" s="50">
        <f t="shared" ref="U10:U14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2100000</v>
      </c>
      <c r="C15" s="95">
        <f>SUM(C9:C14)</f>
        <v>0</v>
      </c>
      <c r="D15" s="95"/>
      <c r="E15" s="95">
        <f t="shared" si="0"/>
        <v>2100000</v>
      </c>
      <c r="F15" s="96">
        <f t="shared" ref="F15:O15" si="7">SUM(F9:F14)</f>
        <v>2100000</v>
      </c>
      <c r="G15" s="97">
        <f t="shared" si="7"/>
        <v>2100000</v>
      </c>
      <c r="H15" s="96">
        <f t="shared" si="7"/>
        <v>161000</v>
      </c>
      <c r="I15" s="97">
        <f t="shared" si="7"/>
        <v>0</v>
      </c>
      <c r="J15" s="96">
        <f t="shared" si="7"/>
        <v>275000</v>
      </c>
      <c r="K15" s="97">
        <f t="shared" si="7"/>
        <v>0</v>
      </c>
      <c r="L15" s="96">
        <f t="shared" si="7"/>
        <v>570000</v>
      </c>
      <c r="M15" s="97">
        <f t="shared" si="7"/>
        <v>0</v>
      </c>
      <c r="N15" s="96">
        <f t="shared" si="7"/>
        <v>1093000</v>
      </c>
      <c r="O15" s="97">
        <f t="shared" si="7"/>
        <v>0</v>
      </c>
      <c r="P15" s="96">
        <f t="shared" si="1"/>
        <v>2099000</v>
      </c>
      <c r="Q15" s="97">
        <f t="shared" si="2"/>
        <v>0</v>
      </c>
      <c r="R15" s="52">
        <f t="shared" si="3"/>
        <v>91.754385964912274</v>
      </c>
      <c r="S15" s="53">
        <f t="shared" si="4"/>
        <v>0</v>
      </c>
      <c r="T15" s="52">
        <f>IF((SUM($E9:$E13))=0,0,(P15/(SUM($E9:$E13))*100))</f>
        <v>99.952380952380949</v>
      </c>
      <c r="U15" s="54">
        <f>IF((SUM($E9:$E13))=0,0,(Q15/(SUM($E9:$E13))*100))</f>
        <v>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1589000</v>
      </c>
      <c r="C32" s="92">
        <v>0</v>
      </c>
      <c r="D32" s="92"/>
      <c r="E32" s="92">
        <f>$B32      +$C32      +$D32</f>
        <v>1589000</v>
      </c>
      <c r="F32" s="93">
        <v>1589000</v>
      </c>
      <c r="G32" s="94">
        <v>1589000</v>
      </c>
      <c r="H32" s="93">
        <v>348000</v>
      </c>
      <c r="I32" s="94"/>
      <c r="J32" s="93">
        <v>419000</v>
      </c>
      <c r="K32" s="94"/>
      <c r="L32" s="93">
        <v>342000</v>
      </c>
      <c r="M32" s="94"/>
      <c r="N32" s="93">
        <v>455000</v>
      </c>
      <c r="O32" s="94"/>
      <c r="P32" s="93">
        <f>$H32      +$J32      +$L32      +$N32</f>
        <v>1564000</v>
      </c>
      <c r="Q32" s="94">
        <f>$I32      +$K32      +$M32      +$O32</f>
        <v>0</v>
      </c>
      <c r="R32" s="48">
        <f>IF(($L32      =0),0,((($N32      -$L32      )/$L32      )*100))</f>
        <v>33.040935672514621</v>
      </c>
      <c r="S32" s="49">
        <f>IF(($M32      =0),0,((($O32      -$M32      )/$M32      )*100))</f>
        <v>0</v>
      </c>
      <c r="T32" s="48">
        <f>IF(($E32      =0),0,(($P32      /$E32      )*100))</f>
        <v>98.426683448709881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1589000</v>
      </c>
      <c r="C33" s="95">
        <f>C32</f>
        <v>0</v>
      </c>
      <c r="D33" s="95"/>
      <c r="E33" s="95">
        <f>$B33      +$C33      +$D33</f>
        <v>1589000</v>
      </c>
      <c r="F33" s="96">
        <f t="shared" ref="F33:O33" si="17">F32</f>
        <v>1589000</v>
      </c>
      <c r="G33" s="97">
        <f t="shared" si="17"/>
        <v>1589000</v>
      </c>
      <c r="H33" s="96">
        <f t="shared" si="17"/>
        <v>348000</v>
      </c>
      <c r="I33" s="97">
        <f t="shared" si="17"/>
        <v>0</v>
      </c>
      <c r="J33" s="96">
        <f t="shared" si="17"/>
        <v>419000</v>
      </c>
      <c r="K33" s="97">
        <f t="shared" si="17"/>
        <v>0</v>
      </c>
      <c r="L33" s="96">
        <f t="shared" si="17"/>
        <v>342000</v>
      </c>
      <c r="M33" s="97">
        <f t="shared" si="17"/>
        <v>0</v>
      </c>
      <c r="N33" s="96">
        <f t="shared" si="17"/>
        <v>455000</v>
      </c>
      <c r="O33" s="97">
        <f t="shared" si="17"/>
        <v>0</v>
      </c>
      <c r="P33" s="96">
        <f>$H33      +$J33      +$L33      +$N33</f>
        <v>1564000</v>
      </c>
      <c r="Q33" s="97">
        <f>$I33      +$K33      +$M33      +$O33</f>
        <v>0</v>
      </c>
      <c r="R33" s="52">
        <f>IF(($L33      =0),0,((($N33      -$L33      )/$L33      )*100))</f>
        <v>33.040935672514621</v>
      </c>
      <c r="S33" s="53">
        <f>IF(($M33      =0),0,((($O33      -$M33      )/$M33      )*100))</f>
        <v>0</v>
      </c>
      <c r="T33" s="52">
        <f>IF($E33   =0,0,($P33   /$E33   )*100)</f>
        <v>98.426683448709881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14111000</v>
      </c>
      <c r="C35" s="92">
        <v>0</v>
      </c>
      <c r="D35" s="92"/>
      <c r="E35" s="92">
        <f t="shared" ref="E35:E40" si="18">$B35      +$C35      +$D35</f>
        <v>14111000</v>
      </c>
      <c r="F35" s="93">
        <v>14111000</v>
      </c>
      <c r="G35" s="94">
        <v>14111000</v>
      </c>
      <c r="H35" s="93"/>
      <c r="I35" s="94"/>
      <c r="J35" s="93">
        <v>5189000</v>
      </c>
      <c r="K35" s="94"/>
      <c r="L35" s="93">
        <v>1175000</v>
      </c>
      <c r="M35" s="94"/>
      <c r="N35" s="93">
        <v>4024000</v>
      </c>
      <c r="O35" s="94"/>
      <c r="P35" s="93">
        <f t="shared" ref="P35:P40" si="19">$H35      +$J35      +$L35      +$N35</f>
        <v>10388000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242.46808510638294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73.616327687619588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6466000</v>
      </c>
      <c r="C36" s="92">
        <v>0</v>
      </c>
      <c r="D36" s="92"/>
      <c r="E36" s="92">
        <f t="shared" si="18"/>
        <v>6466000</v>
      </c>
      <c r="F36" s="93">
        <v>6466000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20577000</v>
      </c>
      <c r="C40" s="95">
        <f>SUM(C35:C39)</f>
        <v>0</v>
      </c>
      <c r="D40" s="95"/>
      <c r="E40" s="95">
        <f t="shared" si="18"/>
        <v>20577000</v>
      </c>
      <c r="F40" s="96">
        <f t="shared" ref="F40:O40" si="25">SUM(F35:F39)</f>
        <v>20577000</v>
      </c>
      <c r="G40" s="97">
        <f t="shared" si="25"/>
        <v>14111000</v>
      </c>
      <c r="H40" s="96">
        <f t="shared" si="25"/>
        <v>0</v>
      </c>
      <c r="I40" s="97">
        <f t="shared" si="25"/>
        <v>0</v>
      </c>
      <c r="J40" s="96">
        <f t="shared" si="25"/>
        <v>5189000</v>
      </c>
      <c r="K40" s="97">
        <f t="shared" si="25"/>
        <v>0</v>
      </c>
      <c r="L40" s="96">
        <f t="shared" si="25"/>
        <v>1175000</v>
      </c>
      <c r="M40" s="97">
        <f t="shared" si="25"/>
        <v>0</v>
      </c>
      <c r="N40" s="96">
        <f t="shared" si="25"/>
        <v>4024000</v>
      </c>
      <c r="O40" s="97">
        <f t="shared" si="25"/>
        <v>0</v>
      </c>
      <c r="P40" s="96">
        <f t="shared" si="19"/>
        <v>10388000</v>
      </c>
      <c r="Q40" s="97">
        <f t="shared" si="20"/>
        <v>0</v>
      </c>
      <c r="R40" s="52">
        <f t="shared" si="21"/>
        <v>242.46808510638294</v>
      </c>
      <c r="S40" s="53">
        <f t="shared" si="22"/>
        <v>0</v>
      </c>
      <c r="T40" s="52">
        <f>IF((+$E35+$E38) =0,0,(P40   /(+$E35+$E38) )*100)</f>
        <v>73.616327687619588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24266000</v>
      </c>
      <c r="C67" s="104">
        <f>SUM(C9:C14,C17:C23,C26:C29,C32,C35:C39,C42:C52,C55:C58,C61:C65)</f>
        <v>0</v>
      </c>
      <c r="D67" s="104"/>
      <c r="E67" s="104">
        <f t="shared" si="35"/>
        <v>24266000</v>
      </c>
      <c r="F67" s="105">
        <f t="shared" ref="F67:O67" si="43">SUM(F9:F14,F17:F23,F26:F29,F32,F35:F39,F42:F52,F55:F58,F61:F65)</f>
        <v>24266000</v>
      </c>
      <c r="G67" s="106">
        <f t="shared" si="43"/>
        <v>17800000</v>
      </c>
      <c r="H67" s="105">
        <f t="shared" si="43"/>
        <v>509000</v>
      </c>
      <c r="I67" s="106">
        <f t="shared" si="43"/>
        <v>0</v>
      </c>
      <c r="J67" s="105">
        <f t="shared" si="43"/>
        <v>5883000</v>
      </c>
      <c r="K67" s="106">
        <f t="shared" si="43"/>
        <v>0</v>
      </c>
      <c r="L67" s="105">
        <f t="shared" si="43"/>
        <v>2087000</v>
      </c>
      <c r="M67" s="106">
        <f t="shared" si="43"/>
        <v>0</v>
      </c>
      <c r="N67" s="105">
        <f t="shared" si="43"/>
        <v>5572000</v>
      </c>
      <c r="O67" s="106">
        <f t="shared" si="43"/>
        <v>0</v>
      </c>
      <c r="P67" s="105">
        <f t="shared" si="36"/>
        <v>14051000</v>
      </c>
      <c r="Q67" s="106">
        <f t="shared" si="37"/>
        <v>0</v>
      </c>
      <c r="R67" s="61">
        <f t="shared" si="38"/>
        <v>166.98610445615716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78.938202247191015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15836000</v>
      </c>
      <c r="C69" s="92">
        <v>0</v>
      </c>
      <c r="D69" s="92"/>
      <c r="E69" s="92">
        <f>$B69      +$C69      +$D69</f>
        <v>15836000</v>
      </c>
      <c r="F69" s="93">
        <v>15836000</v>
      </c>
      <c r="G69" s="94">
        <v>15836000</v>
      </c>
      <c r="H69" s="93">
        <v>4124000</v>
      </c>
      <c r="I69" s="94"/>
      <c r="J69" s="93">
        <v>3905000</v>
      </c>
      <c r="K69" s="94"/>
      <c r="L69" s="93">
        <v>3817000</v>
      </c>
      <c r="M69" s="94"/>
      <c r="N69" s="93">
        <v>3990000</v>
      </c>
      <c r="O69" s="94"/>
      <c r="P69" s="93">
        <f>$H69      +$J69      +$L69      +$N69</f>
        <v>15836000</v>
      </c>
      <c r="Q69" s="94">
        <f>$I69      +$K69      +$M69      +$O69</f>
        <v>0</v>
      </c>
      <c r="R69" s="48">
        <f>IF(($L69      =0),0,((($N69      -$L69      )/$L69      )*100))</f>
        <v>4.5323552528163482</v>
      </c>
      <c r="S69" s="49">
        <f>IF(($M69      =0),0,((($O69      -$M69      )/$M69      )*100))</f>
        <v>0</v>
      </c>
      <c r="T69" s="48">
        <f>IF(($E69      =0),0,(($P69      /$E69      )*100))</f>
        <v>100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15836000</v>
      </c>
      <c r="C70" s="101">
        <f>C69</f>
        <v>0</v>
      </c>
      <c r="D70" s="101"/>
      <c r="E70" s="101">
        <f>$B70      +$C70      +$D70</f>
        <v>15836000</v>
      </c>
      <c r="F70" s="102">
        <f t="shared" ref="F70:O70" si="44">F69</f>
        <v>15836000</v>
      </c>
      <c r="G70" s="103">
        <f t="shared" si="44"/>
        <v>15836000</v>
      </c>
      <c r="H70" s="102">
        <f t="shared" si="44"/>
        <v>4124000</v>
      </c>
      <c r="I70" s="103">
        <f t="shared" si="44"/>
        <v>0</v>
      </c>
      <c r="J70" s="102">
        <f t="shared" si="44"/>
        <v>3905000</v>
      </c>
      <c r="K70" s="103">
        <f t="shared" si="44"/>
        <v>0</v>
      </c>
      <c r="L70" s="102">
        <f t="shared" si="44"/>
        <v>3817000</v>
      </c>
      <c r="M70" s="103">
        <f t="shared" si="44"/>
        <v>0</v>
      </c>
      <c r="N70" s="102">
        <f t="shared" si="44"/>
        <v>3990000</v>
      </c>
      <c r="O70" s="103">
        <f t="shared" si="44"/>
        <v>0</v>
      </c>
      <c r="P70" s="102">
        <f>$H70      +$J70      +$L70      +$N70</f>
        <v>15836000</v>
      </c>
      <c r="Q70" s="103">
        <f>$I70      +$K70      +$M70      +$O70</f>
        <v>0</v>
      </c>
      <c r="R70" s="57">
        <f>IF(($L70      =0),0,((($N70      -$L70      )/$L70      )*100))</f>
        <v>4.5323552528163482</v>
      </c>
      <c r="S70" s="58">
        <f>IF(($M70      =0),0,((($O70      -$M70      )/$M70      )*100))</f>
        <v>0</v>
      </c>
      <c r="T70" s="57">
        <f>IF($E70   =0,0,($P70   /$E70   )*100)</f>
        <v>100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15836000</v>
      </c>
      <c r="C71" s="104">
        <f>C69</f>
        <v>0</v>
      </c>
      <c r="D71" s="104"/>
      <c r="E71" s="104">
        <f>$B71      +$C71      +$D71</f>
        <v>15836000</v>
      </c>
      <c r="F71" s="105">
        <f t="shared" ref="F71:O71" si="45">F69</f>
        <v>15836000</v>
      </c>
      <c r="G71" s="106">
        <f t="shared" si="45"/>
        <v>15836000</v>
      </c>
      <c r="H71" s="105">
        <f t="shared" si="45"/>
        <v>4124000</v>
      </c>
      <c r="I71" s="106">
        <f t="shared" si="45"/>
        <v>0</v>
      </c>
      <c r="J71" s="105">
        <f t="shared" si="45"/>
        <v>3905000</v>
      </c>
      <c r="K71" s="106">
        <f t="shared" si="45"/>
        <v>0</v>
      </c>
      <c r="L71" s="105">
        <f t="shared" si="45"/>
        <v>3817000</v>
      </c>
      <c r="M71" s="106">
        <f t="shared" si="45"/>
        <v>0</v>
      </c>
      <c r="N71" s="105">
        <f t="shared" si="45"/>
        <v>3990000</v>
      </c>
      <c r="O71" s="106">
        <f t="shared" si="45"/>
        <v>0</v>
      </c>
      <c r="P71" s="105">
        <f>$H71      +$J71      +$L71      +$N71</f>
        <v>15836000</v>
      </c>
      <c r="Q71" s="106">
        <f>$I71      +$K71      +$M71      +$O71</f>
        <v>0</v>
      </c>
      <c r="R71" s="61">
        <f>IF(($L71      =0),0,((($N71      -$L71      )/$L71      )*100))</f>
        <v>4.5323552528163482</v>
      </c>
      <c r="S71" s="62">
        <f>IF(($M71      =0),0,((($O71      -$M71      )/$M71      )*100))</f>
        <v>0</v>
      </c>
      <c r="T71" s="61">
        <f>IF($E71   =0,0,($P71   /$E71   )*100)</f>
        <v>100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40102000</v>
      </c>
      <c r="C72" s="104">
        <f>SUM(C9:C14,C17:C23,C26:C29,C32,C35:C39,C42:C52,C55:C58,C61:C65,C69)</f>
        <v>0</v>
      </c>
      <c r="D72" s="104"/>
      <c r="E72" s="104">
        <f>$B72      +$C72      +$D72</f>
        <v>40102000</v>
      </c>
      <c r="F72" s="105">
        <f t="shared" ref="F72:O72" si="46">SUM(F9:F14,F17:F23,F26:F29,F32,F35:F39,F42:F52,F55:F58,F61:F65,F69)</f>
        <v>40102000</v>
      </c>
      <c r="G72" s="106">
        <f t="shared" si="46"/>
        <v>33636000</v>
      </c>
      <c r="H72" s="105">
        <f t="shared" si="46"/>
        <v>4633000</v>
      </c>
      <c r="I72" s="106">
        <f t="shared" si="46"/>
        <v>0</v>
      </c>
      <c r="J72" s="105">
        <f t="shared" si="46"/>
        <v>9788000</v>
      </c>
      <c r="K72" s="106">
        <f t="shared" si="46"/>
        <v>0</v>
      </c>
      <c r="L72" s="105">
        <f t="shared" si="46"/>
        <v>5904000</v>
      </c>
      <c r="M72" s="106">
        <f t="shared" si="46"/>
        <v>0</v>
      </c>
      <c r="N72" s="105">
        <f t="shared" si="46"/>
        <v>9562000</v>
      </c>
      <c r="O72" s="106">
        <f t="shared" si="46"/>
        <v>0</v>
      </c>
      <c r="P72" s="105">
        <f>$H72      +$J72      +$L72      +$N72</f>
        <v>29887000</v>
      </c>
      <c r="Q72" s="106">
        <f>$I72      +$K72      +$M72      +$O72</f>
        <v>0</v>
      </c>
      <c r="R72" s="61">
        <f>IF(($L72      =0),0,((($N72      -$L72      )/$L72      )*100))</f>
        <v>61.957994579945797</v>
      </c>
      <c r="S72" s="62">
        <f>IF(($M72      =0),0,((($O72      -$M72      )/$M72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88.854203829230585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0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n/0k9eNEr755BO2m10vBwyWysG5GtWi9mTmzg0/aYVdSt32j0Xom57hQk5ZTqfvjMgmPVnA9lBDrP73RFHf5pQ==" saltValue="d6Z/ViTfoY+TTQwVx090fQ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137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94000</v>
      </c>
      <c r="I10" s="94">
        <v>46174</v>
      </c>
      <c r="J10" s="93">
        <v>288000</v>
      </c>
      <c r="K10" s="94"/>
      <c r="L10" s="93">
        <v>519000</v>
      </c>
      <c r="M10" s="94">
        <v>159983</v>
      </c>
      <c r="N10" s="93">
        <v>867000</v>
      </c>
      <c r="O10" s="94"/>
      <c r="P10" s="93">
        <f t="shared" ref="P10:P15" si="1">$H10      +$J10      +$L10      +$N10</f>
        <v>1768000</v>
      </c>
      <c r="Q10" s="94">
        <f t="shared" ref="Q10:Q15" si="2">$I10      +$K10      +$M10      +$O10</f>
        <v>206157</v>
      </c>
      <c r="R10" s="48">
        <f t="shared" ref="R10:R15" si="3">IF(($L10      =0),0,((($N10      -$L10      )/$L10      )*100))</f>
        <v>67.052023121387279</v>
      </c>
      <c r="S10" s="49">
        <f t="shared" ref="S10:S15" si="4">IF(($M10      =0),0,((($O10      -$M10      )/$M10      )*100))</f>
        <v>-100</v>
      </c>
      <c r="T10" s="48">
        <f t="shared" ref="T10:T14" si="5">IF(($E10      =0),0,(($P10      /$E10      )*100))</f>
        <v>95.567567567567565</v>
      </c>
      <c r="U10" s="50">
        <f t="shared" ref="U10:U14" si="6">IF(($E10      =0),0,(($Q10      /$E10      )*100))</f>
        <v>11.143621621621621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94000</v>
      </c>
      <c r="I15" s="97">
        <f t="shared" si="7"/>
        <v>46174</v>
      </c>
      <c r="J15" s="96">
        <f t="shared" si="7"/>
        <v>288000</v>
      </c>
      <c r="K15" s="97">
        <f t="shared" si="7"/>
        <v>0</v>
      </c>
      <c r="L15" s="96">
        <f t="shared" si="7"/>
        <v>519000</v>
      </c>
      <c r="M15" s="97">
        <f t="shared" si="7"/>
        <v>159983</v>
      </c>
      <c r="N15" s="96">
        <f t="shared" si="7"/>
        <v>867000</v>
      </c>
      <c r="O15" s="97">
        <f t="shared" si="7"/>
        <v>0</v>
      </c>
      <c r="P15" s="96">
        <f t="shared" si="1"/>
        <v>1768000</v>
      </c>
      <c r="Q15" s="97">
        <f t="shared" si="2"/>
        <v>206157</v>
      </c>
      <c r="R15" s="52">
        <f t="shared" si="3"/>
        <v>67.052023121387279</v>
      </c>
      <c r="S15" s="53">
        <f t="shared" si="4"/>
        <v>-100</v>
      </c>
      <c r="T15" s="52">
        <f>IF((SUM($E9:$E13))=0,0,(P15/(SUM($E9:$E13))*100))</f>
        <v>95.567567567567565</v>
      </c>
      <c r="U15" s="54">
        <f>IF((SUM($E9:$E13))=0,0,(Q15/(SUM($E9:$E13))*100))</f>
        <v>11.143621621621621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1260000</v>
      </c>
      <c r="C32" s="92">
        <v>0</v>
      </c>
      <c r="D32" s="92"/>
      <c r="E32" s="92">
        <f>$B32      +$C32      +$D32</f>
        <v>1260000</v>
      </c>
      <c r="F32" s="93">
        <v>1260000</v>
      </c>
      <c r="G32" s="94">
        <v>1260000</v>
      </c>
      <c r="H32" s="93">
        <v>428000</v>
      </c>
      <c r="I32" s="94"/>
      <c r="J32" s="93">
        <v>636000</v>
      </c>
      <c r="K32" s="94"/>
      <c r="L32" s="93">
        <v>196000</v>
      </c>
      <c r="M32" s="94">
        <v>847214</v>
      </c>
      <c r="N32" s="93"/>
      <c r="O32" s="94"/>
      <c r="P32" s="93">
        <f>$H32      +$J32      +$L32      +$N32</f>
        <v>1260000</v>
      </c>
      <c r="Q32" s="94">
        <f>$I32      +$K32      +$M32      +$O32</f>
        <v>847214</v>
      </c>
      <c r="R32" s="48">
        <f>IF(($L32      =0),0,((($N32      -$L32      )/$L32      )*100))</f>
        <v>-100</v>
      </c>
      <c r="S32" s="49">
        <f>IF(($M32      =0),0,((($O32      -$M32      )/$M32      )*100))</f>
        <v>-100</v>
      </c>
      <c r="T32" s="48">
        <f>IF(($E32      =0),0,(($P32      /$E32      )*100))</f>
        <v>100</v>
      </c>
      <c r="U32" s="50">
        <f>IF(($E32      =0),0,(($Q32      /$E32      )*100))</f>
        <v>67.239206349206341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1260000</v>
      </c>
      <c r="C33" s="95">
        <f>C32</f>
        <v>0</v>
      </c>
      <c r="D33" s="95"/>
      <c r="E33" s="95">
        <f>$B33      +$C33      +$D33</f>
        <v>1260000</v>
      </c>
      <c r="F33" s="96">
        <f t="shared" ref="F33:O33" si="17">F32</f>
        <v>1260000</v>
      </c>
      <c r="G33" s="97">
        <f t="shared" si="17"/>
        <v>1260000</v>
      </c>
      <c r="H33" s="96">
        <f t="shared" si="17"/>
        <v>428000</v>
      </c>
      <c r="I33" s="97">
        <f t="shared" si="17"/>
        <v>0</v>
      </c>
      <c r="J33" s="96">
        <f t="shared" si="17"/>
        <v>636000</v>
      </c>
      <c r="K33" s="97">
        <f t="shared" si="17"/>
        <v>0</v>
      </c>
      <c r="L33" s="96">
        <f t="shared" si="17"/>
        <v>196000</v>
      </c>
      <c r="M33" s="97">
        <f t="shared" si="17"/>
        <v>847214</v>
      </c>
      <c r="N33" s="96">
        <f t="shared" si="17"/>
        <v>0</v>
      </c>
      <c r="O33" s="97">
        <f t="shared" si="17"/>
        <v>0</v>
      </c>
      <c r="P33" s="96">
        <f>$H33      +$J33      +$L33      +$N33</f>
        <v>1260000</v>
      </c>
      <c r="Q33" s="97">
        <f>$I33      +$K33      +$M33      +$O33</f>
        <v>847214</v>
      </c>
      <c r="R33" s="52">
        <f>IF(($L33      =0),0,((($N33      -$L33      )/$L33      )*100))</f>
        <v>-100</v>
      </c>
      <c r="S33" s="53">
        <f>IF(($M33      =0),0,((($O33      -$M33      )/$M33      )*100))</f>
        <v>-100</v>
      </c>
      <c r="T33" s="52">
        <f>IF($E33   =0,0,($P33   /$E33   )*100)</f>
        <v>100</v>
      </c>
      <c r="U33" s="54">
        <f>IF($E33   =0,0,($Q33   /$E33   )*100)</f>
        <v>67.239206349206341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10000000</v>
      </c>
      <c r="C35" s="92">
        <v>14800000</v>
      </c>
      <c r="D35" s="92"/>
      <c r="E35" s="92">
        <f t="shared" ref="E35:E40" si="18">$B35      +$C35      +$D35</f>
        <v>24800000</v>
      </c>
      <c r="F35" s="93">
        <v>24800000</v>
      </c>
      <c r="G35" s="94">
        <v>24800000</v>
      </c>
      <c r="H35" s="93"/>
      <c r="I35" s="94">
        <v>3826852</v>
      </c>
      <c r="J35" s="93">
        <v>2954000</v>
      </c>
      <c r="K35" s="94">
        <v>6015429</v>
      </c>
      <c r="L35" s="93"/>
      <c r="M35" s="94"/>
      <c r="N35" s="93"/>
      <c r="O35" s="94">
        <v>3742532</v>
      </c>
      <c r="P35" s="93">
        <f t="shared" ref="P35:P40" si="19">$H35      +$J35      +$L35      +$N35</f>
        <v>2954000</v>
      </c>
      <c r="Q35" s="94">
        <f t="shared" ref="Q35:Q40" si="20">$I35      +$K35      +$M35      +$O35</f>
        <v>13584813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11.911290322580644</v>
      </c>
      <c r="U35" s="50">
        <f t="shared" ref="U35:U39" si="24">IF(($E35      =0),0,(($Q35      /$E35      )*100))</f>
        <v>54.77747177419355</v>
      </c>
      <c r="V35" s="93">
        <v>358000</v>
      </c>
      <c r="W35" s="94">
        <v>0</v>
      </c>
    </row>
    <row r="36" spans="1:23" ht="12.95" customHeight="1" x14ac:dyDescent="0.2">
      <c r="A36" s="47" t="s">
        <v>60</v>
      </c>
      <c r="B36" s="92">
        <v>25498000</v>
      </c>
      <c r="C36" s="92">
        <v>0</v>
      </c>
      <c r="D36" s="92"/>
      <c r="E36" s="92">
        <f t="shared" si="18"/>
        <v>25498000</v>
      </c>
      <c r="F36" s="93">
        <v>25498000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2000000</v>
      </c>
      <c r="C38" s="92">
        <v>0</v>
      </c>
      <c r="D38" s="92"/>
      <c r="E38" s="92">
        <f t="shared" si="18"/>
        <v>2000000</v>
      </c>
      <c r="F38" s="93">
        <v>2000000</v>
      </c>
      <c r="G38" s="94">
        <v>2000000</v>
      </c>
      <c r="H38" s="93"/>
      <c r="I38" s="94"/>
      <c r="J38" s="93"/>
      <c r="K38" s="94"/>
      <c r="L38" s="93">
        <v>1050000</v>
      </c>
      <c r="M38" s="94"/>
      <c r="N38" s="93"/>
      <c r="O38" s="94"/>
      <c r="P38" s="93">
        <f t="shared" si="19"/>
        <v>1050000</v>
      </c>
      <c r="Q38" s="94">
        <f t="shared" si="20"/>
        <v>0</v>
      </c>
      <c r="R38" s="48">
        <f t="shared" si="21"/>
        <v>-100</v>
      </c>
      <c r="S38" s="49">
        <f t="shared" si="22"/>
        <v>0</v>
      </c>
      <c r="T38" s="48">
        <f t="shared" si="23"/>
        <v>52.5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37498000</v>
      </c>
      <c r="C40" s="95">
        <f>SUM(C35:C39)</f>
        <v>14800000</v>
      </c>
      <c r="D40" s="95"/>
      <c r="E40" s="95">
        <f t="shared" si="18"/>
        <v>52298000</v>
      </c>
      <c r="F40" s="96">
        <f t="shared" ref="F40:O40" si="25">SUM(F35:F39)</f>
        <v>52298000</v>
      </c>
      <c r="G40" s="97">
        <f t="shared" si="25"/>
        <v>26800000</v>
      </c>
      <c r="H40" s="96">
        <f t="shared" si="25"/>
        <v>0</v>
      </c>
      <c r="I40" s="97">
        <f t="shared" si="25"/>
        <v>3826852</v>
      </c>
      <c r="J40" s="96">
        <f t="shared" si="25"/>
        <v>2954000</v>
      </c>
      <c r="K40" s="97">
        <f t="shared" si="25"/>
        <v>6015429</v>
      </c>
      <c r="L40" s="96">
        <f t="shared" si="25"/>
        <v>1050000</v>
      </c>
      <c r="M40" s="97">
        <f t="shared" si="25"/>
        <v>0</v>
      </c>
      <c r="N40" s="96">
        <f t="shared" si="25"/>
        <v>0</v>
      </c>
      <c r="O40" s="97">
        <f t="shared" si="25"/>
        <v>3742532</v>
      </c>
      <c r="P40" s="96">
        <f t="shared" si="19"/>
        <v>4004000</v>
      </c>
      <c r="Q40" s="97">
        <f t="shared" si="20"/>
        <v>13584813</v>
      </c>
      <c r="R40" s="52">
        <f t="shared" si="21"/>
        <v>-100</v>
      </c>
      <c r="S40" s="53">
        <f t="shared" si="22"/>
        <v>0</v>
      </c>
      <c r="T40" s="52">
        <f>IF((+$E35+$E38) =0,0,(P40   /(+$E35+$E38) )*100)</f>
        <v>14.940298507462687</v>
      </c>
      <c r="U40" s="54">
        <f>IF((+$E35+$E38) =0,0,(Q40   /(+$E35+$E38) )*100)</f>
        <v>50.68960074626866</v>
      </c>
      <c r="V40" s="96">
        <f>SUM(V35:V39)</f>
        <v>358000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40608000</v>
      </c>
      <c r="C67" s="104">
        <f>SUM(C9:C14,C17:C23,C26:C29,C32,C35:C39,C42:C52,C55:C58,C61:C65)</f>
        <v>14800000</v>
      </c>
      <c r="D67" s="104"/>
      <c r="E67" s="104">
        <f t="shared" si="35"/>
        <v>55408000</v>
      </c>
      <c r="F67" s="105">
        <f t="shared" ref="F67:O67" si="43">SUM(F9:F14,F17:F23,F26:F29,F32,F35:F39,F42:F52,F55:F58,F61:F65)</f>
        <v>55408000</v>
      </c>
      <c r="G67" s="106">
        <f t="shared" si="43"/>
        <v>29910000</v>
      </c>
      <c r="H67" s="105">
        <f t="shared" si="43"/>
        <v>522000</v>
      </c>
      <c r="I67" s="106">
        <f t="shared" si="43"/>
        <v>3873026</v>
      </c>
      <c r="J67" s="105">
        <f t="shared" si="43"/>
        <v>3878000</v>
      </c>
      <c r="K67" s="106">
        <f t="shared" si="43"/>
        <v>6015429</v>
      </c>
      <c r="L67" s="105">
        <f t="shared" si="43"/>
        <v>1765000</v>
      </c>
      <c r="M67" s="106">
        <f t="shared" si="43"/>
        <v>1007197</v>
      </c>
      <c r="N67" s="105">
        <f t="shared" si="43"/>
        <v>867000</v>
      </c>
      <c r="O67" s="106">
        <f t="shared" si="43"/>
        <v>3742532</v>
      </c>
      <c r="P67" s="105">
        <f t="shared" si="36"/>
        <v>7032000</v>
      </c>
      <c r="Q67" s="106">
        <f t="shared" si="37"/>
        <v>14638184</v>
      </c>
      <c r="R67" s="61">
        <f t="shared" si="38"/>
        <v>-50.87818696883852</v>
      </c>
      <c r="S67" s="62">
        <f t="shared" si="39"/>
        <v>271.57894632331113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23.510531594784354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48.940768973587431</v>
      </c>
      <c r="V67" s="105">
        <f>SUM(V9:V14,V17:V23,V26:V29,V32,V35:V39,V42:V52,V55:V58,V61:V65)</f>
        <v>358000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32806000</v>
      </c>
      <c r="C69" s="92">
        <v>4000000</v>
      </c>
      <c r="D69" s="92"/>
      <c r="E69" s="92">
        <f>$B69      +$C69      +$D69</f>
        <v>36806000</v>
      </c>
      <c r="F69" s="93">
        <v>36806000</v>
      </c>
      <c r="G69" s="94">
        <v>36806000</v>
      </c>
      <c r="H69" s="93">
        <v>3046000</v>
      </c>
      <c r="I69" s="94">
        <v>4073674</v>
      </c>
      <c r="J69" s="93">
        <v>20460000</v>
      </c>
      <c r="K69" s="94">
        <v>9719656</v>
      </c>
      <c r="L69" s="93">
        <v>5824000</v>
      </c>
      <c r="M69" s="94">
        <v>12049561</v>
      </c>
      <c r="N69" s="93">
        <v>7476000</v>
      </c>
      <c r="O69" s="94">
        <v>5227775</v>
      </c>
      <c r="P69" s="93">
        <f>$H69      +$J69      +$L69      +$N69</f>
        <v>36806000</v>
      </c>
      <c r="Q69" s="94">
        <f>$I69      +$K69      +$M69      +$O69</f>
        <v>31070666</v>
      </c>
      <c r="R69" s="48">
        <f>IF(($L69      =0),0,((($N69      -$L69      )/$L69      )*100))</f>
        <v>28.365384615384613</v>
      </c>
      <c r="S69" s="49">
        <f>IF(($M69      =0),0,((($O69      -$M69      )/$M69      )*100))</f>
        <v>-56.614394499517452</v>
      </c>
      <c r="T69" s="48">
        <f>IF(($E69      =0),0,(($P69      /$E69      )*100))</f>
        <v>100</v>
      </c>
      <c r="U69" s="50">
        <f>IF(($E69      =0),0,(($Q69      /$E69      )*100))</f>
        <v>84.417393903167962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32806000</v>
      </c>
      <c r="C70" s="101">
        <f>C69</f>
        <v>4000000</v>
      </c>
      <c r="D70" s="101"/>
      <c r="E70" s="101">
        <f>$B70      +$C70      +$D70</f>
        <v>36806000</v>
      </c>
      <c r="F70" s="102">
        <f t="shared" ref="F70:O70" si="44">F69</f>
        <v>36806000</v>
      </c>
      <c r="G70" s="103">
        <f t="shared" si="44"/>
        <v>36806000</v>
      </c>
      <c r="H70" s="102">
        <f t="shared" si="44"/>
        <v>3046000</v>
      </c>
      <c r="I70" s="103">
        <f t="shared" si="44"/>
        <v>4073674</v>
      </c>
      <c r="J70" s="102">
        <f t="shared" si="44"/>
        <v>20460000</v>
      </c>
      <c r="K70" s="103">
        <f t="shared" si="44"/>
        <v>9719656</v>
      </c>
      <c r="L70" s="102">
        <f t="shared" si="44"/>
        <v>5824000</v>
      </c>
      <c r="M70" s="103">
        <f t="shared" si="44"/>
        <v>12049561</v>
      </c>
      <c r="N70" s="102">
        <f t="shared" si="44"/>
        <v>7476000</v>
      </c>
      <c r="O70" s="103">
        <f t="shared" si="44"/>
        <v>5227775</v>
      </c>
      <c r="P70" s="102">
        <f>$H70      +$J70      +$L70      +$N70</f>
        <v>36806000</v>
      </c>
      <c r="Q70" s="103">
        <f>$I70      +$K70      +$M70      +$O70</f>
        <v>31070666</v>
      </c>
      <c r="R70" s="57">
        <f>IF(($L70      =0),0,((($N70      -$L70      )/$L70      )*100))</f>
        <v>28.365384615384613</v>
      </c>
      <c r="S70" s="58">
        <f>IF(($M70      =0),0,((($O70      -$M70      )/$M70      )*100))</f>
        <v>-56.614394499517452</v>
      </c>
      <c r="T70" s="57">
        <f>IF($E70   =0,0,($P70   /$E70   )*100)</f>
        <v>100</v>
      </c>
      <c r="U70" s="59">
        <f>IF($E70   =0,0,($Q70   /$E70 )*100)</f>
        <v>84.417393903167962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32806000</v>
      </c>
      <c r="C71" s="104">
        <f>C69</f>
        <v>4000000</v>
      </c>
      <c r="D71" s="104"/>
      <c r="E71" s="104">
        <f>$B71      +$C71      +$D71</f>
        <v>36806000</v>
      </c>
      <c r="F71" s="105">
        <f t="shared" ref="F71:O71" si="45">F69</f>
        <v>36806000</v>
      </c>
      <c r="G71" s="106">
        <f t="shared" si="45"/>
        <v>36806000</v>
      </c>
      <c r="H71" s="105">
        <f t="shared" si="45"/>
        <v>3046000</v>
      </c>
      <c r="I71" s="106">
        <f t="shared" si="45"/>
        <v>4073674</v>
      </c>
      <c r="J71" s="105">
        <f t="shared" si="45"/>
        <v>20460000</v>
      </c>
      <c r="K71" s="106">
        <f t="shared" si="45"/>
        <v>9719656</v>
      </c>
      <c r="L71" s="105">
        <f t="shared" si="45"/>
        <v>5824000</v>
      </c>
      <c r="M71" s="106">
        <f t="shared" si="45"/>
        <v>12049561</v>
      </c>
      <c r="N71" s="105">
        <f t="shared" si="45"/>
        <v>7476000</v>
      </c>
      <c r="O71" s="106">
        <f t="shared" si="45"/>
        <v>5227775</v>
      </c>
      <c r="P71" s="105">
        <f>$H71      +$J71      +$L71      +$N71</f>
        <v>36806000</v>
      </c>
      <c r="Q71" s="106">
        <f>$I71      +$K71      +$M71      +$O71</f>
        <v>31070666</v>
      </c>
      <c r="R71" s="61">
        <f>IF(($L71      =0),0,((($N71      -$L71      )/$L71      )*100))</f>
        <v>28.365384615384613</v>
      </c>
      <c r="S71" s="62">
        <f>IF(($M71      =0),0,((($O71      -$M71      )/$M71      )*100))</f>
        <v>-56.614394499517452</v>
      </c>
      <c r="T71" s="61">
        <f>IF($E71   =0,0,($P71   /$E71   )*100)</f>
        <v>100</v>
      </c>
      <c r="U71" s="65">
        <f>IF($E71   =0,0,($Q71   /$E71   )*100)</f>
        <v>84.417393903167962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73414000</v>
      </c>
      <c r="C72" s="104">
        <f>SUM(C9:C14,C17:C23,C26:C29,C32,C35:C39,C42:C52,C55:C58,C61:C65,C69)</f>
        <v>18800000</v>
      </c>
      <c r="D72" s="104"/>
      <c r="E72" s="104">
        <f>$B72      +$C72      +$D72</f>
        <v>92214000</v>
      </c>
      <c r="F72" s="105">
        <f t="shared" ref="F72:O72" si="46">SUM(F9:F14,F17:F23,F26:F29,F32,F35:F39,F42:F52,F55:F58,F61:F65,F69)</f>
        <v>92214000</v>
      </c>
      <c r="G72" s="106">
        <f t="shared" si="46"/>
        <v>66716000</v>
      </c>
      <c r="H72" s="105">
        <f t="shared" si="46"/>
        <v>3568000</v>
      </c>
      <c r="I72" s="106">
        <f t="shared" si="46"/>
        <v>7946700</v>
      </c>
      <c r="J72" s="105">
        <f t="shared" si="46"/>
        <v>24338000</v>
      </c>
      <c r="K72" s="106">
        <f t="shared" si="46"/>
        <v>15735085</v>
      </c>
      <c r="L72" s="105">
        <f t="shared" si="46"/>
        <v>7589000</v>
      </c>
      <c r="M72" s="106">
        <f t="shared" si="46"/>
        <v>13056758</v>
      </c>
      <c r="N72" s="105">
        <f t="shared" si="46"/>
        <v>8343000</v>
      </c>
      <c r="O72" s="106">
        <f t="shared" si="46"/>
        <v>8970307</v>
      </c>
      <c r="P72" s="105">
        <f>$H72      +$J72      +$L72      +$N72</f>
        <v>43838000</v>
      </c>
      <c r="Q72" s="106">
        <f>$I72      +$K72      +$M72      +$O72</f>
        <v>45708850</v>
      </c>
      <c r="R72" s="61">
        <f>IF(($L72      =0),0,((($N72      -$L72      )/$L72      )*100))</f>
        <v>9.9354328633548548</v>
      </c>
      <c r="S72" s="62">
        <f>IF(($M72      =0),0,((($O72      -$M72      )/$M72      )*100))</f>
        <v>-31.297593169759292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65.708375801906598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68.512575693986449</v>
      </c>
      <c r="V72" s="105">
        <f>SUM(V9:V14,V17:V23,V26:V29,V32,V35:V39,V42:V52,V55:V58,V61:V65,V69)</f>
        <v>358000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i8SI+hWALLsz89GtrM8aw64CZzq7Q9aPK4glOoiKmR/DZDkVvuB4WwBZP3gAUHuR3VxRSwMvkEaAGC+0Ppg7sw==" saltValue="FlPdKzFs3dCUW939qwO8s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138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1018000</v>
      </c>
      <c r="I10" s="94"/>
      <c r="J10" s="93">
        <v>84000</v>
      </c>
      <c r="K10" s="94">
        <v>41667</v>
      </c>
      <c r="L10" s="93">
        <v>152000</v>
      </c>
      <c r="M10" s="94"/>
      <c r="N10" s="93">
        <v>596000</v>
      </c>
      <c r="O10" s="94">
        <v>774837</v>
      </c>
      <c r="P10" s="93">
        <f t="shared" ref="P10:P15" si="1">$H10      +$J10      +$L10      +$N10</f>
        <v>1850000</v>
      </c>
      <c r="Q10" s="94">
        <f t="shared" ref="Q10:Q15" si="2">$I10      +$K10      +$M10      +$O10</f>
        <v>816504</v>
      </c>
      <c r="R10" s="48">
        <f t="shared" ref="R10:R15" si="3">IF(($L10      =0),0,((($N10      -$L10      )/$L10      )*100))</f>
        <v>292.10526315789474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44.135351351351353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1018000</v>
      </c>
      <c r="I15" s="97">
        <f t="shared" si="7"/>
        <v>0</v>
      </c>
      <c r="J15" s="96">
        <f t="shared" si="7"/>
        <v>84000</v>
      </c>
      <c r="K15" s="97">
        <f t="shared" si="7"/>
        <v>41667</v>
      </c>
      <c r="L15" s="96">
        <f t="shared" si="7"/>
        <v>152000</v>
      </c>
      <c r="M15" s="97">
        <f t="shared" si="7"/>
        <v>0</v>
      </c>
      <c r="N15" s="96">
        <f t="shared" si="7"/>
        <v>596000</v>
      </c>
      <c r="O15" s="97">
        <f t="shared" si="7"/>
        <v>774837</v>
      </c>
      <c r="P15" s="96">
        <f t="shared" si="1"/>
        <v>1850000</v>
      </c>
      <c r="Q15" s="97">
        <f t="shared" si="2"/>
        <v>816504</v>
      </c>
      <c r="R15" s="52">
        <f t="shared" si="3"/>
        <v>292.10526315789474</v>
      </c>
      <c r="S15" s="53">
        <f t="shared" si="4"/>
        <v>0</v>
      </c>
      <c r="T15" s="52">
        <f>IF((SUM($E9:$E13))=0,0,(P15/(SUM($E9:$E13))*100))</f>
        <v>100</v>
      </c>
      <c r="U15" s="54">
        <f>IF((SUM($E9:$E13))=0,0,(Q15/(SUM($E9:$E13))*100))</f>
        <v>44.135351351351353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3989000</v>
      </c>
      <c r="C32" s="92">
        <v>0</v>
      </c>
      <c r="D32" s="92"/>
      <c r="E32" s="92">
        <f>$B32      +$C32      +$D32</f>
        <v>3989000</v>
      </c>
      <c r="F32" s="93">
        <v>3989000</v>
      </c>
      <c r="G32" s="94">
        <v>3989000</v>
      </c>
      <c r="H32" s="93">
        <v>3502000</v>
      </c>
      <c r="I32" s="94"/>
      <c r="J32" s="93"/>
      <c r="K32" s="94">
        <v>-455875</v>
      </c>
      <c r="L32" s="93"/>
      <c r="M32" s="94">
        <v>19530</v>
      </c>
      <c r="N32" s="93">
        <v>487000</v>
      </c>
      <c r="O32" s="94">
        <v>1001270</v>
      </c>
      <c r="P32" s="93">
        <f>$H32      +$J32      +$L32      +$N32</f>
        <v>3989000</v>
      </c>
      <c r="Q32" s="94">
        <f>$I32      +$K32      +$M32      +$O32</f>
        <v>564925</v>
      </c>
      <c r="R32" s="48">
        <f>IF(($L32      =0),0,((($N32      -$L32      )/$L32      )*100))</f>
        <v>0</v>
      </c>
      <c r="S32" s="49">
        <f>IF(($M32      =0),0,((($O32      -$M32      )/$M32      )*100))</f>
        <v>5026.8305171530974</v>
      </c>
      <c r="T32" s="48">
        <f>IF(($E32      =0),0,(($P32      /$E32      )*100))</f>
        <v>100</v>
      </c>
      <c r="U32" s="50">
        <f>IF(($E32      =0),0,(($Q32      /$E32      )*100))</f>
        <v>14.162070694409627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3989000</v>
      </c>
      <c r="C33" s="95">
        <f>C32</f>
        <v>0</v>
      </c>
      <c r="D33" s="95"/>
      <c r="E33" s="95">
        <f>$B33      +$C33      +$D33</f>
        <v>3989000</v>
      </c>
      <c r="F33" s="96">
        <f t="shared" ref="F33:O33" si="17">F32</f>
        <v>3989000</v>
      </c>
      <c r="G33" s="97">
        <f t="shared" si="17"/>
        <v>3989000</v>
      </c>
      <c r="H33" s="96">
        <f t="shared" si="17"/>
        <v>3502000</v>
      </c>
      <c r="I33" s="97">
        <f t="shared" si="17"/>
        <v>0</v>
      </c>
      <c r="J33" s="96">
        <f t="shared" si="17"/>
        <v>0</v>
      </c>
      <c r="K33" s="97">
        <f t="shared" si="17"/>
        <v>-455875</v>
      </c>
      <c r="L33" s="96">
        <f t="shared" si="17"/>
        <v>0</v>
      </c>
      <c r="M33" s="97">
        <f t="shared" si="17"/>
        <v>19530</v>
      </c>
      <c r="N33" s="96">
        <f t="shared" si="17"/>
        <v>487000</v>
      </c>
      <c r="O33" s="97">
        <f t="shared" si="17"/>
        <v>1001270</v>
      </c>
      <c r="P33" s="96">
        <f>$H33      +$J33      +$L33      +$N33</f>
        <v>3989000</v>
      </c>
      <c r="Q33" s="97">
        <f>$I33      +$K33      +$M33      +$O33</f>
        <v>564925</v>
      </c>
      <c r="R33" s="52">
        <f>IF(($L33      =0),0,((($N33      -$L33      )/$L33      )*100))</f>
        <v>0</v>
      </c>
      <c r="S33" s="53">
        <f>IF(($M33      =0),0,((($O33      -$M33      )/$M33      )*100))</f>
        <v>5026.8305171530974</v>
      </c>
      <c r="T33" s="52">
        <f>IF($E33   =0,0,($P33   /$E33   )*100)</f>
        <v>100</v>
      </c>
      <c r="U33" s="54">
        <f>IF($E33   =0,0,($Q33   /$E33   )*100)</f>
        <v>14.162070694409627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4420000</v>
      </c>
      <c r="C35" s="92">
        <v>12000000</v>
      </c>
      <c r="D35" s="92"/>
      <c r="E35" s="92">
        <f t="shared" ref="E35:E40" si="18">$B35      +$C35      +$D35</f>
        <v>16420000</v>
      </c>
      <c r="F35" s="93">
        <v>16420000</v>
      </c>
      <c r="G35" s="94">
        <v>16420000</v>
      </c>
      <c r="H35" s="93"/>
      <c r="I35" s="94"/>
      <c r="J35" s="93">
        <v>216000</v>
      </c>
      <c r="K35" s="94">
        <v>2083870</v>
      </c>
      <c r="L35" s="93">
        <v>2373000</v>
      </c>
      <c r="M35" s="94">
        <v>420000</v>
      </c>
      <c r="N35" s="93">
        <v>13585000</v>
      </c>
      <c r="O35" s="94">
        <v>13700062</v>
      </c>
      <c r="P35" s="93">
        <f t="shared" ref="P35:P40" si="19">$H35      +$J35      +$L35      +$N35</f>
        <v>16174000</v>
      </c>
      <c r="Q35" s="94">
        <f t="shared" ref="Q35:Q40" si="20">$I35      +$K35      +$M35      +$O35</f>
        <v>16203932</v>
      </c>
      <c r="R35" s="48">
        <f t="shared" ref="R35:R40" si="21">IF(($L35      =0),0,((($N35      -$L35      )/$L35      )*100))</f>
        <v>472.48209018120519</v>
      </c>
      <c r="S35" s="49">
        <f t="shared" ref="S35:S40" si="22">IF(($M35      =0),0,((($O35      -$M35      )/$M35      )*100))</f>
        <v>3161.9195238095235</v>
      </c>
      <c r="T35" s="48">
        <f t="shared" ref="T35:T39" si="23">IF(($E35      =0),0,(($P35      /$E35      )*100))</f>
        <v>98.501827040194883</v>
      </c>
      <c r="U35" s="50">
        <f t="shared" ref="U35:U39" si="24">IF(($E35      =0),0,(($Q35      /$E35      )*100))</f>
        <v>98.684116930572472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10369000</v>
      </c>
      <c r="C36" s="92">
        <v>0</v>
      </c>
      <c r="D36" s="92"/>
      <c r="E36" s="92">
        <f t="shared" si="18"/>
        <v>10369000</v>
      </c>
      <c r="F36" s="93">
        <v>10369000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14789000</v>
      </c>
      <c r="C40" s="95">
        <f>SUM(C35:C39)</f>
        <v>12000000</v>
      </c>
      <c r="D40" s="95"/>
      <c r="E40" s="95">
        <f t="shared" si="18"/>
        <v>26789000</v>
      </c>
      <c r="F40" s="96">
        <f t="shared" ref="F40:O40" si="25">SUM(F35:F39)</f>
        <v>26789000</v>
      </c>
      <c r="G40" s="97">
        <f t="shared" si="25"/>
        <v>16420000</v>
      </c>
      <c r="H40" s="96">
        <f t="shared" si="25"/>
        <v>0</v>
      </c>
      <c r="I40" s="97">
        <f t="shared" si="25"/>
        <v>0</v>
      </c>
      <c r="J40" s="96">
        <f t="shared" si="25"/>
        <v>216000</v>
      </c>
      <c r="K40" s="97">
        <f t="shared" si="25"/>
        <v>2083870</v>
      </c>
      <c r="L40" s="96">
        <f t="shared" si="25"/>
        <v>2373000</v>
      </c>
      <c r="M40" s="97">
        <f t="shared" si="25"/>
        <v>420000</v>
      </c>
      <c r="N40" s="96">
        <f t="shared" si="25"/>
        <v>13585000</v>
      </c>
      <c r="O40" s="97">
        <f t="shared" si="25"/>
        <v>13700062</v>
      </c>
      <c r="P40" s="96">
        <f t="shared" si="19"/>
        <v>16174000</v>
      </c>
      <c r="Q40" s="97">
        <f t="shared" si="20"/>
        <v>16203932</v>
      </c>
      <c r="R40" s="52">
        <f t="shared" si="21"/>
        <v>472.48209018120519</v>
      </c>
      <c r="S40" s="53">
        <f t="shared" si="22"/>
        <v>3161.9195238095235</v>
      </c>
      <c r="T40" s="52">
        <f>IF((+$E35+$E38) =0,0,(P40   /(+$E35+$E38) )*100)</f>
        <v>98.501827040194883</v>
      </c>
      <c r="U40" s="54">
        <f>IF((+$E35+$E38) =0,0,(Q40   /(+$E35+$E38) )*100)</f>
        <v>98.684116930572472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20628000</v>
      </c>
      <c r="C67" s="104">
        <f>SUM(C9:C14,C17:C23,C26:C29,C32,C35:C39,C42:C52,C55:C58,C61:C65)</f>
        <v>12000000</v>
      </c>
      <c r="D67" s="104"/>
      <c r="E67" s="104">
        <f t="shared" si="35"/>
        <v>32628000</v>
      </c>
      <c r="F67" s="105">
        <f t="shared" ref="F67:O67" si="43">SUM(F9:F14,F17:F23,F26:F29,F32,F35:F39,F42:F52,F55:F58,F61:F65)</f>
        <v>32628000</v>
      </c>
      <c r="G67" s="106">
        <f t="shared" si="43"/>
        <v>22259000</v>
      </c>
      <c r="H67" s="105">
        <f t="shared" si="43"/>
        <v>4520000</v>
      </c>
      <c r="I67" s="106">
        <f t="shared" si="43"/>
        <v>0</v>
      </c>
      <c r="J67" s="105">
        <f t="shared" si="43"/>
        <v>300000</v>
      </c>
      <c r="K67" s="106">
        <f t="shared" si="43"/>
        <v>1669662</v>
      </c>
      <c r="L67" s="105">
        <f t="shared" si="43"/>
        <v>2525000</v>
      </c>
      <c r="M67" s="106">
        <f t="shared" si="43"/>
        <v>439530</v>
      </c>
      <c r="N67" s="105">
        <f t="shared" si="43"/>
        <v>14668000</v>
      </c>
      <c r="O67" s="106">
        <f t="shared" si="43"/>
        <v>15476169</v>
      </c>
      <c r="P67" s="105">
        <f t="shared" si="36"/>
        <v>22013000</v>
      </c>
      <c r="Q67" s="106">
        <f t="shared" si="37"/>
        <v>17585361</v>
      </c>
      <c r="R67" s="61">
        <f t="shared" si="38"/>
        <v>480.91089108910887</v>
      </c>
      <c r="S67" s="62">
        <f t="shared" si="39"/>
        <v>3421.0722817555115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98.894829057909163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79.003373916168741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39412000</v>
      </c>
      <c r="C69" s="92">
        <v>9000000</v>
      </c>
      <c r="D69" s="92"/>
      <c r="E69" s="92">
        <f>$B69      +$C69      +$D69</f>
        <v>48412000</v>
      </c>
      <c r="F69" s="93">
        <v>48412000</v>
      </c>
      <c r="G69" s="94">
        <v>48412000</v>
      </c>
      <c r="H69" s="93">
        <v>13274000</v>
      </c>
      <c r="I69" s="94">
        <v>5352289</v>
      </c>
      <c r="J69" s="93">
        <v>14318000</v>
      </c>
      <c r="K69" s="94">
        <v>8833254</v>
      </c>
      <c r="L69" s="93">
        <v>6782000</v>
      </c>
      <c r="M69" s="94"/>
      <c r="N69" s="93">
        <v>14038000</v>
      </c>
      <c r="O69" s="94">
        <v>5649699</v>
      </c>
      <c r="P69" s="93">
        <f>$H69      +$J69      +$L69      +$N69</f>
        <v>48412000</v>
      </c>
      <c r="Q69" s="94">
        <f>$I69      +$K69      +$M69      +$O69</f>
        <v>19835242</v>
      </c>
      <c r="R69" s="48">
        <f>IF(($L69      =0),0,((($N69      -$L69      )/$L69      )*100))</f>
        <v>106.98908876437629</v>
      </c>
      <c r="S69" s="49">
        <f>IF(($M69      =0),0,((($O69      -$M69      )/$M69      )*100))</f>
        <v>0</v>
      </c>
      <c r="T69" s="48">
        <f>IF(($E69      =0),0,(($P69      /$E69      )*100))</f>
        <v>100</v>
      </c>
      <c r="U69" s="50">
        <f>IF(($E69      =0),0,(($Q69      /$E69      )*100))</f>
        <v>40.971746674378252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39412000</v>
      </c>
      <c r="C70" s="101">
        <f>C69</f>
        <v>9000000</v>
      </c>
      <c r="D70" s="101"/>
      <c r="E70" s="101">
        <f>$B70      +$C70      +$D70</f>
        <v>48412000</v>
      </c>
      <c r="F70" s="102">
        <f t="shared" ref="F70:O70" si="44">F69</f>
        <v>48412000</v>
      </c>
      <c r="G70" s="103">
        <f t="shared" si="44"/>
        <v>48412000</v>
      </c>
      <c r="H70" s="102">
        <f t="shared" si="44"/>
        <v>13274000</v>
      </c>
      <c r="I70" s="103">
        <f t="shared" si="44"/>
        <v>5352289</v>
      </c>
      <c r="J70" s="102">
        <f t="shared" si="44"/>
        <v>14318000</v>
      </c>
      <c r="K70" s="103">
        <f t="shared" si="44"/>
        <v>8833254</v>
      </c>
      <c r="L70" s="102">
        <f t="shared" si="44"/>
        <v>6782000</v>
      </c>
      <c r="M70" s="103">
        <f t="shared" si="44"/>
        <v>0</v>
      </c>
      <c r="N70" s="102">
        <f t="shared" si="44"/>
        <v>14038000</v>
      </c>
      <c r="O70" s="103">
        <f t="shared" si="44"/>
        <v>5649699</v>
      </c>
      <c r="P70" s="102">
        <f>$H70      +$J70      +$L70      +$N70</f>
        <v>48412000</v>
      </c>
      <c r="Q70" s="103">
        <f>$I70      +$K70      +$M70      +$O70</f>
        <v>19835242</v>
      </c>
      <c r="R70" s="57">
        <f>IF(($L70      =0),0,((($N70      -$L70      )/$L70      )*100))</f>
        <v>106.98908876437629</v>
      </c>
      <c r="S70" s="58">
        <f>IF(($M70      =0),0,((($O70      -$M70      )/$M70      )*100))</f>
        <v>0</v>
      </c>
      <c r="T70" s="57">
        <f>IF($E70   =0,0,($P70   /$E70   )*100)</f>
        <v>100</v>
      </c>
      <c r="U70" s="59">
        <f>IF($E70   =0,0,($Q70   /$E70 )*100)</f>
        <v>40.971746674378252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39412000</v>
      </c>
      <c r="C71" s="104">
        <f>C69</f>
        <v>9000000</v>
      </c>
      <c r="D71" s="104"/>
      <c r="E71" s="104">
        <f>$B71      +$C71      +$D71</f>
        <v>48412000</v>
      </c>
      <c r="F71" s="105">
        <f t="shared" ref="F71:O71" si="45">F69</f>
        <v>48412000</v>
      </c>
      <c r="G71" s="106">
        <f t="shared" si="45"/>
        <v>48412000</v>
      </c>
      <c r="H71" s="105">
        <f t="shared" si="45"/>
        <v>13274000</v>
      </c>
      <c r="I71" s="106">
        <f t="shared" si="45"/>
        <v>5352289</v>
      </c>
      <c r="J71" s="105">
        <f t="shared" si="45"/>
        <v>14318000</v>
      </c>
      <c r="K71" s="106">
        <f t="shared" si="45"/>
        <v>8833254</v>
      </c>
      <c r="L71" s="105">
        <f t="shared" si="45"/>
        <v>6782000</v>
      </c>
      <c r="M71" s="106">
        <f t="shared" si="45"/>
        <v>0</v>
      </c>
      <c r="N71" s="105">
        <f t="shared" si="45"/>
        <v>14038000</v>
      </c>
      <c r="O71" s="106">
        <f t="shared" si="45"/>
        <v>5649699</v>
      </c>
      <c r="P71" s="105">
        <f>$H71      +$J71      +$L71      +$N71</f>
        <v>48412000</v>
      </c>
      <c r="Q71" s="106">
        <f>$I71      +$K71      +$M71      +$O71</f>
        <v>19835242</v>
      </c>
      <c r="R71" s="61">
        <f>IF(($L71      =0),0,((($N71      -$L71      )/$L71      )*100))</f>
        <v>106.98908876437629</v>
      </c>
      <c r="S71" s="62">
        <f>IF(($M71      =0),0,((($O71      -$M71      )/$M71      )*100))</f>
        <v>0</v>
      </c>
      <c r="T71" s="61">
        <f>IF($E71   =0,0,($P71   /$E71   )*100)</f>
        <v>100</v>
      </c>
      <c r="U71" s="65">
        <f>IF($E71   =0,0,($Q71   /$E71   )*100)</f>
        <v>40.971746674378252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60040000</v>
      </c>
      <c r="C72" s="104">
        <f>SUM(C9:C14,C17:C23,C26:C29,C32,C35:C39,C42:C52,C55:C58,C61:C65,C69)</f>
        <v>21000000</v>
      </c>
      <c r="D72" s="104"/>
      <c r="E72" s="104">
        <f>$B72      +$C72      +$D72</f>
        <v>81040000</v>
      </c>
      <c r="F72" s="105">
        <f t="shared" ref="F72:O72" si="46">SUM(F9:F14,F17:F23,F26:F29,F32,F35:F39,F42:F52,F55:F58,F61:F65,F69)</f>
        <v>81040000</v>
      </c>
      <c r="G72" s="106">
        <f t="shared" si="46"/>
        <v>70671000</v>
      </c>
      <c r="H72" s="105">
        <f t="shared" si="46"/>
        <v>17794000</v>
      </c>
      <c r="I72" s="106">
        <f t="shared" si="46"/>
        <v>5352289</v>
      </c>
      <c r="J72" s="105">
        <f t="shared" si="46"/>
        <v>14618000</v>
      </c>
      <c r="K72" s="106">
        <f t="shared" si="46"/>
        <v>10502916</v>
      </c>
      <c r="L72" s="105">
        <f t="shared" si="46"/>
        <v>9307000</v>
      </c>
      <c r="M72" s="106">
        <f t="shared" si="46"/>
        <v>439530</v>
      </c>
      <c r="N72" s="105">
        <f t="shared" si="46"/>
        <v>28706000</v>
      </c>
      <c r="O72" s="106">
        <f t="shared" si="46"/>
        <v>21125868</v>
      </c>
      <c r="P72" s="105">
        <f>$H72      +$J72      +$L72      +$N72</f>
        <v>70425000</v>
      </c>
      <c r="Q72" s="106">
        <f>$I72      +$K72      +$M72      +$O72</f>
        <v>37420603</v>
      </c>
      <c r="R72" s="61">
        <f>IF(($L72      =0),0,((($N72      -$L72      )/$L72      )*100))</f>
        <v>208.43451165789193</v>
      </c>
      <c r="S72" s="62">
        <f>IF(($M72      =0),0,((($O72      -$M72      )/$M72      )*100))</f>
        <v>4706.4678178963895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99.651908137708531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52.950436529835429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htpyOg9KdAFma59Cy955ZjIishIjL3zMNijUwfddeg3LPBv+/2qBu9J7rBPIciKVXHdO8dCbm7vq+hWEzmAkFg==" saltValue="Axs9f+xwNl6+p+NZQR6Nd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112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1000000</v>
      </c>
      <c r="C10" s="92">
        <v>0</v>
      </c>
      <c r="D10" s="92"/>
      <c r="E10" s="92">
        <f t="shared" ref="E10:E15" si="0">$B10      +$C10      +$D10</f>
        <v>1000000</v>
      </c>
      <c r="F10" s="93">
        <v>1000000</v>
      </c>
      <c r="G10" s="94">
        <v>1000000</v>
      </c>
      <c r="H10" s="93">
        <v>200000</v>
      </c>
      <c r="I10" s="94"/>
      <c r="J10" s="93">
        <v>268000</v>
      </c>
      <c r="K10" s="94"/>
      <c r="L10" s="93">
        <v>146000</v>
      </c>
      <c r="M10" s="94"/>
      <c r="N10" s="93">
        <v>386000</v>
      </c>
      <c r="O10" s="94">
        <v>1000000</v>
      </c>
      <c r="P10" s="93">
        <f t="shared" ref="P10:P15" si="1">$H10      +$J10      +$L10      +$N10</f>
        <v>1000000</v>
      </c>
      <c r="Q10" s="94">
        <f t="shared" ref="Q10:Q15" si="2">$I10      +$K10      +$M10      +$O10</f>
        <v>1000000</v>
      </c>
      <c r="R10" s="48">
        <f t="shared" ref="R10:R15" si="3">IF(($L10      =0),0,((($N10      -$L10      )/$L10      )*100))</f>
        <v>164.38356164383561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100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1000000</v>
      </c>
      <c r="C15" s="95">
        <f>SUM(C9:C14)</f>
        <v>0</v>
      </c>
      <c r="D15" s="95"/>
      <c r="E15" s="95">
        <f t="shared" si="0"/>
        <v>1000000</v>
      </c>
      <c r="F15" s="96">
        <f t="shared" ref="F15:O15" si="7">SUM(F9:F14)</f>
        <v>1000000</v>
      </c>
      <c r="G15" s="97">
        <f t="shared" si="7"/>
        <v>1000000</v>
      </c>
      <c r="H15" s="96">
        <f t="shared" si="7"/>
        <v>200000</v>
      </c>
      <c r="I15" s="97">
        <f t="shared" si="7"/>
        <v>0</v>
      </c>
      <c r="J15" s="96">
        <f t="shared" si="7"/>
        <v>268000</v>
      </c>
      <c r="K15" s="97">
        <f t="shared" si="7"/>
        <v>0</v>
      </c>
      <c r="L15" s="96">
        <f t="shared" si="7"/>
        <v>146000</v>
      </c>
      <c r="M15" s="97">
        <f t="shared" si="7"/>
        <v>0</v>
      </c>
      <c r="N15" s="96">
        <f t="shared" si="7"/>
        <v>386000</v>
      </c>
      <c r="O15" s="97">
        <f t="shared" si="7"/>
        <v>1000000</v>
      </c>
      <c r="P15" s="96">
        <f t="shared" si="1"/>
        <v>1000000</v>
      </c>
      <c r="Q15" s="97">
        <f t="shared" si="2"/>
        <v>1000000</v>
      </c>
      <c r="R15" s="52">
        <f t="shared" si="3"/>
        <v>164.38356164383561</v>
      </c>
      <c r="S15" s="53">
        <f t="shared" si="4"/>
        <v>0</v>
      </c>
      <c r="T15" s="52">
        <f>IF((SUM($E9:$E13))=0,0,(P15/(SUM($E9:$E13))*100))</f>
        <v>100</v>
      </c>
      <c r="U15" s="54">
        <f>IF((SUM($E9:$E13))=0,0,(Q15/(SUM($E9:$E13))*100))</f>
        <v>100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3500000</v>
      </c>
      <c r="C19" s="92">
        <v>0</v>
      </c>
      <c r="D19" s="92"/>
      <c r="E19" s="92">
        <f t="shared" si="8"/>
        <v>3500000</v>
      </c>
      <c r="F19" s="93">
        <v>3500000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3500000</v>
      </c>
      <c r="C24" s="95">
        <f>SUM(C17:C23)</f>
        <v>0</v>
      </c>
      <c r="D24" s="95"/>
      <c r="E24" s="95">
        <f t="shared" si="8"/>
        <v>3500000</v>
      </c>
      <c r="F24" s="96">
        <f t="shared" ref="F24:O24" si="15">SUM(F17:F23)</f>
        <v>3500000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2586000</v>
      </c>
      <c r="C29" s="92">
        <v>0</v>
      </c>
      <c r="D29" s="92"/>
      <c r="E29" s="92">
        <f>$B29      +$C29      +$D29</f>
        <v>2586000</v>
      </c>
      <c r="F29" s="93">
        <v>2586000</v>
      </c>
      <c r="G29" s="94">
        <v>2586000</v>
      </c>
      <c r="H29" s="93"/>
      <c r="I29" s="94"/>
      <c r="J29" s="93"/>
      <c r="K29" s="94"/>
      <c r="L29" s="93"/>
      <c r="M29" s="94"/>
      <c r="N29" s="93"/>
      <c r="O29" s="94">
        <v>2585971</v>
      </c>
      <c r="P29" s="93">
        <f>$H29      +$J29      +$L29      +$N29</f>
        <v>0</v>
      </c>
      <c r="Q29" s="94">
        <f>$I29      +$K29      +$M29      +$O29</f>
        <v>2585971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99.998878576952819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2586000</v>
      </c>
      <c r="C30" s="95">
        <f>SUM(C26:C29)</f>
        <v>0</v>
      </c>
      <c r="D30" s="95"/>
      <c r="E30" s="95">
        <f>$B30      +$C30      +$D30</f>
        <v>2586000</v>
      </c>
      <c r="F30" s="96">
        <f t="shared" ref="F30:O30" si="16">SUM(F26:F29)</f>
        <v>2586000</v>
      </c>
      <c r="G30" s="97">
        <f t="shared" si="16"/>
        <v>2586000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2585971</v>
      </c>
      <c r="P30" s="96">
        <f>$H30      +$J30      +$L30      +$N30</f>
        <v>0</v>
      </c>
      <c r="Q30" s="97">
        <f>$I30      +$K30      +$M30      +$O30</f>
        <v>2585971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99.998878576952819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2299000</v>
      </c>
      <c r="C32" s="92">
        <v>0</v>
      </c>
      <c r="D32" s="92"/>
      <c r="E32" s="92">
        <f>$B32      +$C32      +$D32</f>
        <v>2299000</v>
      </c>
      <c r="F32" s="93">
        <v>2299000</v>
      </c>
      <c r="G32" s="94">
        <v>2299000</v>
      </c>
      <c r="H32" s="93">
        <v>139000</v>
      </c>
      <c r="I32" s="94"/>
      <c r="J32" s="93">
        <v>939000</v>
      </c>
      <c r="K32" s="94"/>
      <c r="L32" s="93">
        <v>564000</v>
      </c>
      <c r="M32" s="94"/>
      <c r="N32" s="93">
        <v>657000</v>
      </c>
      <c r="O32" s="94">
        <v>2299000</v>
      </c>
      <c r="P32" s="93">
        <f>$H32      +$J32      +$L32      +$N32</f>
        <v>2299000</v>
      </c>
      <c r="Q32" s="94">
        <f>$I32      +$K32      +$M32      +$O32</f>
        <v>2299000</v>
      </c>
      <c r="R32" s="48">
        <f>IF(($L32      =0),0,((($N32      -$L32      )/$L32      )*100))</f>
        <v>16.48936170212766</v>
      </c>
      <c r="S32" s="49">
        <f>IF(($M32      =0),0,((($O32      -$M32      )/$M32      )*100))</f>
        <v>0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2299000</v>
      </c>
      <c r="C33" s="95">
        <f>C32</f>
        <v>0</v>
      </c>
      <c r="D33" s="95"/>
      <c r="E33" s="95">
        <f>$B33      +$C33      +$D33</f>
        <v>2299000</v>
      </c>
      <c r="F33" s="96">
        <f t="shared" ref="F33:O33" si="17">F32</f>
        <v>2299000</v>
      </c>
      <c r="G33" s="97">
        <f t="shared" si="17"/>
        <v>2299000</v>
      </c>
      <c r="H33" s="96">
        <f t="shared" si="17"/>
        <v>139000</v>
      </c>
      <c r="I33" s="97">
        <f t="shared" si="17"/>
        <v>0</v>
      </c>
      <c r="J33" s="96">
        <f t="shared" si="17"/>
        <v>939000</v>
      </c>
      <c r="K33" s="97">
        <f t="shared" si="17"/>
        <v>0</v>
      </c>
      <c r="L33" s="96">
        <f t="shared" si="17"/>
        <v>564000</v>
      </c>
      <c r="M33" s="97">
        <f t="shared" si="17"/>
        <v>0</v>
      </c>
      <c r="N33" s="96">
        <f t="shared" si="17"/>
        <v>657000</v>
      </c>
      <c r="O33" s="97">
        <f t="shared" si="17"/>
        <v>2299000</v>
      </c>
      <c r="P33" s="96">
        <f>$H33      +$J33      +$L33      +$N33</f>
        <v>2299000</v>
      </c>
      <c r="Q33" s="97">
        <f>$I33      +$K33      +$M33      +$O33</f>
        <v>2299000</v>
      </c>
      <c r="R33" s="52">
        <f>IF(($L33      =0),0,((($N33      -$L33      )/$L33      )*100))</f>
        <v>16.48936170212766</v>
      </c>
      <c r="S33" s="53">
        <f>IF(($M33      =0),0,((($O33      -$M33      )/$M33      )*100))</f>
        <v>0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85000000</v>
      </c>
      <c r="C51" s="92">
        <v>40000000</v>
      </c>
      <c r="D51" s="92"/>
      <c r="E51" s="92">
        <f t="shared" si="26"/>
        <v>125000000</v>
      </c>
      <c r="F51" s="93">
        <v>125000000</v>
      </c>
      <c r="G51" s="94">
        <v>125000000</v>
      </c>
      <c r="H51" s="93">
        <v>22708000</v>
      </c>
      <c r="I51" s="94"/>
      <c r="J51" s="93">
        <v>23599000</v>
      </c>
      <c r="K51" s="94"/>
      <c r="L51" s="93">
        <v>19395000</v>
      </c>
      <c r="M51" s="94"/>
      <c r="N51" s="93">
        <v>59295000</v>
      </c>
      <c r="O51" s="94">
        <v>125000000</v>
      </c>
      <c r="P51" s="93">
        <f t="shared" si="27"/>
        <v>124997000</v>
      </c>
      <c r="Q51" s="94">
        <f t="shared" si="28"/>
        <v>125000000</v>
      </c>
      <c r="R51" s="48">
        <f t="shared" si="29"/>
        <v>205.72312451662799</v>
      </c>
      <c r="S51" s="49">
        <f t="shared" si="30"/>
        <v>0</v>
      </c>
      <c r="T51" s="48">
        <f t="shared" si="31"/>
        <v>99.997599999999991</v>
      </c>
      <c r="U51" s="50">
        <f t="shared" si="32"/>
        <v>100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85000000</v>
      </c>
      <c r="C53" s="95">
        <f>SUM(C42:C52)</f>
        <v>40000000</v>
      </c>
      <c r="D53" s="95"/>
      <c r="E53" s="95">
        <f t="shared" si="26"/>
        <v>125000000</v>
      </c>
      <c r="F53" s="96">
        <f t="shared" ref="F53:O53" si="33">SUM(F42:F52)</f>
        <v>125000000</v>
      </c>
      <c r="G53" s="97">
        <f t="shared" si="33"/>
        <v>125000000</v>
      </c>
      <c r="H53" s="96">
        <f t="shared" si="33"/>
        <v>22708000</v>
      </c>
      <c r="I53" s="97">
        <f t="shared" si="33"/>
        <v>0</v>
      </c>
      <c r="J53" s="96">
        <f t="shared" si="33"/>
        <v>23599000</v>
      </c>
      <c r="K53" s="97">
        <f t="shared" si="33"/>
        <v>0</v>
      </c>
      <c r="L53" s="96">
        <f t="shared" si="33"/>
        <v>19395000</v>
      </c>
      <c r="M53" s="97">
        <f t="shared" si="33"/>
        <v>0</v>
      </c>
      <c r="N53" s="96">
        <f t="shared" si="33"/>
        <v>59295000</v>
      </c>
      <c r="O53" s="97">
        <f t="shared" si="33"/>
        <v>125000000</v>
      </c>
      <c r="P53" s="96">
        <f t="shared" si="27"/>
        <v>124997000</v>
      </c>
      <c r="Q53" s="97">
        <f t="shared" si="28"/>
        <v>125000000</v>
      </c>
      <c r="R53" s="52">
        <f t="shared" si="29"/>
        <v>205.72312451662799</v>
      </c>
      <c r="S53" s="53">
        <f t="shared" si="30"/>
        <v>0</v>
      </c>
      <c r="T53" s="52">
        <f>IF((+$E43+$E45+$E47+$E48+$E51) =0,0,(P53   /(+$E43+$E45+$E47+$E48+$E51) )*100)</f>
        <v>99.997599999999991</v>
      </c>
      <c r="U53" s="54">
        <f>IF((+$E43+$E45+$E47+$E48+$E51) =0,0,(Q53   /(+$E43+$E45+$E47+$E48+$E51) )*100)</f>
        <v>100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94385000</v>
      </c>
      <c r="C67" s="104">
        <f>SUM(C9:C14,C17:C23,C26:C29,C32,C35:C39,C42:C52,C55:C58,C61:C65)</f>
        <v>40000000</v>
      </c>
      <c r="D67" s="104"/>
      <c r="E67" s="104">
        <f t="shared" si="35"/>
        <v>134385000</v>
      </c>
      <c r="F67" s="105">
        <f t="shared" ref="F67:O67" si="43">SUM(F9:F14,F17:F23,F26:F29,F32,F35:F39,F42:F52,F55:F58,F61:F65)</f>
        <v>134385000</v>
      </c>
      <c r="G67" s="106">
        <f t="shared" si="43"/>
        <v>130885000</v>
      </c>
      <c r="H67" s="105">
        <f t="shared" si="43"/>
        <v>23047000</v>
      </c>
      <c r="I67" s="106">
        <f t="shared" si="43"/>
        <v>0</v>
      </c>
      <c r="J67" s="105">
        <f t="shared" si="43"/>
        <v>24806000</v>
      </c>
      <c r="K67" s="106">
        <f t="shared" si="43"/>
        <v>0</v>
      </c>
      <c r="L67" s="105">
        <f t="shared" si="43"/>
        <v>20105000</v>
      </c>
      <c r="M67" s="106">
        <f t="shared" si="43"/>
        <v>0</v>
      </c>
      <c r="N67" s="105">
        <f t="shared" si="43"/>
        <v>60338000</v>
      </c>
      <c r="O67" s="106">
        <f t="shared" si="43"/>
        <v>130884971</v>
      </c>
      <c r="P67" s="105">
        <f t="shared" si="36"/>
        <v>128296000</v>
      </c>
      <c r="Q67" s="106">
        <f t="shared" si="37"/>
        <v>130884971</v>
      </c>
      <c r="R67" s="61">
        <f t="shared" si="38"/>
        <v>200.11439940313355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98.02192764640715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99.999977843144748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107893000</v>
      </c>
      <c r="C69" s="92">
        <v>25000000</v>
      </c>
      <c r="D69" s="92"/>
      <c r="E69" s="92">
        <f>$B69      +$C69      +$D69</f>
        <v>132893000</v>
      </c>
      <c r="F69" s="93">
        <v>132893000</v>
      </c>
      <c r="G69" s="94">
        <v>132893000</v>
      </c>
      <c r="H69" s="93">
        <v>41590000</v>
      </c>
      <c r="I69" s="94">
        <v>-55071160</v>
      </c>
      <c r="J69" s="93">
        <v>37712000</v>
      </c>
      <c r="K69" s="94">
        <v>55071160</v>
      </c>
      <c r="L69" s="93">
        <v>28592000</v>
      </c>
      <c r="M69" s="94">
        <v>-40342000</v>
      </c>
      <c r="N69" s="93">
        <v>24999000</v>
      </c>
      <c r="O69" s="94">
        <v>173235001</v>
      </c>
      <c r="P69" s="93">
        <f>$H69      +$J69      +$L69      +$N69</f>
        <v>132893000</v>
      </c>
      <c r="Q69" s="94">
        <f>$I69      +$K69      +$M69      +$O69</f>
        <v>132893001</v>
      </c>
      <c r="R69" s="48">
        <f>IF(($L69      =0),0,((($N69      -$L69      )/$L69      )*100))</f>
        <v>-12.566452154448795</v>
      </c>
      <c r="S69" s="49">
        <f>IF(($M69      =0),0,((($O69      -$M69      )/$M69      )*100))</f>
        <v>-529.41599573645328</v>
      </c>
      <c r="T69" s="48">
        <f>IF(($E69      =0),0,(($P69      /$E69      )*100))</f>
        <v>100</v>
      </c>
      <c r="U69" s="50">
        <f>IF(($E69      =0),0,(($Q69      /$E69      )*100))</f>
        <v>100.00000075248508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107893000</v>
      </c>
      <c r="C70" s="101">
        <f>C69</f>
        <v>25000000</v>
      </c>
      <c r="D70" s="101"/>
      <c r="E70" s="101">
        <f>$B70      +$C70      +$D70</f>
        <v>132893000</v>
      </c>
      <c r="F70" s="102">
        <f t="shared" ref="F70:O70" si="44">F69</f>
        <v>132893000</v>
      </c>
      <c r="G70" s="103">
        <f t="shared" si="44"/>
        <v>132893000</v>
      </c>
      <c r="H70" s="102">
        <f t="shared" si="44"/>
        <v>41590000</v>
      </c>
      <c r="I70" s="103">
        <f t="shared" si="44"/>
        <v>-55071160</v>
      </c>
      <c r="J70" s="102">
        <f t="shared" si="44"/>
        <v>37712000</v>
      </c>
      <c r="K70" s="103">
        <f t="shared" si="44"/>
        <v>55071160</v>
      </c>
      <c r="L70" s="102">
        <f t="shared" si="44"/>
        <v>28592000</v>
      </c>
      <c r="M70" s="103">
        <f t="shared" si="44"/>
        <v>-40342000</v>
      </c>
      <c r="N70" s="102">
        <f t="shared" si="44"/>
        <v>24999000</v>
      </c>
      <c r="O70" s="103">
        <f t="shared" si="44"/>
        <v>173235001</v>
      </c>
      <c r="P70" s="102">
        <f>$H70      +$J70      +$L70      +$N70</f>
        <v>132893000</v>
      </c>
      <c r="Q70" s="103">
        <f>$I70      +$K70      +$M70      +$O70</f>
        <v>132893001</v>
      </c>
      <c r="R70" s="57">
        <f>IF(($L70      =0),0,((($N70      -$L70      )/$L70      )*100))</f>
        <v>-12.566452154448795</v>
      </c>
      <c r="S70" s="58">
        <f>IF(($M70      =0),0,((($O70      -$M70      )/$M70      )*100))</f>
        <v>-529.41599573645328</v>
      </c>
      <c r="T70" s="57">
        <f>IF($E70   =0,0,($P70   /$E70   )*100)</f>
        <v>100</v>
      </c>
      <c r="U70" s="59">
        <f>IF($E70   =0,0,($Q70   /$E70 )*100)</f>
        <v>100.00000075248508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107893000</v>
      </c>
      <c r="C71" s="104">
        <f>C69</f>
        <v>25000000</v>
      </c>
      <c r="D71" s="104"/>
      <c r="E71" s="104">
        <f>$B71      +$C71      +$D71</f>
        <v>132893000</v>
      </c>
      <c r="F71" s="105">
        <f t="shared" ref="F71:O71" si="45">F69</f>
        <v>132893000</v>
      </c>
      <c r="G71" s="106">
        <f t="shared" si="45"/>
        <v>132893000</v>
      </c>
      <c r="H71" s="105">
        <f t="shared" si="45"/>
        <v>41590000</v>
      </c>
      <c r="I71" s="106">
        <f t="shared" si="45"/>
        <v>-55071160</v>
      </c>
      <c r="J71" s="105">
        <f t="shared" si="45"/>
        <v>37712000</v>
      </c>
      <c r="K71" s="106">
        <f t="shared" si="45"/>
        <v>55071160</v>
      </c>
      <c r="L71" s="105">
        <f t="shared" si="45"/>
        <v>28592000</v>
      </c>
      <c r="M71" s="106">
        <f t="shared" si="45"/>
        <v>-40342000</v>
      </c>
      <c r="N71" s="105">
        <f t="shared" si="45"/>
        <v>24999000</v>
      </c>
      <c r="O71" s="106">
        <f t="shared" si="45"/>
        <v>173235001</v>
      </c>
      <c r="P71" s="105">
        <f>$H71      +$J71      +$L71      +$N71</f>
        <v>132893000</v>
      </c>
      <c r="Q71" s="106">
        <f>$I71      +$K71      +$M71      +$O71</f>
        <v>132893001</v>
      </c>
      <c r="R71" s="61">
        <f>IF(($L71      =0),0,((($N71      -$L71      )/$L71      )*100))</f>
        <v>-12.566452154448795</v>
      </c>
      <c r="S71" s="62">
        <f>IF(($M71      =0),0,((($O71      -$M71      )/$M71      )*100))</f>
        <v>-529.41599573645328</v>
      </c>
      <c r="T71" s="61">
        <f>IF($E71   =0,0,($P71   /$E71   )*100)</f>
        <v>100</v>
      </c>
      <c r="U71" s="65">
        <f>IF($E71   =0,0,($Q71   /$E71   )*100)</f>
        <v>100.00000075248508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202278000</v>
      </c>
      <c r="C72" s="104">
        <f>SUM(C9:C14,C17:C23,C26:C29,C32,C35:C39,C42:C52,C55:C58,C61:C65,C69)</f>
        <v>65000000</v>
      </c>
      <c r="D72" s="104"/>
      <c r="E72" s="104">
        <f>$B72      +$C72      +$D72</f>
        <v>267278000</v>
      </c>
      <c r="F72" s="105">
        <f t="shared" ref="F72:O72" si="46">SUM(F9:F14,F17:F23,F26:F29,F32,F35:F39,F42:F52,F55:F58,F61:F65,F69)</f>
        <v>267278000</v>
      </c>
      <c r="G72" s="106">
        <f t="shared" si="46"/>
        <v>263778000</v>
      </c>
      <c r="H72" s="105">
        <f t="shared" si="46"/>
        <v>64637000</v>
      </c>
      <c r="I72" s="106">
        <f t="shared" si="46"/>
        <v>-55071160</v>
      </c>
      <c r="J72" s="105">
        <f t="shared" si="46"/>
        <v>62518000</v>
      </c>
      <c r="K72" s="106">
        <f t="shared" si="46"/>
        <v>55071160</v>
      </c>
      <c r="L72" s="105">
        <f t="shared" si="46"/>
        <v>48697000</v>
      </c>
      <c r="M72" s="106">
        <f t="shared" si="46"/>
        <v>-40342000</v>
      </c>
      <c r="N72" s="105">
        <f t="shared" si="46"/>
        <v>85337000</v>
      </c>
      <c r="O72" s="106">
        <f t="shared" si="46"/>
        <v>304119972</v>
      </c>
      <c r="P72" s="105">
        <f>$H72      +$J72      +$L72      +$N72</f>
        <v>261189000</v>
      </c>
      <c r="Q72" s="106">
        <f>$I72      +$K72      +$M72      +$O72</f>
        <v>263777972</v>
      </c>
      <c r="R72" s="61">
        <f>IF(($L72      =0),0,((($N72      -$L72      )/$L72      )*100))</f>
        <v>75.240774585703434</v>
      </c>
      <c r="S72" s="62">
        <f>IF(($M72      =0),0,((($O72      -$M72      )/$M72      )*100))</f>
        <v>-853.85447424520362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99.018492823510684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99.999989385013151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uywpOvDitJwHk2gutoXPX3Fs23tmELlJU54YpDIPnViAzQ3LX4yei52BNl5JvvgG00tzp3XjWbIihjLze0P3GQ==" saltValue="bV5+20ueENCTemTWFnCNI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139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2550000</v>
      </c>
      <c r="C10" s="92">
        <v>0</v>
      </c>
      <c r="D10" s="92"/>
      <c r="E10" s="92">
        <f t="shared" ref="E10:E15" si="0">$B10      +$C10      +$D10</f>
        <v>2550000</v>
      </c>
      <c r="F10" s="93">
        <v>2550000</v>
      </c>
      <c r="G10" s="94">
        <v>2550000</v>
      </c>
      <c r="H10" s="93">
        <v>286000</v>
      </c>
      <c r="I10" s="94"/>
      <c r="J10" s="93">
        <v>570000</v>
      </c>
      <c r="K10" s="94"/>
      <c r="L10" s="93">
        <v>535000</v>
      </c>
      <c r="M10" s="94"/>
      <c r="N10" s="93">
        <v>1071000</v>
      </c>
      <c r="O10" s="94">
        <v>2550000</v>
      </c>
      <c r="P10" s="93">
        <f t="shared" ref="P10:P15" si="1">$H10      +$J10      +$L10      +$N10</f>
        <v>2462000</v>
      </c>
      <c r="Q10" s="94">
        <f t="shared" ref="Q10:Q15" si="2">$I10      +$K10      +$M10      +$O10</f>
        <v>2550000</v>
      </c>
      <c r="R10" s="48">
        <f t="shared" ref="R10:R15" si="3">IF(($L10      =0),0,((($N10      -$L10      )/$L10      )*100))</f>
        <v>100.18691588785047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96.549019607843135</v>
      </c>
      <c r="U10" s="50">
        <f t="shared" ref="U10:U14" si="6">IF(($E10      =0),0,(($Q10      /$E10      )*100))</f>
        <v>100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2550000</v>
      </c>
      <c r="C15" s="95">
        <f>SUM(C9:C14)</f>
        <v>0</v>
      </c>
      <c r="D15" s="95"/>
      <c r="E15" s="95">
        <f t="shared" si="0"/>
        <v>2550000</v>
      </c>
      <c r="F15" s="96">
        <f t="shared" ref="F15:O15" si="7">SUM(F9:F14)</f>
        <v>2550000</v>
      </c>
      <c r="G15" s="97">
        <f t="shared" si="7"/>
        <v>2550000</v>
      </c>
      <c r="H15" s="96">
        <f t="shared" si="7"/>
        <v>286000</v>
      </c>
      <c r="I15" s="97">
        <f t="shared" si="7"/>
        <v>0</v>
      </c>
      <c r="J15" s="96">
        <f t="shared" si="7"/>
        <v>570000</v>
      </c>
      <c r="K15" s="97">
        <f t="shared" si="7"/>
        <v>0</v>
      </c>
      <c r="L15" s="96">
        <f t="shared" si="7"/>
        <v>535000</v>
      </c>
      <c r="M15" s="97">
        <f t="shared" si="7"/>
        <v>0</v>
      </c>
      <c r="N15" s="96">
        <f t="shared" si="7"/>
        <v>1071000</v>
      </c>
      <c r="O15" s="97">
        <f t="shared" si="7"/>
        <v>2550000</v>
      </c>
      <c r="P15" s="96">
        <f t="shared" si="1"/>
        <v>2462000</v>
      </c>
      <c r="Q15" s="97">
        <f t="shared" si="2"/>
        <v>2550000</v>
      </c>
      <c r="R15" s="52">
        <f t="shared" si="3"/>
        <v>100.18691588785047</v>
      </c>
      <c r="S15" s="53">
        <f t="shared" si="4"/>
        <v>0</v>
      </c>
      <c r="T15" s="52">
        <f>IF((SUM($E9:$E13))=0,0,(P15/(SUM($E9:$E13))*100))</f>
        <v>96.549019607843135</v>
      </c>
      <c r="U15" s="54">
        <f>IF((SUM($E9:$E13))=0,0,(Q15/(SUM($E9:$E13))*100))</f>
        <v>100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0</v>
      </c>
      <c r="C32" s="92">
        <v>0</v>
      </c>
      <c r="D32" s="92"/>
      <c r="E32" s="92">
        <f>$B32      +$C32      +$D32</f>
        <v>0</v>
      </c>
      <c r="F32" s="93">
        <v>0</v>
      </c>
      <c r="G32" s="94">
        <v>0</v>
      </c>
      <c r="H32" s="93"/>
      <c r="I32" s="94"/>
      <c r="J32" s="93"/>
      <c r="K32" s="94"/>
      <c r="L32" s="93"/>
      <c r="M32" s="94"/>
      <c r="N32" s="93"/>
      <c r="O32" s="94"/>
      <c r="P32" s="93">
        <f>$H32      +$J32      +$L32      +$N32</f>
        <v>0</v>
      </c>
      <c r="Q32" s="94">
        <f>$I32      +$K32      +$M32      +$O32</f>
        <v>0</v>
      </c>
      <c r="R32" s="48">
        <f>IF(($L32      =0),0,((($N32      -$L32      )/$L32      )*100))</f>
        <v>0</v>
      </c>
      <c r="S32" s="49">
        <f>IF(($M32      =0),0,((($O32      -$M32      )/$M32      )*100))</f>
        <v>0</v>
      </c>
      <c r="T32" s="48">
        <f>IF(($E32      =0),0,(($P32      /$E32      )*100))</f>
        <v>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0</v>
      </c>
      <c r="C33" s="95">
        <f>C32</f>
        <v>0</v>
      </c>
      <c r="D33" s="95"/>
      <c r="E33" s="95">
        <f>$B33      +$C33      +$D33</f>
        <v>0</v>
      </c>
      <c r="F33" s="96">
        <f t="shared" ref="F33:O33" si="17">F32</f>
        <v>0</v>
      </c>
      <c r="G33" s="97">
        <f t="shared" si="17"/>
        <v>0</v>
      </c>
      <c r="H33" s="96">
        <f t="shared" si="17"/>
        <v>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0</v>
      </c>
      <c r="Q33" s="97">
        <f>$I33      +$K33      +$M33      +$O33</f>
        <v>0</v>
      </c>
      <c r="R33" s="52">
        <f>IF(($L33      =0),0,((($N33      -$L33      )/$L33      )*100))</f>
        <v>0</v>
      </c>
      <c r="S33" s="53">
        <f>IF(($M33      =0),0,((($O33      -$M33      )/$M33      )*100))</f>
        <v>0</v>
      </c>
      <c r="T33" s="52">
        <f>IF($E33   =0,0,($P33   /$E33   )*100)</f>
        <v>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17237000</v>
      </c>
      <c r="C35" s="92">
        <v>0</v>
      </c>
      <c r="D35" s="92"/>
      <c r="E35" s="92">
        <f t="shared" ref="E35:E40" si="18">$B35      +$C35      +$D35</f>
        <v>17237000</v>
      </c>
      <c r="F35" s="93">
        <v>17237000</v>
      </c>
      <c r="G35" s="94">
        <v>17237000</v>
      </c>
      <c r="H35" s="93">
        <v>1127000</v>
      </c>
      <c r="I35" s="94"/>
      <c r="J35" s="93">
        <v>9765000</v>
      </c>
      <c r="K35" s="94"/>
      <c r="L35" s="93">
        <v>967000</v>
      </c>
      <c r="M35" s="94"/>
      <c r="N35" s="93">
        <v>5378000</v>
      </c>
      <c r="O35" s="94">
        <v>17237000</v>
      </c>
      <c r="P35" s="93">
        <f t="shared" ref="P35:P40" si="19">$H35      +$J35      +$L35      +$N35</f>
        <v>17237000</v>
      </c>
      <c r="Q35" s="94">
        <f t="shared" ref="Q35:Q40" si="20">$I35      +$K35      +$M35      +$O35</f>
        <v>17237000</v>
      </c>
      <c r="R35" s="48">
        <f t="shared" ref="R35:R40" si="21">IF(($L35      =0),0,((($N35      -$L35      )/$L35      )*100))</f>
        <v>456.15305067218202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100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6923000</v>
      </c>
      <c r="C36" s="92">
        <v>0</v>
      </c>
      <c r="D36" s="92"/>
      <c r="E36" s="92">
        <f t="shared" si="18"/>
        <v>6923000</v>
      </c>
      <c r="F36" s="93">
        <v>6923000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2000000</v>
      </c>
      <c r="C38" s="92">
        <v>0</v>
      </c>
      <c r="D38" s="92"/>
      <c r="E38" s="92">
        <f t="shared" si="18"/>
        <v>2000000</v>
      </c>
      <c r="F38" s="93">
        <v>2000000</v>
      </c>
      <c r="G38" s="94">
        <v>2000000</v>
      </c>
      <c r="H38" s="93"/>
      <c r="I38" s="94"/>
      <c r="J38" s="93"/>
      <c r="K38" s="94"/>
      <c r="L38" s="93">
        <v>140000</v>
      </c>
      <c r="M38" s="94"/>
      <c r="N38" s="93">
        <v>1860000</v>
      </c>
      <c r="O38" s="94">
        <v>1999216</v>
      </c>
      <c r="P38" s="93">
        <f t="shared" si="19"/>
        <v>2000000</v>
      </c>
      <c r="Q38" s="94">
        <f t="shared" si="20"/>
        <v>1999216</v>
      </c>
      <c r="R38" s="48">
        <f t="shared" si="21"/>
        <v>1228.5714285714287</v>
      </c>
      <c r="S38" s="49">
        <f t="shared" si="22"/>
        <v>0</v>
      </c>
      <c r="T38" s="48">
        <f t="shared" si="23"/>
        <v>100</v>
      </c>
      <c r="U38" s="50">
        <f t="shared" si="24"/>
        <v>99.960800000000006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26160000</v>
      </c>
      <c r="C40" s="95">
        <f>SUM(C35:C39)</f>
        <v>0</v>
      </c>
      <c r="D40" s="95"/>
      <c r="E40" s="95">
        <f t="shared" si="18"/>
        <v>26160000</v>
      </c>
      <c r="F40" s="96">
        <f t="shared" ref="F40:O40" si="25">SUM(F35:F39)</f>
        <v>26160000</v>
      </c>
      <c r="G40" s="97">
        <f t="shared" si="25"/>
        <v>19237000</v>
      </c>
      <c r="H40" s="96">
        <f t="shared" si="25"/>
        <v>1127000</v>
      </c>
      <c r="I40" s="97">
        <f t="shared" si="25"/>
        <v>0</v>
      </c>
      <c r="J40" s="96">
        <f t="shared" si="25"/>
        <v>9765000</v>
      </c>
      <c r="K40" s="97">
        <f t="shared" si="25"/>
        <v>0</v>
      </c>
      <c r="L40" s="96">
        <f t="shared" si="25"/>
        <v>1107000</v>
      </c>
      <c r="M40" s="97">
        <f t="shared" si="25"/>
        <v>0</v>
      </c>
      <c r="N40" s="96">
        <f t="shared" si="25"/>
        <v>7238000</v>
      </c>
      <c r="O40" s="97">
        <f t="shared" si="25"/>
        <v>19236216</v>
      </c>
      <c r="P40" s="96">
        <f t="shared" si="19"/>
        <v>19237000</v>
      </c>
      <c r="Q40" s="97">
        <f t="shared" si="20"/>
        <v>19236216</v>
      </c>
      <c r="R40" s="52">
        <f t="shared" si="21"/>
        <v>553.83920505871731</v>
      </c>
      <c r="S40" s="53">
        <f t="shared" si="22"/>
        <v>0</v>
      </c>
      <c r="T40" s="52">
        <f>IF((+$E35+$E38) =0,0,(P40   /(+$E35+$E38) )*100)</f>
        <v>100</v>
      </c>
      <c r="U40" s="54">
        <f>IF((+$E35+$E38) =0,0,(Q40   /(+$E35+$E38) )*100)</f>
        <v>99.995924520455375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28710000</v>
      </c>
      <c r="C67" s="104">
        <f>SUM(C9:C14,C17:C23,C26:C29,C32,C35:C39,C42:C52,C55:C58,C61:C65)</f>
        <v>0</v>
      </c>
      <c r="D67" s="104"/>
      <c r="E67" s="104">
        <f t="shared" si="35"/>
        <v>28710000</v>
      </c>
      <c r="F67" s="105">
        <f t="shared" ref="F67:O67" si="43">SUM(F9:F14,F17:F23,F26:F29,F32,F35:F39,F42:F52,F55:F58,F61:F65)</f>
        <v>28710000</v>
      </c>
      <c r="G67" s="106">
        <f t="shared" si="43"/>
        <v>21787000</v>
      </c>
      <c r="H67" s="105">
        <f t="shared" si="43"/>
        <v>1413000</v>
      </c>
      <c r="I67" s="106">
        <f t="shared" si="43"/>
        <v>0</v>
      </c>
      <c r="J67" s="105">
        <f t="shared" si="43"/>
        <v>10335000</v>
      </c>
      <c r="K67" s="106">
        <f t="shared" si="43"/>
        <v>0</v>
      </c>
      <c r="L67" s="105">
        <f t="shared" si="43"/>
        <v>1642000</v>
      </c>
      <c r="M67" s="106">
        <f t="shared" si="43"/>
        <v>0</v>
      </c>
      <c r="N67" s="105">
        <f t="shared" si="43"/>
        <v>8309000</v>
      </c>
      <c r="O67" s="106">
        <f t="shared" si="43"/>
        <v>21786216</v>
      </c>
      <c r="P67" s="105">
        <f t="shared" si="36"/>
        <v>21699000</v>
      </c>
      <c r="Q67" s="106">
        <f t="shared" si="37"/>
        <v>21786216</v>
      </c>
      <c r="R67" s="61">
        <f t="shared" si="38"/>
        <v>406.02923264311812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99.596089411116722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99.996401523844497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41323000</v>
      </c>
      <c r="C69" s="92">
        <v>0</v>
      </c>
      <c r="D69" s="92"/>
      <c r="E69" s="92">
        <f>$B69      +$C69      +$D69</f>
        <v>41323000</v>
      </c>
      <c r="F69" s="93">
        <v>41323000</v>
      </c>
      <c r="G69" s="94">
        <v>41323000</v>
      </c>
      <c r="H69" s="93">
        <v>6133000</v>
      </c>
      <c r="I69" s="94"/>
      <c r="J69" s="93">
        <v>10679000</v>
      </c>
      <c r="K69" s="94"/>
      <c r="L69" s="93">
        <v>12147000</v>
      </c>
      <c r="M69" s="94"/>
      <c r="N69" s="93">
        <v>12364000</v>
      </c>
      <c r="O69" s="94">
        <v>41323000</v>
      </c>
      <c r="P69" s="93">
        <f>$H69      +$J69      +$L69      +$N69</f>
        <v>41323000</v>
      </c>
      <c r="Q69" s="94">
        <f>$I69      +$K69      +$M69      +$O69</f>
        <v>41323000</v>
      </c>
      <c r="R69" s="48">
        <f>IF(($L69      =0),0,((($N69      -$L69      )/$L69      )*100))</f>
        <v>1.7864493290524408</v>
      </c>
      <c r="S69" s="49">
        <f>IF(($M69      =0),0,((($O69      -$M69      )/$M69      )*100))</f>
        <v>0</v>
      </c>
      <c r="T69" s="48">
        <f>IF(($E69      =0),0,(($P69      /$E69      )*100))</f>
        <v>100</v>
      </c>
      <c r="U69" s="50">
        <f>IF(($E69      =0),0,(($Q69      /$E69      )*100))</f>
        <v>100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41323000</v>
      </c>
      <c r="C70" s="101">
        <f>C69</f>
        <v>0</v>
      </c>
      <c r="D70" s="101"/>
      <c r="E70" s="101">
        <f>$B70      +$C70      +$D70</f>
        <v>41323000</v>
      </c>
      <c r="F70" s="102">
        <f t="shared" ref="F70:O70" si="44">F69</f>
        <v>41323000</v>
      </c>
      <c r="G70" s="103">
        <f t="shared" si="44"/>
        <v>41323000</v>
      </c>
      <c r="H70" s="102">
        <f t="shared" si="44"/>
        <v>6133000</v>
      </c>
      <c r="I70" s="103">
        <f t="shared" si="44"/>
        <v>0</v>
      </c>
      <c r="J70" s="102">
        <f t="shared" si="44"/>
        <v>10679000</v>
      </c>
      <c r="K70" s="103">
        <f t="shared" si="44"/>
        <v>0</v>
      </c>
      <c r="L70" s="102">
        <f t="shared" si="44"/>
        <v>12147000</v>
      </c>
      <c r="M70" s="103">
        <f t="shared" si="44"/>
        <v>0</v>
      </c>
      <c r="N70" s="102">
        <f t="shared" si="44"/>
        <v>12364000</v>
      </c>
      <c r="O70" s="103">
        <f t="shared" si="44"/>
        <v>41323000</v>
      </c>
      <c r="P70" s="102">
        <f>$H70      +$J70      +$L70      +$N70</f>
        <v>41323000</v>
      </c>
      <c r="Q70" s="103">
        <f>$I70      +$K70      +$M70      +$O70</f>
        <v>41323000</v>
      </c>
      <c r="R70" s="57">
        <f>IF(($L70      =0),0,((($N70      -$L70      )/$L70      )*100))</f>
        <v>1.7864493290524408</v>
      </c>
      <c r="S70" s="58">
        <f>IF(($M70      =0),0,((($O70      -$M70      )/$M70      )*100))</f>
        <v>0</v>
      </c>
      <c r="T70" s="57">
        <f>IF($E70   =0,0,($P70   /$E70   )*100)</f>
        <v>100</v>
      </c>
      <c r="U70" s="59">
        <f>IF($E70   =0,0,($Q70   /$E70 )*100)</f>
        <v>100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41323000</v>
      </c>
      <c r="C71" s="104">
        <f>C69</f>
        <v>0</v>
      </c>
      <c r="D71" s="104"/>
      <c r="E71" s="104">
        <f>$B71      +$C71      +$D71</f>
        <v>41323000</v>
      </c>
      <c r="F71" s="105">
        <f t="shared" ref="F71:O71" si="45">F69</f>
        <v>41323000</v>
      </c>
      <c r="G71" s="106">
        <f t="shared" si="45"/>
        <v>41323000</v>
      </c>
      <c r="H71" s="105">
        <f t="shared" si="45"/>
        <v>6133000</v>
      </c>
      <c r="I71" s="106">
        <f t="shared" si="45"/>
        <v>0</v>
      </c>
      <c r="J71" s="105">
        <f t="shared" si="45"/>
        <v>10679000</v>
      </c>
      <c r="K71" s="106">
        <f t="shared" si="45"/>
        <v>0</v>
      </c>
      <c r="L71" s="105">
        <f t="shared" si="45"/>
        <v>12147000</v>
      </c>
      <c r="M71" s="106">
        <f t="shared" si="45"/>
        <v>0</v>
      </c>
      <c r="N71" s="105">
        <f t="shared" si="45"/>
        <v>12364000</v>
      </c>
      <c r="O71" s="106">
        <f t="shared" si="45"/>
        <v>41323000</v>
      </c>
      <c r="P71" s="105">
        <f>$H71      +$J71      +$L71      +$N71</f>
        <v>41323000</v>
      </c>
      <c r="Q71" s="106">
        <f>$I71      +$K71      +$M71      +$O71</f>
        <v>41323000</v>
      </c>
      <c r="R71" s="61">
        <f>IF(($L71      =0),0,((($N71      -$L71      )/$L71      )*100))</f>
        <v>1.7864493290524408</v>
      </c>
      <c r="S71" s="62">
        <f>IF(($M71      =0),0,((($O71      -$M71      )/$M71      )*100))</f>
        <v>0</v>
      </c>
      <c r="T71" s="61">
        <f>IF($E71   =0,0,($P71   /$E71   )*100)</f>
        <v>100</v>
      </c>
      <c r="U71" s="65">
        <f>IF($E71   =0,0,($Q71   /$E71   )*100)</f>
        <v>100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70033000</v>
      </c>
      <c r="C72" s="104">
        <f>SUM(C9:C14,C17:C23,C26:C29,C32,C35:C39,C42:C52,C55:C58,C61:C65,C69)</f>
        <v>0</v>
      </c>
      <c r="D72" s="104"/>
      <c r="E72" s="104">
        <f>$B72      +$C72      +$D72</f>
        <v>70033000</v>
      </c>
      <c r="F72" s="105">
        <f t="shared" ref="F72:O72" si="46">SUM(F9:F14,F17:F23,F26:F29,F32,F35:F39,F42:F52,F55:F58,F61:F65,F69)</f>
        <v>70033000</v>
      </c>
      <c r="G72" s="106">
        <f t="shared" si="46"/>
        <v>63110000</v>
      </c>
      <c r="H72" s="105">
        <f t="shared" si="46"/>
        <v>7546000</v>
      </c>
      <c r="I72" s="106">
        <f t="shared" si="46"/>
        <v>0</v>
      </c>
      <c r="J72" s="105">
        <f t="shared" si="46"/>
        <v>21014000</v>
      </c>
      <c r="K72" s="106">
        <f t="shared" si="46"/>
        <v>0</v>
      </c>
      <c r="L72" s="105">
        <f t="shared" si="46"/>
        <v>13789000</v>
      </c>
      <c r="M72" s="106">
        <f t="shared" si="46"/>
        <v>0</v>
      </c>
      <c r="N72" s="105">
        <f t="shared" si="46"/>
        <v>20673000</v>
      </c>
      <c r="O72" s="106">
        <f t="shared" si="46"/>
        <v>63109216</v>
      </c>
      <c r="P72" s="105">
        <f>$H72      +$J72      +$L72      +$N72</f>
        <v>63022000</v>
      </c>
      <c r="Q72" s="106">
        <f>$I72      +$K72      +$M72      +$O72</f>
        <v>63109216</v>
      </c>
      <c r="R72" s="61">
        <f>IF(($L72      =0),0,((($N72      -$L72      )/$L72      )*100))</f>
        <v>49.923852346072955</v>
      </c>
      <c r="S72" s="62">
        <f>IF(($M72      =0),0,((($O72      -$M72      )/$M72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99.860560925368404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99.998757724607827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dXgfe5fohcWVIozRqnBFgzp4WgZnnB11AngfJpGqTlohTExUTGlTQI02rKtAHWIsNpTtLeWCzcLS7MIovyCC7g==" saltValue="kZ0F9RY+AE8093KFobl82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140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1650000</v>
      </c>
      <c r="C10" s="92">
        <v>0</v>
      </c>
      <c r="D10" s="92"/>
      <c r="E10" s="92">
        <f t="shared" ref="E10:E15" si="0">$B10      +$C10      +$D10</f>
        <v>1650000</v>
      </c>
      <c r="F10" s="93">
        <v>1650000</v>
      </c>
      <c r="G10" s="94">
        <v>1650000</v>
      </c>
      <c r="H10" s="93">
        <v>90000</v>
      </c>
      <c r="I10" s="94"/>
      <c r="J10" s="93">
        <v>120000</v>
      </c>
      <c r="K10" s="94"/>
      <c r="L10" s="93">
        <v>168000</v>
      </c>
      <c r="M10" s="94">
        <v>378035</v>
      </c>
      <c r="N10" s="93">
        <v>1272000</v>
      </c>
      <c r="O10" s="94">
        <v>1224480</v>
      </c>
      <c r="P10" s="93">
        <f t="shared" ref="P10:P15" si="1">$H10      +$J10      +$L10      +$N10</f>
        <v>1650000</v>
      </c>
      <c r="Q10" s="94">
        <f t="shared" ref="Q10:Q15" si="2">$I10      +$K10      +$M10      +$O10</f>
        <v>1602515</v>
      </c>
      <c r="R10" s="48">
        <f t="shared" ref="R10:R15" si="3">IF(($L10      =0),0,((($N10      -$L10      )/$L10      )*100))</f>
        <v>657.14285714285711</v>
      </c>
      <c r="S10" s="49">
        <f t="shared" ref="S10:S15" si="4">IF(($M10      =0),0,((($O10      -$M10      )/$M10      )*100))</f>
        <v>223.90651659237903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97.122121212121215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15000000</v>
      </c>
      <c r="C13" s="92">
        <v>-7560000</v>
      </c>
      <c r="D13" s="92"/>
      <c r="E13" s="92">
        <f t="shared" si="0"/>
        <v>7440000</v>
      </c>
      <c r="F13" s="93">
        <v>7440000</v>
      </c>
      <c r="G13" s="94">
        <v>7440000</v>
      </c>
      <c r="H13" s="93"/>
      <c r="I13" s="94"/>
      <c r="J13" s="93"/>
      <c r="K13" s="94"/>
      <c r="L13" s="93"/>
      <c r="M13" s="94"/>
      <c r="N13" s="93">
        <v>3002000</v>
      </c>
      <c r="O13" s="94">
        <v>3002036</v>
      </c>
      <c r="P13" s="93">
        <f t="shared" si="1"/>
        <v>3002000</v>
      </c>
      <c r="Q13" s="94">
        <f t="shared" si="2"/>
        <v>3002036</v>
      </c>
      <c r="R13" s="48">
        <f t="shared" si="3"/>
        <v>0</v>
      </c>
      <c r="S13" s="49">
        <f t="shared" si="4"/>
        <v>0</v>
      </c>
      <c r="T13" s="48">
        <f t="shared" si="5"/>
        <v>40.3494623655914</v>
      </c>
      <c r="U13" s="50">
        <f t="shared" si="6"/>
        <v>40.349946236559141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100000</v>
      </c>
      <c r="C14" s="92">
        <v>0</v>
      </c>
      <c r="D14" s="92"/>
      <c r="E14" s="92">
        <f t="shared" si="0"/>
        <v>100000</v>
      </c>
      <c r="F14" s="93">
        <v>100000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16750000</v>
      </c>
      <c r="C15" s="95">
        <f>SUM(C9:C14)</f>
        <v>-7560000</v>
      </c>
      <c r="D15" s="95"/>
      <c r="E15" s="95">
        <f t="shared" si="0"/>
        <v>9190000</v>
      </c>
      <c r="F15" s="96">
        <f t="shared" ref="F15:O15" si="7">SUM(F9:F14)</f>
        <v>9190000</v>
      </c>
      <c r="G15" s="97">
        <f t="shared" si="7"/>
        <v>9090000</v>
      </c>
      <c r="H15" s="96">
        <f t="shared" si="7"/>
        <v>90000</v>
      </c>
      <c r="I15" s="97">
        <f t="shared" si="7"/>
        <v>0</v>
      </c>
      <c r="J15" s="96">
        <f t="shared" si="7"/>
        <v>120000</v>
      </c>
      <c r="K15" s="97">
        <f t="shared" si="7"/>
        <v>0</v>
      </c>
      <c r="L15" s="96">
        <f t="shared" si="7"/>
        <v>168000</v>
      </c>
      <c r="M15" s="97">
        <f t="shared" si="7"/>
        <v>378035</v>
      </c>
      <c r="N15" s="96">
        <f t="shared" si="7"/>
        <v>4274000</v>
      </c>
      <c r="O15" s="97">
        <f t="shared" si="7"/>
        <v>4226516</v>
      </c>
      <c r="P15" s="96">
        <f t="shared" si="1"/>
        <v>4652000</v>
      </c>
      <c r="Q15" s="97">
        <f t="shared" si="2"/>
        <v>4604551</v>
      </c>
      <c r="R15" s="52">
        <f t="shared" si="3"/>
        <v>2444.0476190476188</v>
      </c>
      <c r="S15" s="53">
        <f t="shared" si="4"/>
        <v>1018.0224053328395</v>
      </c>
      <c r="T15" s="52">
        <f>IF((SUM($E9:$E13))=0,0,(P15/(SUM($E9:$E13))*100))</f>
        <v>51.177117711771182</v>
      </c>
      <c r="U15" s="54">
        <f>IF((SUM($E9:$E13))=0,0,(Q15/(SUM($E9:$E13))*100))</f>
        <v>50.655126512651258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2948000</v>
      </c>
      <c r="C32" s="92">
        <v>0</v>
      </c>
      <c r="D32" s="92"/>
      <c r="E32" s="92">
        <f>$B32      +$C32      +$D32</f>
        <v>2948000</v>
      </c>
      <c r="F32" s="93">
        <v>2948000</v>
      </c>
      <c r="G32" s="94">
        <v>2948000</v>
      </c>
      <c r="H32" s="93">
        <v>824000</v>
      </c>
      <c r="I32" s="94"/>
      <c r="J32" s="93">
        <v>896000</v>
      </c>
      <c r="K32" s="94"/>
      <c r="L32" s="93">
        <v>679000</v>
      </c>
      <c r="M32" s="94">
        <v>2549814</v>
      </c>
      <c r="N32" s="93">
        <v>549000</v>
      </c>
      <c r="O32" s="94">
        <v>298578</v>
      </c>
      <c r="P32" s="93">
        <f>$H32      +$J32      +$L32      +$N32</f>
        <v>2948000</v>
      </c>
      <c r="Q32" s="94">
        <f>$I32      +$K32      +$M32      +$O32</f>
        <v>2848392</v>
      </c>
      <c r="R32" s="48">
        <f>IF(($L32      =0),0,((($N32      -$L32      )/$L32      )*100))</f>
        <v>-19.145802650957293</v>
      </c>
      <c r="S32" s="49">
        <f>IF(($M32      =0),0,((($O32      -$M32      )/$M32      )*100))</f>
        <v>-88.290204697283798</v>
      </c>
      <c r="T32" s="48">
        <f>IF(($E32      =0),0,(($P32      /$E32      )*100))</f>
        <v>100</v>
      </c>
      <c r="U32" s="50">
        <f>IF(($E32      =0),0,(($Q32      /$E32      )*100))</f>
        <v>96.621166892808688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2948000</v>
      </c>
      <c r="C33" s="95">
        <f>C32</f>
        <v>0</v>
      </c>
      <c r="D33" s="95"/>
      <c r="E33" s="95">
        <f>$B33      +$C33      +$D33</f>
        <v>2948000</v>
      </c>
      <c r="F33" s="96">
        <f t="shared" ref="F33:O33" si="17">F32</f>
        <v>2948000</v>
      </c>
      <c r="G33" s="97">
        <f t="shared" si="17"/>
        <v>2948000</v>
      </c>
      <c r="H33" s="96">
        <f t="shared" si="17"/>
        <v>824000</v>
      </c>
      <c r="I33" s="97">
        <f t="shared" si="17"/>
        <v>0</v>
      </c>
      <c r="J33" s="96">
        <f t="shared" si="17"/>
        <v>896000</v>
      </c>
      <c r="K33" s="97">
        <f t="shared" si="17"/>
        <v>0</v>
      </c>
      <c r="L33" s="96">
        <f t="shared" si="17"/>
        <v>679000</v>
      </c>
      <c r="M33" s="97">
        <f t="shared" si="17"/>
        <v>2549814</v>
      </c>
      <c r="N33" s="96">
        <f t="shared" si="17"/>
        <v>549000</v>
      </c>
      <c r="O33" s="97">
        <f t="shared" si="17"/>
        <v>298578</v>
      </c>
      <c r="P33" s="96">
        <f>$H33      +$J33      +$L33      +$N33</f>
        <v>2948000</v>
      </c>
      <c r="Q33" s="97">
        <f>$I33      +$K33      +$M33      +$O33</f>
        <v>2848392</v>
      </c>
      <c r="R33" s="52">
        <f>IF(($L33      =0),0,((($N33      -$L33      )/$L33      )*100))</f>
        <v>-19.145802650957293</v>
      </c>
      <c r="S33" s="53">
        <f>IF(($M33      =0),0,((($O33      -$M33      )/$M33      )*100))</f>
        <v>-88.290204697283798</v>
      </c>
      <c r="T33" s="52">
        <f>IF($E33   =0,0,($P33   /$E33   )*100)</f>
        <v>100</v>
      </c>
      <c r="U33" s="54">
        <f>IF($E33   =0,0,($Q33   /$E33   )*100)</f>
        <v>96.621166892808688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13500000</v>
      </c>
      <c r="C35" s="92">
        <v>-13500000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13985000</v>
      </c>
      <c r="C36" s="92">
        <v>0</v>
      </c>
      <c r="D36" s="92"/>
      <c r="E36" s="92">
        <f t="shared" si="18"/>
        <v>13985000</v>
      </c>
      <c r="F36" s="93">
        <v>13985000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4000000</v>
      </c>
      <c r="C38" s="92">
        <v>0</v>
      </c>
      <c r="D38" s="92"/>
      <c r="E38" s="92">
        <f t="shared" si="18"/>
        <v>4000000</v>
      </c>
      <c r="F38" s="93">
        <v>4000000</v>
      </c>
      <c r="G38" s="94">
        <v>4000000</v>
      </c>
      <c r="H38" s="93"/>
      <c r="I38" s="94"/>
      <c r="J38" s="93">
        <v>273000</v>
      </c>
      <c r="K38" s="94"/>
      <c r="L38" s="93"/>
      <c r="M38" s="94">
        <v>273700</v>
      </c>
      <c r="N38" s="93"/>
      <c r="O38" s="94">
        <v>69961</v>
      </c>
      <c r="P38" s="93">
        <f t="shared" si="19"/>
        <v>273000</v>
      </c>
      <c r="Q38" s="94">
        <f t="shared" si="20"/>
        <v>343661</v>
      </c>
      <c r="R38" s="48">
        <f t="shared" si="21"/>
        <v>0</v>
      </c>
      <c r="S38" s="49">
        <f t="shared" si="22"/>
        <v>-74.438801607599558</v>
      </c>
      <c r="T38" s="48">
        <f t="shared" si="23"/>
        <v>6.8250000000000002</v>
      </c>
      <c r="U38" s="50">
        <f t="shared" si="24"/>
        <v>8.5915250000000007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31485000</v>
      </c>
      <c r="C40" s="95">
        <f>SUM(C35:C39)</f>
        <v>-13500000</v>
      </c>
      <c r="D40" s="95"/>
      <c r="E40" s="95">
        <f t="shared" si="18"/>
        <v>17985000</v>
      </c>
      <c r="F40" s="96">
        <f t="shared" ref="F40:O40" si="25">SUM(F35:F39)</f>
        <v>17985000</v>
      </c>
      <c r="G40" s="97">
        <f t="shared" si="25"/>
        <v>4000000</v>
      </c>
      <c r="H40" s="96">
        <f t="shared" si="25"/>
        <v>0</v>
      </c>
      <c r="I40" s="97">
        <f t="shared" si="25"/>
        <v>0</v>
      </c>
      <c r="J40" s="96">
        <f t="shared" si="25"/>
        <v>273000</v>
      </c>
      <c r="K40" s="97">
        <f t="shared" si="25"/>
        <v>0</v>
      </c>
      <c r="L40" s="96">
        <f t="shared" si="25"/>
        <v>0</v>
      </c>
      <c r="M40" s="97">
        <f t="shared" si="25"/>
        <v>273700</v>
      </c>
      <c r="N40" s="96">
        <f t="shared" si="25"/>
        <v>0</v>
      </c>
      <c r="O40" s="97">
        <f t="shared" si="25"/>
        <v>69961</v>
      </c>
      <c r="P40" s="96">
        <f t="shared" si="19"/>
        <v>273000</v>
      </c>
      <c r="Q40" s="97">
        <f t="shared" si="20"/>
        <v>343661</v>
      </c>
      <c r="R40" s="52">
        <f t="shared" si="21"/>
        <v>0</v>
      </c>
      <c r="S40" s="53">
        <f t="shared" si="22"/>
        <v>-74.438801607599558</v>
      </c>
      <c r="T40" s="52">
        <f>IF((+$E35+$E38) =0,0,(P40   /(+$E35+$E38) )*100)</f>
        <v>6.8250000000000002</v>
      </c>
      <c r="U40" s="54">
        <f>IF((+$E35+$E38) =0,0,(Q40   /(+$E35+$E38) )*100)</f>
        <v>8.5915250000000007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40000000</v>
      </c>
      <c r="C51" s="92">
        <v>0</v>
      </c>
      <c r="D51" s="92"/>
      <c r="E51" s="92">
        <f t="shared" si="26"/>
        <v>40000000</v>
      </c>
      <c r="F51" s="93">
        <v>40000000</v>
      </c>
      <c r="G51" s="94">
        <v>40000000</v>
      </c>
      <c r="H51" s="93">
        <v>5000000</v>
      </c>
      <c r="I51" s="94"/>
      <c r="J51" s="93">
        <v>5000000</v>
      </c>
      <c r="K51" s="94"/>
      <c r="L51" s="93">
        <v>12833000</v>
      </c>
      <c r="M51" s="94">
        <v>16089953</v>
      </c>
      <c r="N51" s="93">
        <v>5456000</v>
      </c>
      <c r="O51" s="94">
        <v>22793277</v>
      </c>
      <c r="P51" s="93">
        <f t="shared" si="27"/>
        <v>28289000</v>
      </c>
      <c r="Q51" s="94">
        <f t="shared" si="28"/>
        <v>38883230</v>
      </c>
      <c r="R51" s="48">
        <f t="shared" si="29"/>
        <v>-57.48460998986986</v>
      </c>
      <c r="S51" s="49">
        <f t="shared" si="30"/>
        <v>41.661551155556516</v>
      </c>
      <c r="T51" s="48">
        <f t="shared" si="31"/>
        <v>70.722499999999997</v>
      </c>
      <c r="U51" s="50">
        <f t="shared" si="32"/>
        <v>97.208075000000008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40000000</v>
      </c>
      <c r="C53" s="95">
        <f>SUM(C42:C52)</f>
        <v>0</v>
      </c>
      <c r="D53" s="95"/>
      <c r="E53" s="95">
        <f t="shared" si="26"/>
        <v>40000000</v>
      </c>
      <c r="F53" s="96">
        <f t="shared" ref="F53:O53" si="33">SUM(F42:F52)</f>
        <v>40000000</v>
      </c>
      <c r="G53" s="97">
        <f t="shared" si="33"/>
        <v>40000000</v>
      </c>
      <c r="H53" s="96">
        <f t="shared" si="33"/>
        <v>5000000</v>
      </c>
      <c r="I53" s="97">
        <f t="shared" si="33"/>
        <v>0</v>
      </c>
      <c r="J53" s="96">
        <f t="shared" si="33"/>
        <v>5000000</v>
      </c>
      <c r="K53" s="97">
        <f t="shared" si="33"/>
        <v>0</v>
      </c>
      <c r="L53" s="96">
        <f t="shared" si="33"/>
        <v>12833000</v>
      </c>
      <c r="M53" s="97">
        <f t="shared" si="33"/>
        <v>16089953</v>
      </c>
      <c r="N53" s="96">
        <f t="shared" si="33"/>
        <v>5456000</v>
      </c>
      <c r="O53" s="97">
        <f t="shared" si="33"/>
        <v>22793277</v>
      </c>
      <c r="P53" s="96">
        <f t="shared" si="27"/>
        <v>28289000</v>
      </c>
      <c r="Q53" s="97">
        <f t="shared" si="28"/>
        <v>38883230</v>
      </c>
      <c r="R53" s="52">
        <f t="shared" si="29"/>
        <v>-57.48460998986986</v>
      </c>
      <c r="S53" s="53">
        <f t="shared" si="30"/>
        <v>41.661551155556516</v>
      </c>
      <c r="T53" s="52">
        <f>IF((+$E43+$E45+$E47+$E48+$E51) =0,0,(P53   /(+$E43+$E45+$E47+$E48+$E51) )*100)</f>
        <v>70.722499999999997</v>
      </c>
      <c r="U53" s="54">
        <f>IF((+$E43+$E45+$E47+$E48+$E51) =0,0,(Q53   /(+$E43+$E45+$E47+$E48+$E51) )*100)</f>
        <v>97.208075000000008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91183000</v>
      </c>
      <c r="C67" s="104">
        <f>SUM(C9:C14,C17:C23,C26:C29,C32,C35:C39,C42:C52,C55:C58,C61:C65)</f>
        <v>-21060000</v>
      </c>
      <c r="D67" s="104"/>
      <c r="E67" s="104">
        <f t="shared" si="35"/>
        <v>70123000</v>
      </c>
      <c r="F67" s="105">
        <f t="shared" ref="F67:O67" si="43">SUM(F9:F14,F17:F23,F26:F29,F32,F35:F39,F42:F52,F55:F58,F61:F65)</f>
        <v>70123000</v>
      </c>
      <c r="G67" s="106">
        <f t="shared" si="43"/>
        <v>56038000</v>
      </c>
      <c r="H67" s="105">
        <f t="shared" si="43"/>
        <v>5914000</v>
      </c>
      <c r="I67" s="106">
        <f t="shared" si="43"/>
        <v>0</v>
      </c>
      <c r="J67" s="105">
        <f t="shared" si="43"/>
        <v>6289000</v>
      </c>
      <c r="K67" s="106">
        <f t="shared" si="43"/>
        <v>0</v>
      </c>
      <c r="L67" s="105">
        <f t="shared" si="43"/>
        <v>13680000</v>
      </c>
      <c r="M67" s="106">
        <f t="shared" si="43"/>
        <v>19291502</v>
      </c>
      <c r="N67" s="105">
        <f t="shared" si="43"/>
        <v>10279000</v>
      </c>
      <c r="O67" s="106">
        <f t="shared" si="43"/>
        <v>27388332</v>
      </c>
      <c r="P67" s="105">
        <f t="shared" si="36"/>
        <v>36162000</v>
      </c>
      <c r="Q67" s="106">
        <f t="shared" si="37"/>
        <v>46679834</v>
      </c>
      <c r="R67" s="61">
        <f t="shared" si="38"/>
        <v>-24.861111111111111</v>
      </c>
      <c r="S67" s="62">
        <f t="shared" si="39"/>
        <v>41.970967320222137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64.531210963988713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83.300321210607081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119182000</v>
      </c>
      <c r="C69" s="92">
        <v>0</v>
      </c>
      <c r="D69" s="92"/>
      <c r="E69" s="92">
        <f>$B69      +$C69      +$D69</f>
        <v>119182000</v>
      </c>
      <c r="F69" s="93">
        <v>119182000</v>
      </c>
      <c r="G69" s="94">
        <v>119182000</v>
      </c>
      <c r="H69" s="93">
        <v>22517000</v>
      </c>
      <c r="I69" s="94"/>
      <c r="J69" s="93">
        <v>33730000</v>
      </c>
      <c r="K69" s="94"/>
      <c r="L69" s="93">
        <v>34872000</v>
      </c>
      <c r="M69" s="94">
        <v>82817440</v>
      </c>
      <c r="N69" s="93">
        <v>28063000</v>
      </c>
      <c r="O69" s="94">
        <v>37412419</v>
      </c>
      <c r="P69" s="93">
        <f>$H69      +$J69      +$L69      +$N69</f>
        <v>119182000</v>
      </c>
      <c r="Q69" s="94">
        <f>$I69      +$K69      +$M69      +$O69</f>
        <v>120229859</v>
      </c>
      <c r="R69" s="48">
        <f>IF(($L69      =0),0,((($N69      -$L69      )/$L69      )*100))</f>
        <v>-19.525693966506079</v>
      </c>
      <c r="S69" s="49">
        <f>IF(($M69      =0),0,((($O69      -$M69      )/$M69      )*100))</f>
        <v>-54.825434111462513</v>
      </c>
      <c r="T69" s="48">
        <f>IF(($E69      =0),0,(($P69      /$E69      )*100))</f>
        <v>100</v>
      </c>
      <c r="U69" s="50">
        <f>IF(($E69      =0),0,(($Q69      /$E69      )*100))</f>
        <v>100.87920910875803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119182000</v>
      </c>
      <c r="C70" s="101">
        <f>C69</f>
        <v>0</v>
      </c>
      <c r="D70" s="101"/>
      <c r="E70" s="101">
        <f>$B70      +$C70      +$D70</f>
        <v>119182000</v>
      </c>
      <c r="F70" s="102">
        <f t="shared" ref="F70:O70" si="44">F69</f>
        <v>119182000</v>
      </c>
      <c r="G70" s="103">
        <f t="shared" si="44"/>
        <v>119182000</v>
      </c>
      <c r="H70" s="102">
        <f t="shared" si="44"/>
        <v>22517000</v>
      </c>
      <c r="I70" s="103">
        <f t="shared" si="44"/>
        <v>0</v>
      </c>
      <c r="J70" s="102">
        <f t="shared" si="44"/>
        <v>33730000</v>
      </c>
      <c r="K70" s="103">
        <f t="shared" si="44"/>
        <v>0</v>
      </c>
      <c r="L70" s="102">
        <f t="shared" si="44"/>
        <v>34872000</v>
      </c>
      <c r="M70" s="103">
        <f t="shared" si="44"/>
        <v>82817440</v>
      </c>
      <c r="N70" s="102">
        <f t="shared" si="44"/>
        <v>28063000</v>
      </c>
      <c r="O70" s="103">
        <f t="shared" si="44"/>
        <v>37412419</v>
      </c>
      <c r="P70" s="102">
        <f>$H70      +$J70      +$L70      +$N70</f>
        <v>119182000</v>
      </c>
      <c r="Q70" s="103">
        <f>$I70      +$K70      +$M70      +$O70</f>
        <v>120229859</v>
      </c>
      <c r="R70" s="57">
        <f>IF(($L70      =0),0,((($N70      -$L70      )/$L70      )*100))</f>
        <v>-19.525693966506079</v>
      </c>
      <c r="S70" s="58">
        <f>IF(($M70      =0),0,((($O70      -$M70      )/$M70      )*100))</f>
        <v>-54.825434111462513</v>
      </c>
      <c r="T70" s="57">
        <f>IF($E70   =0,0,($P70   /$E70   )*100)</f>
        <v>100</v>
      </c>
      <c r="U70" s="59">
        <f>IF($E70   =0,0,($Q70   /$E70 )*100)</f>
        <v>100.87920910875803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119182000</v>
      </c>
      <c r="C71" s="104">
        <f>C69</f>
        <v>0</v>
      </c>
      <c r="D71" s="104"/>
      <c r="E71" s="104">
        <f>$B71      +$C71      +$D71</f>
        <v>119182000</v>
      </c>
      <c r="F71" s="105">
        <f t="shared" ref="F71:O71" si="45">F69</f>
        <v>119182000</v>
      </c>
      <c r="G71" s="106">
        <f t="shared" si="45"/>
        <v>119182000</v>
      </c>
      <c r="H71" s="105">
        <f t="shared" si="45"/>
        <v>22517000</v>
      </c>
      <c r="I71" s="106">
        <f t="shared" si="45"/>
        <v>0</v>
      </c>
      <c r="J71" s="105">
        <f t="shared" si="45"/>
        <v>33730000</v>
      </c>
      <c r="K71" s="106">
        <f t="shared" si="45"/>
        <v>0</v>
      </c>
      <c r="L71" s="105">
        <f t="shared" si="45"/>
        <v>34872000</v>
      </c>
      <c r="M71" s="106">
        <f t="shared" si="45"/>
        <v>82817440</v>
      </c>
      <c r="N71" s="105">
        <f t="shared" si="45"/>
        <v>28063000</v>
      </c>
      <c r="O71" s="106">
        <f t="shared" si="45"/>
        <v>37412419</v>
      </c>
      <c r="P71" s="105">
        <f>$H71      +$J71      +$L71      +$N71</f>
        <v>119182000</v>
      </c>
      <c r="Q71" s="106">
        <f>$I71      +$K71      +$M71      +$O71</f>
        <v>120229859</v>
      </c>
      <c r="R71" s="61">
        <f>IF(($L71      =0),0,((($N71      -$L71      )/$L71      )*100))</f>
        <v>-19.525693966506079</v>
      </c>
      <c r="S71" s="62">
        <f>IF(($M71      =0),0,((($O71      -$M71      )/$M71      )*100))</f>
        <v>-54.825434111462513</v>
      </c>
      <c r="T71" s="61">
        <f>IF($E71   =0,0,($P71   /$E71   )*100)</f>
        <v>100</v>
      </c>
      <c r="U71" s="65">
        <f>IF($E71   =0,0,($Q71   /$E71   )*100)</f>
        <v>100.87920910875803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210365000</v>
      </c>
      <c r="C72" s="104">
        <f>SUM(C9:C14,C17:C23,C26:C29,C32,C35:C39,C42:C52,C55:C58,C61:C65,C69)</f>
        <v>-21060000</v>
      </c>
      <c r="D72" s="104"/>
      <c r="E72" s="104">
        <f>$B72      +$C72      +$D72</f>
        <v>189305000</v>
      </c>
      <c r="F72" s="105">
        <f t="shared" ref="F72:O72" si="46">SUM(F9:F14,F17:F23,F26:F29,F32,F35:F39,F42:F52,F55:F58,F61:F65,F69)</f>
        <v>189305000</v>
      </c>
      <c r="G72" s="106">
        <f t="shared" si="46"/>
        <v>175220000</v>
      </c>
      <c r="H72" s="105">
        <f t="shared" si="46"/>
        <v>28431000</v>
      </c>
      <c r="I72" s="106">
        <f t="shared" si="46"/>
        <v>0</v>
      </c>
      <c r="J72" s="105">
        <f t="shared" si="46"/>
        <v>40019000</v>
      </c>
      <c r="K72" s="106">
        <f t="shared" si="46"/>
        <v>0</v>
      </c>
      <c r="L72" s="105">
        <f t="shared" si="46"/>
        <v>48552000</v>
      </c>
      <c r="M72" s="106">
        <f t="shared" si="46"/>
        <v>102108942</v>
      </c>
      <c r="N72" s="105">
        <f t="shared" si="46"/>
        <v>38342000</v>
      </c>
      <c r="O72" s="106">
        <f t="shared" si="46"/>
        <v>64800751</v>
      </c>
      <c r="P72" s="105">
        <f>$H72      +$J72      +$L72      +$N72</f>
        <v>155344000</v>
      </c>
      <c r="Q72" s="106">
        <f>$I72      +$K72      +$M72      +$O72</f>
        <v>166909693</v>
      </c>
      <c r="R72" s="61">
        <f>IF(($L72      =0),0,((($N72      -$L72      )/$L72      )*100))</f>
        <v>-21.028999835228209</v>
      </c>
      <c r="S72" s="62">
        <f>IF(($M72      =0),0,((($O72      -$M72      )/$M72      )*100))</f>
        <v>-36.53763350128532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88.656546056386247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95.257215500513638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c7xRxa0E8A1Uy7Jx62iCZZGI78NPslmoq4B4G9F1ASKLV4H67yjTNF1LA0hkpNX3gCi/KMfy+f3zRa9AIyTmxQ==" saltValue="uZ1rO/pV0n+RTRLke2x+7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141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2850000</v>
      </c>
      <c r="C10" s="92">
        <v>0</v>
      </c>
      <c r="D10" s="92"/>
      <c r="E10" s="92">
        <f t="shared" ref="E10:E15" si="0">$B10      +$C10      +$D10</f>
        <v>2850000</v>
      </c>
      <c r="F10" s="93">
        <v>2850000</v>
      </c>
      <c r="G10" s="94">
        <v>2850000</v>
      </c>
      <c r="H10" s="93"/>
      <c r="I10" s="94"/>
      <c r="J10" s="93">
        <v>760000</v>
      </c>
      <c r="K10" s="94"/>
      <c r="L10" s="93">
        <v>1216000</v>
      </c>
      <c r="M10" s="94"/>
      <c r="N10" s="93">
        <v>871000</v>
      </c>
      <c r="O10" s="94"/>
      <c r="P10" s="93">
        <f t="shared" ref="P10:P15" si="1">$H10      +$J10      +$L10      +$N10</f>
        <v>2847000</v>
      </c>
      <c r="Q10" s="94">
        <f t="shared" ref="Q10:Q15" si="2">$I10      +$K10      +$M10      +$O10</f>
        <v>0</v>
      </c>
      <c r="R10" s="48">
        <f t="shared" ref="R10:R15" si="3">IF(($L10      =0),0,((($N10      -$L10      )/$L10      )*100))</f>
        <v>-28.371710526315791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99.89473684210526</v>
      </c>
      <c r="U10" s="50">
        <f t="shared" ref="U10:U14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2850000</v>
      </c>
      <c r="C15" s="95">
        <f>SUM(C9:C14)</f>
        <v>0</v>
      </c>
      <c r="D15" s="95"/>
      <c r="E15" s="95">
        <f t="shared" si="0"/>
        <v>2850000</v>
      </c>
      <c r="F15" s="96">
        <f t="shared" ref="F15:O15" si="7">SUM(F9:F14)</f>
        <v>2850000</v>
      </c>
      <c r="G15" s="97">
        <f t="shared" si="7"/>
        <v>2850000</v>
      </c>
      <c r="H15" s="96">
        <f t="shared" si="7"/>
        <v>0</v>
      </c>
      <c r="I15" s="97">
        <f t="shared" si="7"/>
        <v>0</v>
      </c>
      <c r="J15" s="96">
        <f t="shared" si="7"/>
        <v>760000</v>
      </c>
      <c r="K15" s="97">
        <f t="shared" si="7"/>
        <v>0</v>
      </c>
      <c r="L15" s="96">
        <f t="shared" si="7"/>
        <v>1216000</v>
      </c>
      <c r="M15" s="97">
        <f t="shared" si="7"/>
        <v>0</v>
      </c>
      <c r="N15" s="96">
        <f t="shared" si="7"/>
        <v>871000</v>
      </c>
      <c r="O15" s="97">
        <f t="shared" si="7"/>
        <v>0</v>
      </c>
      <c r="P15" s="96">
        <f t="shared" si="1"/>
        <v>2847000</v>
      </c>
      <c r="Q15" s="97">
        <f t="shared" si="2"/>
        <v>0</v>
      </c>
      <c r="R15" s="52">
        <f t="shared" si="3"/>
        <v>-28.371710526315791</v>
      </c>
      <c r="S15" s="53">
        <f t="shared" si="4"/>
        <v>0</v>
      </c>
      <c r="T15" s="52">
        <f>IF((SUM($E9:$E13))=0,0,(P15/(SUM($E9:$E13))*100))</f>
        <v>99.89473684210526</v>
      </c>
      <c r="U15" s="54">
        <f>IF((SUM($E9:$E13))=0,0,(Q15/(SUM($E9:$E13))*100))</f>
        <v>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0</v>
      </c>
      <c r="C32" s="92">
        <v>0</v>
      </c>
      <c r="D32" s="92"/>
      <c r="E32" s="92">
        <f>$B32      +$C32      +$D32</f>
        <v>0</v>
      </c>
      <c r="F32" s="93">
        <v>0</v>
      </c>
      <c r="G32" s="94">
        <v>0</v>
      </c>
      <c r="H32" s="93"/>
      <c r="I32" s="94"/>
      <c r="J32" s="93"/>
      <c r="K32" s="94"/>
      <c r="L32" s="93"/>
      <c r="M32" s="94"/>
      <c r="N32" s="93"/>
      <c r="O32" s="94"/>
      <c r="P32" s="93">
        <f>$H32      +$J32      +$L32      +$N32</f>
        <v>0</v>
      </c>
      <c r="Q32" s="94">
        <f>$I32      +$K32      +$M32      +$O32</f>
        <v>0</v>
      </c>
      <c r="R32" s="48">
        <f>IF(($L32      =0),0,((($N32      -$L32      )/$L32      )*100))</f>
        <v>0</v>
      </c>
      <c r="S32" s="49">
        <f>IF(($M32      =0),0,((($O32      -$M32      )/$M32      )*100))</f>
        <v>0</v>
      </c>
      <c r="T32" s="48">
        <f>IF(($E32      =0),0,(($P32      /$E32      )*100))</f>
        <v>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0</v>
      </c>
      <c r="C33" s="95">
        <f>C32</f>
        <v>0</v>
      </c>
      <c r="D33" s="95"/>
      <c r="E33" s="95">
        <f>$B33      +$C33      +$D33</f>
        <v>0</v>
      </c>
      <c r="F33" s="96">
        <f t="shared" ref="F33:O33" si="17">F32</f>
        <v>0</v>
      </c>
      <c r="G33" s="97">
        <f t="shared" si="17"/>
        <v>0</v>
      </c>
      <c r="H33" s="96">
        <f t="shared" si="17"/>
        <v>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0</v>
      </c>
      <c r="Q33" s="97">
        <f>$I33      +$K33      +$M33      +$O33</f>
        <v>0</v>
      </c>
      <c r="R33" s="52">
        <f>IF(($L33      =0),0,((($N33      -$L33      )/$L33      )*100))</f>
        <v>0</v>
      </c>
      <c r="S33" s="53">
        <f>IF(($M33      =0),0,((($O33      -$M33      )/$M33      )*100))</f>
        <v>0</v>
      </c>
      <c r="T33" s="52">
        <f>IF($E33   =0,0,($P33   /$E33   )*100)</f>
        <v>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8075000</v>
      </c>
      <c r="C35" s="92">
        <v>0</v>
      </c>
      <c r="D35" s="92"/>
      <c r="E35" s="92">
        <f t="shared" ref="E35:E40" si="18">$B35      +$C35      +$D35</f>
        <v>8075000</v>
      </c>
      <c r="F35" s="93">
        <v>8075000</v>
      </c>
      <c r="G35" s="94">
        <v>8075000</v>
      </c>
      <c r="H35" s="93"/>
      <c r="I35" s="94"/>
      <c r="J35" s="93">
        <v>3425000</v>
      </c>
      <c r="K35" s="94"/>
      <c r="L35" s="93">
        <v>3369000</v>
      </c>
      <c r="M35" s="94"/>
      <c r="N35" s="93"/>
      <c r="O35" s="94"/>
      <c r="P35" s="93">
        <f t="shared" ref="P35:P40" si="19">$H35      +$J35      +$L35      +$N35</f>
        <v>6794000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-100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84.136222910216716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4317000</v>
      </c>
      <c r="C36" s="92">
        <v>0</v>
      </c>
      <c r="D36" s="92"/>
      <c r="E36" s="92">
        <f t="shared" si="18"/>
        <v>4317000</v>
      </c>
      <c r="F36" s="93">
        <v>4317000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12392000</v>
      </c>
      <c r="C40" s="95">
        <f>SUM(C35:C39)</f>
        <v>0</v>
      </c>
      <c r="D40" s="95"/>
      <c r="E40" s="95">
        <f t="shared" si="18"/>
        <v>12392000</v>
      </c>
      <c r="F40" s="96">
        <f t="shared" ref="F40:O40" si="25">SUM(F35:F39)</f>
        <v>12392000</v>
      </c>
      <c r="G40" s="97">
        <f t="shared" si="25"/>
        <v>8075000</v>
      </c>
      <c r="H40" s="96">
        <f t="shared" si="25"/>
        <v>0</v>
      </c>
      <c r="I40" s="97">
        <f t="shared" si="25"/>
        <v>0</v>
      </c>
      <c r="J40" s="96">
        <f t="shared" si="25"/>
        <v>3425000</v>
      </c>
      <c r="K40" s="97">
        <f t="shared" si="25"/>
        <v>0</v>
      </c>
      <c r="L40" s="96">
        <f t="shared" si="25"/>
        <v>3369000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6794000</v>
      </c>
      <c r="Q40" s="97">
        <f t="shared" si="20"/>
        <v>0</v>
      </c>
      <c r="R40" s="52">
        <f t="shared" si="21"/>
        <v>-100</v>
      </c>
      <c r="S40" s="53">
        <f t="shared" si="22"/>
        <v>0</v>
      </c>
      <c r="T40" s="52">
        <f>IF((+$E35+$E38) =0,0,(P40   /(+$E35+$E38) )*100)</f>
        <v>84.136222910216716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15242000</v>
      </c>
      <c r="C67" s="104">
        <f>SUM(C9:C14,C17:C23,C26:C29,C32,C35:C39,C42:C52,C55:C58,C61:C65)</f>
        <v>0</v>
      </c>
      <c r="D67" s="104"/>
      <c r="E67" s="104">
        <f t="shared" si="35"/>
        <v>15242000</v>
      </c>
      <c r="F67" s="105">
        <f t="shared" ref="F67:O67" si="43">SUM(F9:F14,F17:F23,F26:F29,F32,F35:F39,F42:F52,F55:F58,F61:F65)</f>
        <v>15242000</v>
      </c>
      <c r="G67" s="106">
        <f t="shared" si="43"/>
        <v>10925000</v>
      </c>
      <c r="H67" s="105">
        <f t="shared" si="43"/>
        <v>0</v>
      </c>
      <c r="I67" s="106">
        <f t="shared" si="43"/>
        <v>0</v>
      </c>
      <c r="J67" s="105">
        <f t="shared" si="43"/>
        <v>4185000</v>
      </c>
      <c r="K67" s="106">
        <f t="shared" si="43"/>
        <v>0</v>
      </c>
      <c r="L67" s="105">
        <f t="shared" si="43"/>
        <v>4585000</v>
      </c>
      <c r="M67" s="106">
        <f t="shared" si="43"/>
        <v>0</v>
      </c>
      <c r="N67" s="105">
        <f t="shared" si="43"/>
        <v>871000</v>
      </c>
      <c r="O67" s="106">
        <f t="shared" si="43"/>
        <v>0</v>
      </c>
      <c r="P67" s="105">
        <f t="shared" si="36"/>
        <v>9641000</v>
      </c>
      <c r="Q67" s="106">
        <f t="shared" si="37"/>
        <v>0</v>
      </c>
      <c r="R67" s="61">
        <f t="shared" si="38"/>
        <v>-81.00327153762268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88.24713958810068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9607000</v>
      </c>
      <c r="C69" s="92">
        <v>-4800000</v>
      </c>
      <c r="D69" s="92"/>
      <c r="E69" s="92">
        <f>$B69      +$C69      +$D69</f>
        <v>4807000</v>
      </c>
      <c r="F69" s="93">
        <v>4807000</v>
      </c>
      <c r="G69" s="94">
        <v>4807000</v>
      </c>
      <c r="H69" s="93">
        <v>718000</v>
      </c>
      <c r="I69" s="94"/>
      <c r="J69" s="93">
        <v>1092000</v>
      </c>
      <c r="K69" s="94"/>
      <c r="L69" s="93">
        <v>1109000</v>
      </c>
      <c r="M69" s="94"/>
      <c r="N69" s="93">
        <v>1888000</v>
      </c>
      <c r="O69" s="94"/>
      <c r="P69" s="93">
        <f>$H69      +$J69      +$L69      +$N69</f>
        <v>4807000</v>
      </c>
      <c r="Q69" s="94">
        <f>$I69      +$K69      +$M69      +$O69</f>
        <v>0</v>
      </c>
      <c r="R69" s="48">
        <f>IF(($L69      =0),0,((($N69      -$L69      )/$L69      )*100))</f>
        <v>70.243462578899909</v>
      </c>
      <c r="S69" s="49">
        <f>IF(($M69      =0),0,((($O69      -$M69      )/$M69      )*100))</f>
        <v>0</v>
      </c>
      <c r="T69" s="48">
        <f>IF(($E69      =0),0,(($P69      /$E69      )*100))</f>
        <v>100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9607000</v>
      </c>
      <c r="C70" s="101">
        <f>C69</f>
        <v>-4800000</v>
      </c>
      <c r="D70" s="101"/>
      <c r="E70" s="101">
        <f>$B70      +$C70      +$D70</f>
        <v>4807000</v>
      </c>
      <c r="F70" s="102">
        <f t="shared" ref="F70:O70" si="44">F69</f>
        <v>4807000</v>
      </c>
      <c r="G70" s="103">
        <f t="shared" si="44"/>
        <v>4807000</v>
      </c>
      <c r="H70" s="102">
        <f t="shared" si="44"/>
        <v>718000</v>
      </c>
      <c r="I70" s="103">
        <f t="shared" si="44"/>
        <v>0</v>
      </c>
      <c r="J70" s="102">
        <f t="shared" si="44"/>
        <v>1092000</v>
      </c>
      <c r="K70" s="103">
        <f t="shared" si="44"/>
        <v>0</v>
      </c>
      <c r="L70" s="102">
        <f t="shared" si="44"/>
        <v>1109000</v>
      </c>
      <c r="M70" s="103">
        <f t="shared" si="44"/>
        <v>0</v>
      </c>
      <c r="N70" s="102">
        <f t="shared" si="44"/>
        <v>1888000</v>
      </c>
      <c r="O70" s="103">
        <f t="shared" si="44"/>
        <v>0</v>
      </c>
      <c r="P70" s="102">
        <f>$H70      +$J70      +$L70      +$N70</f>
        <v>4807000</v>
      </c>
      <c r="Q70" s="103">
        <f>$I70      +$K70      +$M70      +$O70</f>
        <v>0</v>
      </c>
      <c r="R70" s="57">
        <f>IF(($L70      =0),0,((($N70      -$L70      )/$L70      )*100))</f>
        <v>70.243462578899909</v>
      </c>
      <c r="S70" s="58">
        <f>IF(($M70      =0),0,((($O70      -$M70      )/$M70      )*100))</f>
        <v>0</v>
      </c>
      <c r="T70" s="57">
        <f>IF($E70   =0,0,($P70   /$E70   )*100)</f>
        <v>100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9607000</v>
      </c>
      <c r="C71" s="104">
        <f>C69</f>
        <v>-4800000</v>
      </c>
      <c r="D71" s="104"/>
      <c r="E71" s="104">
        <f>$B71      +$C71      +$D71</f>
        <v>4807000</v>
      </c>
      <c r="F71" s="105">
        <f t="shared" ref="F71:O71" si="45">F69</f>
        <v>4807000</v>
      </c>
      <c r="G71" s="106">
        <f t="shared" si="45"/>
        <v>4807000</v>
      </c>
      <c r="H71" s="105">
        <f t="shared" si="45"/>
        <v>718000</v>
      </c>
      <c r="I71" s="106">
        <f t="shared" si="45"/>
        <v>0</v>
      </c>
      <c r="J71" s="105">
        <f t="shared" si="45"/>
        <v>1092000</v>
      </c>
      <c r="K71" s="106">
        <f t="shared" si="45"/>
        <v>0</v>
      </c>
      <c r="L71" s="105">
        <f t="shared" si="45"/>
        <v>1109000</v>
      </c>
      <c r="M71" s="106">
        <f t="shared" si="45"/>
        <v>0</v>
      </c>
      <c r="N71" s="105">
        <f t="shared" si="45"/>
        <v>1888000</v>
      </c>
      <c r="O71" s="106">
        <f t="shared" si="45"/>
        <v>0</v>
      </c>
      <c r="P71" s="105">
        <f>$H71      +$J71      +$L71      +$N71</f>
        <v>4807000</v>
      </c>
      <c r="Q71" s="106">
        <f>$I71      +$K71      +$M71      +$O71</f>
        <v>0</v>
      </c>
      <c r="R71" s="61">
        <f>IF(($L71      =0),0,((($N71      -$L71      )/$L71      )*100))</f>
        <v>70.243462578899909</v>
      </c>
      <c r="S71" s="62">
        <f>IF(($M71      =0),0,((($O71      -$M71      )/$M71      )*100))</f>
        <v>0</v>
      </c>
      <c r="T71" s="61">
        <f>IF($E71   =0,0,($P71   /$E71   )*100)</f>
        <v>100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24849000</v>
      </c>
      <c r="C72" s="104">
        <f>SUM(C9:C14,C17:C23,C26:C29,C32,C35:C39,C42:C52,C55:C58,C61:C65,C69)</f>
        <v>-4800000</v>
      </c>
      <c r="D72" s="104"/>
      <c r="E72" s="104">
        <f>$B72      +$C72      +$D72</f>
        <v>20049000</v>
      </c>
      <c r="F72" s="105">
        <f t="shared" ref="F72:O72" si="46">SUM(F9:F14,F17:F23,F26:F29,F32,F35:F39,F42:F52,F55:F58,F61:F65,F69)</f>
        <v>20049000</v>
      </c>
      <c r="G72" s="106">
        <f t="shared" si="46"/>
        <v>15732000</v>
      </c>
      <c r="H72" s="105">
        <f t="shared" si="46"/>
        <v>718000</v>
      </c>
      <c r="I72" s="106">
        <f t="shared" si="46"/>
        <v>0</v>
      </c>
      <c r="J72" s="105">
        <f t="shared" si="46"/>
        <v>5277000</v>
      </c>
      <c r="K72" s="106">
        <f t="shared" si="46"/>
        <v>0</v>
      </c>
      <c r="L72" s="105">
        <f t="shared" si="46"/>
        <v>5694000</v>
      </c>
      <c r="M72" s="106">
        <f t="shared" si="46"/>
        <v>0</v>
      </c>
      <c r="N72" s="105">
        <f t="shared" si="46"/>
        <v>2759000</v>
      </c>
      <c r="O72" s="106">
        <f t="shared" si="46"/>
        <v>0</v>
      </c>
      <c r="P72" s="105">
        <f>$H72      +$J72      +$L72      +$N72</f>
        <v>14448000</v>
      </c>
      <c r="Q72" s="106">
        <f>$I72      +$K72      +$M72      +$O72</f>
        <v>0</v>
      </c>
      <c r="R72" s="61">
        <f>IF(($L72      =0),0,((($N72      -$L72      )/$L72      )*100))</f>
        <v>-51.545486476993332</v>
      </c>
      <c r="S72" s="62">
        <f>IF(($M72      =0),0,((($O72      -$M72      )/$M72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91.838291380625478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0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Zlw4mfT4hW9jvDFJZPPX3VImhJgx4QTRGt/I0ZVwwZ1m201sTMwSNRIDxjIiAv5Za0uAncwCTT9nlBaCaOOEMg==" saltValue="FZ8aeEqjZf++7g1uQEOOd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142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1196000</v>
      </c>
      <c r="I10" s="94"/>
      <c r="J10" s="93">
        <v>158000</v>
      </c>
      <c r="K10" s="94"/>
      <c r="L10" s="93">
        <v>177000</v>
      </c>
      <c r="M10" s="94"/>
      <c r="N10" s="93">
        <v>319000</v>
      </c>
      <c r="O10" s="94"/>
      <c r="P10" s="93">
        <f t="shared" ref="P10:P15" si="1">$H10      +$J10      +$L10      +$N10</f>
        <v>1850000</v>
      </c>
      <c r="Q10" s="94">
        <f t="shared" ref="Q10:Q15" si="2">$I10      +$K10      +$M10      +$O10</f>
        <v>0</v>
      </c>
      <c r="R10" s="48">
        <f t="shared" ref="R10:R15" si="3">IF(($L10      =0),0,((($N10      -$L10      )/$L10      )*100))</f>
        <v>80.225988700564983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1196000</v>
      </c>
      <c r="I15" s="97">
        <f t="shared" si="7"/>
        <v>0</v>
      </c>
      <c r="J15" s="96">
        <f t="shared" si="7"/>
        <v>158000</v>
      </c>
      <c r="K15" s="97">
        <f t="shared" si="7"/>
        <v>0</v>
      </c>
      <c r="L15" s="96">
        <f t="shared" si="7"/>
        <v>177000</v>
      </c>
      <c r="M15" s="97">
        <f t="shared" si="7"/>
        <v>0</v>
      </c>
      <c r="N15" s="96">
        <f t="shared" si="7"/>
        <v>319000</v>
      </c>
      <c r="O15" s="97">
        <f t="shared" si="7"/>
        <v>0</v>
      </c>
      <c r="P15" s="96">
        <f t="shared" si="1"/>
        <v>1850000</v>
      </c>
      <c r="Q15" s="97">
        <f t="shared" si="2"/>
        <v>0</v>
      </c>
      <c r="R15" s="52">
        <f t="shared" si="3"/>
        <v>80.225988700564983</v>
      </c>
      <c r="S15" s="53">
        <f t="shared" si="4"/>
        <v>0</v>
      </c>
      <c r="T15" s="52">
        <f>IF((SUM($E9:$E13))=0,0,(P15/(SUM($E9:$E13))*100))</f>
        <v>100</v>
      </c>
      <c r="U15" s="54">
        <f>IF((SUM($E9:$E13))=0,0,(Q15/(SUM($E9:$E13))*100))</f>
        <v>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0</v>
      </c>
      <c r="C32" s="92">
        <v>0</v>
      </c>
      <c r="D32" s="92"/>
      <c r="E32" s="92">
        <f>$B32      +$C32      +$D32</f>
        <v>0</v>
      </c>
      <c r="F32" s="93">
        <v>0</v>
      </c>
      <c r="G32" s="94">
        <v>0</v>
      </c>
      <c r="H32" s="93"/>
      <c r="I32" s="94"/>
      <c r="J32" s="93"/>
      <c r="K32" s="94"/>
      <c r="L32" s="93"/>
      <c r="M32" s="94"/>
      <c r="N32" s="93"/>
      <c r="O32" s="94"/>
      <c r="P32" s="93">
        <f>$H32      +$J32      +$L32      +$N32</f>
        <v>0</v>
      </c>
      <c r="Q32" s="94">
        <f>$I32      +$K32      +$M32      +$O32</f>
        <v>0</v>
      </c>
      <c r="R32" s="48">
        <f>IF(($L32      =0),0,((($N32      -$L32      )/$L32      )*100))</f>
        <v>0</v>
      </c>
      <c r="S32" s="49">
        <f>IF(($M32      =0),0,((($O32      -$M32      )/$M32      )*100))</f>
        <v>0</v>
      </c>
      <c r="T32" s="48">
        <f>IF(($E32      =0),0,(($P32      /$E32      )*100))</f>
        <v>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0</v>
      </c>
      <c r="C33" s="95">
        <f>C32</f>
        <v>0</v>
      </c>
      <c r="D33" s="95"/>
      <c r="E33" s="95">
        <f>$B33      +$C33      +$D33</f>
        <v>0</v>
      </c>
      <c r="F33" s="96">
        <f t="shared" ref="F33:O33" si="17">F32</f>
        <v>0</v>
      </c>
      <c r="G33" s="97">
        <f t="shared" si="17"/>
        <v>0</v>
      </c>
      <c r="H33" s="96">
        <f t="shared" si="17"/>
        <v>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0</v>
      </c>
      <c r="Q33" s="97">
        <f>$I33      +$K33      +$M33      +$O33</f>
        <v>0</v>
      </c>
      <c r="R33" s="52">
        <f>IF(($L33      =0),0,((($N33      -$L33      )/$L33      )*100))</f>
        <v>0</v>
      </c>
      <c r="S33" s="53">
        <f>IF(($M33      =0),0,((($O33      -$M33      )/$M33      )*100))</f>
        <v>0</v>
      </c>
      <c r="T33" s="52">
        <f>IF($E33   =0,0,($P33   /$E33   )*100)</f>
        <v>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11420000</v>
      </c>
      <c r="C36" s="92">
        <v>0</v>
      </c>
      <c r="D36" s="92"/>
      <c r="E36" s="92">
        <f t="shared" si="18"/>
        <v>11420000</v>
      </c>
      <c r="F36" s="93">
        <v>11420000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11420000</v>
      </c>
      <c r="C40" s="95">
        <f>SUM(C35:C39)</f>
        <v>0</v>
      </c>
      <c r="D40" s="95"/>
      <c r="E40" s="95">
        <f t="shared" si="18"/>
        <v>11420000</v>
      </c>
      <c r="F40" s="96">
        <f t="shared" ref="F40:O40" si="25">SUM(F35:F39)</f>
        <v>11420000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13270000</v>
      </c>
      <c r="C67" s="104">
        <f>SUM(C9:C14,C17:C23,C26:C29,C32,C35:C39,C42:C52,C55:C58,C61:C65)</f>
        <v>0</v>
      </c>
      <c r="D67" s="104"/>
      <c r="E67" s="104">
        <f t="shared" si="35"/>
        <v>13270000</v>
      </c>
      <c r="F67" s="105">
        <f t="shared" ref="F67:O67" si="43">SUM(F9:F14,F17:F23,F26:F29,F32,F35:F39,F42:F52,F55:F58,F61:F65)</f>
        <v>13270000</v>
      </c>
      <c r="G67" s="106">
        <f t="shared" si="43"/>
        <v>1850000</v>
      </c>
      <c r="H67" s="105">
        <f t="shared" si="43"/>
        <v>1196000</v>
      </c>
      <c r="I67" s="106">
        <f t="shared" si="43"/>
        <v>0</v>
      </c>
      <c r="J67" s="105">
        <f t="shared" si="43"/>
        <v>158000</v>
      </c>
      <c r="K67" s="106">
        <f t="shared" si="43"/>
        <v>0</v>
      </c>
      <c r="L67" s="105">
        <f t="shared" si="43"/>
        <v>177000</v>
      </c>
      <c r="M67" s="106">
        <f t="shared" si="43"/>
        <v>0</v>
      </c>
      <c r="N67" s="105">
        <f t="shared" si="43"/>
        <v>319000</v>
      </c>
      <c r="O67" s="106">
        <f t="shared" si="43"/>
        <v>0</v>
      </c>
      <c r="P67" s="105">
        <f t="shared" si="36"/>
        <v>1850000</v>
      </c>
      <c r="Q67" s="106">
        <f t="shared" si="37"/>
        <v>0</v>
      </c>
      <c r="R67" s="61">
        <f t="shared" si="38"/>
        <v>80.225988700564983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100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30794000</v>
      </c>
      <c r="C69" s="92">
        <v>4000000</v>
      </c>
      <c r="D69" s="92"/>
      <c r="E69" s="92">
        <f>$B69      +$C69      +$D69</f>
        <v>34794000</v>
      </c>
      <c r="F69" s="93">
        <v>34794000</v>
      </c>
      <c r="G69" s="94">
        <v>34794000</v>
      </c>
      <c r="H69" s="93">
        <v>10933000</v>
      </c>
      <c r="I69" s="94"/>
      <c r="J69" s="93">
        <v>8274000</v>
      </c>
      <c r="K69" s="94"/>
      <c r="L69" s="93">
        <v>2669000</v>
      </c>
      <c r="M69" s="94"/>
      <c r="N69" s="93">
        <v>12918000</v>
      </c>
      <c r="O69" s="94"/>
      <c r="P69" s="93">
        <f>$H69      +$J69      +$L69      +$N69</f>
        <v>34794000</v>
      </c>
      <c r="Q69" s="94">
        <f>$I69      +$K69      +$M69      +$O69</f>
        <v>0</v>
      </c>
      <c r="R69" s="48">
        <f>IF(($L69      =0),0,((($N69      -$L69      )/$L69      )*100))</f>
        <v>384.00149868864742</v>
      </c>
      <c r="S69" s="49">
        <f>IF(($M69      =0),0,((($O69      -$M69      )/$M69      )*100))</f>
        <v>0</v>
      </c>
      <c r="T69" s="48">
        <f>IF(($E69      =0),0,(($P69      /$E69      )*100))</f>
        <v>100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30794000</v>
      </c>
      <c r="C70" s="101">
        <f>C69</f>
        <v>4000000</v>
      </c>
      <c r="D70" s="101"/>
      <c r="E70" s="101">
        <f>$B70      +$C70      +$D70</f>
        <v>34794000</v>
      </c>
      <c r="F70" s="102">
        <f t="shared" ref="F70:O70" si="44">F69</f>
        <v>34794000</v>
      </c>
      <c r="G70" s="103">
        <f t="shared" si="44"/>
        <v>34794000</v>
      </c>
      <c r="H70" s="102">
        <f t="shared" si="44"/>
        <v>10933000</v>
      </c>
      <c r="I70" s="103">
        <f t="shared" si="44"/>
        <v>0</v>
      </c>
      <c r="J70" s="102">
        <f t="shared" si="44"/>
        <v>8274000</v>
      </c>
      <c r="K70" s="103">
        <f t="shared" si="44"/>
        <v>0</v>
      </c>
      <c r="L70" s="102">
        <f t="shared" si="44"/>
        <v>2669000</v>
      </c>
      <c r="M70" s="103">
        <f t="shared" si="44"/>
        <v>0</v>
      </c>
      <c r="N70" s="102">
        <f t="shared" si="44"/>
        <v>12918000</v>
      </c>
      <c r="O70" s="103">
        <f t="shared" si="44"/>
        <v>0</v>
      </c>
      <c r="P70" s="102">
        <f>$H70      +$J70      +$L70      +$N70</f>
        <v>34794000</v>
      </c>
      <c r="Q70" s="103">
        <f>$I70      +$K70      +$M70      +$O70</f>
        <v>0</v>
      </c>
      <c r="R70" s="57">
        <f>IF(($L70      =0),0,((($N70      -$L70      )/$L70      )*100))</f>
        <v>384.00149868864742</v>
      </c>
      <c r="S70" s="58">
        <f>IF(($M70      =0),0,((($O70      -$M70      )/$M70      )*100))</f>
        <v>0</v>
      </c>
      <c r="T70" s="57">
        <f>IF($E70   =0,0,($P70   /$E70   )*100)</f>
        <v>100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30794000</v>
      </c>
      <c r="C71" s="104">
        <f>C69</f>
        <v>4000000</v>
      </c>
      <c r="D71" s="104"/>
      <c r="E71" s="104">
        <f>$B71      +$C71      +$D71</f>
        <v>34794000</v>
      </c>
      <c r="F71" s="105">
        <f t="shared" ref="F71:O71" si="45">F69</f>
        <v>34794000</v>
      </c>
      <c r="G71" s="106">
        <f t="shared" si="45"/>
        <v>34794000</v>
      </c>
      <c r="H71" s="105">
        <f t="shared" si="45"/>
        <v>10933000</v>
      </c>
      <c r="I71" s="106">
        <f t="shared" si="45"/>
        <v>0</v>
      </c>
      <c r="J71" s="105">
        <f t="shared" si="45"/>
        <v>8274000</v>
      </c>
      <c r="K71" s="106">
        <f t="shared" si="45"/>
        <v>0</v>
      </c>
      <c r="L71" s="105">
        <f t="shared" si="45"/>
        <v>2669000</v>
      </c>
      <c r="M71" s="106">
        <f t="shared" si="45"/>
        <v>0</v>
      </c>
      <c r="N71" s="105">
        <f t="shared" si="45"/>
        <v>12918000</v>
      </c>
      <c r="O71" s="106">
        <f t="shared" si="45"/>
        <v>0</v>
      </c>
      <c r="P71" s="105">
        <f>$H71      +$J71      +$L71      +$N71</f>
        <v>34794000</v>
      </c>
      <c r="Q71" s="106">
        <f>$I71      +$K71      +$M71      +$O71</f>
        <v>0</v>
      </c>
      <c r="R71" s="61">
        <f>IF(($L71      =0),0,((($N71      -$L71      )/$L71      )*100))</f>
        <v>384.00149868864742</v>
      </c>
      <c r="S71" s="62">
        <f>IF(($M71      =0),0,((($O71      -$M71      )/$M71      )*100))</f>
        <v>0</v>
      </c>
      <c r="T71" s="61">
        <f>IF($E71   =0,0,($P71   /$E71   )*100)</f>
        <v>100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44064000</v>
      </c>
      <c r="C72" s="104">
        <f>SUM(C9:C14,C17:C23,C26:C29,C32,C35:C39,C42:C52,C55:C58,C61:C65,C69)</f>
        <v>4000000</v>
      </c>
      <c r="D72" s="104"/>
      <c r="E72" s="104">
        <f>$B72      +$C72      +$D72</f>
        <v>48064000</v>
      </c>
      <c r="F72" s="105">
        <f t="shared" ref="F72:O72" si="46">SUM(F9:F14,F17:F23,F26:F29,F32,F35:F39,F42:F52,F55:F58,F61:F65,F69)</f>
        <v>48064000</v>
      </c>
      <c r="G72" s="106">
        <f t="shared" si="46"/>
        <v>36644000</v>
      </c>
      <c r="H72" s="105">
        <f t="shared" si="46"/>
        <v>12129000</v>
      </c>
      <c r="I72" s="106">
        <f t="shared" si="46"/>
        <v>0</v>
      </c>
      <c r="J72" s="105">
        <f t="shared" si="46"/>
        <v>8432000</v>
      </c>
      <c r="K72" s="106">
        <f t="shared" si="46"/>
        <v>0</v>
      </c>
      <c r="L72" s="105">
        <f t="shared" si="46"/>
        <v>2846000</v>
      </c>
      <c r="M72" s="106">
        <f t="shared" si="46"/>
        <v>0</v>
      </c>
      <c r="N72" s="105">
        <f t="shared" si="46"/>
        <v>13237000</v>
      </c>
      <c r="O72" s="106">
        <f t="shared" si="46"/>
        <v>0</v>
      </c>
      <c r="P72" s="105">
        <f>$H72      +$J72      +$L72      +$N72</f>
        <v>36644000</v>
      </c>
      <c r="Q72" s="106">
        <f>$I72      +$K72      +$M72      +$O72</f>
        <v>0</v>
      </c>
      <c r="R72" s="61">
        <f>IF(($L72      =0),0,((($N72      -$L72      )/$L72      )*100))</f>
        <v>365.1089248067463</v>
      </c>
      <c r="S72" s="62">
        <f>IF(($M72      =0),0,((($O72      -$M72      )/$M72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100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0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MSu3YC9BnBzYufRT+/w7W+e398YW52r1ClwxDCEf9epdY39oWAHaVqArdtE78ILAoIlOWbCEGieDc8yOU51fqA==" saltValue="HYDdUDr6NNz8vtya+ojiYQ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143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2900000</v>
      </c>
      <c r="C10" s="92">
        <v>0</v>
      </c>
      <c r="D10" s="92"/>
      <c r="E10" s="92">
        <f t="shared" ref="E10:E15" si="0">$B10      +$C10      +$D10</f>
        <v>2900000</v>
      </c>
      <c r="F10" s="93">
        <v>2900000</v>
      </c>
      <c r="G10" s="94">
        <v>2900000</v>
      </c>
      <c r="H10" s="93">
        <v>65000</v>
      </c>
      <c r="I10" s="94">
        <v>1477415</v>
      </c>
      <c r="J10" s="93">
        <v>1357000</v>
      </c>
      <c r="K10" s="94">
        <v>702979</v>
      </c>
      <c r="L10" s="93"/>
      <c r="M10" s="94">
        <v>438953</v>
      </c>
      <c r="N10" s="93">
        <v>281000</v>
      </c>
      <c r="O10" s="94">
        <v>231726</v>
      </c>
      <c r="P10" s="93">
        <f t="shared" ref="P10:P15" si="1">$H10      +$J10      +$L10      +$N10</f>
        <v>1703000</v>
      </c>
      <c r="Q10" s="94">
        <f t="shared" ref="Q10:Q15" si="2">$I10      +$K10      +$M10      +$O10</f>
        <v>2851073</v>
      </c>
      <c r="R10" s="48">
        <f t="shared" ref="R10:R15" si="3">IF(($L10      =0),0,((($N10      -$L10      )/$L10      )*100))</f>
        <v>0</v>
      </c>
      <c r="S10" s="49">
        <f t="shared" ref="S10:S15" si="4">IF(($M10      =0),0,((($O10      -$M10      )/$M10      )*100))</f>
        <v>-47.209382325670404</v>
      </c>
      <c r="T10" s="48">
        <f t="shared" ref="T10:T14" si="5">IF(($E10      =0),0,(($P10      /$E10      )*100))</f>
        <v>58.724137931034484</v>
      </c>
      <c r="U10" s="50">
        <f t="shared" ref="U10:U14" si="6">IF(($E10      =0),0,(($Q10      /$E10      )*100))</f>
        <v>98.312862068965515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2900000</v>
      </c>
      <c r="C15" s="95">
        <f>SUM(C9:C14)</f>
        <v>0</v>
      </c>
      <c r="D15" s="95"/>
      <c r="E15" s="95">
        <f t="shared" si="0"/>
        <v>2900000</v>
      </c>
      <c r="F15" s="96">
        <f t="shared" ref="F15:O15" si="7">SUM(F9:F14)</f>
        <v>2900000</v>
      </c>
      <c r="G15" s="97">
        <f t="shared" si="7"/>
        <v>2900000</v>
      </c>
      <c r="H15" s="96">
        <f t="shared" si="7"/>
        <v>65000</v>
      </c>
      <c r="I15" s="97">
        <f t="shared" si="7"/>
        <v>1477415</v>
      </c>
      <c r="J15" s="96">
        <f t="shared" si="7"/>
        <v>1357000</v>
      </c>
      <c r="K15" s="97">
        <f t="shared" si="7"/>
        <v>702979</v>
      </c>
      <c r="L15" s="96">
        <f t="shared" si="7"/>
        <v>0</v>
      </c>
      <c r="M15" s="97">
        <f t="shared" si="7"/>
        <v>438953</v>
      </c>
      <c r="N15" s="96">
        <f t="shared" si="7"/>
        <v>281000</v>
      </c>
      <c r="O15" s="97">
        <f t="shared" si="7"/>
        <v>231726</v>
      </c>
      <c r="P15" s="96">
        <f t="shared" si="1"/>
        <v>1703000</v>
      </c>
      <c r="Q15" s="97">
        <f t="shared" si="2"/>
        <v>2851073</v>
      </c>
      <c r="R15" s="52">
        <f t="shared" si="3"/>
        <v>0</v>
      </c>
      <c r="S15" s="53">
        <f t="shared" si="4"/>
        <v>-47.209382325670404</v>
      </c>
      <c r="T15" s="52">
        <f>IF((SUM($E9:$E13))=0,0,(P15/(SUM($E9:$E13))*100))</f>
        <v>58.724137931034484</v>
      </c>
      <c r="U15" s="54">
        <f>IF((SUM($E9:$E13))=0,0,(Q15/(SUM($E9:$E13))*100))</f>
        <v>98.312862068965515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1231000</v>
      </c>
      <c r="C32" s="92">
        <v>0</v>
      </c>
      <c r="D32" s="92"/>
      <c r="E32" s="92">
        <f>$B32      +$C32      +$D32</f>
        <v>1231000</v>
      </c>
      <c r="F32" s="93">
        <v>1231000</v>
      </c>
      <c r="G32" s="94">
        <v>1231000</v>
      </c>
      <c r="H32" s="93">
        <v>439000</v>
      </c>
      <c r="I32" s="94">
        <v>1463237</v>
      </c>
      <c r="J32" s="93">
        <v>435000</v>
      </c>
      <c r="K32" s="94">
        <v>1498140</v>
      </c>
      <c r="L32" s="93">
        <v>357000</v>
      </c>
      <c r="M32" s="94">
        <v>1044402</v>
      </c>
      <c r="N32" s="93"/>
      <c r="O32" s="94">
        <v>89598</v>
      </c>
      <c r="P32" s="93">
        <f>$H32      +$J32      +$L32      +$N32</f>
        <v>1231000</v>
      </c>
      <c r="Q32" s="94">
        <f>$I32      +$K32      +$M32      +$O32</f>
        <v>4095377</v>
      </c>
      <c r="R32" s="48">
        <f>IF(($L32      =0),0,((($N32      -$L32      )/$L32      )*100))</f>
        <v>-100</v>
      </c>
      <c r="S32" s="49">
        <f>IF(($M32      =0),0,((($O32      -$M32      )/$M32      )*100))</f>
        <v>-91.421119454003346</v>
      </c>
      <c r="T32" s="48">
        <f>IF(($E32      =0),0,(($P32      /$E32      )*100))</f>
        <v>100</v>
      </c>
      <c r="U32" s="50">
        <f>IF(($E32      =0),0,(($Q32      /$E32      )*100))</f>
        <v>332.68700243704308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1231000</v>
      </c>
      <c r="C33" s="95">
        <f>C32</f>
        <v>0</v>
      </c>
      <c r="D33" s="95"/>
      <c r="E33" s="95">
        <f>$B33      +$C33      +$D33</f>
        <v>1231000</v>
      </c>
      <c r="F33" s="96">
        <f t="shared" ref="F33:O33" si="17">F32</f>
        <v>1231000</v>
      </c>
      <c r="G33" s="97">
        <f t="shared" si="17"/>
        <v>1231000</v>
      </c>
      <c r="H33" s="96">
        <f t="shared" si="17"/>
        <v>439000</v>
      </c>
      <c r="I33" s="97">
        <f t="shared" si="17"/>
        <v>1463237</v>
      </c>
      <c r="J33" s="96">
        <f t="shared" si="17"/>
        <v>435000</v>
      </c>
      <c r="K33" s="97">
        <f t="shared" si="17"/>
        <v>1498140</v>
      </c>
      <c r="L33" s="96">
        <f t="shared" si="17"/>
        <v>357000</v>
      </c>
      <c r="M33" s="97">
        <f t="shared" si="17"/>
        <v>1044402</v>
      </c>
      <c r="N33" s="96">
        <f t="shared" si="17"/>
        <v>0</v>
      </c>
      <c r="O33" s="97">
        <f t="shared" si="17"/>
        <v>89598</v>
      </c>
      <c r="P33" s="96">
        <f>$H33      +$J33      +$L33      +$N33</f>
        <v>1231000</v>
      </c>
      <c r="Q33" s="97">
        <f>$I33      +$K33      +$M33      +$O33</f>
        <v>4095377</v>
      </c>
      <c r="R33" s="52">
        <f>IF(($L33      =0),0,((($N33      -$L33      )/$L33      )*100))</f>
        <v>-100</v>
      </c>
      <c r="S33" s="53">
        <f>IF(($M33      =0),0,((($O33      -$M33      )/$M33      )*100))</f>
        <v>-91.421119454003346</v>
      </c>
      <c r="T33" s="52">
        <f>IF($E33   =0,0,($P33   /$E33   )*100)</f>
        <v>100</v>
      </c>
      <c r="U33" s="54">
        <f>IF($E33   =0,0,($Q33   /$E33   )*100)</f>
        <v>332.68700243704308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26500000</v>
      </c>
      <c r="C35" s="92">
        <v>0</v>
      </c>
      <c r="D35" s="92"/>
      <c r="E35" s="92">
        <f t="shared" ref="E35:E40" si="18">$B35      +$C35      +$D35</f>
        <v>26500000</v>
      </c>
      <c r="F35" s="93">
        <v>26500000</v>
      </c>
      <c r="G35" s="94">
        <v>26500000</v>
      </c>
      <c r="H35" s="93">
        <v>4048000</v>
      </c>
      <c r="I35" s="94">
        <v>8190507</v>
      </c>
      <c r="J35" s="93"/>
      <c r="K35" s="94">
        <v>8779831</v>
      </c>
      <c r="L35" s="93">
        <v>12619000</v>
      </c>
      <c r="M35" s="94">
        <v>7230979</v>
      </c>
      <c r="N35" s="93">
        <v>249000</v>
      </c>
      <c r="O35" s="94">
        <v>2298684</v>
      </c>
      <c r="P35" s="93">
        <f t="shared" ref="P35:P40" si="19">$H35      +$J35      +$L35      +$N35</f>
        <v>16916000</v>
      </c>
      <c r="Q35" s="94">
        <f t="shared" ref="Q35:Q40" si="20">$I35      +$K35      +$M35      +$O35</f>
        <v>26500001</v>
      </c>
      <c r="R35" s="48">
        <f t="shared" ref="R35:R40" si="21">IF(($L35      =0),0,((($N35      -$L35      )/$L35      )*100))</f>
        <v>-98.026785006735878</v>
      </c>
      <c r="S35" s="49">
        <f t="shared" ref="S35:S40" si="22">IF(($M35      =0),0,((($O35      -$M35      )/$M35      )*100))</f>
        <v>-68.21061159215094</v>
      </c>
      <c r="T35" s="48">
        <f t="shared" ref="T35:T39" si="23">IF(($E35      =0),0,(($P35      /$E35      )*100))</f>
        <v>63.833962264150948</v>
      </c>
      <c r="U35" s="50">
        <f t="shared" ref="U35:U39" si="24">IF(($E35      =0),0,(($Q35      /$E35      )*100))</f>
        <v>100.00000377358491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12617000</v>
      </c>
      <c r="C36" s="92">
        <v>0</v>
      </c>
      <c r="D36" s="92"/>
      <c r="E36" s="92">
        <f t="shared" si="18"/>
        <v>12617000</v>
      </c>
      <c r="F36" s="93">
        <v>12617000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2000000</v>
      </c>
      <c r="C38" s="92">
        <v>0</v>
      </c>
      <c r="D38" s="92"/>
      <c r="E38" s="92">
        <f t="shared" si="18"/>
        <v>2000000</v>
      </c>
      <c r="F38" s="93">
        <v>2000000</v>
      </c>
      <c r="G38" s="94">
        <v>2000000</v>
      </c>
      <c r="H38" s="93"/>
      <c r="I38" s="94"/>
      <c r="J38" s="93"/>
      <c r="K38" s="94"/>
      <c r="L38" s="93">
        <v>484000</v>
      </c>
      <c r="M38" s="94">
        <v>483679</v>
      </c>
      <c r="N38" s="93">
        <v>1081000</v>
      </c>
      <c r="O38" s="94">
        <v>1121976</v>
      </c>
      <c r="P38" s="93">
        <f t="shared" si="19"/>
        <v>1565000</v>
      </c>
      <c r="Q38" s="94">
        <f t="shared" si="20"/>
        <v>1605655</v>
      </c>
      <c r="R38" s="48">
        <f t="shared" si="21"/>
        <v>123.34710743801654</v>
      </c>
      <c r="S38" s="49">
        <f t="shared" si="22"/>
        <v>131.96706906853512</v>
      </c>
      <c r="T38" s="48">
        <f t="shared" si="23"/>
        <v>78.25</v>
      </c>
      <c r="U38" s="50">
        <f t="shared" si="24"/>
        <v>80.282750000000007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41117000</v>
      </c>
      <c r="C40" s="95">
        <f>SUM(C35:C39)</f>
        <v>0</v>
      </c>
      <c r="D40" s="95"/>
      <c r="E40" s="95">
        <f t="shared" si="18"/>
        <v>41117000</v>
      </c>
      <c r="F40" s="96">
        <f t="shared" ref="F40:O40" si="25">SUM(F35:F39)</f>
        <v>41117000</v>
      </c>
      <c r="G40" s="97">
        <f t="shared" si="25"/>
        <v>28500000</v>
      </c>
      <c r="H40" s="96">
        <f t="shared" si="25"/>
        <v>4048000</v>
      </c>
      <c r="I40" s="97">
        <f t="shared" si="25"/>
        <v>8190507</v>
      </c>
      <c r="J40" s="96">
        <f t="shared" si="25"/>
        <v>0</v>
      </c>
      <c r="K40" s="97">
        <f t="shared" si="25"/>
        <v>8779831</v>
      </c>
      <c r="L40" s="96">
        <f t="shared" si="25"/>
        <v>13103000</v>
      </c>
      <c r="M40" s="97">
        <f t="shared" si="25"/>
        <v>7714658</v>
      </c>
      <c r="N40" s="96">
        <f t="shared" si="25"/>
        <v>1330000</v>
      </c>
      <c r="O40" s="97">
        <f t="shared" si="25"/>
        <v>3420660</v>
      </c>
      <c r="P40" s="96">
        <f t="shared" si="19"/>
        <v>18481000</v>
      </c>
      <c r="Q40" s="97">
        <f t="shared" si="20"/>
        <v>28105656</v>
      </c>
      <c r="R40" s="52">
        <f t="shared" si="21"/>
        <v>-89.849652751278327</v>
      </c>
      <c r="S40" s="53">
        <f t="shared" si="22"/>
        <v>-55.660250914557722</v>
      </c>
      <c r="T40" s="52">
        <f>IF((+$E35+$E38) =0,0,(P40   /(+$E35+$E38) )*100)</f>
        <v>64.845614035087721</v>
      </c>
      <c r="U40" s="54">
        <f>IF((+$E35+$E38) =0,0,(Q40   /(+$E35+$E38) )*100)</f>
        <v>98.61633684210527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45248000</v>
      </c>
      <c r="C67" s="104">
        <f>SUM(C9:C14,C17:C23,C26:C29,C32,C35:C39,C42:C52,C55:C58,C61:C65)</f>
        <v>0</v>
      </c>
      <c r="D67" s="104"/>
      <c r="E67" s="104">
        <f t="shared" si="35"/>
        <v>45248000</v>
      </c>
      <c r="F67" s="105">
        <f t="shared" ref="F67:O67" si="43">SUM(F9:F14,F17:F23,F26:F29,F32,F35:F39,F42:F52,F55:F58,F61:F65)</f>
        <v>45248000</v>
      </c>
      <c r="G67" s="106">
        <f t="shared" si="43"/>
        <v>32631000</v>
      </c>
      <c r="H67" s="105">
        <f t="shared" si="43"/>
        <v>4552000</v>
      </c>
      <c r="I67" s="106">
        <f t="shared" si="43"/>
        <v>11131159</v>
      </c>
      <c r="J67" s="105">
        <f t="shared" si="43"/>
        <v>1792000</v>
      </c>
      <c r="K67" s="106">
        <f t="shared" si="43"/>
        <v>10980950</v>
      </c>
      <c r="L67" s="105">
        <f t="shared" si="43"/>
        <v>13460000</v>
      </c>
      <c r="M67" s="106">
        <f t="shared" si="43"/>
        <v>9198013</v>
      </c>
      <c r="N67" s="105">
        <f t="shared" si="43"/>
        <v>1611000</v>
      </c>
      <c r="O67" s="106">
        <f t="shared" si="43"/>
        <v>3741984</v>
      </c>
      <c r="P67" s="105">
        <f t="shared" si="36"/>
        <v>21415000</v>
      </c>
      <c r="Q67" s="106">
        <f t="shared" si="37"/>
        <v>35052106</v>
      </c>
      <c r="R67" s="61">
        <f t="shared" si="38"/>
        <v>-88.031203566121846</v>
      </c>
      <c r="S67" s="62">
        <f t="shared" si="39"/>
        <v>-59.31747432842289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65.627777267016029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107.41965002604886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18847000</v>
      </c>
      <c r="C69" s="92">
        <v>6000000</v>
      </c>
      <c r="D69" s="92"/>
      <c r="E69" s="92">
        <f>$B69      +$C69      +$D69</f>
        <v>24847000</v>
      </c>
      <c r="F69" s="93">
        <v>24847000</v>
      </c>
      <c r="G69" s="94">
        <v>24847000</v>
      </c>
      <c r="H69" s="93">
        <v>4253000</v>
      </c>
      <c r="I69" s="94">
        <v>4383730</v>
      </c>
      <c r="J69" s="93">
        <v>11284000</v>
      </c>
      <c r="K69" s="94">
        <v>9398849</v>
      </c>
      <c r="L69" s="93">
        <v>3311000</v>
      </c>
      <c r="M69" s="94">
        <v>3935920</v>
      </c>
      <c r="N69" s="93">
        <v>6000000</v>
      </c>
      <c r="O69" s="94">
        <v>7049534</v>
      </c>
      <c r="P69" s="93">
        <f>$H69      +$J69      +$L69      +$N69</f>
        <v>24848000</v>
      </c>
      <c r="Q69" s="94">
        <f>$I69      +$K69      +$M69      +$O69</f>
        <v>24768033</v>
      </c>
      <c r="R69" s="48">
        <f>IF(($L69      =0),0,((($N69      -$L69      )/$L69      )*100))</f>
        <v>81.214134702506797</v>
      </c>
      <c r="S69" s="49">
        <f>IF(($M69      =0),0,((($O69      -$M69      )/$M69      )*100))</f>
        <v>79.107654627126564</v>
      </c>
      <c r="T69" s="48">
        <f>IF(($E69      =0),0,(($P69      /$E69      )*100))</f>
        <v>100.00402463074013</v>
      </c>
      <c r="U69" s="50">
        <f>IF(($E69      =0),0,(($Q69      /$E69      )*100))</f>
        <v>99.682186984344185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18847000</v>
      </c>
      <c r="C70" s="101">
        <f>C69</f>
        <v>6000000</v>
      </c>
      <c r="D70" s="101"/>
      <c r="E70" s="101">
        <f>$B70      +$C70      +$D70</f>
        <v>24847000</v>
      </c>
      <c r="F70" s="102">
        <f t="shared" ref="F70:O70" si="44">F69</f>
        <v>24847000</v>
      </c>
      <c r="G70" s="103">
        <f t="shared" si="44"/>
        <v>24847000</v>
      </c>
      <c r="H70" s="102">
        <f t="shared" si="44"/>
        <v>4253000</v>
      </c>
      <c r="I70" s="103">
        <f t="shared" si="44"/>
        <v>4383730</v>
      </c>
      <c r="J70" s="102">
        <f t="shared" si="44"/>
        <v>11284000</v>
      </c>
      <c r="K70" s="103">
        <f t="shared" si="44"/>
        <v>9398849</v>
      </c>
      <c r="L70" s="102">
        <f t="shared" si="44"/>
        <v>3311000</v>
      </c>
      <c r="M70" s="103">
        <f t="shared" si="44"/>
        <v>3935920</v>
      </c>
      <c r="N70" s="102">
        <f t="shared" si="44"/>
        <v>6000000</v>
      </c>
      <c r="O70" s="103">
        <f t="shared" si="44"/>
        <v>7049534</v>
      </c>
      <c r="P70" s="102">
        <f>$H70      +$J70      +$L70      +$N70</f>
        <v>24848000</v>
      </c>
      <c r="Q70" s="103">
        <f>$I70      +$K70      +$M70      +$O70</f>
        <v>24768033</v>
      </c>
      <c r="R70" s="57">
        <f>IF(($L70      =0),0,((($N70      -$L70      )/$L70      )*100))</f>
        <v>81.214134702506797</v>
      </c>
      <c r="S70" s="58">
        <f>IF(($M70      =0),0,((($O70      -$M70      )/$M70      )*100))</f>
        <v>79.107654627126564</v>
      </c>
      <c r="T70" s="57">
        <f>IF($E70   =0,0,($P70   /$E70   )*100)</f>
        <v>100.00402463074013</v>
      </c>
      <c r="U70" s="59">
        <f>IF($E70   =0,0,($Q70   /$E70 )*100)</f>
        <v>99.682186984344185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18847000</v>
      </c>
      <c r="C71" s="104">
        <f>C69</f>
        <v>6000000</v>
      </c>
      <c r="D71" s="104"/>
      <c r="E71" s="104">
        <f>$B71      +$C71      +$D71</f>
        <v>24847000</v>
      </c>
      <c r="F71" s="105">
        <f t="shared" ref="F71:O71" si="45">F69</f>
        <v>24847000</v>
      </c>
      <c r="G71" s="106">
        <f t="shared" si="45"/>
        <v>24847000</v>
      </c>
      <c r="H71" s="105">
        <f t="shared" si="45"/>
        <v>4253000</v>
      </c>
      <c r="I71" s="106">
        <f t="shared" si="45"/>
        <v>4383730</v>
      </c>
      <c r="J71" s="105">
        <f t="shared" si="45"/>
        <v>11284000</v>
      </c>
      <c r="K71" s="106">
        <f t="shared" si="45"/>
        <v>9398849</v>
      </c>
      <c r="L71" s="105">
        <f t="shared" si="45"/>
        <v>3311000</v>
      </c>
      <c r="M71" s="106">
        <f t="shared" si="45"/>
        <v>3935920</v>
      </c>
      <c r="N71" s="105">
        <f t="shared" si="45"/>
        <v>6000000</v>
      </c>
      <c r="O71" s="106">
        <f t="shared" si="45"/>
        <v>7049534</v>
      </c>
      <c r="P71" s="105">
        <f>$H71      +$J71      +$L71      +$N71</f>
        <v>24848000</v>
      </c>
      <c r="Q71" s="106">
        <f>$I71      +$K71      +$M71      +$O71</f>
        <v>24768033</v>
      </c>
      <c r="R71" s="61">
        <f>IF(($L71      =0),0,((($N71      -$L71      )/$L71      )*100))</f>
        <v>81.214134702506797</v>
      </c>
      <c r="S71" s="62">
        <f>IF(($M71      =0),0,((($O71      -$M71      )/$M71      )*100))</f>
        <v>79.107654627126564</v>
      </c>
      <c r="T71" s="61">
        <f>IF($E71   =0,0,($P71   /$E71   )*100)</f>
        <v>100.00402463074013</v>
      </c>
      <c r="U71" s="65">
        <f>IF($E71   =0,0,($Q71   /$E71   )*100)</f>
        <v>99.682186984344185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64095000</v>
      </c>
      <c r="C72" s="104">
        <f>SUM(C9:C14,C17:C23,C26:C29,C32,C35:C39,C42:C52,C55:C58,C61:C65,C69)</f>
        <v>6000000</v>
      </c>
      <c r="D72" s="104"/>
      <c r="E72" s="104">
        <f>$B72      +$C72      +$D72</f>
        <v>70095000</v>
      </c>
      <c r="F72" s="105">
        <f t="shared" ref="F72:O72" si="46">SUM(F9:F14,F17:F23,F26:F29,F32,F35:F39,F42:F52,F55:F58,F61:F65,F69)</f>
        <v>70095000</v>
      </c>
      <c r="G72" s="106">
        <f t="shared" si="46"/>
        <v>57478000</v>
      </c>
      <c r="H72" s="105">
        <f t="shared" si="46"/>
        <v>8805000</v>
      </c>
      <c r="I72" s="106">
        <f t="shared" si="46"/>
        <v>15514889</v>
      </c>
      <c r="J72" s="105">
        <f t="shared" si="46"/>
        <v>13076000</v>
      </c>
      <c r="K72" s="106">
        <f t="shared" si="46"/>
        <v>20379799</v>
      </c>
      <c r="L72" s="105">
        <f t="shared" si="46"/>
        <v>16771000</v>
      </c>
      <c r="M72" s="106">
        <f t="shared" si="46"/>
        <v>13133933</v>
      </c>
      <c r="N72" s="105">
        <f t="shared" si="46"/>
        <v>7611000</v>
      </c>
      <c r="O72" s="106">
        <f t="shared" si="46"/>
        <v>10791518</v>
      </c>
      <c r="P72" s="105">
        <f>$H72      +$J72      +$L72      +$N72</f>
        <v>46263000</v>
      </c>
      <c r="Q72" s="106">
        <f>$I72      +$K72      +$M72      +$O72</f>
        <v>59820139</v>
      </c>
      <c r="R72" s="61">
        <f>IF(($L72      =0),0,((($N72      -$L72      )/$L72      )*100))</f>
        <v>-54.618090751893142</v>
      </c>
      <c r="S72" s="62">
        <f>IF(($M72      =0),0,((($O72      -$M72      )/$M72      )*100))</f>
        <v>-17.834832871463561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80.488186784508855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104.07484428824942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UWu2jNJ4A1bE1pK4vbJkhNItBm8/hEZCWWZzLtopyC88wmM/0mXNJ+/DJUdAnsRtWjjRmlcgPyu0X+tH61dORQ==" saltValue="O1nhkUyYopIVErex9R//c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144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2900000</v>
      </c>
      <c r="C10" s="92">
        <v>0</v>
      </c>
      <c r="D10" s="92"/>
      <c r="E10" s="92">
        <f t="shared" ref="E10:E15" si="0">$B10      +$C10      +$D10</f>
        <v>2900000</v>
      </c>
      <c r="F10" s="93">
        <v>2900000</v>
      </c>
      <c r="G10" s="94">
        <v>2900000</v>
      </c>
      <c r="H10" s="93">
        <v>1288000</v>
      </c>
      <c r="I10" s="94">
        <v>1288332</v>
      </c>
      <c r="J10" s="93">
        <v>285000</v>
      </c>
      <c r="K10" s="94">
        <v>283887</v>
      </c>
      <c r="L10" s="93">
        <v>896000</v>
      </c>
      <c r="M10" s="94">
        <v>647553</v>
      </c>
      <c r="N10" s="93">
        <v>431000</v>
      </c>
      <c r="O10" s="94">
        <v>432436</v>
      </c>
      <c r="P10" s="93">
        <f t="shared" ref="P10:P15" si="1">$H10      +$J10      +$L10      +$N10</f>
        <v>2900000</v>
      </c>
      <c r="Q10" s="94">
        <f t="shared" ref="Q10:Q15" si="2">$I10      +$K10      +$M10      +$O10</f>
        <v>2652208</v>
      </c>
      <c r="R10" s="48">
        <f t="shared" ref="R10:R15" si="3">IF(($L10      =0),0,((($N10      -$L10      )/$L10      )*100))</f>
        <v>-51.897321428571431</v>
      </c>
      <c r="S10" s="49">
        <f t="shared" ref="S10:S15" si="4">IF(($M10      =0),0,((($O10      -$M10      )/$M10      )*100))</f>
        <v>-33.219983538027002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91.455448275862068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2900000</v>
      </c>
      <c r="C15" s="95">
        <f>SUM(C9:C14)</f>
        <v>0</v>
      </c>
      <c r="D15" s="95"/>
      <c r="E15" s="95">
        <f t="shared" si="0"/>
        <v>2900000</v>
      </c>
      <c r="F15" s="96">
        <f t="shared" ref="F15:O15" si="7">SUM(F9:F14)</f>
        <v>2900000</v>
      </c>
      <c r="G15" s="97">
        <f t="shared" si="7"/>
        <v>2900000</v>
      </c>
      <c r="H15" s="96">
        <f t="shared" si="7"/>
        <v>1288000</v>
      </c>
      <c r="I15" s="97">
        <f t="shared" si="7"/>
        <v>1288332</v>
      </c>
      <c r="J15" s="96">
        <f t="shared" si="7"/>
        <v>285000</v>
      </c>
      <c r="K15" s="97">
        <f t="shared" si="7"/>
        <v>283887</v>
      </c>
      <c r="L15" s="96">
        <f t="shared" si="7"/>
        <v>896000</v>
      </c>
      <c r="M15" s="97">
        <f t="shared" si="7"/>
        <v>647553</v>
      </c>
      <c r="N15" s="96">
        <f t="shared" si="7"/>
        <v>431000</v>
      </c>
      <c r="O15" s="97">
        <f t="shared" si="7"/>
        <v>432436</v>
      </c>
      <c r="P15" s="96">
        <f t="shared" si="1"/>
        <v>2900000</v>
      </c>
      <c r="Q15" s="97">
        <f t="shared" si="2"/>
        <v>2652208</v>
      </c>
      <c r="R15" s="52">
        <f t="shared" si="3"/>
        <v>-51.897321428571431</v>
      </c>
      <c r="S15" s="53">
        <f t="shared" si="4"/>
        <v>-33.219983538027002</v>
      </c>
      <c r="T15" s="52">
        <f>IF((SUM($E9:$E13))=0,0,(P15/(SUM($E9:$E13))*100))</f>
        <v>100</v>
      </c>
      <c r="U15" s="54">
        <f>IF((SUM($E9:$E13))=0,0,(Q15/(SUM($E9:$E13))*100))</f>
        <v>91.455448275862068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2504000</v>
      </c>
      <c r="C32" s="92">
        <v>0</v>
      </c>
      <c r="D32" s="92"/>
      <c r="E32" s="92">
        <f>$B32      +$C32      +$D32</f>
        <v>2504000</v>
      </c>
      <c r="F32" s="93">
        <v>2504000</v>
      </c>
      <c r="G32" s="94">
        <v>2504000</v>
      </c>
      <c r="H32" s="93">
        <v>438000</v>
      </c>
      <c r="I32" s="94">
        <v>775422</v>
      </c>
      <c r="J32" s="93">
        <v>999000</v>
      </c>
      <c r="K32" s="94">
        <v>661898</v>
      </c>
      <c r="L32" s="93">
        <v>581000</v>
      </c>
      <c r="M32" s="94">
        <v>441142</v>
      </c>
      <c r="N32" s="93">
        <v>273000</v>
      </c>
      <c r="O32" s="94">
        <v>485084</v>
      </c>
      <c r="P32" s="93">
        <f>$H32      +$J32      +$L32      +$N32</f>
        <v>2291000</v>
      </c>
      <c r="Q32" s="94">
        <f>$I32      +$K32      +$M32      +$O32</f>
        <v>2363546</v>
      </c>
      <c r="R32" s="48">
        <f>IF(($L32      =0),0,((($N32      -$L32      )/$L32      )*100))</f>
        <v>-53.01204819277109</v>
      </c>
      <c r="S32" s="49">
        <f>IF(($M32      =0),0,((($O32      -$M32      )/$M32      )*100))</f>
        <v>9.960964950061431</v>
      </c>
      <c r="T32" s="48">
        <f>IF(($E32      =0),0,(($P32      /$E32      )*100))</f>
        <v>91.493610223642179</v>
      </c>
      <c r="U32" s="50">
        <f>IF(($E32      =0),0,(($Q32      /$E32      )*100))</f>
        <v>94.39081469648562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2504000</v>
      </c>
      <c r="C33" s="95">
        <f>C32</f>
        <v>0</v>
      </c>
      <c r="D33" s="95"/>
      <c r="E33" s="95">
        <f>$B33      +$C33      +$D33</f>
        <v>2504000</v>
      </c>
      <c r="F33" s="96">
        <f t="shared" ref="F33:O33" si="17">F32</f>
        <v>2504000</v>
      </c>
      <c r="G33" s="97">
        <f t="shared" si="17"/>
        <v>2504000</v>
      </c>
      <c r="H33" s="96">
        <f t="shared" si="17"/>
        <v>438000</v>
      </c>
      <c r="I33" s="97">
        <f t="shared" si="17"/>
        <v>775422</v>
      </c>
      <c r="J33" s="96">
        <f t="shared" si="17"/>
        <v>999000</v>
      </c>
      <c r="K33" s="97">
        <f t="shared" si="17"/>
        <v>661898</v>
      </c>
      <c r="L33" s="96">
        <f t="shared" si="17"/>
        <v>581000</v>
      </c>
      <c r="M33" s="97">
        <f t="shared" si="17"/>
        <v>441142</v>
      </c>
      <c r="N33" s="96">
        <f t="shared" si="17"/>
        <v>273000</v>
      </c>
      <c r="O33" s="97">
        <f t="shared" si="17"/>
        <v>485084</v>
      </c>
      <c r="P33" s="96">
        <f>$H33      +$J33      +$L33      +$N33</f>
        <v>2291000</v>
      </c>
      <c r="Q33" s="97">
        <f>$I33      +$K33      +$M33      +$O33</f>
        <v>2363546</v>
      </c>
      <c r="R33" s="52">
        <f>IF(($L33      =0),0,((($N33      -$L33      )/$L33      )*100))</f>
        <v>-53.01204819277109</v>
      </c>
      <c r="S33" s="53">
        <f>IF(($M33      =0),0,((($O33      -$M33      )/$M33      )*100))</f>
        <v>9.960964950061431</v>
      </c>
      <c r="T33" s="52">
        <f>IF($E33   =0,0,($P33   /$E33   )*100)</f>
        <v>91.493610223642179</v>
      </c>
      <c r="U33" s="54">
        <f>IF($E33   =0,0,($Q33   /$E33   )*100)</f>
        <v>94.39081469648562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15000000</v>
      </c>
      <c r="C35" s="92">
        <v>0</v>
      </c>
      <c r="D35" s="92"/>
      <c r="E35" s="92">
        <f t="shared" ref="E35:E40" si="18">$B35      +$C35      +$D35</f>
        <v>15000000</v>
      </c>
      <c r="F35" s="93">
        <v>15000000</v>
      </c>
      <c r="G35" s="94">
        <v>15000000</v>
      </c>
      <c r="H35" s="93"/>
      <c r="I35" s="94">
        <v>5859869</v>
      </c>
      <c r="J35" s="93">
        <v>3396000</v>
      </c>
      <c r="K35" s="94">
        <v>9015902</v>
      </c>
      <c r="L35" s="93">
        <v>7491000</v>
      </c>
      <c r="M35" s="94"/>
      <c r="N35" s="93"/>
      <c r="O35" s="94"/>
      <c r="P35" s="93">
        <f t="shared" ref="P35:P40" si="19">$H35      +$J35      +$L35      +$N35</f>
        <v>10887000</v>
      </c>
      <c r="Q35" s="94">
        <f t="shared" ref="Q35:Q40" si="20">$I35      +$K35      +$M35      +$O35</f>
        <v>14875771</v>
      </c>
      <c r="R35" s="48">
        <f t="shared" ref="R35:R40" si="21">IF(($L35      =0),0,((($N35      -$L35      )/$L35      )*100))</f>
        <v>-100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72.58</v>
      </c>
      <c r="U35" s="50">
        <f t="shared" ref="U35:U39" si="24">IF(($E35      =0),0,(($Q35      /$E35      )*100))</f>
        <v>99.171806666666669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3987000</v>
      </c>
      <c r="C36" s="92">
        <v>0</v>
      </c>
      <c r="D36" s="92"/>
      <c r="E36" s="92">
        <f t="shared" si="18"/>
        <v>3987000</v>
      </c>
      <c r="F36" s="93">
        <v>3987000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>
        <v>394000</v>
      </c>
      <c r="I38" s="94"/>
      <c r="J38" s="93"/>
      <c r="K38" s="94"/>
      <c r="L38" s="93"/>
      <c r="M38" s="94"/>
      <c r="N38" s="93"/>
      <c r="O38" s="94"/>
      <c r="P38" s="93">
        <f t="shared" si="19"/>
        <v>394000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18987000</v>
      </c>
      <c r="C40" s="95">
        <f>SUM(C35:C39)</f>
        <v>0</v>
      </c>
      <c r="D40" s="95"/>
      <c r="E40" s="95">
        <f t="shared" si="18"/>
        <v>18987000</v>
      </c>
      <c r="F40" s="96">
        <f t="shared" ref="F40:O40" si="25">SUM(F35:F39)</f>
        <v>18987000</v>
      </c>
      <c r="G40" s="97">
        <f t="shared" si="25"/>
        <v>15000000</v>
      </c>
      <c r="H40" s="96">
        <f t="shared" si="25"/>
        <v>394000</v>
      </c>
      <c r="I40" s="97">
        <f t="shared" si="25"/>
        <v>5859869</v>
      </c>
      <c r="J40" s="96">
        <f t="shared" si="25"/>
        <v>3396000</v>
      </c>
      <c r="K40" s="97">
        <f t="shared" si="25"/>
        <v>9015902</v>
      </c>
      <c r="L40" s="96">
        <f t="shared" si="25"/>
        <v>7491000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11281000</v>
      </c>
      <c r="Q40" s="97">
        <f t="shared" si="20"/>
        <v>14875771</v>
      </c>
      <c r="R40" s="52">
        <f t="shared" si="21"/>
        <v>-100</v>
      </c>
      <c r="S40" s="53">
        <f t="shared" si="22"/>
        <v>0</v>
      </c>
      <c r="T40" s="52">
        <f>IF((+$E35+$E38) =0,0,(P40   /(+$E35+$E38) )*100)</f>
        <v>75.206666666666663</v>
      </c>
      <c r="U40" s="54">
        <f>IF((+$E35+$E38) =0,0,(Q40   /(+$E35+$E38) )*100)</f>
        <v>99.171806666666669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30997000</v>
      </c>
      <c r="C64" s="92">
        <v>-15498000</v>
      </c>
      <c r="D64" s="92"/>
      <c r="E64" s="92">
        <f t="shared" si="35"/>
        <v>15499000</v>
      </c>
      <c r="F64" s="93">
        <v>15498000</v>
      </c>
      <c r="G64" s="94">
        <v>15498000</v>
      </c>
      <c r="H64" s="93"/>
      <c r="I64" s="94"/>
      <c r="J64" s="93"/>
      <c r="K64" s="94"/>
      <c r="L64" s="93">
        <v>3676000</v>
      </c>
      <c r="M64" s="94"/>
      <c r="N64" s="93"/>
      <c r="O64" s="94"/>
      <c r="P64" s="93">
        <f t="shared" si="36"/>
        <v>3676000</v>
      </c>
      <c r="Q64" s="94">
        <f t="shared" si="37"/>
        <v>0</v>
      </c>
      <c r="R64" s="48">
        <f t="shared" si="38"/>
        <v>-100</v>
      </c>
      <c r="S64" s="49">
        <f t="shared" si="39"/>
        <v>0</v>
      </c>
      <c r="T64" s="48">
        <f t="shared" si="40"/>
        <v>23.717659203819601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30997000</v>
      </c>
      <c r="C66" s="95">
        <f>SUM(C61:C65)</f>
        <v>-15498000</v>
      </c>
      <c r="D66" s="95"/>
      <c r="E66" s="95">
        <f t="shared" si="35"/>
        <v>15499000</v>
      </c>
      <c r="F66" s="96">
        <f t="shared" ref="F66:O66" si="42">SUM(F61:F65)</f>
        <v>15498000</v>
      </c>
      <c r="G66" s="97">
        <f t="shared" si="42"/>
        <v>15498000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3676000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3676000</v>
      </c>
      <c r="Q66" s="97">
        <f t="shared" si="37"/>
        <v>0</v>
      </c>
      <c r="R66" s="52">
        <f t="shared" si="38"/>
        <v>-100</v>
      </c>
      <c r="S66" s="53">
        <f t="shared" si="39"/>
        <v>0</v>
      </c>
      <c r="T66" s="52">
        <f>IF((+$E61+$E63+$E64++$E65) =0,0,(P66   /(+$E61+$E63+$E64+$E65) )*100)</f>
        <v>23.717659203819601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55388000</v>
      </c>
      <c r="C67" s="104">
        <f>SUM(C9:C14,C17:C23,C26:C29,C32,C35:C39,C42:C52,C55:C58,C61:C65)</f>
        <v>-15498000</v>
      </c>
      <c r="D67" s="104"/>
      <c r="E67" s="104">
        <f t="shared" si="35"/>
        <v>39890000</v>
      </c>
      <c r="F67" s="105">
        <f t="shared" ref="F67:O67" si="43">SUM(F9:F14,F17:F23,F26:F29,F32,F35:F39,F42:F52,F55:F58,F61:F65)</f>
        <v>39889000</v>
      </c>
      <c r="G67" s="106">
        <f t="shared" si="43"/>
        <v>35902000</v>
      </c>
      <c r="H67" s="105">
        <f t="shared" si="43"/>
        <v>2120000</v>
      </c>
      <c r="I67" s="106">
        <f t="shared" si="43"/>
        <v>7923623</v>
      </c>
      <c r="J67" s="105">
        <f t="shared" si="43"/>
        <v>4680000</v>
      </c>
      <c r="K67" s="106">
        <f t="shared" si="43"/>
        <v>9961687</v>
      </c>
      <c r="L67" s="105">
        <f t="shared" si="43"/>
        <v>12644000</v>
      </c>
      <c r="M67" s="106">
        <f t="shared" si="43"/>
        <v>1088695</v>
      </c>
      <c r="N67" s="105">
        <f t="shared" si="43"/>
        <v>704000</v>
      </c>
      <c r="O67" s="106">
        <f t="shared" si="43"/>
        <v>917520</v>
      </c>
      <c r="P67" s="105">
        <f t="shared" si="36"/>
        <v>20148000</v>
      </c>
      <c r="Q67" s="106">
        <f t="shared" si="37"/>
        <v>19891525</v>
      </c>
      <c r="R67" s="61">
        <f t="shared" si="38"/>
        <v>-94.432141727301484</v>
      </c>
      <c r="S67" s="62">
        <f t="shared" si="39"/>
        <v>-15.722952709436527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56.117873158231902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55.403517811882018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29732000</v>
      </c>
      <c r="C69" s="92">
        <v>5000000</v>
      </c>
      <c r="D69" s="92"/>
      <c r="E69" s="92">
        <f>$B69      +$C69      +$D69</f>
        <v>34732000</v>
      </c>
      <c r="F69" s="93">
        <v>34732000</v>
      </c>
      <c r="G69" s="94">
        <v>34732000</v>
      </c>
      <c r="H69" s="93">
        <v>7820000</v>
      </c>
      <c r="I69" s="94">
        <v>7905621</v>
      </c>
      <c r="J69" s="93">
        <v>14026000</v>
      </c>
      <c r="K69" s="94">
        <v>13942859</v>
      </c>
      <c r="L69" s="93">
        <v>1894000</v>
      </c>
      <c r="M69" s="94">
        <v>1888215</v>
      </c>
      <c r="N69" s="93">
        <v>10991000</v>
      </c>
      <c r="O69" s="94">
        <v>10899422</v>
      </c>
      <c r="P69" s="93">
        <f>$H69      +$J69      +$L69      +$N69</f>
        <v>34731000</v>
      </c>
      <c r="Q69" s="94">
        <f>$I69      +$K69      +$M69      +$O69</f>
        <v>34636117</v>
      </c>
      <c r="R69" s="48">
        <f>IF(($L69      =0),0,((($N69      -$L69      )/$L69      )*100))</f>
        <v>480.30623020063359</v>
      </c>
      <c r="S69" s="49">
        <f>IF(($M69      =0),0,((($O69      -$M69      )/$M69      )*100))</f>
        <v>477.23416030483816</v>
      </c>
      <c r="T69" s="48">
        <f>IF(($E69      =0),0,(($P69      /$E69      )*100))</f>
        <v>99.997120810779677</v>
      </c>
      <c r="U69" s="50">
        <f>IF(($E69      =0),0,(($Q69      /$E69      )*100))</f>
        <v>99.723934699988476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29732000</v>
      </c>
      <c r="C70" s="101">
        <f>C69</f>
        <v>5000000</v>
      </c>
      <c r="D70" s="101"/>
      <c r="E70" s="101">
        <f>$B70      +$C70      +$D70</f>
        <v>34732000</v>
      </c>
      <c r="F70" s="102">
        <f t="shared" ref="F70:O70" si="44">F69</f>
        <v>34732000</v>
      </c>
      <c r="G70" s="103">
        <f t="shared" si="44"/>
        <v>34732000</v>
      </c>
      <c r="H70" s="102">
        <f t="shared" si="44"/>
        <v>7820000</v>
      </c>
      <c r="I70" s="103">
        <f t="shared" si="44"/>
        <v>7905621</v>
      </c>
      <c r="J70" s="102">
        <f t="shared" si="44"/>
        <v>14026000</v>
      </c>
      <c r="K70" s="103">
        <f t="shared" si="44"/>
        <v>13942859</v>
      </c>
      <c r="L70" s="102">
        <f t="shared" si="44"/>
        <v>1894000</v>
      </c>
      <c r="M70" s="103">
        <f t="shared" si="44"/>
        <v>1888215</v>
      </c>
      <c r="N70" s="102">
        <f t="shared" si="44"/>
        <v>10991000</v>
      </c>
      <c r="O70" s="103">
        <f t="shared" si="44"/>
        <v>10899422</v>
      </c>
      <c r="P70" s="102">
        <f>$H70      +$J70      +$L70      +$N70</f>
        <v>34731000</v>
      </c>
      <c r="Q70" s="103">
        <f>$I70      +$K70      +$M70      +$O70</f>
        <v>34636117</v>
      </c>
      <c r="R70" s="57">
        <f>IF(($L70      =0),0,((($N70      -$L70      )/$L70      )*100))</f>
        <v>480.30623020063359</v>
      </c>
      <c r="S70" s="58">
        <f>IF(($M70      =0),0,((($O70      -$M70      )/$M70      )*100))</f>
        <v>477.23416030483816</v>
      </c>
      <c r="T70" s="57">
        <f>IF($E70   =0,0,($P70   /$E70   )*100)</f>
        <v>99.997120810779677</v>
      </c>
      <c r="U70" s="59">
        <f>IF($E70   =0,0,($Q70   /$E70 )*100)</f>
        <v>99.723934699988476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29732000</v>
      </c>
      <c r="C71" s="104">
        <f>C69</f>
        <v>5000000</v>
      </c>
      <c r="D71" s="104"/>
      <c r="E71" s="104">
        <f>$B71      +$C71      +$D71</f>
        <v>34732000</v>
      </c>
      <c r="F71" s="105">
        <f t="shared" ref="F71:O71" si="45">F69</f>
        <v>34732000</v>
      </c>
      <c r="G71" s="106">
        <f t="shared" si="45"/>
        <v>34732000</v>
      </c>
      <c r="H71" s="105">
        <f t="shared" si="45"/>
        <v>7820000</v>
      </c>
      <c r="I71" s="106">
        <f t="shared" si="45"/>
        <v>7905621</v>
      </c>
      <c r="J71" s="105">
        <f t="shared" si="45"/>
        <v>14026000</v>
      </c>
      <c r="K71" s="106">
        <f t="shared" si="45"/>
        <v>13942859</v>
      </c>
      <c r="L71" s="105">
        <f t="shared" si="45"/>
        <v>1894000</v>
      </c>
      <c r="M71" s="106">
        <f t="shared" si="45"/>
        <v>1888215</v>
      </c>
      <c r="N71" s="105">
        <f t="shared" si="45"/>
        <v>10991000</v>
      </c>
      <c r="O71" s="106">
        <f t="shared" si="45"/>
        <v>10899422</v>
      </c>
      <c r="P71" s="105">
        <f>$H71      +$J71      +$L71      +$N71</f>
        <v>34731000</v>
      </c>
      <c r="Q71" s="106">
        <f>$I71      +$K71      +$M71      +$O71</f>
        <v>34636117</v>
      </c>
      <c r="R71" s="61">
        <f>IF(($L71      =0),0,((($N71      -$L71      )/$L71      )*100))</f>
        <v>480.30623020063359</v>
      </c>
      <c r="S71" s="62">
        <f>IF(($M71      =0),0,((($O71      -$M71      )/$M71      )*100))</f>
        <v>477.23416030483816</v>
      </c>
      <c r="T71" s="61">
        <f>IF($E71   =0,0,($P71   /$E71   )*100)</f>
        <v>99.997120810779677</v>
      </c>
      <c r="U71" s="65">
        <f>IF($E71   =0,0,($Q71   /$E71   )*100)</f>
        <v>99.723934699988476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85120000</v>
      </c>
      <c r="C72" s="104">
        <f>SUM(C9:C14,C17:C23,C26:C29,C32,C35:C39,C42:C52,C55:C58,C61:C65,C69)</f>
        <v>-10498000</v>
      </c>
      <c r="D72" s="104"/>
      <c r="E72" s="104">
        <f>$B72      +$C72      +$D72</f>
        <v>74622000</v>
      </c>
      <c r="F72" s="105">
        <f t="shared" ref="F72:O72" si="46">SUM(F9:F14,F17:F23,F26:F29,F32,F35:F39,F42:F52,F55:F58,F61:F65,F69)</f>
        <v>74621000</v>
      </c>
      <c r="G72" s="106">
        <f t="shared" si="46"/>
        <v>70634000</v>
      </c>
      <c r="H72" s="105">
        <f t="shared" si="46"/>
        <v>9940000</v>
      </c>
      <c r="I72" s="106">
        <f t="shared" si="46"/>
        <v>15829244</v>
      </c>
      <c r="J72" s="105">
        <f t="shared" si="46"/>
        <v>18706000</v>
      </c>
      <c r="K72" s="106">
        <f t="shared" si="46"/>
        <v>23904546</v>
      </c>
      <c r="L72" s="105">
        <f t="shared" si="46"/>
        <v>14538000</v>
      </c>
      <c r="M72" s="106">
        <f t="shared" si="46"/>
        <v>2976910</v>
      </c>
      <c r="N72" s="105">
        <f t="shared" si="46"/>
        <v>11695000</v>
      </c>
      <c r="O72" s="106">
        <f t="shared" si="46"/>
        <v>11816942</v>
      </c>
      <c r="P72" s="105">
        <f>$H72      +$J72      +$L72      +$N72</f>
        <v>54879000</v>
      </c>
      <c r="Q72" s="106">
        <f>$I72      +$K72      +$M72      +$O72</f>
        <v>54527642</v>
      </c>
      <c r="R72" s="61">
        <f>IF(($L72      =0),0,((($N72      -$L72      )/$L72      )*100))</f>
        <v>-19.555647269225478</v>
      </c>
      <c r="S72" s="62">
        <f>IF(($M72      =0),0,((($O72      -$M72      )/$M72      )*100))</f>
        <v>296.95328377411477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77.6937778721597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98.896622896111424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xHSx1zrruzbXZ8ijSsMIRY91ozm03xjZO9swGInmmZOCc+rA9E+qYzxozNknXGS6taRbOcmk3wVLrKOhlENMdw==" saltValue="X/NwZPul8JUgxe/FL07Fm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145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2650000</v>
      </c>
      <c r="C10" s="92">
        <v>0</v>
      </c>
      <c r="D10" s="92"/>
      <c r="E10" s="92">
        <f t="shared" ref="E10:E15" si="0">$B10      +$C10      +$D10</f>
        <v>2650000</v>
      </c>
      <c r="F10" s="93">
        <v>2650000</v>
      </c>
      <c r="G10" s="94">
        <v>2650000</v>
      </c>
      <c r="H10" s="93">
        <v>77000</v>
      </c>
      <c r="I10" s="94"/>
      <c r="J10" s="93">
        <v>1429000</v>
      </c>
      <c r="K10" s="94">
        <v>29900</v>
      </c>
      <c r="L10" s="93">
        <v>103000</v>
      </c>
      <c r="M10" s="94">
        <v>1654372</v>
      </c>
      <c r="N10" s="93">
        <v>943000</v>
      </c>
      <c r="O10" s="94">
        <v>43407</v>
      </c>
      <c r="P10" s="93">
        <f t="shared" ref="P10:P15" si="1">$H10      +$J10      +$L10      +$N10</f>
        <v>2552000</v>
      </c>
      <c r="Q10" s="94">
        <f t="shared" ref="Q10:Q15" si="2">$I10      +$K10      +$M10      +$O10</f>
        <v>1727679</v>
      </c>
      <c r="R10" s="48">
        <f t="shared" ref="R10:R15" si="3">IF(($L10      =0),0,((($N10      -$L10      )/$L10      )*100))</f>
        <v>815.53398058252424</v>
      </c>
      <c r="S10" s="49">
        <f t="shared" ref="S10:S15" si="4">IF(($M10      =0),0,((($O10      -$M10      )/$M10      )*100))</f>
        <v>-97.376224936108684</v>
      </c>
      <c r="T10" s="48">
        <f t="shared" ref="T10:T14" si="5">IF(($E10      =0),0,(($P10      /$E10      )*100))</f>
        <v>96.301886792452834</v>
      </c>
      <c r="U10" s="50">
        <f t="shared" ref="U10:U14" si="6">IF(($E10      =0),0,(($Q10      /$E10      )*100))</f>
        <v>65.195433962264147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2650000</v>
      </c>
      <c r="C15" s="95">
        <f>SUM(C9:C14)</f>
        <v>0</v>
      </c>
      <c r="D15" s="95"/>
      <c r="E15" s="95">
        <f t="shared" si="0"/>
        <v>2650000</v>
      </c>
      <c r="F15" s="96">
        <f t="shared" ref="F15:O15" si="7">SUM(F9:F14)</f>
        <v>2650000</v>
      </c>
      <c r="G15" s="97">
        <f t="shared" si="7"/>
        <v>2650000</v>
      </c>
      <c r="H15" s="96">
        <f t="shared" si="7"/>
        <v>77000</v>
      </c>
      <c r="I15" s="97">
        <f t="shared" si="7"/>
        <v>0</v>
      </c>
      <c r="J15" s="96">
        <f t="shared" si="7"/>
        <v>1429000</v>
      </c>
      <c r="K15" s="97">
        <f t="shared" si="7"/>
        <v>29900</v>
      </c>
      <c r="L15" s="96">
        <f t="shared" si="7"/>
        <v>103000</v>
      </c>
      <c r="M15" s="97">
        <f t="shared" si="7"/>
        <v>1654372</v>
      </c>
      <c r="N15" s="96">
        <f t="shared" si="7"/>
        <v>943000</v>
      </c>
      <c r="O15" s="97">
        <f t="shared" si="7"/>
        <v>43407</v>
      </c>
      <c r="P15" s="96">
        <f t="shared" si="1"/>
        <v>2552000</v>
      </c>
      <c r="Q15" s="97">
        <f t="shared" si="2"/>
        <v>1727679</v>
      </c>
      <c r="R15" s="52">
        <f t="shared" si="3"/>
        <v>815.53398058252424</v>
      </c>
      <c r="S15" s="53">
        <f t="shared" si="4"/>
        <v>-97.376224936108684</v>
      </c>
      <c r="T15" s="52">
        <f>IF((SUM($E9:$E13))=0,0,(P15/(SUM($E9:$E13))*100))</f>
        <v>96.301886792452834</v>
      </c>
      <c r="U15" s="54">
        <f>IF((SUM($E9:$E13))=0,0,(Q15/(SUM($E9:$E13))*100))</f>
        <v>65.195433962264147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2515000</v>
      </c>
      <c r="C32" s="92">
        <v>0</v>
      </c>
      <c r="D32" s="92"/>
      <c r="E32" s="92">
        <f>$B32      +$C32      +$D32</f>
        <v>2515000</v>
      </c>
      <c r="F32" s="93">
        <v>2515000</v>
      </c>
      <c r="G32" s="94">
        <v>2515000</v>
      </c>
      <c r="H32" s="93">
        <v>693000</v>
      </c>
      <c r="I32" s="94">
        <v>741718</v>
      </c>
      <c r="J32" s="93">
        <v>1326000</v>
      </c>
      <c r="K32" s="94"/>
      <c r="L32" s="93">
        <v>496000</v>
      </c>
      <c r="M32" s="94">
        <v>1993404</v>
      </c>
      <c r="N32" s="93"/>
      <c r="O32" s="94">
        <v>-220122</v>
      </c>
      <c r="P32" s="93">
        <f>$H32      +$J32      +$L32      +$N32</f>
        <v>2515000</v>
      </c>
      <c r="Q32" s="94">
        <f>$I32      +$K32      +$M32      +$O32</f>
        <v>2515000</v>
      </c>
      <c r="R32" s="48">
        <f>IF(($L32      =0),0,((($N32      -$L32      )/$L32      )*100))</f>
        <v>-100</v>
      </c>
      <c r="S32" s="49">
        <f>IF(($M32      =0),0,((($O32      -$M32      )/$M32      )*100))</f>
        <v>-111.04251822510641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2515000</v>
      </c>
      <c r="C33" s="95">
        <f>C32</f>
        <v>0</v>
      </c>
      <c r="D33" s="95"/>
      <c r="E33" s="95">
        <f>$B33      +$C33      +$D33</f>
        <v>2515000</v>
      </c>
      <c r="F33" s="96">
        <f t="shared" ref="F33:O33" si="17">F32</f>
        <v>2515000</v>
      </c>
      <c r="G33" s="97">
        <f t="shared" si="17"/>
        <v>2515000</v>
      </c>
      <c r="H33" s="96">
        <f t="shared" si="17"/>
        <v>693000</v>
      </c>
      <c r="I33" s="97">
        <f t="shared" si="17"/>
        <v>741718</v>
      </c>
      <c r="J33" s="96">
        <f t="shared" si="17"/>
        <v>1326000</v>
      </c>
      <c r="K33" s="97">
        <f t="shared" si="17"/>
        <v>0</v>
      </c>
      <c r="L33" s="96">
        <f t="shared" si="17"/>
        <v>496000</v>
      </c>
      <c r="M33" s="97">
        <f t="shared" si="17"/>
        <v>1993404</v>
      </c>
      <c r="N33" s="96">
        <f t="shared" si="17"/>
        <v>0</v>
      </c>
      <c r="O33" s="97">
        <f t="shared" si="17"/>
        <v>-220122</v>
      </c>
      <c r="P33" s="96">
        <f>$H33      +$J33      +$L33      +$N33</f>
        <v>2515000</v>
      </c>
      <c r="Q33" s="97">
        <f>$I33      +$K33      +$M33      +$O33</f>
        <v>2515000</v>
      </c>
      <c r="R33" s="52">
        <f>IF(($L33      =0),0,((($N33      -$L33      )/$L33      )*100))</f>
        <v>-100</v>
      </c>
      <c r="S33" s="53">
        <f>IF(($M33      =0),0,((($O33      -$M33      )/$M33      )*100))</f>
        <v>-111.04251822510641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3396000</v>
      </c>
      <c r="C35" s="92">
        <v>0</v>
      </c>
      <c r="D35" s="92"/>
      <c r="E35" s="92">
        <f t="shared" ref="E35:E40" si="18">$B35      +$C35      +$D35</f>
        <v>3396000</v>
      </c>
      <c r="F35" s="93">
        <v>3396000</v>
      </c>
      <c r="G35" s="94">
        <v>3396000</v>
      </c>
      <c r="H35" s="93"/>
      <c r="I35" s="94"/>
      <c r="J35" s="93"/>
      <c r="K35" s="94"/>
      <c r="L35" s="93">
        <v>1444000</v>
      </c>
      <c r="M35" s="94">
        <v>1443934</v>
      </c>
      <c r="N35" s="93">
        <v>307000</v>
      </c>
      <c r="O35" s="94"/>
      <c r="P35" s="93">
        <f t="shared" ref="P35:P40" si="19">$H35      +$J35      +$L35      +$N35</f>
        <v>1751000</v>
      </c>
      <c r="Q35" s="94">
        <f t="shared" ref="Q35:Q40" si="20">$I35      +$K35      +$M35      +$O35</f>
        <v>1443934</v>
      </c>
      <c r="R35" s="48">
        <f t="shared" ref="R35:R40" si="21">IF(($L35      =0),0,((($N35      -$L35      )/$L35      )*100))</f>
        <v>-78.739612188365655</v>
      </c>
      <c r="S35" s="49">
        <f t="shared" ref="S35:S40" si="22">IF(($M35      =0),0,((($O35      -$M35      )/$M35      )*100))</f>
        <v>-100</v>
      </c>
      <c r="T35" s="48">
        <f t="shared" ref="T35:T39" si="23">IF(($E35      =0),0,(($P35      /$E35      )*100))</f>
        <v>51.560659599528854</v>
      </c>
      <c r="U35" s="50">
        <f t="shared" ref="U35:U39" si="24">IF(($E35      =0),0,(($Q35      /$E35      )*100))</f>
        <v>42.518669022379271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27433000</v>
      </c>
      <c r="C36" s="92">
        <v>0</v>
      </c>
      <c r="D36" s="92"/>
      <c r="E36" s="92">
        <f t="shared" si="18"/>
        <v>27433000</v>
      </c>
      <c r="F36" s="93">
        <v>27433000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30829000</v>
      </c>
      <c r="C40" s="95">
        <f>SUM(C35:C39)</f>
        <v>0</v>
      </c>
      <c r="D40" s="95"/>
      <c r="E40" s="95">
        <f t="shared" si="18"/>
        <v>30829000</v>
      </c>
      <c r="F40" s="96">
        <f t="shared" ref="F40:O40" si="25">SUM(F35:F39)</f>
        <v>30829000</v>
      </c>
      <c r="G40" s="97">
        <f t="shared" si="25"/>
        <v>3396000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1444000</v>
      </c>
      <c r="M40" s="97">
        <f t="shared" si="25"/>
        <v>1443934</v>
      </c>
      <c r="N40" s="96">
        <f t="shared" si="25"/>
        <v>307000</v>
      </c>
      <c r="O40" s="97">
        <f t="shared" si="25"/>
        <v>0</v>
      </c>
      <c r="P40" s="96">
        <f t="shared" si="19"/>
        <v>1751000</v>
      </c>
      <c r="Q40" s="97">
        <f t="shared" si="20"/>
        <v>1443934</v>
      </c>
      <c r="R40" s="52">
        <f t="shared" si="21"/>
        <v>-78.739612188365655</v>
      </c>
      <c r="S40" s="53">
        <f t="shared" si="22"/>
        <v>-100</v>
      </c>
      <c r="T40" s="52">
        <f>IF((+$E35+$E38) =0,0,(P40   /(+$E35+$E38) )*100)</f>
        <v>51.560659599528854</v>
      </c>
      <c r="U40" s="54">
        <f>IF((+$E35+$E38) =0,0,(Q40   /(+$E35+$E38) )*100)</f>
        <v>42.518669022379271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35994000</v>
      </c>
      <c r="C67" s="104">
        <f>SUM(C9:C14,C17:C23,C26:C29,C32,C35:C39,C42:C52,C55:C58,C61:C65)</f>
        <v>0</v>
      </c>
      <c r="D67" s="104"/>
      <c r="E67" s="104">
        <f t="shared" si="35"/>
        <v>35994000</v>
      </c>
      <c r="F67" s="105">
        <f t="shared" ref="F67:O67" si="43">SUM(F9:F14,F17:F23,F26:F29,F32,F35:F39,F42:F52,F55:F58,F61:F65)</f>
        <v>35994000</v>
      </c>
      <c r="G67" s="106">
        <f t="shared" si="43"/>
        <v>8561000</v>
      </c>
      <c r="H67" s="105">
        <f t="shared" si="43"/>
        <v>770000</v>
      </c>
      <c r="I67" s="106">
        <f t="shared" si="43"/>
        <v>741718</v>
      </c>
      <c r="J67" s="105">
        <f t="shared" si="43"/>
        <v>2755000</v>
      </c>
      <c r="K67" s="106">
        <f t="shared" si="43"/>
        <v>29900</v>
      </c>
      <c r="L67" s="105">
        <f t="shared" si="43"/>
        <v>2043000</v>
      </c>
      <c r="M67" s="106">
        <f t="shared" si="43"/>
        <v>5091710</v>
      </c>
      <c r="N67" s="105">
        <f t="shared" si="43"/>
        <v>1250000</v>
      </c>
      <c r="O67" s="106">
        <f t="shared" si="43"/>
        <v>-176715</v>
      </c>
      <c r="P67" s="105">
        <f t="shared" si="36"/>
        <v>6818000</v>
      </c>
      <c r="Q67" s="106">
        <f t="shared" si="37"/>
        <v>5686613</v>
      </c>
      <c r="R67" s="61">
        <f t="shared" si="38"/>
        <v>-38.815467449828681</v>
      </c>
      <c r="S67" s="62">
        <f t="shared" si="39"/>
        <v>-103.47064149372214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79.640228945216691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66.424634972549939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39107000</v>
      </c>
      <c r="C69" s="92">
        <v>0</v>
      </c>
      <c r="D69" s="92"/>
      <c r="E69" s="92">
        <f>$B69      +$C69      +$D69</f>
        <v>39107000</v>
      </c>
      <c r="F69" s="93">
        <v>39107000</v>
      </c>
      <c r="G69" s="94">
        <v>39107000</v>
      </c>
      <c r="H69" s="93">
        <v>11109000</v>
      </c>
      <c r="I69" s="94">
        <v>7973670</v>
      </c>
      <c r="J69" s="93">
        <v>7459000</v>
      </c>
      <c r="K69" s="94"/>
      <c r="L69" s="93">
        <v>6445000</v>
      </c>
      <c r="M69" s="94">
        <v>10271185</v>
      </c>
      <c r="N69" s="93">
        <v>14094000</v>
      </c>
      <c r="O69" s="94">
        <v>3573947</v>
      </c>
      <c r="P69" s="93">
        <f>$H69      +$J69      +$L69      +$N69</f>
        <v>39107000</v>
      </c>
      <c r="Q69" s="94">
        <f>$I69      +$K69      +$M69      +$O69</f>
        <v>21818802</v>
      </c>
      <c r="R69" s="48">
        <f>IF(($L69      =0),0,((($N69      -$L69      )/$L69      )*100))</f>
        <v>118.68114817688131</v>
      </c>
      <c r="S69" s="49">
        <f>IF(($M69      =0),0,((($O69      -$M69      )/$M69      )*100))</f>
        <v>-65.204141489029737</v>
      </c>
      <c r="T69" s="48">
        <f>IF(($E69      =0),0,(($P69      /$E69      )*100))</f>
        <v>100</v>
      </c>
      <c r="U69" s="50">
        <f>IF(($E69      =0),0,(($Q69      /$E69      )*100))</f>
        <v>55.7925742194492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39107000</v>
      </c>
      <c r="C70" s="101">
        <f>C69</f>
        <v>0</v>
      </c>
      <c r="D70" s="101"/>
      <c r="E70" s="101">
        <f>$B70      +$C70      +$D70</f>
        <v>39107000</v>
      </c>
      <c r="F70" s="102">
        <f t="shared" ref="F70:O70" si="44">F69</f>
        <v>39107000</v>
      </c>
      <c r="G70" s="103">
        <f t="shared" si="44"/>
        <v>39107000</v>
      </c>
      <c r="H70" s="102">
        <f t="shared" si="44"/>
        <v>11109000</v>
      </c>
      <c r="I70" s="103">
        <f t="shared" si="44"/>
        <v>7973670</v>
      </c>
      <c r="J70" s="102">
        <f t="shared" si="44"/>
        <v>7459000</v>
      </c>
      <c r="K70" s="103">
        <f t="shared" si="44"/>
        <v>0</v>
      </c>
      <c r="L70" s="102">
        <f t="shared" si="44"/>
        <v>6445000</v>
      </c>
      <c r="M70" s="103">
        <f t="shared" si="44"/>
        <v>10271185</v>
      </c>
      <c r="N70" s="102">
        <f t="shared" si="44"/>
        <v>14094000</v>
      </c>
      <c r="O70" s="103">
        <f t="shared" si="44"/>
        <v>3573947</v>
      </c>
      <c r="P70" s="102">
        <f>$H70      +$J70      +$L70      +$N70</f>
        <v>39107000</v>
      </c>
      <c r="Q70" s="103">
        <f>$I70      +$K70      +$M70      +$O70</f>
        <v>21818802</v>
      </c>
      <c r="R70" s="57">
        <f>IF(($L70      =0),0,((($N70      -$L70      )/$L70      )*100))</f>
        <v>118.68114817688131</v>
      </c>
      <c r="S70" s="58">
        <f>IF(($M70      =0),0,((($O70      -$M70      )/$M70      )*100))</f>
        <v>-65.204141489029737</v>
      </c>
      <c r="T70" s="57">
        <f>IF($E70   =0,0,($P70   /$E70   )*100)</f>
        <v>100</v>
      </c>
      <c r="U70" s="59">
        <f>IF($E70   =0,0,($Q70   /$E70 )*100)</f>
        <v>55.7925742194492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39107000</v>
      </c>
      <c r="C71" s="104">
        <f>C69</f>
        <v>0</v>
      </c>
      <c r="D71" s="104"/>
      <c r="E71" s="104">
        <f>$B71      +$C71      +$D71</f>
        <v>39107000</v>
      </c>
      <c r="F71" s="105">
        <f t="shared" ref="F71:O71" si="45">F69</f>
        <v>39107000</v>
      </c>
      <c r="G71" s="106">
        <f t="shared" si="45"/>
        <v>39107000</v>
      </c>
      <c r="H71" s="105">
        <f t="shared" si="45"/>
        <v>11109000</v>
      </c>
      <c r="I71" s="106">
        <f t="shared" si="45"/>
        <v>7973670</v>
      </c>
      <c r="J71" s="105">
        <f t="shared" si="45"/>
        <v>7459000</v>
      </c>
      <c r="K71" s="106">
        <f t="shared" si="45"/>
        <v>0</v>
      </c>
      <c r="L71" s="105">
        <f t="shared" si="45"/>
        <v>6445000</v>
      </c>
      <c r="M71" s="106">
        <f t="shared" si="45"/>
        <v>10271185</v>
      </c>
      <c r="N71" s="105">
        <f t="shared" si="45"/>
        <v>14094000</v>
      </c>
      <c r="O71" s="106">
        <f t="shared" si="45"/>
        <v>3573947</v>
      </c>
      <c r="P71" s="105">
        <f>$H71      +$J71      +$L71      +$N71</f>
        <v>39107000</v>
      </c>
      <c r="Q71" s="106">
        <f>$I71      +$K71      +$M71      +$O71</f>
        <v>21818802</v>
      </c>
      <c r="R71" s="61">
        <f>IF(($L71      =0),0,((($N71      -$L71      )/$L71      )*100))</f>
        <v>118.68114817688131</v>
      </c>
      <c r="S71" s="62">
        <f>IF(($M71      =0),0,((($O71      -$M71      )/$M71      )*100))</f>
        <v>-65.204141489029737</v>
      </c>
      <c r="T71" s="61">
        <f>IF($E71   =0,0,($P71   /$E71   )*100)</f>
        <v>100</v>
      </c>
      <c r="U71" s="65">
        <f>IF($E71   =0,0,($Q71   /$E71   )*100)</f>
        <v>55.7925742194492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75101000</v>
      </c>
      <c r="C72" s="104">
        <f>SUM(C9:C14,C17:C23,C26:C29,C32,C35:C39,C42:C52,C55:C58,C61:C65,C69)</f>
        <v>0</v>
      </c>
      <c r="D72" s="104"/>
      <c r="E72" s="104">
        <f>$B72      +$C72      +$D72</f>
        <v>75101000</v>
      </c>
      <c r="F72" s="105">
        <f t="shared" ref="F72:O72" si="46">SUM(F9:F14,F17:F23,F26:F29,F32,F35:F39,F42:F52,F55:F58,F61:F65,F69)</f>
        <v>75101000</v>
      </c>
      <c r="G72" s="106">
        <f t="shared" si="46"/>
        <v>47668000</v>
      </c>
      <c r="H72" s="105">
        <f t="shared" si="46"/>
        <v>11879000</v>
      </c>
      <c r="I72" s="106">
        <f t="shared" si="46"/>
        <v>8715388</v>
      </c>
      <c r="J72" s="105">
        <f t="shared" si="46"/>
        <v>10214000</v>
      </c>
      <c r="K72" s="106">
        <f t="shared" si="46"/>
        <v>29900</v>
      </c>
      <c r="L72" s="105">
        <f t="shared" si="46"/>
        <v>8488000</v>
      </c>
      <c r="M72" s="106">
        <f t="shared" si="46"/>
        <v>15362895</v>
      </c>
      <c r="N72" s="105">
        <f t="shared" si="46"/>
        <v>15344000</v>
      </c>
      <c r="O72" s="106">
        <f t="shared" si="46"/>
        <v>3397232</v>
      </c>
      <c r="P72" s="105">
        <f>$H72      +$J72      +$L72      +$N72</f>
        <v>45925000</v>
      </c>
      <c r="Q72" s="106">
        <f>$I72      +$K72      +$M72      +$O72</f>
        <v>27505415</v>
      </c>
      <c r="R72" s="61">
        <f>IF(($L72      =0),0,((($N72      -$L72      )/$L72      )*100))</f>
        <v>80.772855796418469</v>
      </c>
      <c r="S72" s="62">
        <f>IF(($M72      =0),0,((($O72      -$M72      )/$M72      )*100))</f>
        <v>-77.88677199186742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96.343458924225899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57.702053788705207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HmkbWcgsvzPwGjT+E9lo7PHwDnnW4MtAal2cYxjyXFbPBS6lFEjwP+ldRTPIWfrRCODo1+msQYJkbE+xbd4+dA==" saltValue="S0UZJL4hV8XPzcnt443Ng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146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1920000</v>
      </c>
      <c r="C10" s="92">
        <v>0</v>
      </c>
      <c r="D10" s="92"/>
      <c r="E10" s="92">
        <f t="shared" ref="E10:E15" si="0">$B10      +$C10      +$D10</f>
        <v>1920000</v>
      </c>
      <c r="F10" s="93">
        <v>1920000</v>
      </c>
      <c r="G10" s="94">
        <v>1920000</v>
      </c>
      <c r="H10" s="93">
        <v>785000</v>
      </c>
      <c r="I10" s="94"/>
      <c r="J10" s="93">
        <v>437000</v>
      </c>
      <c r="K10" s="94">
        <v>1220447</v>
      </c>
      <c r="L10" s="93">
        <v>398000</v>
      </c>
      <c r="M10" s="94">
        <v>197731</v>
      </c>
      <c r="N10" s="93">
        <v>300000</v>
      </c>
      <c r="O10" s="94">
        <v>501823</v>
      </c>
      <c r="P10" s="93">
        <f t="shared" ref="P10:P15" si="1">$H10      +$J10      +$L10      +$N10</f>
        <v>1920000</v>
      </c>
      <c r="Q10" s="94">
        <f t="shared" ref="Q10:Q15" si="2">$I10      +$K10      +$M10      +$O10</f>
        <v>1920001</v>
      </c>
      <c r="R10" s="48">
        <f t="shared" ref="R10:R15" si="3">IF(($L10      =0),0,((($N10      -$L10      )/$L10      )*100))</f>
        <v>-24.623115577889447</v>
      </c>
      <c r="S10" s="49">
        <f t="shared" ref="S10:S15" si="4">IF(($M10      =0),0,((($O10      -$M10      )/$M10      )*100))</f>
        <v>153.79075612827529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100.00005208333333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1920000</v>
      </c>
      <c r="C15" s="95">
        <f>SUM(C9:C14)</f>
        <v>0</v>
      </c>
      <c r="D15" s="95"/>
      <c r="E15" s="95">
        <f t="shared" si="0"/>
        <v>1920000</v>
      </c>
      <c r="F15" s="96">
        <f t="shared" ref="F15:O15" si="7">SUM(F9:F14)</f>
        <v>1920000</v>
      </c>
      <c r="G15" s="97">
        <f t="shared" si="7"/>
        <v>1920000</v>
      </c>
      <c r="H15" s="96">
        <f t="shared" si="7"/>
        <v>785000</v>
      </c>
      <c r="I15" s="97">
        <f t="shared" si="7"/>
        <v>0</v>
      </c>
      <c r="J15" s="96">
        <f t="shared" si="7"/>
        <v>437000</v>
      </c>
      <c r="K15" s="97">
        <f t="shared" si="7"/>
        <v>1220447</v>
      </c>
      <c r="L15" s="96">
        <f t="shared" si="7"/>
        <v>398000</v>
      </c>
      <c r="M15" s="97">
        <f t="shared" si="7"/>
        <v>197731</v>
      </c>
      <c r="N15" s="96">
        <f t="shared" si="7"/>
        <v>300000</v>
      </c>
      <c r="O15" s="97">
        <f t="shared" si="7"/>
        <v>501823</v>
      </c>
      <c r="P15" s="96">
        <f t="shared" si="1"/>
        <v>1920000</v>
      </c>
      <c r="Q15" s="97">
        <f t="shared" si="2"/>
        <v>1920001</v>
      </c>
      <c r="R15" s="52">
        <f t="shared" si="3"/>
        <v>-24.623115577889447</v>
      </c>
      <c r="S15" s="53">
        <f t="shared" si="4"/>
        <v>153.79075612827529</v>
      </c>
      <c r="T15" s="52">
        <f>IF((SUM($E9:$E13))=0,0,(P15/(SUM($E9:$E13))*100))</f>
        <v>100</v>
      </c>
      <c r="U15" s="54">
        <f>IF((SUM($E9:$E13))=0,0,(Q15/(SUM($E9:$E13))*100))</f>
        <v>100.00005208333333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1868000</v>
      </c>
      <c r="C32" s="92">
        <v>0</v>
      </c>
      <c r="D32" s="92"/>
      <c r="E32" s="92">
        <f>$B32      +$C32      +$D32</f>
        <v>1868000</v>
      </c>
      <c r="F32" s="93">
        <v>1868000</v>
      </c>
      <c r="G32" s="94">
        <v>1868000</v>
      </c>
      <c r="H32" s="93">
        <v>813000</v>
      </c>
      <c r="I32" s="94"/>
      <c r="J32" s="93">
        <v>841000</v>
      </c>
      <c r="K32" s="94">
        <v>1654972</v>
      </c>
      <c r="L32" s="93">
        <v>214000</v>
      </c>
      <c r="M32" s="94">
        <v>213028</v>
      </c>
      <c r="N32" s="93"/>
      <c r="O32" s="94"/>
      <c r="P32" s="93">
        <f>$H32      +$J32      +$L32      +$N32</f>
        <v>1868000</v>
      </c>
      <c r="Q32" s="94">
        <f>$I32      +$K32      +$M32      +$O32</f>
        <v>1868000</v>
      </c>
      <c r="R32" s="48">
        <f>IF(($L32      =0),0,((($N32      -$L32      )/$L32      )*100))</f>
        <v>-100</v>
      </c>
      <c r="S32" s="49">
        <f>IF(($M32      =0),0,((($O32      -$M32      )/$M32      )*100))</f>
        <v>-100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1868000</v>
      </c>
      <c r="C33" s="95">
        <f>C32</f>
        <v>0</v>
      </c>
      <c r="D33" s="95"/>
      <c r="E33" s="95">
        <f>$B33      +$C33      +$D33</f>
        <v>1868000</v>
      </c>
      <c r="F33" s="96">
        <f t="shared" ref="F33:O33" si="17">F32</f>
        <v>1868000</v>
      </c>
      <c r="G33" s="97">
        <f t="shared" si="17"/>
        <v>1868000</v>
      </c>
      <c r="H33" s="96">
        <f t="shared" si="17"/>
        <v>813000</v>
      </c>
      <c r="I33" s="97">
        <f t="shared" si="17"/>
        <v>0</v>
      </c>
      <c r="J33" s="96">
        <f t="shared" si="17"/>
        <v>841000</v>
      </c>
      <c r="K33" s="97">
        <f t="shared" si="17"/>
        <v>1654972</v>
      </c>
      <c r="L33" s="96">
        <f t="shared" si="17"/>
        <v>214000</v>
      </c>
      <c r="M33" s="97">
        <f t="shared" si="17"/>
        <v>213028</v>
      </c>
      <c r="N33" s="96">
        <f t="shared" si="17"/>
        <v>0</v>
      </c>
      <c r="O33" s="97">
        <f t="shared" si="17"/>
        <v>0</v>
      </c>
      <c r="P33" s="96">
        <f>$H33      +$J33      +$L33      +$N33</f>
        <v>1868000</v>
      </c>
      <c r="Q33" s="97">
        <f>$I33      +$K33      +$M33      +$O33</f>
        <v>1868000</v>
      </c>
      <c r="R33" s="52">
        <f>IF(($L33      =0),0,((($N33      -$L33      )/$L33      )*100))</f>
        <v>-100</v>
      </c>
      <c r="S33" s="53">
        <f>IF(($M33      =0),0,((($O33      -$M33      )/$M33      )*100))</f>
        <v>-100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17082000</v>
      </c>
      <c r="C35" s="92">
        <v>0</v>
      </c>
      <c r="D35" s="92"/>
      <c r="E35" s="92">
        <f t="shared" ref="E35:E40" si="18">$B35      +$C35      +$D35</f>
        <v>17082000</v>
      </c>
      <c r="F35" s="93">
        <v>17082000</v>
      </c>
      <c r="G35" s="94">
        <v>17082000</v>
      </c>
      <c r="H35" s="93"/>
      <c r="I35" s="94"/>
      <c r="J35" s="93"/>
      <c r="K35" s="94">
        <v>4950363</v>
      </c>
      <c r="L35" s="93">
        <v>4896000</v>
      </c>
      <c r="M35" s="94"/>
      <c r="N35" s="93"/>
      <c r="O35" s="94">
        <v>12131638</v>
      </c>
      <c r="P35" s="93">
        <f t="shared" ref="P35:P40" si="19">$H35      +$J35      +$L35      +$N35</f>
        <v>4896000</v>
      </c>
      <c r="Q35" s="94">
        <f t="shared" ref="Q35:Q40" si="20">$I35      +$K35      +$M35      +$O35</f>
        <v>17082001</v>
      </c>
      <c r="R35" s="48">
        <f t="shared" ref="R35:R40" si="21">IF(($L35      =0),0,((($N35      -$L35      )/$L35      )*100))</f>
        <v>-100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28.661749209694413</v>
      </c>
      <c r="U35" s="50">
        <f t="shared" ref="U35:U39" si="24">IF(($E35      =0),0,(($Q35      /$E35      )*100))</f>
        <v>100.00000585411544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550000</v>
      </c>
      <c r="C36" s="92">
        <v>0</v>
      </c>
      <c r="D36" s="92"/>
      <c r="E36" s="92">
        <f t="shared" si="18"/>
        <v>550000</v>
      </c>
      <c r="F36" s="93">
        <v>550000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17632000</v>
      </c>
      <c r="C40" s="95">
        <f>SUM(C35:C39)</f>
        <v>0</v>
      </c>
      <c r="D40" s="95"/>
      <c r="E40" s="95">
        <f t="shared" si="18"/>
        <v>17632000</v>
      </c>
      <c r="F40" s="96">
        <f t="shared" ref="F40:O40" si="25">SUM(F35:F39)</f>
        <v>17632000</v>
      </c>
      <c r="G40" s="97">
        <f t="shared" si="25"/>
        <v>17082000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4950363</v>
      </c>
      <c r="L40" s="96">
        <f t="shared" si="25"/>
        <v>4896000</v>
      </c>
      <c r="M40" s="97">
        <f t="shared" si="25"/>
        <v>0</v>
      </c>
      <c r="N40" s="96">
        <f t="shared" si="25"/>
        <v>0</v>
      </c>
      <c r="O40" s="97">
        <f t="shared" si="25"/>
        <v>12131638</v>
      </c>
      <c r="P40" s="96">
        <f t="shared" si="19"/>
        <v>4896000</v>
      </c>
      <c r="Q40" s="97">
        <f t="shared" si="20"/>
        <v>17082001</v>
      </c>
      <c r="R40" s="52">
        <f t="shared" si="21"/>
        <v>-100</v>
      </c>
      <c r="S40" s="53">
        <f t="shared" si="22"/>
        <v>0</v>
      </c>
      <c r="T40" s="52">
        <f>IF((+$E35+$E38) =0,0,(P40   /(+$E35+$E38) )*100)</f>
        <v>28.661749209694413</v>
      </c>
      <c r="U40" s="54">
        <f>IF((+$E35+$E38) =0,0,(Q40   /(+$E35+$E38) )*100)</f>
        <v>100.00000585411544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21420000</v>
      </c>
      <c r="C67" s="104">
        <f>SUM(C9:C14,C17:C23,C26:C29,C32,C35:C39,C42:C52,C55:C58,C61:C65)</f>
        <v>0</v>
      </c>
      <c r="D67" s="104"/>
      <c r="E67" s="104">
        <f t="shared" si="35"/>
        <v>21420000</v>
      </c>
      <c r="F67" s="105">
        <f t="shared" ref="F67:O67" si="43">SUM(F9:F14,F17:F23,F26:F29,F32,F35:F39,F42:F52,F55:F58,F61:F65)</f>
        <v>21420000</v>
      </c>
      <c r="G67" s="106">
        <f t="shared" si="43"/>
        <v>20870000</v>
      </c>
      <c r="H67" s="105">
        <f t="shared" si="43"/>
        <v>1598000</v>
      </c>
      <c r="I67" s="106">
        <f t="shared" si="43"/>
        <v>0</v>
      </c>
      <c r="J67" s="105">
        <f t="shared" si="43"/>
        <v>1278000</v>
      </c>
      <c r="K67" s="106">
        <f t="shared" si="43"/>
        <v>7825782</v>
      </c>
      <c r="L67" s="105">
        <f t="shared" si="43"/>
        <v>5508000</v>
      </c>
      <c r="M67" s="106">
        <f t="shared" si="43"/>
        <v>410759</v>
      </c>
      <c r="N67" s="105">
        <f t="shared" si="43"/>
        <v>300000</v>
      </c>
      <c r="O67" s="106">
        <f t="shared" si="43"/>
        <v>12633461</v>
      </c>
      <c r="P67" s="105">
        <f t="shared" si="36"/>
        <v>8684000</v>
      </c>
      <c r="Q67" s="106">
        <f t="shared" si="37"/>
        <v>20870002</v>
      </c>
      <c r="R67" s="61">
        <f t="shared" si="38"/>
        <v>-94.553376906318093</v>
      </c>
      <c r="S67" s="62">
        <f t="shared" si="39"/>
        <v>2975.6382696422966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41.609966459032108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100.00000958313369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33521000</v>
      </c>
      <c r="C69" s="92">
        <v>0</v>
      </c>
      <c r="D69" s="92"/>
      <c r="E69" s="92">
        <f>$B69      +$C69      +$D69</f>
        <v>33521000</v>
      </c>
      <c r="F69" s="93">
        <v>33521000</v>
      </c>
      <c r="G69" s="94">
        <v>33521000</v>
      </c>
      <c r="H69" s="93">
        <v>8534000</v>
      </c>
      <c r="I69" s="94"/>
      <c r="J69" s="93">
        <v>11153000</v>
      </c>
      <c r="K69" s="94">
        <v>15682779</v>
      </c>
      <c r="L69" s="93">
        <v>5674000</v>
      </c>
      <c r="M69" s="94">
        <v>19520281</v>
      </c>
      <c r="N69" s="93">
        <v>8160000</v>
      </c>
      <c r="O69" s="94">
        <v>1949086</v>
      </c>
      <c r="P69" s="93">
        <f>$H69      +$J69      +$L69      +$N69</f>
        <v>33521000</v>
      </c>
      <c r="Q69" s="94">
        <f>$I69      +$K69      +$M69      +$O69</f>
        <v>37152146</v>
      </c>
      <c r="R69" s="48">
        <f>IF(($L69      =0),0,((($N69      -$L69      )/$L69      )*100))</f>
        <v>43.813887909763835</v>
      </c>
      <c r="S69" s="49">
        <f>IF(($M69      =0),0,((($O69      -$M69      )/$M69      )*100))</f>
        <v>-90.015072016637461</v>
      </c>
      <c r="T69" s="48">
        <f>IF(($E69      =0),0,(($P69      /$E69      )*100))</f>
        <v>100</v>
      </c>
      <c r="U69" s="50">
        <f>IF(($E69      =0),0,(($Q69      /$E69      )*100))</f>
        <v>110.83245129918558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33521000</v>
      </c>
      <c r="C70" s="101">
        <f>C69</f>
        <v>0</v>
      </c>
      <c r="D70" s="101"/>
      <c r="E70" s="101">
        <f>$B70      +$C70      +$D70</f>
        <v>33521000</v>
      </c>
      <c r="F70" s="102">
        <f t="shared" ref="F70:O70" si="44">F69</f>
        <v>33521000</v>
      </c>
      <c r="G70" s="103">
        <f t="shared" si="44"/>
        <v>33521000</v>
      </c>
      <c r="H70" s="102">
        <f t="shared" si="44"/>
        <v>8534000</v>
      </c>
      <c r="I70" s="103">
        <f t="shared" si="44"/>
        <v>0</v>
      </c>
      <c r="J70" s="102">
        <f t="shared" si="44"/>
        <v>11153000</v>
      </c>
      <c r="K70" s="103">
        <f t="shared" si="44"/>
        <v>15682779</v>
      </c>
      <c r="L70" s="102">
        <f t="shared" si="44"/>
        <v>5674000</v>
      </c>
      <c r="M70" s="103">
        <f t="shared" si="44"/>
        <v>19520281</v>
      </c>
      <c r="N70" s="102">
        <f t="shared" si="44"/>
        <v>8160000</v>
      </c>
      <c r="O70" s="103">
        <f t="shared" si="44"/>
        <v>1949086</v>
      </c>
      <c r="P70" s="102">
        <f>$H70      +$J70      +$L70      +$N70</f>
        <v>33521000</v>
      </c>
      <c r="Q70" s="103">
        <f>$I70      +$K70      +$M70      +$O70</f>
        <v>37152146</v>
      </c>
      <c r="R70" s="57">
        <f>IF(($L70      =0),0,((($N70      -$L70      )/$L70      )*100))</f>
        <v>43.813887909763835</v>
      </c>
      <c r="S70" s="58">
        <f>IF(($M70      =0),0,((($O70      -$M70      )/$M70      )*100))</f>
        <v>-90.015072016637461</v>
      </c>
      <c r="T70" s="57">
        <f>IF($E70   =0,0,($P70   /$E70   )*100)</f>
        <v>100</v>
      </c>
      <c r="U70" s="59">
        <f>IF($E70   =0,0,($Q70   /$E70 )*100)</f>
        <v>110.83245129918558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33521000</v>
      </c>
      <c r="C71" s="104">
        <f>C69</f>
        <v>0</v>
      </c>
      <c r="D71" s="104"/>
      <c r="E71" s="104">
        <f>$B71      +$C71      +$D71</f>
        <v>33521000</v>
      </c>
      <c r="F71" s="105">
        <f t="shared" ref="F71:O71" si="45">F69</f>
        <v>33521000</v>
      </c>
      <c r="G71" s="106">
        <f t="shared" si="45"/>
        <v>33521000</v>
      </c>
      <c r="H71" s="105">
        <f t="shared" si="45"/>
        <v>8534000</v>
      </c>
      <c r="I71" s="106">
        <f t="shared" si="45"/>
        <v>0</v>
      </c>
      <c r="J71" s="105">
        <f t="shared" si="45"/>
        <v>11153000</v>
      </c>
      <c r="K71" s="106">
        <f t="shared" si="45"/>
        <v>15682779</v>
      </c>
      <c r="L71" s="105">
        <f t="shared" si="45"/>
        <v>5674000</v>
      </c>
      <c r="M71" s="106">
        <f t="shared" si="45"/>
        <v>19520281</v>
      </c>
      <c r="N71" s="105">
        <f t="shared" si="45"/>
        <v>8160000</v>
      </c>
      <c r="O71" s="106">
        <f t="shared" si="45"/>
        <v>1949086</v>
      </c>
      <c r="P71" s="105">
        <f>$H71      +$J71      +$L71      +$N71</f>
        <v>33521000</v>
      </c>
      <c r="Q71" s="106">
        <f>$I71      +$K71      +$M71      +$O71</f>
        <v>37152146</v>
      </c>
      <c r="R71" s="61">
        <f>IF(($L71      =0),0,((($N71      -$L71      )/$L71      )*100))</f>
        <v>43.813887909763835</v>
      </c>
      <c r="S71" s="62">
        <f>IF(($M71      =0),0,((($O71      -$M71      )/$M71      )*100))</f>
        <v>-90.015072016637461</v>
      </c>
      <c r="T71" s="61">
        <f>IF($E71   =0,0,($P71   /$E71   )*100)</f>
        <v>100</v>
      </c>
      <c r="U71" s="65">
        <f>IF($E71   =0,0,($Q71   /$E71   )*100)</f>
        <v>110.83245129918558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54941000</v>
      </c>
      <c r="C72" s="104">
        <f>SUM(C9:C14,C17:C23,C26:C29,C32,C35:C39,C42:C52,C55:C58,C61:C65,C69)</f>
        <v>0</v>
      </c>
      <c r="D72" s="104"/>
      <c r="E72" s="104">
        <f>$B72      +$C72      +$D72</f>
        <v>54941000</v>
      </c>
      <c r="F72" s="105">
        <f t="shared" ref="F72:O72" si="46">SUM(F9:F14,F17:F23,F26:F29,F32,F35:F39,F42:F52,F55:F58,F61:F65,F69)</f>
        <v>54941000</v>
      </c>
      <c r="G72" s="106">
        <f t="shared" si="46"/>
        <v>54391000</v>
      </c>
      <c r="H72" s="105">
        <f t="shared" si="46"/>
        <v>10132000</v>
      </c>
      <c r="I72" s="106">
        <f t="shared" si="46"/>
        <v>0</v>
      </c>
      <c r="J72" s="105">
        <f t="shared" si="46"/>
        <v>12431000</v>
      </c>
      <c r="K72" s="106">
        <f t="shared" si="46"/>
        <v>23508561</v>
      </c>
      <c r="L72" s="105">
        <f t="shared" si="46"/>
        <v>11182000</v>
      </c>
      <c r="M72" s="106">
        <f t="shared" si="46"/>
        <v>19931040</v>
      </c>
      <c r="N72" s="105">
        <f t="shared" si="46"/>
        <v>8460000</v>
      </c>
      <c r="O72" s="106">
        <f t="shared" si="46"/>
        <v>14582547</v>
      </c>
      <c r="P72" s="105">
        <f>$H72      +$J72      +$L72      +$N72</f>
        <v>42205000</v>
      </c>
      <c r="Q72" s="106">
        <f>$I72      +$K72      +$M72      +$O72</f>
        <v>58022148</v>
      </c>
      <c r="R72" s="61">
        <f>IF(($L72      =0),0,((($N72      -$L72      )/$L72      )*100))</f>
        <v>-24.342693614737971</v>
      </c>
      <c r="S72" s="62">
        <f>IF(($M72      =0),0,((($O72      -$M72      )/$M72      )*100))</f>
        <v>-26.834992052597357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77.595558088654371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106.67600889853102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8riL6p9oE4yOz+Kv0pPnQjMH5OflLocWSPcNeSiO0aszf4BZ4bQyzMEsl/jaonTwVK2N6KQPqSBMsYAHstQNKA==" saltValue="go/aBi2NktZDRoGjGDOj6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147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141000</v>
      </c>
      <c r="I10" s="94"/>
      <c r="J10" s="93">
        <v>866000</v>
      </c>
      <c r="K10" s="94">
        <v>1624965</v>
      </c>
      <c r="L10" s="93">
        <v>101000</v>
      </c>
      <c r="M10" s="94">
        <v>-439562</v>
      </c>
      <c r="N10" s="93">
        <v>842000</v>
      </c>
      <c r="O10" s="94">
        <v>764597</v>
      </c>
      <c r="P10" s="93">
        <f t="shared" ref="P10:P15" si="1">$H10      +$J10      +$L10      +$N10</f>
        <v>1950000</v>
      </c>
      <c r="Q10" s="94">
        <f t="shared" ref="Q10:Q15" si="2">$I10      +$K10      +$M10      +$O10</f>
        <v>1950000</v>
      </c>
      <c r="R10" s="48">
        <f t="shared" ref="R10:R15" si="3">IF(($L10      =0),0,((($N10      -$L10      )/$L10      )*100))</f>
        <v>733.66336633663366</v>
      </c>
      <c r="S10" s="49">
        <f t="shared" ref="S10:S15" si="4">IF(($M10      =0),0,((($O10      -$M10      )/$M10      )*100))</f>
        <v>-273.94519999454002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100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141000</v>
      </c>
      <c r="I15" s="97">
        <f t="shared" si="7"/>
        <v>0</v>
      </c>
      <c r="J15" s="96">
        <f t="shared" si="7"/>
        <v>866000</v>
      </c>
      <c r="K15" s="97">
        <f t="shared" si="7"/>
        <v>1624965</v>
      </c>
      <c r="L15" s="96">
        <f t="shared" si="7"/>
        <v>101000</v>
      </c>
      <c r="M15" s="97">
        <f t="shared" si="7"/>
        <v>-439562</v>
      </c>
      <c r="N15" s="96">
        <f t="shared" si="7"/>
        <v>842000</v>
      </c>
      <c r="O15" s="97">
        <f t="shared" si="7"/>
        <v>764597</v>
      </c>
      <c r="P15" s="96">
        <f t="shared" si="1"/>
        <v>1950000</v>
      </c>
      <c r="Q15" s="97">
        <f t="shared" si="2"/>
        <v>1950000</v>
      </c>
      <c r="R15" s="52">
        <f t="shared" si="3"/>
        <v>733.66336633663366</v>
      </c>
      <c r="S15" s="53">
        <f t="shared" si="4"/>
        <v>-273.94519999454002</v>
      </c>
      <c r="T15" s="52">
        <f>IF((SUM($E9:$E13))=0,0,(P15/(SUM($E9:$E13))*100))</f>
        <v>100</v>
      </c>
      <c r="U15" s="54">
        <f>IF((SUM($E9:$E13))=0,0,(Q15/(SUM($E9:$E13))*100))</f>
        <v>100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3660000</v>
      </c>
      <c r="C32" s="92">
        <v>0</v>
      </c>
      <c r="D32" s="92"/>
      <c r="E32" s="92">
        <f>$B32      +$C32      +$D32</f>
        <v>3660000</v>
      </c>
      <c r="F32" s="93">
        <v>3660000</v>
      </c>
      <c r="G32" s="94">
        <v>3660000</v>
      </c>
      <c r="H32" s="93">
        <v>1560000</v>
      </c>
      <c r="I32" s="94"/>
      <c r="J32" s="93">
        <v>1686000</v>
      </c>
      <c r="K32" s="94">
        <v>2093630</v>
      </c>
      <c r="L32" s="93">
        <v>413000</v>
      </c>
      <c r="M32" s="94">
        <v>1566372</v>
      </c>
      <c r="N32" s="93">
        <v>1000</v>
      </c>
      <c r="O32" s="94"/>
      <c r="P32" s="93">
        <f>$H32      +$J32      +$L32      +$N32</f>
        <v>3660000</v>
      </c>
      <c r="Q32" s="94">
        <f>$I32      +$K32      +$M32      +$O32</f>
        <v>3660002</v>
      </c>
      <c r="R32" s="48">
        <f>IF(($L32      =0),0,((($N32      -$L32      )/$L32      )*100))</f>
        <v>-99.757869249394673</v>
      </c>
      <c r="S32" s="49">
        <f>IF(($M32      =0),0,((($O32      -$M32      )/$M32      )*100))</f>
        <v>-100</v>
      </c>
      <c r="T32" s="48">
        <f>IF(($E32      =0),0,(($P32      /$E32      )*100))</f>
        <v>100</v>
      </c>
      <c r="U32" s="50">
        <f>IF(($E32      =0),0,(($Q32      /$E32      )*100))</f>
        <v>100.00005464480874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3660000</v>
      </c>
      <c r="C33" s="95">
        <f>C32</f>
        <v>0</v>
      </c>
      <c r="D33" s="95"/>
      <c r="E33" s="95">
        <f>$B33      +$C33      +$D33</f>
        <v>3660000</v>
      </c>
      <c r="F33" s="96">
        <f t="shared" ref="F33:O33" si="17">F32</f>
        <v>3660000</v>
      </c>
      <c r="G33" s="97">
        <f t="shared" si="17"/>
        <v>3660000</v>
      </c>
      <c r="H33" s="96">
        <f t="shared" si="17"/>
        <v>1560000</v>
      </c>
      <c r="I33" s="97">
        <f t="shared" si="17"/>
        <v>0</v>
      </c>
      <c r="J33" s="96">
        <f t="shared" si="17"/>
        <v>1686000</v>
      </c>
      <c r="K33" s="97">
        <f t="shared" si="17"/>
        <v>2093630</v>
      </c>
      <c r="L33" s="96">
        <f t="shared" si="17"/>
        <v>413000</v>
      </c>
      <c r="M33" s="97">
        <f t="shared" si="17"/>
        <v>1566372</v>
      </c>
      <c r="N33" s="96">
        <f t="shared" si="17"/>
        <v>1000</v>
      </c>
      <c r="O33" s="97">
        <f t="shared" si="17"/>
        <v>0</v>
      </c>
      <c r="P33" s="96">
        <f>$H33      +$J33      +$L33      +$N33</f>
        <v>3660000</v>
      </c>
      <c r="Q33" s="97">
        <f>$I33      +$K33      +$M33      +$O33</f>
        <v>3660002</v>
      </c>
      <c r="R33" s="52">
        <f>IF(($L33      =0),0,((($N33      -$L33      )/$L33      )*100))</f>
        <v>-99.757869249394673</v>
      </c>
      <c r="S33" s="53">
        <f>IF(($M33      =0),0,((($O33      -$M33      )/$M33      )*100))</f>
        <v>-100</v>
      </c>
      <c r="T33" s="52">
        <f>IF($E33   =0,0,($P33   /$E33   )*100)</f>
        <v>100</v>
      </c>
      <c r="U33" s="54">
        <f>IF($E33   =0,0,($Q33   /$E33   )*100)</f>
        <v>100.00005464480874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5005000</v>
      </c>
      <c r="C35" s="92">
        <v>0</v>
      </c>
      <c r="D35" s="92"/>
      <c r="E35" s="92">
        <f t="shared" ref="E35:E40" si="18">$B35      +$C35      +$D35</f>
        <v>5005000</v>
      </c>
      <c r="F35" s="93">
        <v>5005000</v>
      </c>
      <c r="G35" s="94">
        <v>5005000</v>
      </c>
      <c r="H35" s="93"/>
      <c r="I35" s="94"/>
      <c r="J35" s="93">
        <v>1848000</v>
      </c>
      <c r="K35" s="94">
        <v>4992114</v>
      </c>
      <c r="L35" s="93">
        <v>3157000</v>
      </c>
      <c r="M35" s="94">
        <v>-13000</v>
      </c>
      <c r="N35" s="93"/>
      <c r="O35" s="94">
        <v>25877</v>
      </c>
      <c r="P35" s="93">
        <f t="shared" ref="P35:P40" si="19">$H35      +$J35      +$L35      +$N35</f>
        <v>5005000</v>
      </c>
      <c r="Q35" s="94">
        <f t="shared" ref="Q35:Q40" si="20">$I35      +$K35      +$M35      +$O35</f>
        <v>5004991</v>
      </c>
      <c r="R35" s="48">
        <f t="shared" ref="R35:R40" si="21">IF(($L35      =0),0,((($N35      -$L35      )/$L35      )*100))</f>
        <v>-100</v>
      </c>
      <c r="S35" s="49">
        <f t="shared" ref="S35:S40" si="22">IF(($M35      =0),0,((($O35      -$M35      )/$M35      )*100))</f>
        <v>-299.05384615384617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99.999820179820176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19921000</v>
      </c>
      <c r="C36" s="92">
        <v>0</v>
      </c>
      <c r="D36" s="92"/>
      <c r="E36" s="92">
        <f t="shared" si="18"/>
        <v>19921000</v>
      </c>
      <c r="F36" s="93">
        <v>19921000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24926000</v>
      </c>
      <c r="C40" s="95">
        <f>SUM(C35:C39)</f>
        <v>0</v>
      </c>
      <c r="D40" s="95"/>
      <c r="E40" s="95">
        <f t="shared" si="18"/>
        <v>24926000</v>
      </c>
      <c r="F40" s="96">
        <f t="shared" ref="F40:O40" si="25">SUM(F35:F39)</f>
        <v>24926000</v>
      </c>
      <c r="G40" s="97">
        <f t="shared" si="25"/>
        <v>5005000</v>
      </c>
      <c r="H40" s="96">
        <f t="shared" si="25"/>
        <v>0</v>
      </c>
      <c r="I40" s="97">
        <f t="shared" si="25"/>
        <v>0</v>
      </c>
      <c r="J40" s="96">
        <f t="shared" si="25"/>
        <v>1848000</v>
      </c>
      <c r="K40" s="97">
        <f t="shared" si="25"/>
        <v>4992114</v>
      </c>
      <c r="L40" s="96">
        <f t="shared" si="25"/>
        <v>3157000</v>
      </c>
      <c r="M40" s="97">
        <f t="shared" si="25"/>
        <v>-13000</v>
      </c>
      <c r="N40" s="96">
        <f t="shared" si="25"/>
        <v>0</v>
      </c>
      <c r="O40" s="97">
        <f t="shared" si="25"/>
        <v>25877</v>
      </c>
      <c r="P40" s="96">
        <f t="shared" si="19"/>
        <v>5005000</v>
      </c>
      <c r="Q40" s="97">
        <f t="shared" si="20"/>
        <v>5004991</v>
      </c>
      <c r="R40" s="52">
        <f t="shared" si="21"/>
        <v>-100</v>
      </c>
      <c r="S40" s="53">
        <f t="shared" si="22"/>
        <v>-299.05384615384617</v>
      </c>
      <c r="T40" s="52">
        <f>IF((+$E35+$E38) =0,0,(P40   /(+$E35+$E38) )*100)</f>
        <v>100</v>
      </c>
      <c r="U40" s="54">
        <f>IF((+$E35+$E38) =0,0,(Q40   /(+$E35+$E38) )*100)</f>
        <v>99.999820179820176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30536000</v>
      </c>
      <c r="C67" s="104">
        <f>SUM(C9:C14,C17:C23,C26:C29,C32,C35:C39,C42:C52,C55:C58,C61:C65)</f>
        <v>0</v>
      </c>
      <c r="D67" s="104"/>
      <c r="E67" s="104">
        <f t="shared" si="35"/>
        <v>30536000</v>
      </c>
      <c r="F67" s="105">
        <f t="shared" ref="F67:O67" si="43">SUM(F9:F14,F17:F23,F26:F29,F32,F35:F39,F42:F52,F55:F58,F61:F65)</f>
        <v>30536000</v>
      </c>
      <c r="G67" s="106">
        <f t="shared" si="43"/>
        <v>10615000</v>
      </c>
      <c r="H67" s="105">
        <f t="shared" si="43"/>
        <v>1701000</v>
      </c>
      <c r="I67" s="106">
        <f t="shared" si="43"/>
        <v>0</v>
      </c>
      <c r="J67" s="105">
        <f t="shared" si="43"/>
        <v>4400000</v>
      </c>
      <c r="K67" s="106">
        <f t="shared" si="43"/>
        <v>8710709</v>
      </c>
      <c r="L67" s="105">
        <f t="shared" si="43"/>
        <v>3671000</v>
      </c>
      <c r="M67" s="106">
        <f t="shared" si="43"/>
        <v>1113810</v>
      </c>
      <c r="N67" s="105">
        <f t="shared" si="43"/>
        <v>843000</v>
      </c>
      <c r="O67" s="106">
        <f t="shared" si="43"/>
        <v>790474</v>
      </c>
      <c r="P67" s="105">
        <f t="shared" si="36"/>
        <v>10615000</v>
      </c>
      <c r="Q67" s="106">
        <f t="shared" si="37"/>
        <v>10614993</v>
      </c>
      <c r="R67" s="61">
        <f t="shared" si="38"/>
        <v>-77.036229910106229</v>
      </c>
      <c r="S67" s="62">
        <f t="shared" si="39"/>
        <v>-29.029726793618298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100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99.999934055581718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32489000</v>
      </c>
      <c r="C69" s="92">
        <v>20000000</v>
      </c>
      <c r="D69" s="92"/>
      <c r="E69" s="92">
        <f>$B69      +$C69      +$D69</f>
        <v>52489000</v>
      </c>
      <c r="F69" s="93">
        <v>52489000</v>
      </c>
      <c r="G69" s="94">
        <v>52489000</v>
      </c>
      <c r="H69" s="93">
        <v>17204000</v>
      </c>
      <c r="I69" s="94"/>
      <c r="J69" s="93">
        <v>14764000</v>
      </c>
      <c r="K69" s="94">
        <v>22323372</v>
      </c>
      <c r="L69" s="93">
        <v>405000</v>
      </c>
      <c r="M69" s="94">
        <v>6179731</v>
      </c>
      <c r="N69" s="93">
        <v>20116000</v>
      </c>
      <c r="O69" s="94">
        <v>23985897</v>
      </c>
      <c r="P69" s="93">
        <f>$H69      +$J69      +$L69      +$N69</f>
        <v>52489000</v>
      </c>
      <c r="Q69" s="94">
        <f>$I69      +$K69      +$M69      +$O69</f>
        <v>52489000</v>
      </c>
      <c r="R69" s="48">
        <f>IF(($L69      =0),0,((($N69      -$L69      )/$L69      )*100))</f>
        <v>4866.9135802469136</v>
      </c>
      <c r="S69" s="49">
        <f>IF(($M69      =0),0,((($O69      -$M69      )/$M69      )*100))</f>
        <v>288.13820536848607</v>
      </c>
      <c r="T69" s="48">
        <f>IF(($E69      =0),0,(($P69      /$E69      )*100))</f>
        <v>100</v>
      </c>
      <c r="U69" s="50">
        <f>IF(($E69      =0),0,(($Q69      /$E69      )*100))</f>
        <v>100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32489000</v>
      </c>
      <c r="C70" s="101">
        <f>C69</f>
        <v>20000000</v>
      </c>
      <c r="D70" s="101"/>
      <c r="E70" s="101">
        <f>$B70      +$C70      +$D70</f>
        <v>52489000</v>
      </c>
      <c r="F70" s="102">
        <f t="shared" ref="F70:O70" si="44">F69</f>
        <v>52489000</v>
      </c>
      <c r="G70" s="103">
        <f t="shared" si="44"/>
        <v>52489000</v>
      </c>
      <c r="H70" s="102">
        <f t="shared" si="44"/>
        <v>17204000</v>
      </c>
      <c r="I70" s="103">
        <f t="shared" si="44"/>
        <v>0</v>
      </c>
      <c r="J70" s="102">
        <f t="shared" si="44"/>
        <v>14764000</v>
      </c>
      <c r="K70" s="103">
        <f t="shared" si="44"/>
        <v>22323372</v>
      </c>
      <c r="L70" s="102">
        <f t="shared" si="44"/>
        <v>405000</v>
      </c>
      <c r="M70" s="103">
        <f t="shared" si="44"/>
        <v>6179731</v>
      </c>
      <c r="N70" s="102">
        <f t="shared" si="44"/>
        <v>20116000</v>
      </c>
      <c r="O70" s="103">
        <f t="shared" si="44"/>
        <v>23985897</v>
      </c>
      <c r="P70" s="102">
        <f>$H70      +$J70      +$L70      +$N70</f>
        <v>52489000</v>
      </c>
      <c r="Q70" s="103">
        <f>$I70      +$K70      +$M70      +$O70</f>
        <v>52489000</v>
      </c>
      <c r="R70" s="57">
        <f>IF(($L70      =0),0,((($N70      -$L70      )/$L70      )*100))</f>
        <v>4866.9135802469136</v>
      </c>
      <c r="S70" s="58">
        <f>IF(($M70      =0),0,((($O70      -$M70      )/$M70      )*100))</f>
        <v>288.13820536848607</v>
      </c>
      <c r="T70" s="57">
        <f>IF($E70   =0,0,($P70   /$E70   )*100)</f>
        <v>100</v>
      </c>
      <c r="U70" s="59">
        <f>IF($E70   =0,0,($Q70   /$E70 )*100)</f>
        <v>100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32489000</v>
      </c>
      <c r="C71" s="104">
        <f>C69</f>
        <v>20000000</v>
      </c>
      <c r="D71" s="104"/>
      <c r="E71" s="104">
        <f>$B71      +$C71      +$D71</f>
        <v>52489000</v>
      </c>
      <c r="F71" s="105">
        <f t="shared" ref="F71:O71" si="45">F69</f>
        <v>52489000</v>
      </c>
      <c r="G71" s="106">
        <f t="shared" si="45"/>
        <v>52489000</v>
      </c>
      <c r="H71" s="105">
        <f t="shared" si="45"/>
        <v>17204000</v>
      </c>
      <c r="I71" s="106">
        <f t="shared" si="45"/>
        <v>0</v>
      </c>
      <c r="J71" s="105">
        <f t="shared" si="45"/>
        <v>14764000</v>
      </c>
      <c r="K71" s="106">
        <f t="shared" si="45"/>
        <v>22323372</v>
      </c>
      <c r="L71" s="105">
        <f t="shared" si="45"/>
        <v>405000</v>
      </c>
      <c r="M71" s="106">
        <f t="shared" si="45"/>
        <v>6179731</v>
      </c>
      <c r="N71" s="105">
        <f t="shared" si="45"/>
        <v>20116000</v>
      </c>
      <c r="O71" s="106">
        <f t="shared" si="45"/>
        <v>23985897</v>
      </c>
      <c r="P71" s="105">
        <f>$H71      +$J71      +$L71      +$N71</f>
        <v>52489000</v>
      </c>
      <c r="Q71" s="106">
        <f>$I71      +$K71      +$M71      +$O71</f>
        <v>52489000</v>
      </c>
      <c r="R71" s="61">
        <f>IF(($L71      =0),0,((($N71      -$L71      )/$L71      )*100))</f>
        <v>4866.9135802469136</v>
      </c>
      <c r="S71" s="62">
        <f>IF(($M71      =0),0,((($O71      -$M71      )/$M71      )*100))</f>
        <v>288.13820536848607</v>
      </c>
      <c r="T71" s="61">
        <f>IF($E71   =0,0,($P71   /$E71   )*100)</f>
        <v>100</v>
      </c>
      <c r="U71" s="65">
        <f>IF($E71   =0,0,($Q71   /$E71   )*100)</f>
        <v>100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63025000</v>
      </c>
      <c r="C72" s="104">
        <f>SUM(C9:C14,C17:C23,C26:C29,C32,C35:C39,C42:C52,C55:C58,C61:C65,C69)</f>
        <v>20000000</v>
      </c>
      <c r="D72" s="104"/>
      <c r="E72" s="104">
        <f>$B72      +$C72      +$D72</f>
        <v>83025000</v>
      </c>
      <c r="F72" s="105">
        <f t="shared" ref="F72:O72" si="46">SUM(F9:F14,F17:F23,F26:F29,F32,F35:F39,F42:F52,F55:F58,F61:F65,F69)</f>
        <v>83025000</v>
      </c>
      <c r="G72" s="106">
        <f t="shared" si="46"/>
        <v>63104000</v>
      </c>
      <c r="H72" s="105">
        <f t="shared" si="46"/>
        <v>18905000</v>
      </c>
      <c r="I72" s="106">
        <f t="shared" si="46"/>
        <v>0</v>
      </c>
      <c r="J72" s="105">
        <f t="shared" si="46"/>
        <v>19164000</v>
      </c>
      <c r="K72" s="106">
        <f t="shared" si="46"/>
        <v>31034081</v>
      </c>
      <c r="L72" s="105">
        <f t="shared" si="46"/>
        <v>4076000</v>
      </c>
      <c r="M72" s="106">
        <f t="shared" si="46"/>
        <v>7293541</v>
      </c>
      <c r="N72" s="105">
        <f t="shared" si="46"/>
        <v>20959000</v>
      </c>
      <c r="O72" s="106">
        <f t="shared" si="46"/>
        <v>24776371</v>
      </c>
      <c r="P72" s="105">
        <f>$H72      +$J72      +$L72      +$N72</f>
        <v>63104000</v>
      </c>
      <c r="Q72" s="106">
        <f>$I72      +$K72      +$M72      +$O72</f>
        <v>63103993</v>
      </c>
      <c r="R72" s="61">
        <f>IF(($L72      =0),0,((($N72      -$L72      )/$L72      )*100))</f>
        <v>414.20510304219829</v>
      </c>
      <c r="S72" s="62">
        <f>IF(($M72      =0),0,((($O72      -$M72      )/$M72      )*100))</f>
        <v>239.70290973890459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100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99.999988907200816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Uge+I4xHmJdAlR8N7joVbsVtqKzEMNBrkAui+dZcr+xEOj+Up60tuVpX2LYqL3+HQUnmGSIg0aamhHzvrC5UiA==" saltValue="FmjPWTHdNKD/IG5n3pyi8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148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102000</v>
      </c>
      <c r="I10" s="94">
        <v>-1607852</v>
      </c>
      <c r="J10" s="93">
        <v>648000</v>
      </c>
      <c r="K10" s="94">
        <v>458357</v>
      </c>
      <c r="L10" s="93">
        <v>280000</v>
      </c>
      <c r="M10" s="94">
        <v>347118</v>
      </c>
      <c r="N10" s="93">
        <v>753000</v>
      </c>
      <c r="O10" s="94">
        <v>2652375</v>
      </c>
      <c r="P10" s="93">
        <f t="shared" ref="P10:P15" si="1">$H10      +$J10      +$L10      +$N10</f>
        <v>1783000</v>
      </c>
      <c r="Q10" s="94">
        <f t="shared" ref="Q10:Q15" si="2">$I10      +$K10      +$M10      +$O10</f>
        <v>1849998</v>
      </c>
      <c r="R10" s="48">
        <f t="shared" ref="R10:R15" si="3">IF(($L10      =0),0,((($N10      -$L10      )/$L10      )*100))</f>
        <v>168.92857142857142</v>
      </c>
      <c r="S10" s="49">
        <f t="shared" ref="S10:S15" si="4">IF(($M10      =0),0,((($O10      -$M10      )/$M10      )*100))</f>
        <v>664.11335626501648</v>
      </c>
      <c r="T10" s="48">
        <f t="shared" ref="T10:T14" si="5">IF(($E10      =0),0,(($P10      /$E10      )*100))</f>
        <v>96.378378378378386</v>
      </c>
      <c r="U10" s="50">
        <f t="shared" ref="U10:U14" si="6">IF(($E10      =0),0,(($Q10      /$E10      )*100))</f>
        <v>99.999891891891892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102000</v>
      </c>
      <c r="I15" s="97">
        <f t="shared" si="7"/>
        <v>-1607852</v>
      </c>
      <c r="J15" s="96">
        <f t="shared" si="7"/>
        <v>648000</v>
      </c>
      <c r="K15" s="97">
        <f t="shared" si="7"/>
        <v>458357</v>
      </c>
      <c r="L15" s="96">
        <f t="shared" si="7"/>
        <v>280000</v>
      </c>
      <c r="M15" s="97">
        <f t="shared" si="7"/>
        <v>347118</v>
      </c>
      <c r="N15" s="96">
        <f t="shared" si="7"/>
        <v>753000</v>
      </c>
      <c r="O15" s="97">
        <f t="shared" si="7"/>
        <v>2652375</v>
      </c>
      <c r="P15" s="96">
        <f t="shared" si="1"/>
        <v>1783000</v>
      </c>
      <c r="Q15" s="97">
        <f t="shared" si="2"/>
        <v>1849998</v>
      </c>
      <c r="R15" s="52">
        <f t="shared" si="3"/>
        <v>168.92857142857142</v>
      </c>
      <c r="S15" s="53">
        <f t="shared" si="4"/>
        <v>664.11335626501648</v>
      </c>
      <c r="T15" s="52">
        <f>IF((SUM($E9:$E13))=0,0,(P15/(SUM($E9:$E13))*100))</f>
        <v>96.378378378378386</v>
      </c>
      <c r="U15" s="54">
        <f>IF((SUM($E9:$E13))=0,0,(Q15/(SUM($E9:$E13))*100))</f>
        <v>99.999891891891892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1759000</v>
      </c>
      <c r="C32" s="92">
        <v>0</v>
      </c>
      <c r="D32" s="92"/>
      <c r="E32" s="92">
        <f>$B32      +$C32      +$D32</f>
        <v>1759000</v>
      </c>
      <c r="F32" s="93">
        <v>1759000</v>
      </c>
      <c r="G32" s="94">
        <v>1759000</v>
      </c>
      <c r="H32" s="93">
        <v>649000</v>
      </c>
      <c r="I32" s="94">
        <v>-1667563</v>
      </c>
      <c r="J32" s="93">
        <v>640000</v>
      </c>
      <c r="K32" s="94">
        <v>474562</v>
      </c>
      <c r="L32" s="93">
        <v>154000</v>
      </c>
      <c r="M32" s="94"/>
      <c r="N32" s="93"/>
      <c r="O32" s="94">
        <v>2952000</v>
      </c>
      <c r="P32" s="93">
        <f>$H32      +$J32      +$L32      +$N32</f>
        <v>1443000</v>
      </c>
      <c r="Q32" s="94">
        <f>$I32      +$K32      +$M32      +$O32</f>
        <v>1758999</v>
      </c>
      <c r="R32" s="48">
        <f>IF(($L32      =0),0,((($N32      -$L32      )/$L32      )*100))</f>
        <v>-100</v>
      </c>
      <c r="S32" s="49">
        <f>IF(($M32      =0),0,((($O32      -$M32      )/$M32      )*100))</f>
        <v>0</v>
      </c>
      <c r="T32" s="48">
        <f>IF(($E32      =0),0,(($P32      /$E32      )*100))</f>
        <v>82.035247299602048</v>
      </c>
      <c r="U32" s="50">
        <f>IF(($E32      =0),0,(($Q32      /$E32      )*100))</f>
        <v>99.999943149516767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1759000</v>
      </c>
      <c r="C33" s="95">
        <f>C32</f>
        <v>0</v>
      </c>
      <c r="D33" s="95"/>
      <c r="E33" s="95">
        <f>$B33      +$C33      +$D33</f>
        <v>1759000</v>
      </c>
      <c r="F33" s="96">
        <f t="shared" ref="F33:O33" si="17">F32</f>
        <v>1759000</v>
      </c>
      <c r="G33" s="97">
        <f t="shared" si="17"/>
        <v>1759000</v>
      </c>
      <c r="H33" s="96">
        <f t="shared" si="17"/>
        <v>649000</v>
      </c>
      <c r="I33" s="97">
        <f t="shared" si="17"/>
        <v>-1667563</v>
      </c>
      <c r="J33" s="96">
        <f t="shared" si="17"/>
        <v>640000</v>
      </c>
      <c r="K33" s="97">
        <f t="shared" si="17"/>
        <v>474562</v>
      </c>
      <c r="L33" s="96">
        <f t="shared" si="17"/>
        <v>154000</v>
      </c>
      <c r="M33" s="97">
        <f t="shared" si="17"/>
        <v>0</v>
      </c>
      <c r="N33" s="96">
        <f t="shared" si="17"/>
        <v>0</v>
      </c>
      <c r="O33" s="97">
        <f t="shared" si="17"/>
        <v>2952000</v>
      </c>
      <c r="P33" s="96">
        <f>$H33      +$J33      +$L33      +$N33</f>
        <v>1443000</v>
      </c>
      <c r="Q33" s="97">
        <f>$I33      +$K33      +$M33      +$O33</f>
        <v>1758999</v>
      </c>
      <c r="R33" s="52">
        <f>IF(($L33      =0),0,((($N33      -$L33      )/$L33      )*100))</f>
        <v>-100</v>
      </c>
      <c r="S33" s="53">
        <f>IF(($M33      =0),0,((($O33      -$M33      )/$M33      )*100))</f>
        <v>0</v>
      </c>
      <c r="T33" s="52">
        <f>IF($E33   =0,0,($P33   /$E33   )*100)</f>
        <v>82.035247299602048</v>
      </c>
      <c r="U33" s="54">
        <f>IF($E33   =0,0,($Q33   /$E33   )*100)</f>
        <v>99.999943149516767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12500000</v>
      </c>
      <c r="C35" s="92">
        <v>-1900000</v>
      </c>
      <c r="D35" s="92"/>
      <c r="E35" s="92">
        <f t="shared" ref="E35:E40" si="18">$B35      +$C35      +$D35</f>
        <v>10600000</v>
      </c>
      <c r="F35" s="93">
        <v>10600000</v>
      </c>
      <c r="G35" s="94">
        <v>10600000</v>
      </c>
      <c r="H35" s="93">
        <v>2000000</v>
      </c>
      <c r="I35" s="94">
        <v>-8500000</v>
      </c>
      <c r="J35" s="93">
        <v>2478000</v>
      </c>
      <c r="K35" s="94">
        <v>3477837</v>
      </c>
      <c r="L35" s="93">
        <v>1000000</v>
      </c>
      <c r="M35" s="94">
        <v>406231</v>
      </c>
      <c r="N35" s="93">
        <v>4824000</v>
      </c>
      <c r="O35" s="94">
        <v>17599011</v>
      </c>
      <c r="P35" s="93">
        <f t="shared" ref="P35:P40" si="19">$H35      +$J35      +$L35      +$N35</f>
        <v>10302000</v>
      </c>
      <c r="Q35" s="94">
        <f t="shared" ref="Q35:Q40" si="20">$I35      +$K35      +$M35      +$O35</f>
        <v>12983079</v>
      </c>
      <c r="R35" s="48">
        <f t="shared" ref="R35:R40" si="21">IF(($L35      =0),0,((($N35      -$L35      )/$L35      )*100))</f>
        <v>382.4</v>
      </c>
      <c r="S35" s="49">
        <f t="shared" ref="S35:S40" si="22">IF(($M35      =0),0,((($O35      -$M35      )/$M35      )*100))</f>
        <v>4232.2668629425134</v>
      </c>
      <c r="T35" s="48">
        <f t="shared" ref="T35:T39" si="23">IF(($E35      =0),0,(($P35      /$E35      )*100))</f>
        <v>97.188679245283012</v>
      </c>
      <c r="U35" s="50">
        <f t="shared" ref="U35:U39" si="24">IF(($E35      =0),0,(($Q35      /$E35      )*100))</f>
        <v>122.48187735849056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152173000</v>
      </c>
      <c r="C36" s="92">
        <v>0</v>
      </c>
      <c r="D36" s="92"/>
      <c r="E36" s="92">
        <f t="shared" si="18"/>
        <v>152173000</v>
      </c>
      <c r="F36" s="93">
        <v>152173000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164673000</v>
      </c>
      <c r="C40" s="95">
        <f>SUM(C35:C39)</f>
        <v>-1900000</v>
      </c>
      <c r="D40" s="95"/>
      <c r="E40" s="95">
        <f t="shared" si="18"/>
        <v>162773000</v>
      </c>
      <c r="F40" s="96">
        <f t="shared" ref="F40:O40" si="25">SUM(F35:F39)</f>
        <v>162773000</v>
      </c>
      <c r="G40" s="97">
        <f t="shared" si="25"/>
        <v>10600000</v>
      </c>
      <c r="H40" s="96">
        <f t="shared" si="25"/>
        <v>2000000</v>
      </c>
      <c r="I40" s="97">
        <f t="shared" si="25"/>
        <v>-8500000</v>
      </c>
      <c r="J40" s="96">
        <f t="shared" si="25"/>
        <v>2478000</v>
      </c>
      <c r="K40" s="97">
        <f t="shared" si="25"/>
        <v>3477837</v>
      </c>
      <c r="L40" s="96">
        <f t="shared" si="25"/>
        <v>1000000</v>
      </c>
      <c r="M40" s="97">
        <f t="shared" si="25"/>
        <v>406231</v>
      </c>
      <c r="N40" s="96">
        <f t="shared" si="25"/>
        <v>4824000</v>
      </c>
      <c r="O40" s="97">
        <f t="shared" si="25"/>
        <v>17599011</v>
      </c>
      <c r="P40" s="96">
        <f t="shared" si="19"/>
        <v>10302000</v>
      </c>
      <c r="Q40" s="97">
        <f t="shared" si="20"/>
        <v>12983079</v>
      </c>
      <c r="R40" s="52">
        <f t="shared" si="21"/>
        <v>382.4</v>
      </c>
      <c r="S40" s="53">
        <f t="shared" si="22"/>
        <v>4232.2668629425134</v>
      </c>
      <c r="T40" s="52">
        <f>IF((+$E35+$E38) =0,0,(P40   /(+$E35+$E38) )*100)</f>
        <v>97.188679245283012</v>
      </c>
      <c r="U40" s="54">
        <f>IF((+$E35+$E38) =0,0,(Q40   /(+$E35+$E38) )*100)</f>
        <v>122.48187735849056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168282000</v>
      </c>
      <c r="C67" s="104">
        <f>SUM(C9:C14,C17:C23,C26:C29,C32,C35:C39,C42:C52,C55:C58,C61:C65)</f>
        <v>-1900000</v>
      </c>
      <c r="D67" s="104"/>
      <c r="E67" s="104">
        <f t="shared" si="35"/>
        <v>166382000</v>
      </c>
      <c r="F67" s="105">
        <f t="shared" ref="F67:O67" si="43">SUM(F9:F14,F17:F23,F26:F29,F32,F35:F39,F42:F52,F55:F58,F61:F65)</f>
        <v>166382000</v>
      </c>
      <c r="G67" s="106">
        <f t="shared" si="43"/>
        <v>14209000</v>
      </c>
      <c r="H67" s="105">
        <f t="shared" si="43"/>
        <v>2751000</v>
      </c>
      <c r="I67" s="106">
        <f t="shared" si="43"/>
        <v>-11775415</v>
      </c>
      <c r="J67" s="105">
        <f t="shared" si="43"/>
        <v>3766000</v>
      </c>
      <c r="K67" s="106">
        <f t="shared" si="43"/>
        <v>4410756</v>
      </c>
      <c r="L67" s="105">
        <f t="shared" si="43"/>
        <v>1434000</v>
      </c>
      <c r="M67" s="106">
        <f t="shared" si="43"/>
        <v>753349</v>
      </c>
      <c r="N67" s="105">
        <f t="shared" si="43"/>
        <v>5577000</v>
      </c>
      <c r="O67" s="106">
        <f t="shared" si="43"/>
        <v>23203386</v>
      </c>
      <c r="P67" s="105">
        <f t="shared" si="36"/>
        <v>13528000</v>
      </c>
      <c r="Q67" s="106">
        <f t="shared" si="37"/>
        <v>16592076</v>
      </c>
      <c r="R67" s="61">
        <f t="shared" si="38"/>
        <v>288.91213389121339</v>
      </c>
      <c r="S67" s="62">
        <f t="shared" si="39"/>
        <v>2980.0314329746238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95.207263002322478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116.77159546766134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36754000</v>
      </c>
      <c r="C69" s="92">
        <v>0</v>
      </c>
      <c r="D69" s="92"/>
      <c r="E69" s="92">
        <f>$B69      +$C69      +$D69</f>
        <v>36754000</v>
      </c>
      <c r="F69" s="93">
        <v>36754000</v>
      </c>
      <c r="G69" s="94">
        <v>36754000</v>
      </c>
      <c r="H69" s="93">
        <v>8695000</v>
      </c>
      <c r="I69" s="94">
        <v>-39238552</v>
      </c>
      <c r="J69" s="93">
        <v>11756000</v>
      </c>
      <c r="K69" s="94">
        <v>12578207</v>
      </c>
      <c r="L69" s="93">
        <v>5304000</v>
      </c>
      <c r="M69" s="94">
        <v>4538267</v>
      </c>
      <c r="N69" s="93">
        <v>10999000</v>
      </c>
      <c r="O69" s="94">
        <v>49303192</v>
      </c>
      <c r="P69" s="93">
        <f>$H69      +$J69      +$L69      +$N69</f>
        <v>36754000</v>
      </c>
      <c r="Q69" s="94">
        <f>$I69      +$K69      +$M69      +$O69</f>
        <v>27181114</v>
      </c>
      <c r="R69" s="48">
        <f>IF(($L69      =0),0,((($N69      -$L69      )/$L69      )*100))</f>
        <v>107.37179487179486</v>
      </c>
      <c r="S69" s="49">
        <f>IF(($M69      =0),0,((($O69      -$M69      )/$M69      )*100))</f>
        <v>986.38808602490769</v>
      </c>
      <c r="T69" s="48">
        <f>IF(($E69      =0),0,(($P69      /$E69      )*100))</f>
        <v>100</v>
      </c>
      <c r="U69" s="50">
        <f>IF(($E69      =0),0,(($Q69      /$E69      )*100))</f>
        <v>73.95416553300322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36754000</v>
      </c>
      <c r="C70" s="101">
        <f>C69</f>
        <v>0</v>
      </c>
      <c r="D70" s="101"/>
      <c r="E70" s="101">
        <f>$B70      +$C70      +$D70</f>
        <v>36754000</v>
      </c>
      <c r="F70" s="102">
        <f t="shared" ref="F70:O70" si="44">F69</f>
        <v>36754000</v>
      </c>
      <c r="G70" s="103">
        <f t="shared" si="44"/>
        <v>36754000</v>
      </c>
      <c r="H70" s="102">
        <f t="shared" si="44"/>
        <v>8695000</v>
      </c>
      <c r="I70" s="103">
        <f t="shared" si="44"/>
        <v>-39238552</v>
      </c>
      <c r="J70" s="102">
        <f t="shared" si="44"/>
        <v>11756000</v>
      </c>
      <c r="K70" s="103">
        <f t="shared" si="44"/>
        <v>12578207</v>
      </c>
      <c r="L70" s="102">
        <f t="shared" si="44"/>
        <v>5304000</v>
      </c>
      <c r="M70" s="103">
        <f t="shared" si="44"/>
        <v>4538267</v>
      </c>
      <c r="N70" s="102">
        <f t="shared" si="44"/>
        <v>10999000</v>
      </c>
      <c r="O70" s="103">
        <f t="shared" si="44"/>
        <v>49303192</v>
      </c>
      <c r="P70" s="102">
        <f>$H70      +$J70      +$L70      +$N70</f>
        <v>36754000</v>
      </c>
      <c r="Q70" s="103">
        <f>$I70      +$K70      +$M70      +$O70</f>
        <v>27181114</v>
      </c>
      <c r="R70" s="57">
        <f>IF(($L70      =0),0,((($N70      -$L70      )/$L70      )*100))</f>
        <v>107.37179487179486</v>
      </c>
      <c r="S70" s="58">
        <f>IF(($M70      =0),0,((($O70      -$M70      )/$M70      )*100))</f>
        <v>986.38808602490769</v>
      </c>
      <c r="T70" s="57">
        <f>IF($E70   =0,0,($P70   /$E70   )*100)</f>
        <v>100</v>
      </c>
      <c r="U70" s="59">
        <f>IF($E70   =0,0,($Q70   /$E70 )*100)</f>
        <v>73.95416553300322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36754000</v>
      </c>
      <c r="C71" s="104">
        <f>C69</f>
        <v>0</v>
      </c>
      <c r="D71" s="104"/>
      <c r="E71" s="104">
        <f>$B71      +$C71      +$D71</f>
        <v>36754000</v>
      </c>
      <c r="F71" s="105">
        <f t="shared" ref="F71:O71" si="45">F69</f>
        <v>36754000</v>
      </c>
      <c r="G71" s="106">
        <f t="shared" si="45"/>
        <v>36754000</v>
      </c>
      <c r="H71" s="105">
        <f t="shared" si="45"/>
        <v>8695000</v>
      </c>
      <c r="I71" s="106">
        <f t="shared" si="45"/>
        <v>-39238552</v>
      </c>
      <c r="J71" s="105">
        <f t="shared" si="45"/>
        <v>11756000</v>
      </c>
      <c r="K71" s="106">
        <f t="shared" si="45"/>
        <v>12578207</v>
      </c>
      <c r="L71" s="105">
        <f t="shared" si="45"/>
        <v>5304000</v>
      </c>
      <c r="M71" s="106">
        <f t="shared" si="45"/>
        <v>4538267</v>
      </c>
      <c r="N71" s="105">
        <f t="shared" si="45"/>
        <v>10999000</v>
      </c>
      <c r="O71" s="106">
        <f t="shared" si="45"/>
        <v>49303192</v>
      </c>
      <c r="P71" s="105">
        <f>$H71      +$J71      +$L71      +$N71</f>
        <v>36754000</v>
      </c>
      <c r="Q71" s="106">
        <f>$I71      +$K71      +$M71      +$O71</f>
        <v>27181114</v>
      </c>
      <c r="R71" s="61">
        <f>IF(($L71      =0),0,((($N71      -$L71      )/$L71      )*100))</f>
        <v>107.37179487179486</v>
      </c>
      <c r="S71" s="62">
        <f>IF(($M71      =0),0,((($O71      -$M71      )/$M71      )*100))</f>
        <v>986.38808602490769</v>
      </c>
      <c r="T71" s="61">
        <f>IF($E71   =0,0,($P71   /$E71   )*100)</f>
        <v>100</v>
      </c>
      <c r="U71" s="65">
        <f>IF($E71   =0,0,($Q71   /$E71   )*100)</f>
        <v>73.95416553300322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205036000</v>
      </c>
      <c r="C72" s="104">
        <f>SUM(C9:C14,C17:C23,C26:C29,C32,C35:C39,C42:C52,C55:C58,C61:C65,C69)</f>
        <v>-1900000</v>
      </c>
      <c r="D72" s="104"/>
      <c r="E72" s="104">
        <f>$B72      +$C72      +$D72</f>
        <v>203136000</v>
      </c>
      <c r="F72" s="105">
        <f t="shared" ref="F72:O72" si="46">SUM(F9:F14,F17:F23,F26:F29,F32,F35:F39,F42:F52,F55:F58,F61:F65,F69)</f>
        <v>203136000</v>
      </c>
      <c r="G72" s="106">
        <f t="shared" si="46"/>
        <v>50963000</v>
      </c>
      <c r="H72" s="105">
        <f t="shared" si="46"/>
        <v>11446000</v>
      </c>
      <c r="I72" s="106">
        <f t="shared" si="46"/>
        <v>-51013967</v>
      </c>
      <c r="J72" s="105">
        <f t="shared" si="46"/>
        <v>15522000</v>
      </c>
      <c r="K72" s="106">
        <f t="shared" si="46"/>
        <v>16988963</v>
      </c>
      <c r="L72" s="105">
        <f t="shared" si="46"/>
        <v>6738000</v>
      </c>
      <c r="M72" s="106">
        <f t="shared" si="46"/>
        <v>5291616</v>
      </c>
      <c r="N72" s="105">
        <f t="shared" si="46"/>
        <v>16576000</v>
      </c>
      <c r="O72" s="106">
        <f t="shared" si="46"/>
        <v>72506578</v>
      </c>
      <c r="P72" s="105">
        <f>$H72      +$J72      +$L72      +$N72</f>
        <v>50282000</v>
      </c>
      <c r="Q72" s="106">
        <f>$I72      +$K72      +$M72      +$O72</f>
        <v>43773190</v>
      </c>
      <c r="R72" s="61">
        <f>IF(($L72      =0),0,((($N72      -$L72      )/$L72      )*100))</f>
        <v>146.00771742356781</v>
      </c>
      <c r="S72" s="62">
        <f>IF(($M72      =0),0,((($O72      -$M72      )/$M72      )*100))</f>
        <v>1270.2161683689822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98.663736436238054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85.89209818888213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EOynZsUG8GDPYpE4brphTeDfJehwnfh6g4gRVrQi3/hPqTMI7Z2K4otnUvpWVwFfm4msLH9wFrUbUi1nhxczWQ==" saltValue="kchMM2fGftOlbI/knr7mj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113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172000</v>
      </c>
      <c r="I10" s="94"/>
      <c r="J10" s="93">
        <v>282000</v>
      </c>
      <c r="K10" s="94"/>
      <c r="L10" s="93">
        <v>129000</v>
      </c>
      <c r="M10" s="94"/>
      <c r="N10" s="93">
        <v>889000</v>
      </c>
      <c r="O10" s="94"/>
      <c r="P10" s="93">
        <f t="shared" ref="P10:P15" si="1">$H10      +$J10      +$L10      +$N10</f>
        <v>1472000</v>
      </c>
      <c r="Q10" s="94">
        <f t="shared" ref="Q10:Q15" si="2">$I10      +$K10      +$M10      +$O10</f>
        <v>0</v>
      </c>
      <c r="R10" s="48">
        <f t="shared" ref="R10:R15" si="3">IF(($L10      =0),0,((($N10      -$L10      )/$L10      )*100))</f>
        <v>589.14728682170539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75.487179487179489</v>
      </c>
      <c r="U10" s="50">
        <f t="shared" ref="U10:U14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172000</v>
      </c>
      <c r="I15" s="97">
        <f t="shared" si="7"/>
        <v>0</v>
      </c>
      <c r="J15" s="96">
        <f t="shared" si="7"/>
        <v>282000</v>
      </c>
      <c r="K15" s="97">
        <f t="shared" si="7"/>
        <v>0</v>
      </c>
      <c r="L15" s="96">
        <f t="shared" si="7"/>
        <v>129000</v>
      </c>
      <c r="M15" s="97">
        <f t="shared" si="7"/>
        <v>0</v>
      </c>
      <c r="N15" s="96">
        <f t="shared" si="7"/>
        <v>889000</v>
      </c>
      <c r="O15" s="97">
        <f t="shared" si="7"/>
        <v>0</v>
      </c>
      <c r="P15" s="96">
        <f t="shared" si="1"/>
        <v>1472000</v>
      </c>
      <c r="Q15" s="97">
        <f t="shared" si="2"/>
        <v>0</v>
      </c>
      <c r="R15" s="52">
        <f t="shared" si="3"/>
        <v>589.14728682170539</v>
      </c>
      <c r="S15" s="53">
        <f t="shared" si="4"/>
        <v>0</v>
      </c>
      <c r="T15" s="52">
        <f>IF((SUM($E9:$E13))=0,0,(P15/(SUM($E9:$E13))*100))</f>
        <v>75.487179487179489</v>
      </c>
      <c r="U15" s="54">
        <f>IF((SUM($E9:$E13))=0,0,(Q15/(SUM($E9:$E13))*100))</f>
        <v>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3031000</v>
      </c>
      <c r="C24" s="95">
        <f>SUM(C17:C23)</f>
        <v>0</v>
      </c>
      <c r="D24" s="95"/>
      <c r="E24" s="95">
        <f t="shared" si="8"/>
        <v>3031000</v>
      </c>
      <c r="F24" s="96">
        <f t="shared" ref="F24:O24" si="15">SUM(F17:F23)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2543000</v>
      </c>
      <c r="C29" s="92">
        <v>0</v>
      </c>
      <c r="D29" s="92"/>
      <c r="E29" s="92">
        <f>$B29      +$C29      +$D29</f>
        <v>2543000</v>
      </c>
      <c r="F29" s="93">
        <v>2543000</v>
      </c>
      <c r="G29" s="94">
        <v>2543000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2543000</v>
      </c>
      <c r="C30" s="95">
        <f>SUM(C26:C29)</f>
        <v>0</v>
      </c>
      <c r="D30" s="95"/>
      <c r="E30" s="95">
        <f>$B30      +$C30      +$D30</f>
        <v>2543000</v>
      </c>
      <c r="F30" s="96">
        <f t="shared" ref="F30:O30" si="16">SUM(F26:F29)</f>
        <v>2543000</v>
      </c>
      <c r="G30" s="97">
        <f t="shared" si="16"/>
        <v>2543000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3516000</v>
      </c>
      <c r="C32" s="92">
        <v>0</v>
      </c>
      <c r="D32" s="92"/>
      <c r="E32" s="92">
        <f>$B32      +$C32      +$D32</f>
        <v>3516000</v>
      </c>
      <c r="F32" s="93">
        <v>3516000</v>
      </c>
      <c r="G32" s="94">
        <v>3516000</v>
      </c>
      <c r="H32" s="93">
        <v>484000</v>
      </c>
      <c r="I32" s="94"/>
      <c r="J32" s="93">
        <v>636000</v>
      </c>
      <c r="K32" s="94"/>
      <c r="L32" s="93"/>
      <c r="M32" s="94"/>
      <c r="N32" s="93">
        <v>2396000</v>
      </c>
      <c r="O32" s="94"/>
      <c r="P32" s="93">
        <f>$H32      +$J32      +$L32      +$N32</f>
        <v>3516000</v>
      </c>
      <c r="Q32" s="94">
        <f>$I32      +$K32      +$M32      +$O32</f>
        <v>0</v>
      </c>
      <c r="R32" s="48">
        <f>IF(($L32      =0),0,((($N32      -$L32      )/$L32      )*100))</f>
        <v>0</v>
      </c>
      <c r="S32" s="49">
        <f>IF(($M32      =0),0,((($O32      -$M32      )/$M32      )*100))</f>
        <v>0</v>
      </c>
      <c r="T32" s="48">
        <f>IF(($E32      =0),0,(($P32      /$E32      )*100))</f>
        <v>100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3516000</v>
      </c>
      <c r="C33" s="95">
        <f>C32</f>
        <v>0</v>
      </c>
      <c r="D33" s="95"/>
      <c r="E33" s="95">
        <f>$B33      +$C33      +$D33</f>
        <v>3516000</v>
      </c>
      <c r="F33" s="96">
        <f t="shared" ref="F33:O33" si="17">F32</f>
        <v>3516000</v>
      </c>
      <c r="G33" s="97">
        <f t="shared" si="17"/>
        <v>3516000</v>
      </c>
      <c r="H33" s="96">
        <f t="shared" si="17"/>
        <v>484000</v>
      </c>
      <c r="I33" s="97">
        <f t="shared" si="17"/>
        <v>0</v>
      </c>
      <c r="J33" s="96">
        <f t="shared" si="17"/>
        <v>636000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2396000</v>
      </c>
      <c r="O33" s="97">
        <f t="shared" si="17"/>
        <v>0</v>
      </c>
      <c r="P33" s="96">
        <f>$H33      +$J33      +$L33      +$N33</f>
        <v>3516000</v>
      </c>
      <c r="Q33" s="97">
        <f>$I33      +$K33      +$M33      +$O33</f>
        <v>0</v>
      </c>
      <c r="R33" s="52">
        <f>IF(($L33      =0),0,((($N33      -$L33      )/$L33      )*100))</f>
        <v>0</v>
      </c>
      <c r="S33" s="53">
        <f>IF(($M33      =0),0,((($O33      -$M33      )/$M33      )*100))</f>
        <v>0</v>
      </c>
      <c r="T33" s="52">
        <f>IF($E33   =0,0,($P33   /$E33   )*100)</f>
        <v>100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6090000</v>
      </c>
      <c r="C43" s="92">
        <v>-6090000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16023000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80000000</v>
      </c>
      <c r="C51" s="92">
        <v>15000000</v>
      </c>
      <c r="D51" s="92"/>
      <c r="E51" s="92">
        <f t="shared" si="26"/>
        <v>95000000</v>
      </c>
      <c r="F51" s="93">
        <v>95000000</v>
      </c>
      <c r="G51" s="94">
        <v>95000000</v>
      </c>
      <c r="H51" s="93">
        <v>22327000</v>
      </c>
      <c r="I51" s="94"/>
      <c r="J51" s="93">
        <v>13768000</v>
      </c>
      <c r="K51" s="94"/>
      <c r="L51" s="93">
        <v>9298000</v>
      </c>
      <c r="M51" s="94"/>
      <c r="N51" s="93">
        <v>33892000</v>
      </c>
      <c r="O51" s="94"/>
      <c r="P51" s="93">
        <f t="shared" si="27"/>
        <v>79285000</v>
      </c>
      <c r="Q51" s="94">
        <f t="shared" si="28"/>
        <v>0</v>
      </c>
      <c r="R51" s="48">
        <f t="shared" si="29"/>
        <v>264.50849645084963</v>
      </c>
      <c r="S51" s="49">
        <f t="shared" si="30"/>
        <v>0</v>
      </c>
      <c r="T51" s="48">
        <f t="shared" si="31"/>
        <v>83.457894736842107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86090000</v>
      </c>
      <c r="C53" s="95">
        <f>SUM(C42:C52)</f>
        <v>8910000</v>
      </c>
      <c r="D53" s="95"/>
      <c r="E53" s="95">
        <f t="shared" si="26"/>
        <v>95000000</v>
      </c>
      <c r="F53" s="96">
        <f t="shared" ref="F53:O53" si="33">SUM(F42:F52)</f>
        <v>95000000</v>
      </c>
      <c r="G53" s="97">
        <f t="shared" si="33"/>
        <v>95000000</v>
      </c>
      <c r="H53" s="96">
        <f t="shared" si="33"/>
        <v>22327000</v>
      </c>
      <c r="I53" s="97">
        <f t="shared" si="33"/>
        <v>0</v>
      </c>
      <c r="J53" s="96">
        <f t="shared" si="33"/>
        <v>13768000</v>
      </c>
      <c r="K53" s="97">
        <f t="shared" si="33"/>
        <v>0</v>
      </c>
      <c r="L53" s="96">
        <f t="shared" si="33"/>
        <v>9298000</v>
      </c>
      <c r="M53" s="97">
        <f t="shared" si="33"/>
        <v>0</v>
      </c>
      <c r="N53" s="96">
        <f t="shared" si="33"/>
        <v>33892000</v>
      </c>
      <c r="O53" s="97">
        <f t="shared" si="33"/>
        <v>0</v>
      </c>
      <c r="P53" s="96">
        <f t="shared" si="27"/>
        <v>79285000</v>
      </c>
      <c r="Q53" s="97">
        <f t="shared" si="28"/>
        <v>0</v>
      </c>
      <c r="R53" s="52">
        <f t="shared" si="29"/>
        <v>264.50849645084963</v>
      </c>
      <c r="S53" s="53">
        <f t="shared" si="30"/>
        <v>0</v>
      </c>
      <c r="T53" s="52">
        <f>IF((+$E43+$E45+$E47+$E48+$E51) =0,0,(P53   /(+$E43+$E45+$E47+$E48+$E51) )*100)</f>
        <v>83.457894736842107</v>
      </c>
      <c r="U53" s="54">
        <f>IF((+$E43+$E45+$E47+$E48+$E51) =0,0,(Q53   /(+$E43+$E45+$E47+$E48+$E51) )*100)</f>
        <v>0</v>
      </c>
      <c r="V53" s="96">
        <f>SUM(V42:V52)</f>
        <v>16023000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97130000</v>
      </c>
      <c r="C67" s="104">
        <f>SUM(C9:C14,C17:C23,C26:C29,C32,C35:C39,C42:C52,C55:C58,C61:C65)</f>
        <v>8910000</v>
      </c>
      <c r="D67" s="104"/>
      <c r="E67" s="104">
        <f t="shared" si="35"/>
        <v>106040000</v>
      </c>
      <c r="F67" s="105">
        <f t="shared" ref="F67:O67" si="43">SUM(F9:F14,F17:F23,F26:F29,F32,F35:F39,F42:F52,F55:F58,F61:F65)</f>
        <v>106040000</v>
      </c>
      <c r="G67" s="106">
        <f t="shared" si="43"/>
        <v>103009000</v>
      </c>
      <c r="H67" s="105">
        <f t="shared" si="43"/>
        <v>22983000</v>
      </c>
      <c r="I67" s="106">
        <f t="shared" si="43"/>
        <v>0</v>
      </c>
      <c r="J67" s="105">
        <f t="shared" si="43"/>
        <v>14686000</v>
      </c>
      <c r="K67" s="106">
        <f t="shared" si="43"/>
        <v>0</v>
      </c>
      <c r="L67" s="105">
        <f t="shared" si="43"/>
        <v>9427000</v>
      </c>
      <c r="M67" s="106">
        <f t="shared" si="43"/>
        <v>0</v>
      </c>
      <c r="N67" s="105">
        <f t="shared" si="43"/>
        <v>37177000</v>
      </c>
      <c r="O67" s="106">
        <f t="shared" si="43"/>
        <v>0</v>
      </c>
      <c r="P67" s="105">
        <f t="shared" si="36"/>
        <v>84273000</v>
      </c>
      <c r="Q67" s="106">
        <f t="shared" si="37"/>
        <v>0</v>
      </c>
      <c r="R67" s="61">
        <f t="shared" si="38"/>
        <v>294.36724302535271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81.811298041918661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16023000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194919000</v>
      </c>
      <c r="C69" s="92">
        <v>0</v>
      </c>
      <c r="D69" s="92"/>
      <c r="E69" s="92">
        <f>$B69      +$C69      +$D69</f>
        <v>194919000</v>
      </c>
      <c r="F69" s="93">
        <v>194919000</v>
      </c>
      <c r="G69" s="94">
        <v>194919000</v>
      </c>
      <c r="H69" s="93">
        <v>36207000</v>
      </c>
      <c r="I69" s="94"/>
      <c r="J69" s="93">
        <v>68465000</v>
      </c>
      <c r="K69" s="94"/>
      <c r="L69" s="93">
        <v>52696000</v>
      </c>
      <c r="M69" s="94"/>
      <c r="N69" s="93">
        <v>37551000</v>
      </c>
      <c r="O69" s="94"/>
      <c r="P69" s="93">
        <f>$H69      +$J69      +$L69      +$N69</f>
        <v>194919000</v>
      </c>
      <c r="Q69" s="94">
        <f>$I69      +$K69      +$M69      +$O69</f>
        <v>0</v>
      </c>
      <c r="R69" s="48">
        <f>IF(($L69      =0),0,((($N69      -$L69      )/$L69      )*100))</f>
        <v>-28.740321846060425</v>
      </c>
      <c r="S69" s="49">
        <f>IF(($M69      =0),0,((($O69      -$M69      )/$M69      )*100))</f>
        <v>0</v>
      </c>
      <c r="T69" s="48">
        <f>IF(($E69      =0),0,(($P69      /$E69      )*100))</f>
        <v>100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194919000</v>
      </c>
      <c r="C70" s="101">
        <f>C69</f>
        <v>0</v>
      </c>
      <c r="D70" s="101"/>
      <c r="E70" s="101">
        <f>$B70      +$C70      +$D70</f>
        <v>194919000</v>
      </c>
      <c r="F70" s="102">
        <f t="shared" ref="F70:O70" si="44">F69</f>
        <v>194919000</v>
      </c>
      <c r="G70" s="103">
        <f t="shared" si="44"/>
        <v>194919000</v>
      </c>
      <c r="H70" s="102">
        <f t="shared" si="44"/>
        <v>36207000</v>
      </c>
      <c r="I70" s="103">
        <f t="shared" si="44"/>
        <v>0</v>
      </c>
      <c r="J70" s="102">
        <f t="shared" si="44"/>
        <v>68465000</v>
      </c>
      <c r="K70" s="103">
        <f t="shared" si="44"/>
        <v>0</v>
      </c>
      <c r="L70" s="102">
        <f t="shared" si="44"/>
        <v>52696000</v>
      </c>
      <c r="M70" s="103">
        <f t="shared" si="44"/>
        <v>0</v>
      </c>
      <c r="N70" s="102">
        <f t="shared" si="44"/>
        <v>37551000</v>
      </c>
      <c r="O70" s="103">
        <f t="shared" si="44"/>
        <v>0</v>
      </c>
      <c r="P70" s="102">
        <f>$H70      +$J70      +$L70      +$N70</f>
        <v>194919000</v>
      </c>
      <c r="Q70" s="103">
        <f>$I70      +$K70      +$M70      +$O70</f>
        <v>0</v>
      </c>
      <c r="R70" s="57">
        <f>IF(($L70      =0),0,((($N70      -$L70      )/$L70      )*100))</f>
        <v>-28.740321846060425</v>
      </c>
      <c r="S70" s="58">
        <f>IF(($M70      =0),0,((($O70      -$M70      )/$M70      )*100))</f>
        <v>0</v>
      </c>
      <c r="T70" s="57">
        <f>IF($E70   =0,0,($P70   /$E70   )*100)</f>
        <v>100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194919000</v>
      </c>
      <c r="C71" s="104">
        <f>C69</f>
        <v>0</v>
      </c>
      <c r="D71" s="104"/>
      <c r="E71" s="104">
        <f>$B71      +$C71      +$D71</f>
        <v>194919000</v>
      </c>
      <c r="F71" s="105">
        <f t="shared" ref="F71:O71" si="45">F69</f>
        <v>194919000</v>
      </c>
      <c r="G71" s="106">
        <f t="shared" si="45"/>
        <v>194919000</v>
      </c>
      <c r="H71" s="105">
        <f t="shared" si="45"/>
        <v>36207000</v>
      </c>
      <c r="I71" s="106">
        <f t="shared" si="45"/>
        <v>0</v>
      </c>
      <c r="J71" s="105">
        <f t="shared" si="45"/>
        <v>68465000</v>
      </c>
      <c r="K71" s="106">
        <f t="shared" si="45"/>
        <v>0</v>
      </c>
      <c r="L71" s="105">
        <f t="shared" si="45"/>
        <v>52696000</v>
      </c>
      <c r="M71" s="106">
        <f t="shared" si="45"/>
        <v>0</v>
      </c>
      <c r="N71" s="105">
        <f t="shared" si="45"/>
        <v>37551000</v>
      </c>
      <c r="O71" s="106">
        <f t="shared" si="45"/>
        <v>0</v>
      </c>
      <c r="P71" s="105">
        <f>$H71      +$J71      +$L71      +$N71</f>
        <v>194919000</v>
      </c>
      <c r="Q71" s="106">
        <f>$I71      +$K71      +$M71      +$O71</f>
        <v>0</v>
      </c>
      <c r="R71" s="61">
        <f>IF(($L71      =0),0,((($N71      -$L71      )/$L71      )*100))</f>
        <v>-28.740321846060425</v>
      </c>
      <c r="S71" s="62">
        <f>IF(($M71      =0),0,((($O71      -$M71      )/$M71      )*100))</f>
        <v>0</v>
      </c>
      <c r="T71" s="61">
        <f>IF($E71   =0,0,($P71   /$E71   )*100)</f>
        <v>100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292049000</v>
      </c>
      <c r="C72" s="104">
        <f>SUM(C9:C14,C17:C23,C26:C29,C32,C35:C39,C42:C52,C55:C58,C61:C65,C69)</f>
        <v>8910000</v>
      </c>
      <c r="D72" s="104"/>
      <c r="E72" s="104">
        <f>$B72      +$C72      +$D72</f>
        <v>300959000</v>
      </c>
      <c r="F72" s="105">
        <f t="shared" ref="F72:O72" si="46">SUM(F9:F14,F17:F23,F26:F29,F32,F35:F39,F42:F52,F55:F58,F61:F65,F69)</f>
        <v>300959000</v>
      </c>
      <c r="G72" s="106">
        <f t="shared" si="46"/>
        <v>297928000</v>
      </c>
      <c r="H72" s="105">
        <f t="shared" si="46"/>
        <v>59190000</v>
      </c>
      <c r="I72" s="106">
        <f t="shared" si="46"/>
        <v>0</v>
      </c>
      <c r="J72" s="105">
        <f t="shared" si="46"/>
        <v>83151000</v>
      </c>
      <c r="K72" s="106">
        <f t="shared" si="46"/>
        <v>0</v>
      </c>
      <c r="L72" s="105">
        <f t="shared" si="46"/>
        <v>62123000</v>
      </c>
      <c r="M72" s="106">
        <f t="shared" si="46"/>
        <v>0</v>
      </c>
      <c r="N72" s="105">
        <f t="shared" si="46"/>
        <v>74728000</v>
      </c>
      <c r="O72" s="106">
        <f t="shared" si="46"/>
        <v>0</v>
      </c>
      <c r="P72" s="105">
        <f>$H72      +$J72      +$L72      +$N72</f>
        <v>279192000</v>
      </c>
      <c r="Q72" s="106">
        <f>$I72      +$K72      +$M72      +$O72</f>
        <v>0</v>
      </c>
      <c r="R72" s="61">
        <f>IF(($L72      =0),0,((($N72      -$L72      )/$L72      )*100))</f>
        <v>20.290391642386876</v>
      </c>
      <c r="S72" s="62">
        <f>IF(($M72      =0),0,((($O72      -$M72      )/$M72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93.711232244032118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0</v>
      </c>
      <c r="V72" s="105">
        <f>SUM(V9:V14,V17:V23,V26:V29,V32,V35:V39,V42:V52,V55:V58,V61:V65,V69)</f>
        <v>16023000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M9UEJCTvpPjDQv5rMiTKNt2iEZ2Y8AbOuLScG32uUpAGxmeTzl8ji3XWtQGwUNVDlxhNDqH4Yvto/dcwk7m1Kw==" saltValue="3Oe+y3SKEy5ledQ+DIY2R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149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2850000</v>
      </c>
      <c r="C10" s="92">
        <v>0</v>
      </c>
      <c r="D10" s="92"/>
      <c r="E10" s="92">
        <f t="shared" ref="E10:E15" si="0">$B10      +$C10      +$D10</f>
        <v>2850000</v>
      </c>
      <c r="F10" s="93">
        <v>2850000</v>
      </c>
      <c r="G10" s="94">
        <v>2850000</v>
      </c>
      <c r="H10" s="93">
        <v>258000</v>
      </c>
      <c r="I10" s="94"/>
      <c r="J10" s="93">
        <v>731000</v>
      </c>
      <c r="K10" s="94">
        <v>1803359</v>
      </c>
      <c r="L10" s="93">
        <v>1295000</v>
      </c>
      <c r="M10" s="94">
        <v>1002769</v>
      </c>
      <c r="N10" s="93">
        <v>565000</v>
      </c>
      <c r="O10" s="94">
        <v>43869</v>
      </c>
      <c r="P10" s="93">
        <f t="shared" ref="P10:P15" si="1">$H10      +$J10      +$L10      +$N10</f>
        <v>2849000</v>
      </c>
      <c r="Q10" s="94">
        <f t="shared" ref="Q10:Q15" si="2">$I10      +$K10      +$M10      +$O10</f>
        <v>2849997</v>
      </c>
      <c r="R10" s="48">
        <f t="shared" ref="R10:R15" si="3">IF(($L10      =0),0,((($N10      -$L10      )/$L10      )*100))</f>
        <v>-56.37065637065637</v>
      </c>
      <c r="S10" s="49">
        <f t="shared" ref="S10:S15" si="4">IF(($M10      =0),0,((($O10      -$M10      )/$M10      )*100))</f>
        <v>-95.625213783034781</v>
      </c>
      <c r="T10" s="48">
        <f t="shared" ref="T10:T14" si="5">IF(($E10      =0),0,(($P10      /$E10      )*100))</f>
        <v>99.964912280701753</v>
      </c>
      <c r="U10" s="50">
        <f t="shared" ref="U10:U14" si="6">IF(($E10      =0),0,(($Q10      /$E10      )*100))</f>
        <v>99.999894736842109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2850000</v>
      </c>
      <c r="C15" s="95">
        <f>SUM(C9:C14)</f>
        <v>0</v>
      </c>
      <c r="D15" s="95"/>
      <c r="E15" s="95">
        <f t="shared" si="0"/>
        <v>2850000</v>
      </c>
      <c r="F15" s="96">
        <f t="shared" ref="F15:O15" si="7">SUM(F9:F14)</f>
        <v>2850000</v>
      </c>
      <c r="G15" s="97">
        <f t="shared" si="7"/>
        <v>2850000</v>
      </c>
      <c r="H15" s="96">
        <f t="shared" si="7"/>
        <v>258000</v>
      </c>
      <c r="I15" s="97">
        <f t="shared" si="7"/>
        <v>0</v>
      </c>
      <c r="J15" s="96">
        <f t="shared" si="7"/>
        <v>731000</v>
      </c>
      <c r="K15" s="97">
        <f t="shared" si="7"/>
        <v>1803359</v>
      </c>
      <c r="L15" s="96">
        <f t="shared" si="7"/>
        <v>1295000</v>
      </c>
      <c r="M15" s="97">
        <f t="shared" si="7"/>
        <v>1002769</v>
      </c>
      <c r="N15" s="96">
        <f t="shared" si="7"/>
        <v>565000</v>
      </c>
      <c r="O15" s="97">
        <f t="shared" si="7"/>
        <v>43869</v>
      </c>
      <c r="P15" s="96">
        <f t="shared" si="1"/>
        <v>2849000</v>
      </c>
      <c r="Q15" s="97">
        <f t="shared" si="2"/>
        <v>2849997</v>
      </c>
      <c r="R15" s="52">
        <f t="shared" si="3"/>
        <v>-56.37065637065637</v>
      </c>
      <c r="S15" s="53">
        <f t="shared" si="4"/>
        <v>-95.625213783034781</v>
      </c>
      <c r="T15" s="52">
        <f>IF((SUM($E9:$E13))=0,0,(P15/(SUM($E9:$E13))*100))</f>
        <v>99.964912280701753</v>
      </c>
      <c r="U15" s="54">
        <f>IF((SUM($E9:$E13))=0,0,(Q15/(SUM($E9:$E13))*100))</f>
        <v>99.999894736842109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3296000</v>
      </c>
      <c r="C32" s="92">
        <v>0</v>
      </c>
      <c r="D32" s="92"/>
      <c r="E32" s="92">
        <f>$B32      +$C32      +$D32</f>
        <v>3296000</v>
      </c>
      <c r="F32" s="93">
        <v>3296000</v>
      </c>
      <c r="G32" s="94">
        <v>3296000</v>
      </c>
      <c r="H32" s="93">
        <v>930000</v>
      </c>
      <c r="I32" s="94"/>
      <c r="J32" s="93">
        <v>2366000</v>
      </c>
      <c r="K32" s="94">
        <v>3296000</v>
      </c>
      <c r="L32" s="93"/>
      <c r="M32" s="94"/>
      <c r="N32" s="93"/>
      <c r="O32" s="94"/>
      <c r="P32" s="93">
        <f>$H32      +$J32      +$L32      +$N32</f>
        <v>3296000</v>
      </c>
      <c r="Q32" s="94">
        <f>$I32      +$K32      +$M32      +$O32</f>
        <v>3296000</v>
      </c>
      <c r="R32" s="48">
        <f>IF(($L32      =0),0,((($N32      -$L32      )/$L32      )*100))</f>
        <v>0</v>
      </c>
      <c r="S32" s="49">
        <f>IF(($M32      =0),0,((($O32      -$M32      )/$M32      )*100))</f>
        <v>0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3296000</v>
      </c>
      <c r="C33" s="95">
        <f>C32</f>
        <v>0</v>
      </c>
      <c r="D33" s="95"/>
      <c r="E33" s="95">
        <f>$B33      +$C33      +$D33</f>
        <v>3296000</v>
      </c>
      <c r="F33" s="96">
        <f t="shared" ref="F33:O33" si="17">F32</f>
        <v>3296000</v>
      </c>
      <c r="G33" s="97">
        <f t="shared" si="17"/>
        <v>3296000</v>
      </c>
      <c r="H33" s="96">
        <f t="shared" si="17"/>
        <v>930000</v>
      </c>
      <c r="I33" s="97">
        <f t="shared" si="17"/>
        <v>0</v>
      </c>
      <c r="J33" s="96">
        <f t="shared" si="17"/>
        <v>2366000</v>
      </c>
      <c r="K33" s="97">
        <f t="shared" si="17"/>
        <v>3296000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3296000</v>
      </c>
      <c r="Q33" s="97">
        <f>$I33      +$K33      +$M33      +$O33</f>
        <v>3296000</v>
      </c>
      <c r="R33" s="52">
        <f>IF(($L33      =0),0,((($N33      -$L33      )/$L33      )*100))</f>
        <v>0</v>
      </c>
      <c r="S33" s="53">
        <f>IF(($M33      =0),0,((($O33      -$M33      )/$M33      )*100))</f>
        <v>0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8980000</v>
      </c>
      <c r="C35" s="92">
        <v>0</v>
      </c>
      <c r="D35" s="92"/>
      <c r="E35" s="92">
        <f t="shared" ref="E35:E40" si="18">$B35      +$C35      +$D35</f>
        <v>8980000</v>
      </c>
      <c r="F35" s="93">
        <v>8980000</v>
      </c>
      <c r="G35" s="94">
        <v>8980000</v>
      </c>
      <c r="H35" s="93"/>
      <c r="I35" s="94"/>
      <c r="J35" s="93">
        <v>4617000</v>
      </c>
      <c r="K35" s="94"/>
      <c r="L35" s="93">
        <v>1654000</v>
      </c>
      <c r="M35" s="94"/>
      <c r="N35" s="93">
        <v>1874000</v>
      </c>
      <c r="O35" s="94"/>
      <c r="P35" s="93">
        <f t="shared" ref="P35:P40" si="19">$H35      +$J35      +$L35      +$N35</f>
        <v>8145000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13.301088270858525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90.701559020044542</v>
      </c>
      <c r="U35" s="50">
        <f t="shared" ref="U35:U39" si="24">IF(($E35      =0),0,(($Q35      /$E35      )*100))</f>
        <v>0</v>
      </c>
      <c r="V35" s="93">
        <v>1581000</v>
      </c>
      <c r="W35" s="94">
        <v>0</v>
      </c>
    </row>
    <row r="36" spans="1:23" ht="12.95" customHeight="1" x14ac:dyDescent="0.2">
      <c r="A36" s="47" t="s">
        <v>60</v>
      </c>
      <c r="B36" s="92">
        <v>76178000</v>
      </c>
      <c r="C36" s="92">
        <v>0</v>
      </c>
      <c r="D36" s="92"/>
      <c r="E36" s="92">
        <f t="shared" si="18"/>
        <v>76178000</v>
      </c>
      <c r="F36" s="93">
        <v>76178000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85158000</v>
      </c>
      <c r="C40" s="95">
        <f>SUM(C35:C39)</f>
        <v>0</v>
      </c>
      <c r="D40" s="95"/>
      <c r="E40" s="95">
        <f t="shared" si="18"/>
        <v>85158000</v>
      </c>
      <c r="F40" s="96">
        <f t="shared" ref="F40:O40" si="25">SUM(F35:F39)</f>
        <v>85158000</v>
      </c>
      <c r="G40" s="97">
        <f t="shared" si="25"/>
        <v>8980000</v>
      </c>
      <c r="H40" s="96">
        <f t="shared" si="25"/>
        <v>0</v>
      </c>
      <c r="I40" s="97">
        <f t="shared" si="25"/>
        <v>0</v>
      </c>
      <c r="J40" s="96">
        <f t="shared" si="25"/>
        <v>4617000</v>
      </c>
      <c r="K40" s="97">
        <f t="shared" si="25"/>
        <v>0</v>
      </c>
      <c r="L40" s="96">
        <f t="shared" si="25"/>
        <v>1654000</v>
      </c>
      <c r="M40" s="97">
        <f t="shared" si="25"/>
        <v>0</v>
      </c>
      <c r="N40" s="96">
        <f t="shared" si="25"/>
        <v>1874000</v>
      </c>
      <c r="O40" s="97">
        <f t="shared" si="25"/>
        <v>0</v>
      </c>
      <c r="P40" s="96">
        <f t="shared" si="19"/>
        <v>8145000</v>
      </c>
      <c r="Q40" s="97">
        <f t="shared" si="20"/>
        <v>0</v>
      </c>
      <c r="R40" s="52">
        <f t="shared" si="21"/>
        <v>13.301088270858525</v>
      </c>
      <c r="S40" s="53">
        <f t="shared" si="22"/>
        <v>0</v>
      </c>
      <c r="T40" s="52">
        <f>IF((+$E35+$E38) =0,0,(P40   /(+$E35+$E38) )*100)</f>
        <v>90.701559020044542</v>
      </c>
      <c r="U40" s="54">
        <f>IF((+$E35+$E38) =0,0,(Q40   /(+$E35+$E38) )*100)</f>
        <v>0</v>
      </c>
      <c r="V40" s="96">
        <f>SUM(V35:V39)</f>
        <v>1581000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91304000</v>
      </c>
      <c r="C67" s="104">
        <f>SUM(C9:C14,C17:C23,C26:C29,C32,C35:C39,C42:C52,C55:C58,C61:C65)</f>
        <v>0</v>
      </c>
      <c r="D67" s="104"/>
      <c r="E67" s="104">
        <f t="shared" si="35"/>
        <v>91304000</v>
      </c>
      <c r="F67" s="105">
        <f t="shared" ref="F67:O67" si="43">SUM(F9:F14,F17:F23,F26:F29,F32,F35:F39,F42:F52,F55:F58,F61:F65)</f>
        <v>91304000</v>
      </c>
      <c r="G67" s="106">
        <f t="shared" si="43"/>
        <v>15126000</v>
      </c>
      <c r="H67" s="105">
        <f t="shared" si="43"/>
        <v>1188000</v>
      </c>
      <c r="I67" s="106">
        <f t="shared" si="43"/>
        <v>0</v>
      </c>
      <c r="J67" s="105">
        <f t="shared" si="43"/>
        <v>7714000</v>
      </c>
      <c r="K67" s="106">
        <f t="shared" si="43"/>
        <v>5099359</v>
      </c>
      <c r="L67" s="105">
        <f t="shared" si="43"/>
        <v>2949000</v>
      </c>
      <c r="M67" s="106">
        <f t="shared" si="43"/>
        <v>1002769</v>
      </c>
      <c r="N67" s="105">
        <f t="shared" si="43"/>
        <v>2439000</v>
      </c>
      <c r="O67" s="106">
        <f t="shared" si="43"/>
        <v>43869</v>
      </c>
      <c r="P67" s="105">
        <f t="shared" si="36"/>
        <v>14290000</v>
      </c>
      <c r="Q67" s="106">
        <f t="shared" si="37"/>
        <v>6145997</v>
      </c>
      <c r="R67" s="61">
        <f t="shared" si="38"/>
        <v>-17.293997965412004</v>
      </c>
      <c r="S67" s="62">
        <f t="shared" si="39"/>
        <v>-95.625213783034781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94.473092688086737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40.632004495570541</v>
      </c>
      <c r="V67" s="105">
        <f>SUM(V9:V14,V17:V23,V26:V29,V32,V35:V39,V42:V52,V55:V58,V61:V65)</f>
        <v>1581000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39381000</v>
      </c>
      <c r="C69" s="92">
        <v>12000000</v>
      </c>
      <c r="D69" s="92"/>
      <c r="E69" s="92">
        <f>$B69      +$C69      +$D69</f>
        <v>51381000</v>
      </c>
      <c r="F69" s="93">
        <v>51381000</v>
      </c>
      <c r="G69" s="94">
        <v>51381000</v>
      </c>
      <c r="H69" s="93">
        <v>23645000</v>
      </c>
      <c r="I69" s="94"/>
      <c r="J69" s="93">
        <v>15736000</v>
      </c>
      <c r="K69" s="94">
        <v>39381000</v>
      </c>
      <c r="L69" s="93"/>
      <c r="M69" s="94">
        <v>7430614</v>
      </c>
      <c r="N69" s="93">
        <v>12000000</v>
      </c>
      <c r="O69" s="94">
        <v>4569386</v>
      </c>
      <c r="P69" s="93">
        <f>$H69      +$J69      +$L69      +$N69</f>
        <v>51381000</v>
      </c>
      <c r="Q69" s="94">
        <f>$I69      +$K69      +$M69      +$O69</f>
        <v>51381000</v>
      </c>
      <c r="R69" s="48">
        <f>IF(($L69      =0),0,((($N69      -$L69      )/$L69      )*100))</f>
        <v>0</v>
      </c>
      <c r="S69" s="49">
        <f>IF(($M69      =0),0,((($O69      -$M69      )/$M69      )*100))</f>
        <v>-38.505943115871716</v>
      </c>
      <c r="T69" s="48">
        <f>IF(($E69      =0),0,(($P69      /$E69      )*100))</f>
        <v>100</v>
      </c>
      <c r="U69" s="50">
        <f>IF(($E69      =0),0,(($Q69      /$E69      )*100))</f>
        <v>100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39381000</v>
      </c>
      <c r="C70" s="101">
        <f>C69</f>
        <v>12000000</v>
      </c>
      <c r="D70" s="101"/>
      <c r="E70" s="101">
        <f>$B70      +$C70      +$D70</f>
        <v>51381000</v>
      </c>
      <c r="F70" s="102">
        <f t="shared" ref="F70:O70" si="44">F69</f>
        <v>51381000</v>
      </c>
      <c r="G70" s="103">
        <f t="shared" si="44"/>
        <v>51381000</v>
      </c>
      <c r="H70" s="102">
        <f t="shared" si="44"/>
        <v>23645000</v>
      </c>
      <c r="I70" s="103">
        <f t="shared" si="44"/>
        <v>0</v>
      </c>
      <c r="J70" s="102">
        <f t="shared" si="44"/>
        <v>15736000</v>
      </c>
      <c r="K70" s="103">
        <f t="shared" si="44"/>
        <v>39381000</v>
      </c>
      <c r="L70" s="102">
        <f t="shared" si="44"/>
        <v>0</v>
      </c>
      <c r="M70" s="103">
        <f t="shared" si="44"/>
        <v>7430614</v>
      </c>
      <c r="N70" s="102">
        <f t="shared" si="44"/>
        <v>12000000</v>
      </c>
      <c r="O70" s="103">
        <f t="shared" si="44"/>
        <v>4569386</v>
      </c>
      <c r="P70" s="102">
        <f>$H70      +$J70      +$L70      +$N70</f>
        <v>51381000</v>
      </c>
      <c r="Q70" s="103">
        <f>$I70      +$K70      +$M70      +$O70</f>
        <v>51381000</v>
      </c>
      <c r="R70" s="57">
        <f>IF(($L70      =0),0,((($N70      -$L70      )/$L70      )*100))</f>
        <v>0</v>
      </c>
      <c r="S70" s="58">
        <f>IF(($M70      =0),0,((($O70      -$M70      )/$M70      )*100))</f>
        <v>-38.505943115871716</v>
      </c>
      <c r="T70" s="57">
        <f>IF($E70   =0,0,($P70   /$E70   )*100)</f>
        <v>100</v>
      </c>
      <c r="U70" s="59">
        <f>IF($E70   =0,0,($Q70   /$E70 )*100)</f>
        <v>100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39381000</v>
      </c>
      <c r="C71" s="104">
        <f>C69</f>
        <v>12000000</v>
      </c>
      <c r="D71" s="104"/>
      <c r="E71" s="104">
        <f>$B71      +$C71      +$D71</f>
        <v>51381000</v>
      </c>
      <c r="F71" s="105">
        <f t="shared" ref="F71:O71" si="45">F69</f>
        <v>51381000</v>
      </c>
      <c r="G71" s="106">
        <f t="shared" si="45"/>
        <v>51381000</v>
      </c>
      <c r="H71" s="105">
        <f t="shared" si="45"/>
        <v>23645000</v>
      </c>
      <c r="I71" s="106">
        <f t="shared" si="45"/>
        <v>0</v>
      </c>
      <c r="J71" s="105">
        <f t="shared" si="45"/>
        <v>15736000</v>
      </c>
      <c r="K71" s="106">
        <f t="shared" si="45"/>
        <v>39381000</v>
      </c>
      <c r="L71" s="105">
        <f t="shared" si="45"/>
        <v>0</v>
      </c>
      <c r="M71" s="106">
        <f t="shared" si="45"/>
        <v>7430614</v>
      </c>
      <c r="N71" s="105">
        <f t="shared" si="45"/>
        <v>12000000</v>
      </c>
      <c r="O71" s="106">
        <f t="shared" si="45"/>
        <v>4569386</v>
      </c>
      <c r="P71" s="105">
        <f>$H71      +$J71      +$L71      +$N71</f>
        <v>51381000</v>
      </c>
      <c r="Q71" s="106">
        <f>$I71      +$K71      +$M71      +$O71</f>
        <v>51381000</v>
      </c>
      <c r="R71" s="61">
        <f>IF(($L71      =0),0,((($N71      -$L71      )/$L71      )*100))</f>
        <v>0</v>
      </c>
      <c r="S71" s="62">
        <f>IF(($M71      =0),0,((($O71      -$M71      )/$M71      )*100))</f>
        <v>-38.505943115871716</v>
      </c>
      <c r="T71" s="61">
        <f>IF($E71   =0,0,($P71   /$E71   )*100)</f>
        <v>100</v>
      </c>
      <c r="U71" s="65">
        <f>IF($E71   =0,0,($Q71   /$E71   )*100)</f>
        <v>100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130685000</v>
      </c>
      <c r="C72" s="104">
        <f>SUM(C9:C14,C17:C23,C26:C29,C32,C35:C39,C42:C52,C55:C58,C61:C65,C69)</f>
        <v>12000000</v>
      </c>
      <c r="D72" s="104"/>
      <c r="E72" s="104">
        <f>$B72      +$C72      +$D72</f>
        <v>142685000</v>
      </c>
      <c r="F72" s="105">
        <f t="shared" ref="F72:O72" si="46">SUM(F9:F14,F17:F23,F26:F29,F32,F35:F39,F42:F52,F55:F58,F61:F65,F69)</f>
        <v>142685000</v>
      </c>
      <c r="G72" s="106">
        <f t="shared" si="46"/>
        <v>66507000</v>
      </c>
      <c r="H72" s="105">
        <f t="shared" si="46"/>
        <v>24833000</v>
      </c>
      <c r="I72" s="106">
        <f t="shared" si="46"/>
        <v>0</v>
      </c>
      <c r="J72" s="105">
        <f t="shared" si="46"/>
        <v>23450000</v>
      </c>
      <c r="K72" s="106">
        <f t="shared" si="46"/>
        <v>44480359</v>
      </c>
      <c r="L72" s="105">
        <f t="shared" si="46"/>
        <v>2949000</v>
      </c>
      <c r="M72" s="106">
        <f t="shared" si="46"/>
        <v>8433383</v>
      </c>
      <c r="N72" s="105">
        <f t="shared" si="46"/>
        <v>14439000</v>
      </c>
      <c r="O72" s="106">
        <f t="shared" si="46"/>
        <v>4613255</v>
      </c>
      <c r="P72" s="105">
        <f>$H72      +$J72      +$L72      +$N72</f>
        <v>65671000</v>
      </c>
      <c r="Q72" s="106">
        <f>$I72      +$K72      +$M72      +$O72</f>
        <v>57526997</v>
      </c>
      <c r="R72" s="61">
        <f>IF(($L72      =0),0,((($N72      -$L72      )/$L72      )*100))</f>
        <v>389.62360122075279</v>
      </c>
      <c r="S72" s="62">
        <f>IF(($M72      =0),0,((($O72      -$M72      )/$M72      )*100))</f>
        <v>-45.297693701329585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98.742989459756117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86.497657389447724</v>
      </c>
      <c r="V72" s="105">
        <f>SUM(V9:V14,V17:V23,V26:V29,V32,V35:V39,V42:V52,V55:V58,V61:V65,V69)</f>
        <v>1581000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pTDf+75BnGF5TNcBRB9OCdEGiJLen2C+TPJ5FZEAvTd3OWgfboHgj5t6qnF4spKHMqgQK1IFL/mKoW7bMZZZ2w==" saltValue="M8dSB9NrCpDgjEfp29P4K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150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1920000</v>
      </c>
      <c r="C10" s="92">
        <v>0</v>
      </c>
      <c r="D10" s="92"/>
      <c r="E10" s="92">
        <f t="shared" ref="E10:E15" si="0">$B10      +$C10      +$D10</f>
        <v>1920000</v>
      </c>
      <c r="F10" s="93">
        <v>1920000</v>
      </c>
      <c r="G10" s="94">
        <v>1920000</v>
      </c>
      <c r="H10" s="93">
        <v>177000</v>
      </c>
      <c r="I10" s="94"/>
      <c r="J10" s="93">
        <v>116000</v>
      </c>
      <c r="K10" s="94"/>
      <c r="L10" s="93">
        <v>237000</v>
      </c>
      <c r="M10" s="94"/>
      <c r="N10" s="93">
        <v>1390000</v>
      </c>
      <c r="O10" s="94"/>
      <c r="P10" s="93">
        <f t="shared" ref="P10:P15" si="1">$H10      +$J10      +$L10      +$N10</f>
        <v>1920000</v>
      </c>
      <c r="Q10" s="94">
        <f t="shared" ref="Q10:Q15" si="2">$I10      +$K10      +$M10      +$O10</f>
        <v>0</v>
      </c>
      <c r="R10" s="48">
        <f t="shared" ref="R10:R15" si="3">IF(($L10      =0),0,((($N10      -$L10      )/$L10      )*100))</f>
        <v>486.49789029535862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1920000</v>
      </c>
      <c r="C15" s="95">
        <f>SUM(C9:C14)</f>
        <v>0</v>
      </c>
      <c r="D15" s="95"/>
      <c r="E15" s="95">
        <f t="shared" si="0"/>
        <v>1920000</v>
      </c>
      <c r="F15" s="96">
        <f t="shared" ref="F15:O15" si="7">SUM(F9:F14)</f>
        <v>1920000</v>
      </c>
      <c r="G15" s="97">
        <f t="shared" si="7"/>
        <v>1920000</v>
      </c>
      <c r="H15" s="96">
        <f t="shared" si="7"/>
        <v>177000</v>
      </c>
      <c r="I15" s="97">
        <f t="shared" si="7"/>
        <v>0</v>
      </c>
      <c r="J15" s="96">
        <f t="shared" si="7"/>
        <v>116000</v>
      </c>
      <c r="K15" s="97">
        <f t="shared" si="7"/>
        <v>0</v>
      </c>
      <c r="L15" s="96">
        <f t="shared" si="7"/>
        <v>237000</v>
      </c>
      <c r="M15" s="97">
        <f t="shared" si="7"/>
        <v>0</v>
      </c>
      <c r="N15" s="96">
        <f t="shared" si="7"/>
        <v>1390000</v>
      </c>
      <c r="O15" s="97">
        <f t="shared" si="7"/>
        <v>0</v>
      </c>
      <c r="P15" s="96">
        <f t="shared" si="1"/>
        <v>1920000</v>
      </c>
      <c r="Q15" s="97">
        <f t="shared" si="2"/>
        <v>0</v>
      </c>
      <c r="R15" s="52">
        <f t="shared" si="3"/>
        <v>486.49789029535862</v>
      </c>
      <c r="S15" s="53">
        <f t="shared" si="4"/>
        <v>0</v>
      </c>
      <c r="T15" s="52">
        <f>IF((SUM($E9:$E13))=0,0,(P15/(SUM($E9:$E13))*100))</f>
        <v>100</v>
      </c>
      <c r="U15" s="54">
        <f>IF((SUM($E9:$E13))=0,0,(Q15/(SUM($E9:$E13))*100))</f>
        <v>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1028000</v>
      </c>
      <c r="C32" s="92">
        <v>0</v>
      </c>
      <c r="D32" s="92"/>
      <c r="E32" s="92">
        <f>$B32      +$C32      +$D32</f>
        <v>1028000</v>
      </c>
      <c r="F32" s="93">
        <v>1028000</v>
      </c>
      <c r="G32" s="94">
        <v>1028000</v>
      </c>
      <c r="H32" s="93">
        <v>530000</v>
      </c>
      <c r="I32" s="94">
        <v>272135</v>
      </c>
      <c r="J32" s="93">
        <v>326000</v>
      </c>
      <c r="K32" s="94">
        <v>-138960</v>
      </c>
      <c r="L32" s="93">
        <v>172000</v>
      </c>
      <c r="M32" s="94">
        <v>97736</v>
      </c>
      <c r="N32" s="93"/>
      <c r="O32" s="94">
        <v>597434</v>
      </c>
      <c r="P32" s="93">
        <f>$H32      +$J32      +$L32      +$N32</f>
        <v>1028000</v>
      </c>
      <c r="Q32" s="94">
        <f>$I32      +$K32      +$M32      +$O32</f>
        <v>828345</v>
      </c>
      <c r="R32" s="48">
        <f>IF(($L32      =0),0,((($N32      -$L32      )/$L32      )*100))</f>
        <v>-100</v>
      </c>
      <c r="S32" s="49">
        <f>IF(($M32      =0),0,((($O32      -$M32      )/$M32      )*100))</f>
        <v>511.27322583285587</v>
      </c>
      <c r="T32" s="48">
        <f>IF(($E32      =0),0,(($P32      /$E32      )*100))</f>
        <v>100</v>
      </c>
      <c r="U32" s="50">
        <f>IF(($E32      =0),0,(($Q32      /$E32      )*100))</f>
        <v>80.578307392996109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1028000</v>
      </c>
      <c r="C33" s="95">
        <f>C32</f>
        <v>0</v>
      </c>
      <c r="D33" s="95"/>
      <c r="E33" s="95">
        <f>$B33      +$C33      +$D33</f>
        <v>1028000</v>
      </c>
      <c r="F33" s="96">
        <f t="shared" ref="F33:O33" si="17">F32</f>
        <v>1028000</v>
      </c>
      <c r="G33" s="97">
        <f t="shared" si="17"/>
        <v>1028000</v>
      </c>
      <c r="H33" s="96">
        <f t="shared" si="17"/>
        <v>530000</v>
      </c>
      <c r="I33" s="97">
        <f t="shared" si="17"/>
        <v>272135</v>
      </c>
      <c r="J33" s="96">
        <f t="shared" si="17"/>
        <v>326000</v>
      </c>
      <c r="K33" s="97">
        <f t="shared" si="17"/>
        <v>-138960</v>
      </c>
      <c r="L33" s="96">
        <f t="shared" si="17"/>
        <v>172000</v>
      </c>
      <c r="M33" s="97">
        <f t="shared" si="17"/>
        <v>97736</v>
      </c>
      <c r="N33" s="96">
        <f t="shared" si="17"/>
        <v>0</v>
      </c>
      <c r="O33" s="97">
        <f t="shared" si="17"/>
        <v>597434</v>
      </c>
      <c r="P33" s="96">
        <f>$H33      +$J33      +$L33      +$N33</f>
        <v>1028000</v>
      </c>
      <c r="Q33" s="97">
        <f>$I33      +$K33      +$M33      +$O33</f>
        <v>828345</v>
      </c>
      <c r="R33" s="52">
        <f>IF(($L33      =0),0,((($N33      -$L33      )/$L33      )*100))</f>
        <v>-100</v>
      </c>
      <c r="S33" s="53">
        <f>IF(($M33      =0),0,((($O33      -$M33      )/$M33      )*100))</f>
        <v>511.27322583285587</v>
      </c>
      <c r="T33" s="52">
        <f>IF($E33   =0,0,($P33   /$E33   )*100)</f>
        <v>100</v>
      </c>
      <c r="U33" s="54">
        <f>IF($E33   =0,0,($Q33   /$E33   )*100)</f>
        <v>80.578307392996109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5940000</v>
      </c>
      <c r="C35" s="92">
        <v>0</v>
      </c>
      <c r="D35" s="92"/>
      <c r="E35" s="92">
        <f t="shared" ref="E35:E40" si="18">$B35      +$C35      +$D35</f>
        <v>5940000</v>
      </c>
      <c r="F35" s="93">
        <v>5940000</v>
      </c>
      <c r="G35" s="94">
        <v>5940000</v>
      </c>
      <c r="H35" s="93"/>
      <c r="I35" s="94"/>
      <c r="J35" s="93"/>
      <c r="K35" s="94"/>
      <c r="L35" s="93"/>
      <c r="M35" s="94"/>
      <c r="N35" s="93">
        <v>5940000</v>
      </c>
      <c r="O35" s="94"/>
      <c r="P35" s="93">
        <f t="shared" ref="P35:P40" si="19">$H35      +$J35      +$L35      +$N35</f>
        <v>5940000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46400000</v>
      </c>
      <c r="C36" s="92">
        <v>0</v>
      </c>
      <c r="D36" s="92"/>
      <c r="E36" s="92">
        <f t="shared" si="18"/>
        <v>46400000</v>
      </c>
      <c r="F36" s="93">
        <v>46400000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52340000</v>
      </c>
      <c r="C40" s="95">
        <f>SUM(C35:C39)</f>
        <v>0</v>
      </c>
      <c r="D40" s="95"/>
      <c r="E40" s="95">
        <f t="shared" si="18"/>
        <v>52340000</v>
      </c>
      <c r="F40" s="96">
        <f t="shared" ref="F40:O40" si="25">SUM(F35:F39)</f>
        <v>52340000</v>
      </c>
      <c r="G40" s="97">
        <f t="shared" si="25"/>
        <v>5940000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5940000</v>
      </c>
      <c r="O40" s="97">
        <f t="shared" si="25"/>
        <v>0</v>
      </c>
      <c r="P40" s="96">
        <f t="shared" si="19"/>
        <v>5940000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100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55288000</v>
      </c>
      <c r="C67" s="104">
        <f>SUM(C9:C14,C17:C23,C26:C29,C32,C35:C39,C42:C52,C55:C58,C61:C65)</f>
        <v>0</v>
      </c>
      <c r="D67" s="104"/>
      <c r="E67" s="104">
        <f t="shared" si="35"/>
        <v>55288000</v>
      </c>
      <c r="F67" s="105">
        <f t="shared" ref="F67:O67" si="43">SUM(F9:F14,F17:F23,F26:F29,F32,F35:F39,F42:F52,F55:F58,F61:F65)</f>
        <v>55288000</v>
      </c>
      <c r="G67" s="106">
        <f t="shared" si="43"/>
        <v>8888000</v>
      </c>
      <c r="H67" s="105">
        <f t="shared" si="43"/>
        <v>707000</v>
      </c>
      <c r="I67" s="106">
        <f t="shared" si="43"/>
        <v>272135</v>
      </c>
      <c r="J67" s="105">
        <f t="shared" si="43"/>
        <v>442000</v>
      </c>
      <c r="K67" s="106">
        <f t="shared" si="43"/>
        <v>-138960</v>
      </c>
      <c r="L67" s="105">
        <f t="shared" si="43"/>
        <v>409000</v>
      </c>
      <c r="M67" s="106">
        <f t="shared" si="43"/>
        <v>97736</v>
      </c>
      <c r="N67" s="105">
        <f t="shared" si="43"/>
        <v>7330000</v>
      </c>
      <c r="O67" s="106">
        <f t="shared" si="43"/>
        <v>597434</v>
      </c>
      <c r="P67" s="105">
        <f t="shared" si="36"/>
        <v>8888000</v>
      </c>
      <c r="Q67" s="106">
        <f t="shared" si="37"/>
        <v>828345</v>
      </c>
      <c r="R67" s="61">
        <f t="shared" si="38"/>
        <v>1692.1760391198045</v>
      </c>
      <c r="S67" s="62">
        <f t="shared" si="39"/>
        <v>511.27322583285587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100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9.3198132313231312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33391000</v>
      </c>
      <c r="C69" s="92">
        <v>0</v>
      </c>
      <c r="D69" s="92"/>
      <c r="E69" s="92">
        <f>$B69      +$C69      +$D69</f>
        <v>33391000</v>
      </c>
      <c r="F69" s="93">
        <v>33391000</v>
      </c>
      <c r="G69" s="94">
        <v>33391000</v>
      </c>
      <c r="H69" s="93">
        <v>9931000</v>
      </c>
      <c r="I69" s="94">
        <v>-13339272</v>
      </c>
      <c r="J69" s="93">
        <v>4817000</v>
      </c>
      <c r="K69" s="94">
        <v>4764520</v>
      </c>
      <c r="L69" s="93">
        <v>7059000</v>
      </c>
      <c r="M69" s="94">
        <v>-2528838</v>
      </c>
      <c r="N69" s="93">
        <v>11584000</v>
      </c>
      <c r="O69" s="94">
        <v>9443593</v>
      </c>
      <c r="P69" s="93">
        <f>$H69      +$J69      +$L69      +$N69</f>
        <v>33391000</v>
      </c>
      <c r="Q69" s="94">
        <f>$I69      +$K69      +$M69      +$O69</f>
        <v>-1659997</v>
      </c>
      <c r="R69" s="48">
        <f>IF(($L69      =0),0,((($N69      -$L69      )/$L69      )*100))</f>
        <v>64.102564102564102</v>
      </c>
      <c r="S69" s="49">
        <f>IF(($M69      =0),0,((($O69      -$M69      )/$M69      )*100))</f>
        <v>-473.43606035657484</v>
      </c>
      <c r="T69" s="48">
        <f>IF(($E69      =0),0,(($P69      /$E69      )*100))</f>
        <v>100</v>
      </c>
      <c r="U69" s="50">
        <f>IF(($E69      =0),0,(($Q69      /$E69      )*100))</f>
        <v>-4.971390494444611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33391000</v>
      </c>
      <c r="C70" s="101">
        <f>C69</f>
        <v>0</v>
      </c>
      <c r="D70" s="101"/>
      <c r="E70" s="101">
        <f>$B70      +$C70      +$D70</f>
        <v>33391000</v>
      </c>
      <c r="F70" s="102">
        <f t="shared" ref="F70:O70" si="44">F69</f>
        <v>33391000</v>
      </c>
      <c r="G70" s="103">
        <f t="shared" si="44"/>
        <v>33391000</v>
      </c>
      <c r="H70" s="102">
        <f t="shared" si="44"/>
        <v>9931000</v>
      </c>
      <c r="I70" s="103">
        <f t="shared" si="44"/>
        <v>-13339272</v>
      </c>
      <c r="J70" s="102">
        <f t="shared" si="44"/>
        <v>4817000</v>
      </c>
      <c r="K70" s="103">
        <f t="shared" si="44"/>
        <v>4764520</v>
      </c>
      <c r="L70" s="102">
        <f t="shared" si="44"/>
        <v>7059000</v>
      </c>
      <c r="M70" s="103">
        <f t="shared" si="44"/>
        <v>-2528838</v>
      </c>
      <c r="N70" s="102">
        <f t="shared" si="44"/>
        <v>11584000</v>
      </c>
      <c r="O70" s="103">
        <f t="shared" si="44"/>
        <v>9443593</v>
      </c>
      <c r="P70" s="102">
        <f>$H70      +$J70      +$L70      +$N70</f>
        <v>33391000</v>
      </c>
      <c r="Q70" s="103">
        <f>$I70      +$K70      +$M70      +$O70</f>
        <v>-1659997</v>
      </c>
      <c r="R70" s="57">
        <f>IF(($L70      =0),0,((($N70      -$L70      )/$L70      )*100))</f>
        <v>64.102564102564102</v>
      </c>
      <c r="S70" s="58">
        <f>IF(($M70      =0),0,((($O70      -$M70      )/$M70      )*100))</f>
        <v>-473.43606035657484</v>
      </c>
      <c r="T70" s="57">
        <f>IF($E70   =0,0,($P70   /$E70   )*100)</f>
        <v>100</v>
      </c>
      <c r="U70" s="59">
        <f>IF($E70   =0,0,($Q70   /$E70 )*100)</f>
        <v>-4.971390494444611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33391000</v>
      </c>
      <c r="C71" s="104">
        <f>C69</f>
        <v>0</v>
      </c>
      <c r="D71" s="104"/>
      <c r="E71" s="104">
        <f>$B71      +$C71      +$D71</f>
        <v>33391000</v>
      </c>
      <c r="F71" s="105">
        <f t="shared" ref="F71:O71" si="45">F69</f>
        <v>33391000</v>
      </c>
      <c r="G71" s="106">
        <f t="shared" si="45"/>
        <v>33391000</v>
      </c>
      <c r="H71" s="105">
        <f t="shared" si="45"/>
        <v>9931000</v>
      </c>
      <c r="I71" s="106">
        <f t="shared" si="45"/>
        <v>-13339272</v>
      </c>
      <c r="J71" s="105">
        <f t="shared" si="45"/>
        <v>4817000</v>
      </c>
      <c r="K71" s="106">
        <f t="shared" si="45"/>
        <v>4764520</v>
      </c>
      <c r="L71" s="105">
        <f t="shared" si="45"/>
        <v>7059000</v>
      </c>
      <c r="M71" s="106">
        <f t="shared" si="45"/>
        <v>-2528838</v>
      </c>
      <c r="N71" s="105">
        <f t="shared" si="45"/>
        <v>11584000</v>
      </c>
      <c r="O71" s="106">
        <f t="shared" si="45"/>
        <v>9443593</v>
      </c>
      <c r="P71" s="105">
        <f>$H71      +$J71      +$L71      +$N71</f>
        <v>33391000</v>
      </c>
      <c r="Q71" s="106">
        <f>$I71      +$K71      +$M71      +$O71</f>
        <v>-1659997</v>
      </c>
      <c r="R71" s="61">
        <f>IF(($L71      =0),0,((($N71      -$L71      )/$L71      )*100))</f>
        <v>64.102564102564102</v>
      </c>
      <c r="S71" s="62">
        <f>IF(($M71      =0),0,((($O71      -$M71      )/$M71      )*100))</f>
        <v>-473.43606035657484</v>
      </c>
      <c r="T71" s="61">
        <f>IF($E71   =0,0,($P71   /$E71   )*100)</f>
        <v>100</v>
      </c>
      <c r="U71" s="65">
        <f>IF($E71   =0,0,($Q71   /$E71   )*100)</f>
        <v>-4.971390494444611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88679000</v>
      </c>
      <c r="C72" s="104">
        <f>SUM(C9:C14,C17:C23,C26:C29,C32,C35:C39,C42:C52,C55:C58,C61:C65,C69)</f>
        <v>0</v>
      </c>
      <c r="D72" s="104"/>
      <c r="E72" s="104">
        <f>$B72      +$C72      +$D72</f>
        <v>88679000</v>
      </c>
      <c r="F72" s="105">
        <f t="shared" ref="F72:O72" si="46">SUM(F9:F14,F17:F23,F26:F29,F32,F35:F39,F42:F52,F55:F58,F61:F65,F69)</f>
        <v>88679000</v>
      </c>
      <c r="G72" s="106">
        <f t="shared" si="46"/>
        <v>42279000</v>
      </c>
      <c r="H72" s="105">
        <f t="shared" si="46"/>
        <v>10638000</v>
      </c>
      <c r="I72" s="106">
        <f t="shared" si="46"/>
        <v>-13067137</v>
      </c>
      <c r="J72" s="105">
        <f t="shared" si="46"/>
        <v>5259000</v>
      </c>
      <c r="K72" s="106">
        <f t="shared" si="46"/>
        <v>4625560</v>
      </c>
      <c r="L72" s="105">
        <f t="shared" si="46"/>
        <v>7468000</v>
      </c>
      <c r="M72" s="106">
        <f t="shared" si="46"/>
        <v>-2431102</v>
      </c>
      <c r="N72" s="105">
        <f t="shared" si="46"/>
        <v>18914000</v>
      </c>
      <c r="O72" s="106">
        <f t="shared" si="46"/>
        <v>10041027</v>
      </c>
      <c r="P72" s="105">
        <f>$H72      +$J72      +$L72      +$N72</f>
        <v>42279000</v>
      </c>
      <c r="Q72" s="106">
        <f>$I72      +$K72      +$M72      +$O72</f>
        <v>-831652</v>
      </c>
      <c r="R72" s="61">
        <f>IF(($L72      =0),0,((($N72      -$L72      )/$L72      )*100))</f>
        <v>153.26727370112479</v>
      </c>
      <c r="S72" s="62">
        <f>IF(($M72      =0),0,((($O72      -$M72      )/$M72      )*100))</f>
        <v>-513.0236822642571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100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-1.9670569313370703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xPwmPrnQzQTHk+4/qI0PxxMvcIFfL3lWBpHGlupf8YLg+tmcyb4Njy8dyDeYU/7UnK6TDOlaQlK6YDBIU2FowA==" saltValue="Du+3zui1zSX335l3gxyFD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151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2550000</v>
      </c>
      <c r="C10" s="92">
        <v>0</v>
      </c>
      <c r="D10" s="92"/>
      <c r="E10" s="92">
        <f t="shared" ref="E10:E15" si="0">$B10      +$C10      +$D10</f>
        <v>2550000</v>
      </c>
      <c r="F10" s="93">
        <v>2550000</v>
      </c>
      <c r="G10" s="94">
        <v>2550000</v>
      </c>
      <c r="H10" s="93">
        <v>511000</v>
      </c>
      <c r="I10" s="94">
        <v>-1978679</v>
      </c>
      <c r="J10" s="93">
        <v>159000</v>
      </c>
      <c r="K10" s="94">
        <v>159169</v>
      </c>
      <c r="L10" s="93">
        <v>873000</v>
      </c>
      <c r="M10" s="94">
        <v>872880</v>
      </c>
      <c r="N10" s="93">
        <v>947000</v>
      </c>
      <c r="O10" s="94">
        <v>946630</v>
      </c>
      <c r="P10" s="93">
        <f t="shared" ref="P10:P15" si="1">$H10      +$J10      +$L10      +$N10</f>
        <v>2490000</v>
      </c>
      <c r="Q10" s="94">
        <f t="shared" ref="Q10:Q15" si="2">$I10      +$K10      +$M10      +$O10</f>
        <v>0</v>
      </c>
      <c r="R10" s="48">
        <f t="shared" ref="R10:R15" si="3">IF(($L10      =0),0,((($N10      -$L10      )/$L10      )*100))</f>
        <v>8.4765177548682704</v>
      </c>
      <c r="S10" s="49">
        <f t="shared" ref="S10:S15" si="4">IF(($M10      =0),0,((($O10      -$M10      )/$M10      )*100))</f>
        <v>8.449042250939419</v>
      </c>
      <c r="T10" s="48">
        <f t="shared" ref="T10:T14" si="5">IF(($E10      =0),0,(($P10      /$E10      )*100))</f>
        <v>97.647058823529406</v>
      </c>
      <c r="U10" s="50">
        <f t="shared" ref="U10:U14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2550000</v>
      </c>
      <c r="C15" s="95">
        <f>SUM(C9:C14)</f>
        <v>0</v>
      </c>
      <c r="D15" s="95"/>
      <c r="E15" s="95">
        <f t="shared" si="0"/>
        <v>2550000</v>
      </c>
      <c r="F15" s="96">
        <f t="shared" ref="F15:O15" si="7">SUM(F9:F14)</f>
        <v>2550000</v>
      </c>
      <c r="G15" s="97">
        <f t="shared" si="7"/>
        <v>2550000</v>
      </c>
      <c r="H15" s="96">
        <f t="shared" si="7"/>
        <v>511000</v>
      </c>
      <c r="I15" s="97">
        <f t="shared" si="7"/>
        <v>-1978679</v>
      </c>
      <c r="J15" s="96">
        <f t="shared" si="7"/>
        <v>159000</v>
      </c>
      <c r="K15" s="97">
        <f t="shared" si="7"/>
        <v>159169</v>
      </c>
      <c r="L15" s="96">
        <f t="shared" si="7"/>
        <v>873000</v>
      </c>
      <c r="M15" s="97">
        <f t="shared" si="7"/>
        <v>872880</v>
      </c>
      <c r="N15" s="96">
        <f t="shared" si="7"/>
        <v>947000</v>
      </c>
      <c r="O15" s="97">
        <f t="shared" si="7"/>
        <v>946630</v>
      </c>
      <c r="P15" s="96">
        <f t="shared" si="1"/>
        <v>2490000</v>
      </c>
      <c r="Q15" s="97">
        <f t="shared" si="2"/>
        <v>0</v>
      </c>
      <c r="R15" s="52">
        <f t="shared" si="3"/>
        <v>8.4765177548682704</v>
      </c>
      <c r="S15" s="53">
        <f t="shared" si="4"/>
        <v>8.449042250939419</v>
      </c>
      <c r="T15" s="52">
        <f>IF((SUM($E9:$E13))=0,0,(P15/(SUM($E9:$E13))*100))</f>
        <v>97.647058823529406</v>
      </c>
      <c r="U15" s="54">
        <f>IF((SUM($E9:$E13))=0,0,(Q15/(SUM($E9:$E13))*100))</f>
        <v>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1545000</v>
      </c>
      <c r="C32" s="92">
        <v>0</v>
      </c>
      <c r="D32" s="92"/>
      <c r="E32" s="92">
        <f>$B32      +$C32      +$D32</f>
        <v>1545000</v>
      </c>
      <c r="F32" s="93">
        <v>1545000</v>
      </c>
      <c r="G32" s="94">
        <v>1545000</v>
      </c>
      <c r="H32" s="93">
        <v>756000</v>
      </c>
      <c r="I32" s="94">
        <v>371197</v>
      </c>
      <c r="J32" s="93">
        <v>523000</v>
      </c>
      <c r="K32" s="94">
        <v>104099</v>
      </c>
      <c r="L32" s="93"/>
      <c r="M32" s="94">
        <v>-475295</v>
      </c>
      <c r="N32" s="93">
        <v>266000</v>
      </c>
      <c r="O32" s="94"/>
      <c r="P32" s="93">
        <f>$H32      +$J32      +$L32      +$N32</f>
        <v>1545000</v>
      </c>
      <c r="Q32" s="94">
        <f>$I32      +$K32      +$M32      +$O32</f>
        <v>1</v>
      </c>
      <c r="R32" s="48">
        <f>IF(($L32      =0),0,((($N32      -$L32      )/$L32      )*100))</f>
        <v>0</v>
      </c>
      <c r="S32" s="49">
        <f>IF(($M32      =0),0,((($O32      -$M32      )/$M32      )*100))</f>
        <v>-100</v>
      </c>
      <c r="T32" s="48">
        <f>IF(($E32      =0),0,(($P32      /$E32      )*100))</f>
        <v>100</v>
      </c>
      <c r="U32" s="50">
        <f>IF(($E32      =0),0,(($Q32      /$E32      )*100))</f>
        <v>6.4724919093851128E-5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1545000</v>
      </c>
      <c r="C33" s="95">
        <f>C32</f>
        <v>0</v>
      </c>
      <c r="D33" s="95"/>
      <c r="E33" s="95">
        <f>$B33      +$C33      +$D33</f>
        <v>1545000</v>
      </c>
      <c r="F33" s="96">
        <f t="shared" ref="F33:O33" si="17">F32</f>
        <v>1545000</v>
      </c>
      <c r="G33" s="97">
        <f t="shared" si="17"/>
        <v>1545000</v>
      </c>
      <c r="H33" s="96">
        <f t="shared" si="17"/>
        <v>756000</v>
      </c>
      <c r="I33" s="97">
        <f t="shared" si="17"/>
        <v>371197</v>
      </c>
      <c r="J33" s="96">
        <f t="shared" si="17"/>
        <v>523000</v>
      </c>
      <c r="K33" s="97">
        <f t="shared" si="17"/>
        <v>104099</v>
      </c>
      <c r="L33" s="96">
        <f t="shared" si="17"/>
        <v>0</v>
      </c>
      <c r="M33" s="97">
        <f t="shared" si="17"/>
        <v>-475295</v>
      </c>
      <c r="N33" s="96">
        <f t="shared" si="17"/>
        <v>266000</v>
      </c>
      <c r="O33" s="97">
        <f t="shared" si="17"/>
        <v>0</v>
      </c>
      <c r="P33" s="96">
        <f>$H33      +$J33      +$L33      +$N33</f>
        <v>1545000</v>
      </c>
      <c r="Q33" s="97">
        <f>$I33      +$K33      +$M33      +$O33</f>
        <v>1</v>
      </c>
      <c r="R33" s="52">
        <f>IF(($L33      =0),0,((($N33      -$L33      )/$L33      )*100))</f>
        <v>0</v>
      </c>
      <c r="S33" s="53">
        <f>IF(($M33      =0),0,((($O33      -$M33      )/$M33      )*100))</f>
        <v>-100</v>
      </c>
      <c r="T33" s="52">
        <f>IF($E33   =0,0,($P33   /$E33   )*100)</f>
        <v>100</v>
      </c>
      <c r="U33" s="54">
        <f>IF($E33   =0,0,($Q33   /$E33   )*100)</f>
        <v>6.4724919093851128E-5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5500000</v>
      </c>
      <c r="C35" s="92">
        <v>0</v>
      </c>
      <c r="D35" s="92"/>
      <c r="E35" s="92">
        <f t="shared" ref="E35:E40" si="18">$B35      +$C35      +$D35</f>
        <v>5500000</v>
      </c>
      <c r="F35" s="93">
        <v>5500000</v>
      </c>
      <c r="G35" s="94">
        <v>5500000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10583000</v>
      </c>
      <c r="C36" s="92">
        <v>0</v>
      </c>
      <c r="D36" s="92"/>
      <c r="E36" s="92">
        <f t="shared" si="18"/>
        <v>10583000</v>
      </c>
      <c r="F36" s="93">
        <v>10583000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16083000</v>
      </c>
      <c r="C40" s="95">
        <f>SUM(C35:C39)</f>
        <v>0</v>
      </c>
      <c r="D40" s="95"/>
      <c r="E40" s="95">
        <f t="shared" si="18"/>
        <v>16083000</v>
      </c>
      <c r="F40" s="96">
        <f t="shared" ref="F40:O40" si="25">SUM(F35:F39)</f>
        <v>16083000</v>
      </c>
      <c r="G40" s="97">
        <f t="shared" si="25"/>
        <v>5500000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20178000</v>
      </c>
      <c r="C67" s="104">
        <f>SUM(C9:C14,C17:C23,C26:C29,C32,C35:C39,C42:C52,C55:C58,C61:C65)</f>
        <v>0</v>
      </c>
      <c r="D67" s="104"/>
      <c r="E67" s="104">
        <f t="shared" si="35"/>
        <v>20178000</v>
      </c>
      <c r="F67" s="105">
        <f t="shared" ref="F67:O67" si="43">SUM(F9:F14,F17:F23,F26:F29,F32,F35:F39,F42:F52,F55:F58,F61:F65)</f>
        <v>20178000</v>
      </c>
      <c r="G67" s="106">
        <f t="shared" si="43"/>
        <v>9595000</v>
      </c>
      <c r="H67" s="105">
        <f t="shared" si="43"/>
        <v>1267000</v>
      </c>
      <c r="I67" s="106">
        <f t="shared" si="43"/>
        <v>-1607482</v>
      </c>
      <c r="J67" s="105">
        <f t="shared" si="43"/>
        <v>682000</v>
      </c>
      <c r="K67" s="106">
        <f t="shared" si="43"/>
        <v>263268</v>
      </c>
      <c r="L67" s="105">
        <f t="shared" si="43"/>
        <v>873000</v>
      </c>
      <c r="M67" s="106">
        <f t="shared" si="43"/>
        <v>397585</v>
      </c>
      <c r="N67" s="105">
        <f t="shared" si="43"/>
        <v>1213000</v>
      </c>
      <c r="O67" s="106">
        <f t="shared" si="43"/>
        <v>946630</v>
      </c>
      <c r="P67" s="105">
        <f t="shared" si="36"/>
        <v>4035000</v>
      </c>
      <c r="Q67" s="106">
        <f t="shared" si="37"/>
        <v>1</v>
      </c>
      <c r="R67" s="61">
        <f t="shared" si="38"/>
        <v>38.946162657502867</v>
      </c>
      <c r="S67" s="62">
        <f t="shared" si="39"/>
        <v>138.09499855376836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42.053152683689419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1.0422094841063054E-5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22360000</v>
      </c>
      <c r="C69" s="92">
        <v>0</v>
      </c>
      <c r="D69" s="92"/>
      <c r="E69" s="92">
        <f>$B69      +$C69      +$D69</f>
        <v>22360000</v>
      </c>
      <c r="F69" s="93">
        <v>22360000</v>
      </c>
      <c r="G69" s="94">
        <v>22360000</v>
      </c>
      <c r="H69" s="93">
        <v>3945000</v>
      </c>
      <c r="I69" s="94">
        <v>812104</v>
      </c>
      <c r="J69" s="93">
        <v>5778000</v>
      </c>
      <c r="K69" s="94"/>
      <c r="L69" s="93">
        <v>4937000</v>
      </c>
      <c r="M69" s="94"/>
      <c r="N69" s="93">
        <v>7700000</v>
      </c>
      <c r="O69" s="94"/>
      <c r="P69" s="93">
        <f>$H69      +$J69      +$L69      +$N69</f>
        <v>22360000</v>
      </c>
      <c r="Q69" s="94">
        <f>$I69      +$K69      +$M69      +$O69</f>
        <v>812104</v>
      </c>
      <c r="R69" s="48">
        <f>IF(($L69      =0),0,((($N69      -$L69      )/$L69      )*100))</f>
        <v>55.965161028964957</v>
      </c>
      <c r="S69" s="49">
        <f>IF(($M69      =0),0,((($O69      -$M69      )/$M69      )*100))</f>
        <v>0</v>
      </c>
      <c r="T69" s="48">
        <f>IF(($E69      =0),0,(($P69      /$E69      )*100))</f>
        <v>100</v>
      </c>
      <c r="U69" s="50">
        <f>IF(($E69      =0),0,(($Q69      /$E69      )*100))</f>
        <v>3.6319499105545621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22360000</v>
      </c>
      <c r="C70" s="101">
        <f>C69</f>
        <v>0</v>
      </c>
      <c r="D70" s="101"/>
      <c r="E70" s="101">
        <f>$B70      +$C70      +$D70</f>
        <v>22360000</v>
      </c>
      <c r="F70" s="102">
        <f t="shared" ref="F70:O70" si="44">F69</f>
        <v>22360000</v>
      </c>
      <c r="G70" s="103">
        <f t="shared" si="44"/>
        <v>22360000</v>
      </c>
      <c r="H70" s="102">
        <f t="shared" si="44"/>
        <v>3945000</v>
      </c>
      <c r="I70" s="103">
        <f t="shared" si="44"/>
        <v>812104</v>
      </c>
      <c r="J70" s="102">
        <f t="shared" si="44"/>
        <v>5778000</v>
      </c>
      <c r="K70" s="103">
        <f t="shared" si="44"/>
        <v>0</v>
      </c>
      <c r="L70" s="102">
        <f t="shared" si="44"/>
        <v>4937000</v>
      </c>
      <c r="M70" s="103">
        <f t="shared" si="44"/>
        <v>0</v>
      </c>
      <c r="N70" s="102">
        <f t="shared" si="44"/>
        <v>7700000</v>
      </c>
      <c r="O70" s="103">
        <f t="shared" si="44"/>
        <v>0</v>
      </c>
      <c r="P70" s="102">
        <f>$H70      +$J70      +$L70      +$N70</f>
        <v>22360000</v>
      </c>
      <c r="Q70" s="103">
        <f>$I70      +$K70      +$M70      +$O70</f>
        <v>812104</v>
      </c>
      <c r="R70" s="57">
        <f>IF(($L70      =0),0,((($N70      -$L70      )/$L70      )*100))</f>
        <v>55.965161028964957</v>
      </c>
      <c r="S70" s="58">
        <f>IF(($M70      =0),0,((($O70      -$M70      )/$M70      )*100))</f>
        <v>0</v>
      </c>
      <c r="T70" s="57">
        <f>IF($E70   =0,0,($P70   /$E70   )*100)</f>
        <v>100</v>
      </c>
      <c r="U70" s="59">
        <f>IF($E70   =0,0,($Q70   /$E70 )*100)</f>
        <v>3.6319499105545621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22360000</v>
      </c>
      <c r="C71" s="104">
        <f>C69</f>
        <v>0</v>
      </c>
      <c r="D71" s="104"/>
      <c r="E71" s="104">
        <f>$B71      +$C71      +$D71</f>
        <v>22360000</v>
      </c>
      <c r="F71" s="105">
        <f t="shared" ref="F71:O71" si="45">F69</f>
        <v>22360000</v>
      </c>
      <c r="G71" s="106">
        <f t="shared" si="45"/>
        <v>22360000</v>
      </c>
      <c r="H71" s="105">
        <f t="shared" si="45"/>
        <v>3945000</v>
      </c>
      <c r="I71" s="106">
        <f t="shared" si="45"/>
        <v>812104</v>
      </c>
      <c r="J71" s="105">
        <f t="shared" si="45"/>
        <v>5778000</v>
      </c>
      <c r="K71" s="106">
        <f t="shared" si="45"/>
        <v>0</v>
      </c>
      <c r="L71" s="105">
        <f t="shared" si="45"/>
        <v>4937000</v>
      </c>
      <c r="M71" s="106">
        <f t="shared" si="45"/>
        <v>0</v>
      </c>
      <c r="N71" s="105">
        <f t="shared" si="45"/>
        <v>7700000</v>
      </c>
      <c r="O71" s="106">
        <f t="shared" si="45"/>
        <v>0</v>
      </c>
      <c r="P71" s="105">
        <f>$H71      +$J71      +$L71      +$N71</f>
        <v>22360000</v>
      </c>
      <c r="Q71" s="106">
        <f>$I71      +$K71      +$M71      +$O71</f>
        <v>812104</v>
      </c>
      <c r="R71" s="61">
        <f>IF(($L71      =0),0,((($N71      -$L71      )/$L71      )*100))</f>
        <v>55.965161028964957</v>
      </c>
      <c r="S71" s="62">
        <f>IF(($M71      =0),0,((($O71      -$M71      )/$M71      )*100))</f>
        <v>0</v>
      </c>
      <c r="T71" s="61">
        <f>IF($E71   =0,0,($P71   /$E71   )*100)</f>
        <v>100</v>
      </c>
      <c r="U71" s="65">
        <f>IF($E71   =0,0,($Q71   /$E71   )*100)</f>
        <v>3.6319499105545621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42538000</v>
      </c>
      <c r="C72" s="104">
        <f>SUM(C9:C14,C17:C23,C26:C29,C32,C35:C39,C42:C52,C55:C58,C61:C65,C69)</f>
        <v>0</v>
      </c>
      <c r="D72" s="104"/>
      <c r="E72" s="104">
        <f>$B72      +$C72      +$D72</f>
        <v>42538000</v>
      </c>
      <c r="F72" s="105">
        <f t="shared" ref="F72:O72" si="46">SUM(F9:F14,F17:F23,F26:F29,F32,F35:F39,F42:F52,F55:F58,F61:F65,F69)</f>
        <v>42538000</v>
      </c>
      <c r="G72" s="106">
        <f t="shared" si="46"/>
        <v>31955000</v>
      </c>
      <c r="H72" s="105">
        <f t="shared" si="46"/>
        <v>5212000</v>
      </c>
      <c r="I72" s="106">
        <f t="shared" si="46"/>
        <v>-795378</v>
      </c>
      <c r="J72" s="105">
        <f t="shared" si="46"/>
        <v>6460000</v>
      </c>
      <c r="K72" s="106">
        <f t="shared" si="46"/>
        <v>263268</v>
      </c>
      <c r="L72" s="105">
        <f t="shared" si="46"/>
        <v>5810000</v>
      </c>
      <c r="M72" s="106">
        <f t="shared" si="46"/>
        <v>397585</v>
      </c>
      <c r="N72" s="105">
        <f t="shared" si="46"/>
        <v>8913000</v>
      </c>
      <c r="O72" s="106">
        <f t="shared" si="46"/>
        <v>946630</v>
      </c>
      <c r="P72" s="105">
        <f>$H72      +$J72      +$L72      +$N72</f>
        <v>26395000</v>
      </c>
      <c r="Q72" s="106">
        <f>$I72      +$K72      +$M72      +$O72</f>
        <v>812105</v>
      </c>
      <c r="R72" s="61">
        <f>IF(($L72      =0),0,((($N72      -$L72      )/$L72      )*100))</f>
        <v>53.407917383821001</v>
      </c>
      <c r="S72" s="62">
        <f>IF(($M72      =0),0,((($O72      -$M72      )/$M72      )*100))</f>
        <v>138.09499855376836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82.600531998122364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2.5414019715224536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HHzGjqKSlDwbaW+eGio8wu5gG0H/7BiPp/iClWl49juH32+oLbgWTVRSOxO7tQ/BDnsIFxKRu/gzgUYGtrJ2aA==" saltValue="D+L8ETGT1Uvf+po408f5k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152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548000</v>
      </c>
      <c r="I10" s="94">
        <v>541830</v>
      </c>
      <c r="J10" s="93">
        <v>176000</v>
      </c>
      <c r="K10" s="94">
        <v>181810</v>
      </c>
      <c r="L10" s="93">
        <v>879000</v>
      </c>
      <c r="M10" s="94">
        <v>879306</v>
      </c>
      <c r="N10" s="93">
        <v>247000</v>
      </c>
      <c r="O10" s="94">
        <v>247054</v>
      </c>
      <c r="P10" s="93">
        <f t="shared" ref="P10:P15" si="1">$H10      +$J10      +$L10      +$N10</f>
        <v>1850000</v>
      </c>
      <c r="Q10" s="94">
        <f t="shared" ref="Q10:Q15" si="2">$I10      +$K10      +$M10      +$O10</f>
        <v>1850000</v>
      </c>
      <c r="R10" s="48">
        <f t="shared" ref="R10:R15" si="3">IF(($L10      =0),0,((($N10      -$L10      )/$L10      )*100))</f>
        <v>-71.899886234357226</v>
      </c>
      <c r="S10" s="49">
        <f t="shared" ref="S10:S15" si="4">IF(($M10      =0),0,((($O10      -$M10      )/$M10      )*100))</f>
        <v>-71.903523915451501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100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548000</v>
      </c>
      <c r="I15" s="97">
        <f t="shared" si="7"/>
        <v>541830</v>
      </c>
      <c r="J15" s="96">
        <f t="shared" si="7"/>
        <v>176000</v>
      </c>
      <c r="K15" s="97">
        <f t="shared" si="7"/>
        <v>181810</v>
      </c>
      <c r="L15" s="96">
        <f t="shared" si="7"/>
        <v>879000</v>
      </c>
      <c r="M15" s="97">
        <f t="shared" si="7"/>
        <v>879306</v>
      </c>
      <c r="N15" s="96">
        <f t="shared" si="7"/>
        <v>247000</v>
      </c>
      <c r="O15" s="97">
        <f t="shared" si="7"/>
        <v>247054</v>
      </c>
      <c r="P15" s="96">
        <f t="shared" si="1"/>
        <v>1850000</v>
      </c>
      <c r="Q15" s="97">
        <f t="shared" si="2"/>
        <v>1850000</v>
      </c>
      <c r="R15" s="52">
        <f t="shared" si="3"/>
        <v>-71.899886234357226</v>
      </c>
      <c r="S15" s="53">
        <f t="shared" si="4"/>
        <v>-71.903523915451501</v>
      </c>
      <c r="T15" s="52">
        <f>IF((SUM($E9:$E13))=0,0,(P15/(SUM($E9:$E13))*100))</f>
        <v>100</v>
      </c>
      <c r="U15" s="54">
        <f>IF((SUM($E9:$E13))=0,0,(Q15/(SUM($E9:$E13))*100))</f>
        <v>100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1557000</v>
      </c>
      <c r="C32" s="92">
        <v>0</v>
      </c>
      <c r="D32" s="92"/>
      <c r="E32" s="92">
        <f>$B32      +$C32      +$D32</f>
        <v>1557000</v>
      </c>
      <c r="F32" s="93">
        <v>1557000</v>
      </c>
      <c r="G32" s="94">
        <v>1557000</v>
      </c>
      <c r="H32" s="93">
        <v>646000</v>
      </c>
      <c r="I32" s="94">
        <v>558818</v>
      </c>
      <c r="J32" s="93">
        <v>495000</v>
      </c>
      <c r="K32" s="94">
        <v>582408</v>
      </c>
      <c r="L32" s="93">
        <v>296000</v>
      </c>
      <c r="M32" s="94">
        <v>371225</v>
      </c>
      <c r="N32" s="93">
        <v>120000</v>
      </c>
      <c r="O32" s="94">
        <v>45269</v>
      </c>
      <c r="P32" s="93">
        <f>$H32      +$J32      +$L32      +$N32</f>
        <v>1557000</v>
      </c>
      <c r="Q32" s="94">
        <f>$I32      +$K32      +$M32      +$O32</f>
        <v>1557720</v>
      </c>
      <c r="R32" s="48">
        <f>IF(($L32      =0),0,((($N32      -$L32      )/$L32      )*100))</f>
        <v>-59.45945945945946</v>
      </c>
      <c r="S32" s="49">
        <f>IF(($M32      =0),0,((($O32      -$M32      )/$M32      )*100))</f>
        <v>-87.805508788470604</v>
      </c>
      <c r="T32" s="48">
        <f>IF(($E32      =0),0,(($P32      /$E32      )*100))</f>
        <v>100</v>
      </c>
      <c r="U32" s="50">
        <f>IF(($E32      =0),0,(($Q32      /$E32      )*100))</f>
        <v>100.04624277456648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1557000</v>
      </c>
      <c r="C33" s="95">
        <f>C32</f>
        <v>0</v>
      </c>
      <c r="D33" s="95"/>
      <c r="E33" s="95">
        <f>$B33      +$C33      +$D33</f>
        <v>1557000</v>
      </c>
      <c r="F33" s="96">
        <f t="shared" ref="F33:O33" si="17">F32</f>
        <v>1557000</v>
      </c>
      <c r="G33" s="97">
        <f t="shared" si="17"/>
        <v>1557000</v>
      </c>
      <c r="H33" s="96">
        <f t="shared" si="17"/>
        <v>646000</v>
      </c>
      <c r="I33" s="97">
        <f t="shared" si="17"/>
        <v>558818</v>
      </c>
      <c r="J33" s="96">
        <f t="shared" si="17"/>
        <v>495000</v>
      </c>
      <c r="K33" s="97">
        <f t="shared" si="17"/>
        <v>582408</v>
      </c>
      <c r="L33" s="96">
        <f t="shared" si="17"/>
        <v>296000</v>
      </c>
      <c r="M33" s="97">
        <f t="shared" si="17"/>
        <v>371225</v>
      </c>
      <c r="N33" s="96">
        <f t="shared" si="17"/>
        <v>120000</v>
      </c>
      <c r="O33" s="97">
        <f t="shared" si="17"/>
        <v>45269</v>
      </c>
      <c r="P33" s="96">
        <f>$H33      +$J33      +$L33      +$N33</f>
        <v>1557000</v>
      </c>
      <c r="Q33" s="97">
        <f>$I33      +$K33      +$M33      +$O33</f>
        <v>1557720</v>
      </c>
      <c r="R33" s="52">
        <f>IF(($L33      =0),0,((($N33      -$L33      )/$L33      )*100))</f>
        <v>-59.45945945945946</v>
      </c>
      <c r="S33" s="53">
        <f>IF(($M33      =0),0,((($O33      -$M33      )/$M33      )*100))</f>
        <v>-87.805508788470604</v>
      </c>
      <c r="T33" s="52">
        <f>IF($E33   =0,0,($P33   /$E33   )*100)</f>
        <v>100</v>
      </c>
      <c r="U33" s="54">
        <f>IF($E33   =0,0,($Q33   /$E33   )*100)</f>
        <v>100.04624277456648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3407000</v>
      </c>
      <c r="C67" s="104">
        <f>SUM(C9:C14,C17:C23,C26:C29,C32,C35:C39,C42:C52,C55:C58,C61:C65)</f>
        <v>0</v>
      </c>
      <c r="D67" s="104"/>
      <c r="E67" s="104">
        <f t="shared" si="35"/>
        <v>3407000</v>
      </c>
      <c r="F67" s="105">
        <f t="shared" ref="F67:O67" si="43">SUM(F9:F14,F17:F23,F26:F29,F32,F35:F39,F42:F52,F55:F58,F61:F65)</f>
        <v>3407000</v>
      </c>
      <c r="G67" s="106">
        <f t="shared" si="43"/>
        <v>3407000</v>
      </c>
      <c r="H67" s="105">
        <f t="shared" si="43"/>
        <v>1194000</v>
      </c>
      <c r="I67" s="106">
        <f t="shared" si="43"/>
        <v>1100648</v>
      </c>
      <c r="J67" s="105">
        <f t="shared" si="43"/>
        <v>671000</v>
      </c>
      <c r="K67" s="106">
        <f t="shared" si="43"/>
        <v>764218</v>
      </c>
      <c r="L67" s="105">
        <f t="shared" si="43"/>
        <v>1175000</v>
      </c>
      <c r="M67" s="106">
        <f t="shared" si="43"/>
        <v>1250531</v>
      </c>
      <c r="N67" s="105">
        <f t="shared" si="43"/>
        <v>367000</v>
      </c>
      <c r="O67" s="106">
        <f t="shared" si="43"/>
        <v>292323</v>
      </c>
      <c r="P67" s="105">
        <f t="shared" si="36"/>
        <v>3407000</v>
      </c>
      <c r="Q67" s="106">
        <f t="shared" si="37"/>
        <v>3407720</v>
      </c>
      <c r="R67" s="61">
        <f t="shared" si="38"/>
        <v>-68.765957446808514</v>
      </c>
      <c r="S67" s="62">
        <f t="shared" si="39"/>
        <v>-76.62409008653124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100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100.02113296154975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27526000</v>
      </c>
      <c r="C69" s="92">
        <v>15000000</v>
      </c>
      <c r="D69" s="92"/>
      <c r="E69" s="92">
        <f>$B69      +$C69      +$D69</f>
        <v>42526000</v>
      </c>
      <c r="F69" s="93">
        <v>42526000</v>
      </c>
      <c r="G69" s="94">
        <v>42526000</v>
      </c>
      <c r="H69" s="93">
        <v>8397000</v>
      </c>
      <c r="I69" s="94">
        <v>138955</v>
      </c>
      <c r="J69" s="93">
        <v>13923000</v>
      </c>
      <c r="K69" s="94">
        <v>22181240</v>
      </c>
      <c r="L69" s="93">
        <v>5206000</v>
      </c>
      <c r="M69" s="94">
        <v>5205805</v>
      </c>
      <c r="N69" s="93">
        <v>15000000</v>
      </c>
      <c r="O69" s="94">
        <v>15000000</v>
      </c>
      <c r="P69" s="93">
        <f>$H69      +$J69      +$L69      +$N69</f>
        <v>42526000</v>
      </c>
      <c r="Q69" s="94">
        <f>$I69      +$K69      +$M69      +$O69</f>
        <v>42526000</v>
      </c>
      <c r="R69" s="48">
        <f>IF(($L69      =0),0,((($N69      -$L69      )/$L69      )*100))</f>
        <v>188.12908182865925</v>
      </c>
      <c r="S69" s="49">
        <f>IF(($M69      =0),0,((($O69      -$M69      )/$M69      )*100))</f>
        <v>188.1398746207359</v>
      </c>
      <c r="T69" s="48">
        <f>IF(($E69      =0),0,(($P69      /$E69      )*100))</f>
        <v>100</v>
      </c>
      <c r="U69" s="50">
        <f>IF(($E69      =0),0,(($Q69      /$E69      )*100))</f>
        <v>100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27526000</v>
      </c>
      <c r="C70" s="101">
        <f>C69</f>
        <v>15000000</v>
      </c>
      <c r="D70" s="101"/>
      <c r="E70" s="101">
        <f>$B70      +$C70      +$D70</f>
        <v>42526000</v>
      </c>
      <c r="F70" s="102">
        <f t="shared" ref="F70:O70" si="44">F69</f>
        <v>42526000</v>
      </c>
      <c r="G70" s="103">
        <f t="shared" si="44"/>
        <v>42526000</v>
      </c>
      <c r="H70" s="102">
        <f t="shared" si="44"/>
        <v>8397000</v>
      </c>
      <c r="I70" s="103">
        <f t="shared" si="44"/>
        <v>138955</v>
      </c>
      <c r="J70" s="102">
        <f t="shared" si="44"/>
        <v>13923000</v>
      </c>
      <c r="K70" s="103">
        <f t="shared" si="44"/>
        <v>22181240</v>
      </c>
      <c r="L70" s="102">
        <f t="shared" si="44"/>
        <v>5206000</v>
      </c>
      <c r="M70" s="103">
        <f t="shared" si="44"/>
        <v>5205805</v>
      </c>
      <c r="N70" s="102">
        <f t="shared" si="44"/>
        <v>15000000</v>
      </c>
      <c r="O70" s="103">
        <f t="shared" si="44"/>
        <v>15000000</v>
      </c>
      <c r="P70" s="102">
        <f>$H70      +$J70      +$L70      +$N70</f>
        <v>42526000</v>
      </c>
      <c r="Q70" s="103">
        <f>$I70      +$K70      +$M70      +$O70</f>
        <v>42526000</v>
      </c>
      <c r="R70" s="57">
        <f>IF(($L70      =0),0,((($N70      -$L70      )/$L70      )*100))</f>
        <v>188.12908182865925</v>
      </c>
      <c r="S70" s="58">
        <f>IF(($M70      =0),0,((($O70      -$M70      )/$M70      )*100))</f>
        <v>188.1398746207359</v>
      </c>
      <c r="T70" s="57">
        <f>IF($E70   =0,0,($P70   /$E70   )*100)</f>
        <v>100</v>
      </c>
      <c r="U70" s="59">
        <f>IF($E70   =0,0,($Q70   /$E70 )*100)</f>
        <v>100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27526000</v>
      </c>
      <c r="C71" s="104">
        <f>C69</f>
        <v>15000000</v>
      </c>
      <c r="D71" s="104"/>
      <c r="E71" s="104">
        <f>$B71      +$C71      +$D71</f>
        <v>42526000</v>
      </c>
      <c r="F71" s="105">
        <f t="shared" ref="F71:O71" si="45">F69</f>
        <v>42526000</v>
      </c>
      <c r="G71" s="106">
        <f t="shared" si="45"/>
        <v>42526000</v>
      </c>
      <c r="H71" s="105">
        <f t="shared" si="45"/>
        <v>8397000</v>
      </c>
      <c r="I71" s="106">
        <f t="shared" si="45"/>
        <v>138955</v>
      </c>
      <c r="J71" s="105">
        <f t="shared" si="45"/>
        <v>13923000</v>
      </c>
      <c r="K71" s="106">
        <f t="shared" si="45"/>
        <v>22181240</v>
      </c>
      <c r="L71" s="105">
        <f t="shared" si="45"/>
        <v>5206000</v>
      </c>
      <c r="M71" s="106">
        <f t="shared" si="45"/>
        <v>5205805</v>
      </c>
      <c r="N71" s="105">
        <f t="shared" si="45"/>
        <v>15000000</v>
      </c>
      <c r="O71" s="106">
        <f t="shared" si="45"/>
        <v>15000000</v>
      </c>
      <c r="P71" s="105">
        <f>$H71      +$J71      +$L71      +$N71</f>
        <v>42526000</v>
      </c>
      <c r="Q71" s="106">
        <f>$I71      +$K71      +$M71      +$O71</f>
        <v>42526000</v>
      </c>
      <c r="R71" s="61">
        <f>IF(($L71      =0),0,((($N71      -$L71      )/$L71      )*100))</f>
        <v>188.12908182865925</v>
      </c>
      <c r="S71" s="62">
        <f>IF(($M71      =0),0,((($O71      -$M71      )/$M71      )*100))</f>
        <v>188.1398746207359</v>
      </c>
      <c r="T71" s="61">
        <f>IF($E71   =0,0,($P71   /$E71   )*100)</f>
        <v>100</v>
      </c>
      <c r="U71" s="65">
        <f>IF($E71   =0,0,($Q71   /$E71   )*100)</f>
        <v>100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30933000</v>
      </c>
      <c r="C72" s="104">
        <f>SUM(C9:C14,C17:C23,C26:C29,C32,C35:C39,C42:C52,C55:C58,C61:C65,C69)</f>
        <v>15000000</v>
      </c>
      <c r="D72" s="104"/>
      <c r="E72" s="104">
        <f>$B72      +$C72      +$D72</f>
        <v>45933000</v>
      </c>
      <c r="F72" s="105">
        <f t="shared" ref="F72:O72" si="46">SUM(F9:F14,F17:F23,F26:F29,F32,F35:F39,F42:F52,F55:F58,F61:F65,F69)</f>
        <v>45933000</v>
      </c>
      <c r="G72" s="106">
        <f t="shared" si="46"/>
        <v>45933000</v>
      </c>
      <c r="H72" s="105">
        <f t="shared" si="46"/>
        <v>9591000</v>
      </c>
      <c r="I72" s="106">
        <f t="shared" si="46"/>
        <v>1239603</v>
      </c>
      <c r="J72" s="105">
        <f t="shared" si="46"/>
        <v>14594000</v>
      </c>
      <c r="K72" s="106">
        <f t="shared" si="46"/>
        <v>22945458</v>
      </c>
      <c r="L72" s="105">
        <f t="shared" si="46"/>
        <v>6381000</v>
      </c>
      <c r="M72" s="106">
        <f t="shared" si="46"/>
        <v>6456336</v>
      </c>
      <c r="N72" s="105">
        <f t="shared" si="46"/>
        <v>15367000</v>
      </c>
      <c r="O72" s="106">
        <f t="shared" si="46"/>
        <v>15292323</v>
      </c>
      <c r="P72" s="105">
        <f>$H72      +$J72      +$L72      +$N72</f>
        <v>45933000</v>
      </c>
      <c r="Q72" s="106">
        <f>$I72      +$K72      +$M72      +$O72</f>
        <v>45933720</v>
      </c>
      <c r="R72" s="61">
        <f>IF(($L72      =0),0,((($N72      -$L72      )/$L72      )*100))</f>
        <v>140.8243222065507</v>
      </c>
      <c r="S72" s="62">
        <f>IF(($M72      =0),0,((($O72      -$M72      )/$M72      )*100))</f>
        <v>136.8576077824946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100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100.00156750048986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4f5QRB6yjC1D9ojmxfb+k+6o1tEH/5WSOyxQonLCLd5PFj/1/aZSkKNySWimN0HtNONzyLCQeShKNsySp+UJ0A==" saltValue="LMWi9NWd0Z9jTLQX/SOYj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153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2450000</v>
      </c>
      <c r="C10" s="92">
        <v>0</v>
      </c>
      <c r="D10" s="92"/>
      <c r="E10" s="92">
        <f t="shared" ref="E10:E15" si="0">$B10      +$C10      +$D10</f>
        <v>2450000</v>
      </c>
      <c r="F10" s="93">
        <v>2450000</v>
      </c>
      <c r="G10" s="94">
        <v>2450000</v>
      </c>
      <c r="H10" s="93">
        <v>848000</v>
      </c>
      <c r="I10" s="94"/>
      <c r="J10" s="93">
        <v>911000</v>
      </c>
      <c r="K10" s="94"/>
      <c r="L10" s="93">
        <v>213000</v>
      </c>
      <c r="M10" s="94"/>
      <c r="N10" s="93">
        <v>477000</v>
      </c>
      <c r="O10" s="94">
        <v>2450000</v>
      </c>
      <c r="P10" s="93">
        <f t="shared" ref="P10:P15" si="1">$H10      +$J10      +$L10      +$N10</f>
        <v>2449000</v>
      </c>
      <c r="Q10" s="94">
        <f t="shared" ref="Q10:Q15" si="2">$I10      +$K10      +$M10      +$O10</f>
        <v>2450000</v>
      </c>
      <c r="R10" s="48">
        <f t="shared" ref="R10:R15" si="3">IF(($L10      =0),0,((($N10      -$L10      )/$L10      )*100))</f>
        <v>123.94366197183098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99.959183673469383</v>
      </c>
      <c r="U10" s="50">
        <f t="shared" ref="U10:U14" si="6">IF(($E10      =0),0,(($Q10      /$E10      )*100))</f>
        <v>100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2450000</v>
      </c>
      <c r="C15" s="95">
        <f>SUM(C9:C14)</f>
        <v>0</v>
      </c>
      <c r="D15" s="95"/>
      <c r="E15" s="95">
        <f t="shared" si="0"/>
        <v>2450000</v>
      </c>
      <c r="F15" s="96">
        <f t="shared" ref="F15:O15" si="7">SUM(F9:F14)</f>
        <v>2450000</v>
      </c>
      <c r="G15" s="97">
        <f t="shared" si="7"/>
        <v>2450000</v>
      </c>
      <c r="H15" s="96">
        <f t="shared" si="7"/>
        <v>848000</v>
      </c>
      <c r="I15" s="97">
        <f t="shared" si="7"/>
        <v>0</v>
      </c>
      <c r="J15" s="96">
        <f t="shared" si="7"/>
        <v>911000</v>
      </c>
      <c r="K15" s="97">
        <f t="shared" si="7"/>
        <v>0</v>
      </c>
      <c r="L15" s="96">
        <f t="shared" si="7"/>
        <v>213000</v>
      </c>
      <c r="M15" s="97">
        <f t="shared" si="7"/>
        <v>0</v>
      </c>
      <c r="N15" s="96">
        <f t="shared" si="7"/>
        <v>477000</v>
      </c>
      <c r="O15" s="97">
        <f t="shared" si="7"/>
        <v>2450000</v>
      </c>
      <c r="P15" s="96">
        <f t="shared" si="1"/>
        <v>2449000</v>
      </c>
      <c r="Q15" s="97">
        <f t="shared" si="2"/>
        <v>2450000</v>
      </c>
      <c r="R15" s="52">
        <f t="shared" si="3"/>
        <v>123.94366197183098</v>
      </c>
      <c r="S15" s="53">
        <f t="shared" si="4"/>
        <v>0</v>
      </c>
      <c r="T15" s="52">
        <f>IF((SUM($E9:$E13))=0,0,(P15/(SUM($E9:$E13))*100))</f>
        <v>99.959183673469383</v>
      </c>
      <c r="U15" s="54">
        <f>IF((SUM($E9:$E13))=0,0,(Q15/(SUM($E9:$E13))*100))</f>
        <v>100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134750000</v>
      </c>
      <c r="C17" s="92">
        <v>-4000000</v>
      </c>
      <c r="D17" s="92"/>
      <c r="E17" s="92">
        <f t="shared" ref="E17:E24" si="8">$B17      +$C17      +$D17</f>
        <v>130750000</v>
      </c>
      <c r="F17" s="93">
        <v>130750000</v>
      </c>
      <c r="G17" s="94">
        <v>130750000</v>
      </c>
      <c r="H17" s="93">
        <v>20005000</v>
      </c>
      <c r="I17" s="94"/>
      <c r="J17" s="93">
        <v>37664000</v>
      </c>
      <c r="K17" s="94">
        <v>27244841</v>
      </c>
      <c r="L17" s="93">
        <v>46103000</v>
      </c>
      <c r="M17" s="94">
        <v>54561800</v>
      </c>
      <c r="N17" s="93">
        <v>26978000</v>
      </c>
      <c r="O17" s="94">
        <v>34934619</v>
      </c>
      <c r="P17" s="93">
        <f t="shared" ref="P17:P24" si="9">$H17      +$J17      +$L17      +$N17</f>
        <v>130750000</v>
      </c>
      <c r="Q17" s="94">
        <f t="shared" ref="Q17:Q24" si="10">$I17      +$K17      +$M17      +$O17</f>
        <v>116741260</v>
      </c>
      <c r="R17" s="48">
        <f t="shared" ref="R17:R24" si="11">IF(($L17      =0),0,((($N17      -$L17      )/$L17      )*100))</f>
        <v>-41.483200659393098</v>
      </c>
      <c r="S17" s="49">
        <f t="shared" ref="S17:S24" si="12">IF(($M17      =0),0,((($O17      -$M17      )/$M17      )*100))</f>
        <v>-35.97238544182926</v>
      </c>
      <c r="T17" s="48">
        <f t="shared" ref="T17:T23" si="13">IF(($E17      =0),0,(($P17      /$E17      )*100))</f>
        <v>100</v>
      </c>
      <c r="U17" s="50">
        <f t="shared" ref="U17:U23" si="14">IF(($E17      =0),0,(($Q17      /$E17      )*100))</f>
        <v>89.285858508604207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134750000</v>
      </c>
      <c r="C24" s="95">
        <f>SUM(C17:C23)</f>
        <v>-4000000</v>
      </c>
      <c r="D24" s="95"/>
      <c r="E24" s="95">
        <f t="shared" si="8"/>
        <v>130750000</v>
      </c>
      <c r="F24" s="96">
        <f t="shared" ref="F24:O24" si="15">SUM(F17:F23)</f>
        <v>130750000</v>
      </c>
      <c r="G24" s="97">
        <f t="shared" si="15"/>
        <v>130750000</v>
      </c>
      <c r="H24" s="96">
        <f t="shared" si="15"/>
        <v>20005000</v>
      </c>
      <c r="I24" s="97">
        <f t="shared" si="15"/>
        <v>0</v>
      </c>
      <c r="J24" s="96">
        <f t="shared" si="15"/>
        <v>37664000</v>
      </c>
      <c r="K24" s="97">
        <f t="shared" si="15"/>
        <v>27244841</v>
      </c>
      <c r="L24" s="96">
        <f t="shared" si="15"/>
        <v>46103000</v>
      </c>
      <c r="M24" s="97">
        <f t="shared" si="15"/>
        <v>54561800</v>
      </c>
      <c r="N24" s="96">
        <f t="shared" si="15"/>
        <v>26978000</v>
      </c>
      <c r="O24" s="97">
        <f t="shared" si="15"/>
        <v>34934619</v>
      </c>
      <c r="P24" s="96">
        <f t="shared" si="9"/>
        <v>130750000</v>
      </c>
      <c r="Q24" s="97">
        <f t="shared" si="10"/>
        <v>116741260</v>
      </c>
      <c r="R24" s="52">
        <f t="shared" si="11"/>
        <v>-41.483200659393098</v>
      </c>
      <c r="S24" s="53">
        <f t="shared" si="12"/>
        <v>-35.97238544182926</v>
      </c>
      <c r="T24" s="52">
        <f>IF(($E24-$E19-$E23)   =0,0,($P24   /($E24-$E19-$E23)   )*100)</f>
        <v>100</v>
      </c>
      <c r="U24" s="54">
        <f>IF(($E24-$E19-$E23)   =0,0,($Q24   /($E24-$E19-$E23)   )*100)</f>
        <v>89.285858508604207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3417000</v>
      </c>
      <c r="C32" s="92">
        <v>0</v>
      </c>
      <c r="D32" s="92"/>
      <c r="E32" s="92">
        <f>$B32      +$C32      +$D32</f>
        <v>3417000</v>
      </c>
      <c r="F32" s="93">
        <v>3417000</v>
      </c>
      <c r="G32" s="94">
        <v>3417000</v>
      </c>
      <c r="H32" s="93">
        <v>929000</v>
      </c>
      <c r="I32" s="94"/>
      <c r="J32" s="93">
        <v>664000</v>
      </c>
      <c r="K32" s="94">
        <v>500898</v>
      </c>
      <c r="L32" s="93">
        <v>765000</v>
      </c>
      <c r="M32" s="94">
        <v>1206588</v>
      </c>
      <c r="N32" s="93">
        <v>1059000</v>
      </c>
      <c r="O32" s="94">
        <v>1709514</v>
      </c>
      <c r="P32" s="93">
        <f>$H32      +$J32      +$L32      +$N32</f>
        <v>3417000</v>
      </c>
      <c r="Q32" s="94">
        <f>$I32      +$K32      +$M32      +$O32</f>
        <v>3417000</v>
      </c>
      <c r="R32" s="48">
        <f>IF(($L32      =0),0,((($N32      -$L32      )/$L32      )*100))</f>
        <v>38.431372549019613</v>
      </c>
      <c r="S32" s="49">
        <f>IF(($M32      =0),0,((($O32      -$M32      )/$M32      )*100))</f>
        <v>41.681667644630977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3417000</v>
      </c>
      <c r="C33" s="95">
        <f>C32</f>
        <v>0</v>
      </c>
      <c r="D33" s="95"/>
      <c r="E33" s="95">
        <f>$B33      +$C33      +$D33</f>
        <v>3417000</v>
      </c>
      <c r="F33" s="96">
        <f t="shared" ref="F33:O33" si="17">F32</f>
        <v>3417000</v>
      </c>
      <c r="G33" s="97">
        <f t="shared" si="17"/>
        <v>3417000</v>
      </c>
      <c r="H33" s="96">
        <f t="shared" si="17"/>
        <v>929000</v>
      </c>
      <c r="I33" s="97">
        <f t="shared" si="17"/>
        <v>0</v>
      </c>
      <c r="J33" s="96">
        <f t="shared" si="17"/>
        <v>664000</v>
      </c>
      <c r="K33" s="97">
        <f t="shared" si="17"/>
        <v>500898</v>
      </c>
      <c r="L33" s="96">
        <f t="shared" si="17"/>
        <v>765000</v>
      </c>
      <c r="M33" s="97">
        <f t="shared" si="17"/>
        <v>1206588</v>
      </c>
      <c r="N33" s="96">
        <f t="shared" si="17"/>
        <v>1059000</v>
      </c>
      <c r="O33" s="97">
        <f t="shared" si="17"/>
        <v>1709514</v>
      </c>
      <c r="P33" s="96">
        <f>$H33      +$J33      +$L33      +$N33</f>
        <v>3417000</v>
      </c>
      <c r="Q33" s="97">
        <f>$I33      +$K33      +$M33      +$O33</f>
        <v>3417000</v>
      </c>
      <c r="R33" s="52">
        <f>IF(($L33      =0),0,((($N33      -$L33      )/$L33      )*100))</f>
        <v>38.431372549019613</v>
      </c>
      <c r="S33" s="53">
        <f>IF(($M33      =0),0,((($O33      -$M33      )/$M33      )*100))</f>
        <v>41.681667644630977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6811000</v>
      </c>
      <c r="C36" s="92">
        <v>0</v>
      </c>
      <c r="D36" s="92"/>
      <c r="E36" s="92">
        <f t="shared" si="18"/>
        <v>6811000</v>
      </c>
      <c r="F36" s="93">
        <v>6811000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4000000</v>
      </c>
      <c r="C38" s="92">
        <v>0</v>
      </c>
      <c r="D38" s="92"/>
      <c r="E38" s="92">
        <f t="shared" si="18"/>
        <v>4000000</v>
      </c>
      <c r="F38" s="93">
        <v>4000000</v>
      </c>
      <c r="G38" s="94">
        <v>4000000</v>
      </c>
      <c r="H38" s="93"/>
      <c r="I38" s="94"/>
      <c r="J38" s="93">
        <v>81000</v>
      </c>
      <c r="K38" s="94"/>
      <c r="L38" s="93">
        <v>2022000</v>
      </c>
      <c r="M38" s="94">
        <v>17382376</v>
      </c>
      <c r="N38" s="93">
        <v>1217000</v>
      </c>
      <c r="O38" s="94">
        <v>-15692110</v>
      </c>
      <c r="P38" s="93">
        <f t="shared" si="19"/>
        <v>3320000</v>
      </c>
      <c r="Q38" s="94">
        <f t="shared" si="20"/>
        <v>1690266</v>
      </c>
      <c r="R38" s="48">
        <f t="shared" si="21"/>
        <v>-39.812067260138477</v>
      </c>
      <c r="S38" s="49">
        <f t="shared" si="22"/>
        <v>-190.27597838178164</v>
      </c>
      <c r="T38" s="48">
        <f t="shared" si="23"/>
        <v>83</v>
      </c>
      <c r="U38" s="50">
        <f t="shared" si="24"/>
        <v>42.25665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10811000</v>
      </c>
      <c r="C40" s="95">
        <f>SUM(C35:C39)</f>
        <v>0</v>
      </c>
      <c r="D40" s="95"/>
      <c r="E40" s="95">
        <f t="shared" si="18"/>
        <v>10811000</v>
      </c>
      <c r="F40" s="96">
        <f t="shared" ref="F40:O40" si="25">SUM(F35:F39)</f>
        <v>10811000</v>
      </c>
      <c r="G40" s="97">
        <f t="shared" si="25"/>
        <v>4000000</v>
      </c>
      <c r="H40" s="96">
        <f t="shared" si="25"/>
        <v>0</v>
      </c>
      <c r="I40" s="97">
        <f t="shared" si="25"/>
        <v>0</v>
      </c>
      <c r="J40" s="96">
        <f t="shared" si="25"/>
        <v>81000</v>
      </c>
      <c r="K40" s="97">
        <f t="shared" si="25"/>
        <v>0</v>
      </c>
      <c r="L40" s="96">
        <f t="shared" si="25"/>
        <v>2022000</v>
      </c>
      <c r="M40" s="97">
        <f t="shared" si="25"/>
        <v>17382376</v>
      </c>
      <c r="N40" s="96">
        <f t="shared" si="25"/>
        <v>1217000</v>
      </c>
      <c r="O40" s="97">
        <f t="shared" si="25"/>
        <v>-15692110</v>
      </c>
      <c r="P40" s="96">
        <f t="shared" si="19"/>
        <v>3320000</v>
      </c>
      <c r="Q40" s="97">
        <f t="shared" si="20"/>
        <v>1690266</v>
      </c>
      <c r="R40" s="52">
        <f t="shared" si="21"/>
        <v>-39.812067260138477</v>
      </c>
      <c r="S40" s="53">
        <f t="shared" si="22"/>
        <v>-190.27597838178164</v>
      </c>
      <c r="T40" s="52">
        <f>IF((+$E35+$E38) =0,0,(P40   /(+$E35+$E38) )*100)</f>
        <v>83</v>
      </c>
      <c r="U40" s="54">
        <f>IF((+$E35+$E38) =0,0,(Q40   /(+$E35+$E38) )*100)</f>
        <v>42.25665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30000000</v>
      </c>
      <c r="C51" s="92">
        <v>10000000</v>
      </c>
      <c r="D51" s="92"/>
      <c r="E51" s="92">
        <f t="shared" si="26"/>
        <v>40000000</v>
      </c>
      <c r="F51" s="93">
        <v>40000000</v>
      </c>
      <c r="G51" s="94">
        <v>40000000</v>
      </c>
      <c r="H51" s="93">
        <v>6573000</v>
      </c>
      <c r="I51" s="94"/>
      <c r="J51" s="93">
        <v>12072000</v>
      </c>
      <c r="K51" s="94"/>
      <c r="L51" s="93">
        <v>510000</v>
      </c>
      <c r="M51" s="94"/>
      <c r="N51" s="93"/>
      <c r="O51" s="94">
        <v>28254535</v>
      </c>
      <c r="P51" s="93">
        <f t="shared" si="27"/>
        <v>19155000</v>
      </c>
      <c r="Q51" s="94">
        <f t="shared" si="28"/>
        <v>28254535</v>
      </c>
      <c r="R51" s="48">
        <f t="shared" si="29"/>
        <v>-100</v>
      </c>
      <c r="S51" s="49">
        <f t="shared" si="30"/>
        <v>0</v>
      </c>
      <c r="T51" s="48">
        <f t="shared" si="31"/>
        <v>47.887500000000003</v>
      </c>
      <c r="U51" s="50">
        <f t="shared" si="32"/>
        <v>70.636337499999996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30000000</v>
      </c>
      <c r="C53" s="95">
        <f>SUM(C42:C52)</f>
        <v>10000000</v>
      </c>
      <c r="D53" s="95"/>
      <c r="E53" s="95">
        <f t="shared" si="26"/>
        <v>40000000</v>
      </c>
      <c r="F53" s="96">
        <f t="shared" ref="F53:O53" si="33">SUM(F42:F52)</f>
        <v>40000000</v>
      </c>
      <c r="G53" s="97">
        <f t="shared" si="33"/>
        <v>40000000</v>
      </c>
      <c r="H53" s="96">
        <f t="shared" si="33"/>
        <v>6573000</v>
      </c>
      <c r="I53" s="97">
        <f t="shared" si="33"/>
        <v>0</v>
      </c>
      <c r="J53" s="96">
        <f t="shared" si="33"/>
        <v>12072000</v>
      </c>
      <c r="K53" s="97">
        <f t="shared" si="33"/>
        <v>0</v>
      </c>
      <c r="L53" s="96">
        <f t="shared" si="33"/>
        <v>510000</v>
      </c>
      <c r="M53" s="97">
        <f t="shared" si="33"/>
        <v>0</v>
      </c>
      <c r="N53" s="96">
        <f t="shared" si="33"/>
        <v>0</v>
      </c>
      <c r="O53" s="97">
        <f t="shared" si="33"/>
        <v>28254535</v>
      </c>
      <c r="P53" s="96">
        <f t="shared" si="27"/>
        <v>19155000</v>
      </c>
      <c r="Q53" s="97">
        <f t="shared" si="28"/>
        <v>28254535</v>
      </c>
      <c r="R53" s="52">
        <f t="shared" si="29"/>
        <v>-100</v>
      </c>
      <c r="S53" s="53">
        <f t="shared" si="30"/>
        <v>0</v>
      </c>
      <c r="T53" s="52">
        <f>IF((+$E43+$E45+$E47+$E48+$E51) =0,0,(P53   /(+$E43+$E45+$E47+$E48+$E51) )*100)</f>
        <v>47.887500000000003</v>
      </c>
      <c r="U53" s="54">
        <f>IF((+$E43+$E45+$E47+$E48+$E51) =0,0,(Q53   /(+$E43+$E45+$E47+$E48+$E51) )*100)</f>
        <v>70.636337499999996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181428000</v>
      </c>
      <c r="C67" s="104">
        <f>SUM(C9:C14,C17:C23,C26:C29,C32,C35:C39,C42:C52,C55:C58,C61:C65)</f>
        <v>6000000</v>
      </c>
      <c r="D67" s="104"/>
      <c r="E67" s="104">
        <f t="shared" si="35"/>
        <v>187428000</v>
      </c>
      <c r="F67" s="105">
        <f t="shared" ref="F67:O67" si="43">SUM(F9:F14,F17:F23,F26:F29,F32,F35:F39,F42:F52,F55:F58,F61:F65)</f>
        <v>187428000</v>
      </c>
      <c r="G67" s="106">
        <f t="shared" si="43"/>
        <v>180617000</v>
      </c>
      <c r="H67" s="105">
        <f t="shared" si="43"/>
        <v>28355000</v>
      </c>
      <c r="I67" s="106">
        <f t="shared" si="43"/>
        <v>0</v>
      </c>
      <c r="J67" s="105">
        <f t="shared" si="43"/>
        <v>51392000</v>
      </c>
      <c r="K67" s="106">
        <f t="shared" si="43"/>
        <v>27745739</v>
      </c>
      <c r="L67" s="105">
        <f t="shared" si="43"/>
        <v>49613000</v>
      </c>
      <c r="M67" s="106">
        <f t="shared" si="43"/>
        <v>73150764</v>
      </c>
      <c r="N67" s="105">
        <f t="shared" si="43"/>
        <v>29731000</v>
      </c>
      <c r="O67" s="106">
        <f t="shared" si="43"/>
        <v>51656558</v>
      </c>
      <c r="P67" s="105">
        <f t="shared" si="36"/>
        <v>159091000</v>
      </c>
      <c r="Q67" s="106">
        <f t="shared" si="37"/>
        <v>152553061</v>
      </c>
      <c r="R67" s="61">
        <f t="shared" si="38"/>
        <v>-40.074174107592768</v>
      </c>
      <c r="S67" s="62">
        <f t="shared" si="39"/>
        <v>-29.383433370566024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88.081963491808636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84.462182961736715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0</v>
      </c>
      <c r="C69" s="92">
        <v>0</v>
      </c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IF(($L69      =0),0,((($N69      -$L69      )/$L69      )*100))</f>
        <v>0</v>
      </c>
      <c r="S69" s="49">
        <f>IF(($M69      =0),0,((($O69      -$M69      )/$M69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0</v>
      </c>
      <c r="C70" s="101">
        <f>C69</f>
        <v>0</v>
      </c>
      <c r="D70" s="101"/>
      <c r="E70" s="101">
        <f>$B70      +$C70      +$D70</f>
        <v>0</v>
      </c>
      <c r="F70" s="102">
        <f t="shared" ref="F70:O70" si="44">F69</f>
        <v>0</v>
      </c>
      <c r="G70" s="103">
        <f t="shared" si="44"/>
        <v>0</v>
      </c>
      <c r="H70" s="102">
        <f t="shared" si="44"/>
        <v>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0</v>
      </c>
      <c r="R70" s="57">
        <f>IF(($L70      =0),0,((($N70      -$L70      )/$L70      )*100))</f>
        <v>0</v>
      </c>
      <c r="S70" s="58">
        <f>IF(($M70      =0),0,((($O70      -$M70      )/$M70      )*100))</f>
        <v>0</v>
      </c>
      <c r="T70" s="57">
        <f>IF($E70   =0,0,($P70   /$E70   )*100)</f>
        <v>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0</v>
      </c>
      <c r="C71" s="104">
        <f>C69</f>
        <v>0</v>
      </c>
      <c r="D71" s="104"/>
      <c r="E71" s="104">
        <f>$B71      +$C71      +$D71</f>
        <v>0</v>
      </c>
      <c r="F71" s="105">
        <f t="shared" ref="F71:O71" si="45">F69</f>
        <v>0</v>
      </c>
      <c r="G71" s="106">
        <f t="shared" si="45"/>
        <v>0</v>
      </c>
      <c r="H71" s="105">
        <f t="shared" si="45"/>
        <v>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0</v>
      </c>
      <c r="R71" s="61">
        <f>IF(($L71      =0),0,((($N71      -$L71      )/$L71      )*100))</f>
        <v>0</v>
      </c>
      <c r="S71" s="62">
        <f>IF(($M71      =0),0,((($O71      -$M71      )/$M71      )*100))</f>
        <v>0</v>
      </c>
      <c r="T71" s="61">
        <f>IF($E71   =0,0,($P71   /$E71   )*100)</f>
        <v>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181428000</v>
      </c>
      <c r="C72" s="104">
        <f>SUM(C9:C14,C17:C23,C26:C29,C32,C35:C39,C42:C52,C55:C58,C61:C65,C69)</f>
        <v>6000000</v>
      </c>
      <c r="D72" s="104"/>
      <c r="E72" s="104">
        <f>$B72      +$C72      +$D72</f>
        <v>187428000</v>
      </c>
      <c r="F72" s="105">
        <f t="shared" ref="F72:O72" si="46">SUM(F9:F14,F17:F23,F26:F29,F32,F35:F39,F42:F52,F55:F58,F61:F65,F69)</f>
        <v>187428000</v>
      </c>
      <c r="G72" s="106">
        <f t="shared" si="46"/>
        <v>180617000</v>
      </c>
      <c r="H72" s="105">
        <f t="shared" si="46"/>
        <v>28355000</v>
      </c>
      <c r="I72" s="106">
        <f t="shared" si="46"/>
        <v>0</v>
      </c>
      <c r="J72" s="105">
        <f t="shared" si="46"/>
        <v>51392000</v>
      </c>
      <c r="K72" s="106">
        <f t="shared" si="46"/>
        <v>27745739</v>
      </c>
      <c r="L72" s="105">
        <f t="shared" si="46"/>
        <v>49613000</v>
      </c>
      <c r="M72" s="106">
        <f t="shared" si="46"/>
        <v>73150764</v>
      </c>
      <c r="N72" s="105">
        <f t="shared" si="46"/>
        <v>29731000</v>
      </c>
      <c r="O72" s="106">
        <f t="shared" si="46"/>
        <v>51656558</v>
      </c>
      <c r="P72" s="105">
        <f>$H72      +$J72      +$L72      +$N72</f>
        <v>159091000</v>
      </c>
      <c r="Q72" s="106">
        <f>$I72      +$K72      +$M72      +$O72</f>
        <v>152553061</v>
      </c>
      <c r="R72" s="61">
        <f>IF(($L72      =0),0,((($N72      -$L72      )/$L72      )*100))</f>
        <v>-40.074174107592768</v>
      </c>
      <c r="S72" s="62">
        <f>IF(($M72      =0),0,((($O72      -$M72      )/$M72      )*100))</f>
        <v>-29.383433370566024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88.081963491808636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84.462182961736715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uzz9H7se8ABLSQOsWeMPg0BxS3bCF55Gpj5dbP+jvO0tiTXKmepQr2WoiHa3n7GD/hT6RRBlx9ijUdZkiT53yQ==" saltValue="59jED2UEuRRC9jQNmUePZ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154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1720000</v>
      </c>
      <c r="C10" s="92">
        <v>0</v>
      </c>
      <c r="D10" s="92"/>
      <c r="E10" s="92">
        <f t="shared" ref="E10:E15" si="0">$B10      +$C10      +$D10</f>
        <v>1720000</v>
      </c>
      <c r="F10" s="93">
        <v>1720000</v>
      </c>
      <c r="G10" s="94">
        <v>1720000</v>
      </c>
      <c r="H10" s="93">
        <v>1211000</v>
      </c>
      <c r="I10" s="94">
        <v>1211728</v>
      </c>
      <c r="J10" s="93">
        <v>126000</v>
      </c>
      <c r="K10" s="94">
        <v>126151</v>
      </c>
      <c r="L10" s="93">
        <v>150000</v>
      </c>
      <c r="M10" s="94">
        <v>150985</v>
      </c>
      <c r="N10" s="93">
        <v>206000</v>
      </c>
      <c r="O10" s="94">
        <v>206130</v>
      </c>
      <c r="P10" s="93">
        <f t="shared" ref="P10:P15" si="1">$H10      +$J10      +$L10      +$N10</f>
        <v>1693000</v>
      </c>
      <c r="Q10" s="94">
        <f t="shared" ref="Q10:Q15" si="2">$I10      +$K10      +$M10      +$O10</f>
        <v>1694994</v>
      </c>
      <c r="R10" s="48">
        <f t="shared" ref="R10:R15" si="3">IF(($L10      =0),0,((($N10      -$L10      )/$L10      )*100))</f>
        <v>37.333333333333336</v>
      </c>
      <c r="S10" s="49">
        <f t="shared" ref="S10:S15" si="4">IF(($M10      =0),0,((($O10      -$M10      )/$M10      )*100))</f>
        <v>36.523495711494519</v>
      </c>
      <c r="T10" s="48">
        <f t="shared" ref="T10:T14" si="5">IF(($E10      =0),0,(($P10      /$E10      )*100))</f>
        <v>98.430232558139537</v>
      </c>
      <c r="U10" s="50">
        <f t="shared" ref="U10:U14" si="6">IF(($E10      =0),0,(($Q10      /$E10      )*100))</f>
        <v>98.546162790697679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1720000</v>
      </c>
      <c r="C15" s="95">
        <f>SUM(C9:C14)</f>
        <v>0</v>
      </c>
      <c r="D15" s="95"/>
      <c r="E15" s="95">
        <f t="shared" si="0"/>
        <v>1720000</v>
      </c>
      <c r="F15" s="96">
        <f t="shared" ref="F15:O15" si="7">SUM(F9:F14)</f>
        <v>1720000</v>
      </c>
      <c r="G15" s="97">
        <f t="shared" si="7"/>
        <v>1720000</v>
      </c>
      <c r="H15" s="96">
        <f t="shared" si="7"/>
        <v>1211000</v>
      </c>
      <c r="I15" s="97">
        <f t="shared" si="7"/>
        <v>1211728</v>
      </c>
      <c r="J15" s="96">
        <f t="shared" si="7"/>
        <v>126000</v>
      </c>
      <c r="K15" s="97">
        <f t="shared" si="7"/>
        <v>126151</v>
      </c>
      <c r="L15" s="96">
        <f t="shared" si="7"/>
        <v>150000</v>
      </c>
      <c r="M15" s="97">
        <f t="shared" si="7"/>
        <v>150985</v>
      </c>
      <c r="N15" s="96">
        <f t="shared" si="7"/>
        <v>206000</v>
      </c>
      <c r="O15" s="97">
        <f t="shared" si="7"/>
        <v>206130</v>
      </c>
      <c r="P15" s="96">
        <f t="shared" si="1"/>
        <v>1693000</v>
      </c>
      <c r="Q15" s="97">
        <f t="shared" si="2"/>
        <v>1694994</v>
      </c>
      <c r="R15" s="52">
        <f t="shared" si="3"/>
        <v>37.333333333333336</v>
      </c>
      <c r="S15" s="53">
        <f t="shared" si="4"/>
        <v>36.523495711494519</v>
      </c>
      <c r="T15" s="52">
        <f>IF((SUM($E9:$E13))=0,0,(P15/(SUM($E9:$E13))*100))</f>
        <v>98.430232558139537</v>
      </c>
      <c r="U15" s="54">
        <f>IF((SUM($E9:$E13))=0,0,(Q15/(SUM($E9:$E13))*100))</f>
        <v>98.546162790697679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3416000</v>
      </c>
      <c r="C32" s="92">
        <v>0</v>
      </c>
      <c r="D32" s="92"/>
      <c r="E32" s="92">
        <f>$B32      +$C32      +$D32</f>
        <v>3416000</v>
      </c>
      <c r="F32" s="93">
        <v>3416000</v>
      </c>
      <c r="G32" s="94">
        <v>3416000</v>
      </c>
      <c r="H32" s="93">
        <v>225000</v>
      </c>
      <c r="I32" s="94">
        <v>954602</v>
      </c>
      <c r="J32" s="93"/>
      <c r="K32" s="94">
        <v>1095396</v>
      </c>
      <c r="L32" s="93">
        <v>1317000</v>
      </c>
      <c r="M32" s="94">
        <v>1316233</v>
      </c>
      <c r="N32" s="93">
        <v>1874000</v>
      </c>
      <c r="O32" s="94">
        <v>49770</v>
      </c>
      <c r="P32" s="93">
        <f>$H32      +$J32      +$L32      +$N32</f>
        <v>3416000</v>
      </c>
      <c r="Q32" s="94">
        <f>$I32      +$K32      +$M32      +$O32</f>
        <v>3416001</v>
      </c>
      <c r="R32" s="48">
        <f>IF(($L32      =0),0,((($N32      -$L32      )/$L32      )*100))</f>
        <v>42.293090356871673</v>
      </c>
      <c r="S32" s="49">
        <f>IF(($M32      =0),0,((($O32      -$M32      )/$M32      )*100))</f>
        <v>-96.218754582205435</v>
      </c>
      <c r="T32" s="48">
        <f>IF(($E32      =0),0,(($P32      /$E32      )*100))</f>
        <v>100</v>
      </c>
      <c r="U32" s="50">
        <f>IF(($E32      =0),0,(($Q32      /$E32      )*100))</f>
        <v>100.00002927400469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3416000</v>
      </c>
      <c r="C33" s="95">
        <f>C32</f>
        <v>0</v>
      </c>
      <c r="D33" s="95"/>
      <c r="E33" s="95">
        <f>$B33      +$C33      +$D33</f>
        <v>3416000</v>
      </c>
      <c r="F33" s="96">
        <f t="shared" ref="F33:O33" si="17">F32</f>
        <v>3416000</v>
      </c>
      <c r="G33" s="97">
        <f t="shared" si="17"/>
        <v>3416000</v>
      </c>
      <c r="H33" s="96">
        <f t="shared" si="17"/>
        <v>225000</v>
      </c>
      <c r="I33" s="97">
        <f t="shared" si="17"/>
        <v>954602</v>
      </c>
      <c r="J33" s="96">
        <f t="shared" si="17"/>
        <v>0</v>
      </c>
      <c r="K33" s="97">
        <f t="shared" si="17"/>
        <v>1095396</v>
      </c>
      <c r="L33" s="96">
        <f t="shared" si="17"/>
        <v>1317000</v>
      </c>
      <c r="M33" s="97">
        <f t="shared" si="17"/>
        <v>1316233</v>
      </c>
      <c r="N33" s="96">
        <f t="shared" si="17"/>
        <v>1874000</v>
      </c>
      <c r="O33" s="97">
        <f t="shared" si="17"/>
        <v>49770</v>
      </c>
      <c r="P33" s="96">
        <f>$H33      +$J33      +$L33      +$N33</f>
        <v>3416000</v>
      </c>
      <c r="Q33" s="97">
        <f>$I33      +$K33      +$M33      +$O33</f>
        <v>3416001</v>
      </c>
      <c r="R33" s="52">
        <f>IF(($L33      =0),0,((($N33      -$L33      )/$L33      )*100))</f>
        <v>42.293090356871673</v>
      </c>
      <c r="S33" s="53">
        <f>IF(($M33      =0),0,((($O33      -$M33      )/$M33      )*100))</f>
        <v>-96.218754582205435</v>
      </c>
      <c r="T33" s="52">
        <f>IF($E33   =0,0,($P33   /$E33   )*100)</f>
        <v>100</v>
      </c>
      <c r="U33" s="54">
        <f>IF($E33   =0,0,($Q33   /$E33   )*100)</f>
        <v>100.00002927400469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5325000</v>
      </c>
      <c r="C35" s="92">
        <v>5500000</v>
      </c>
      <c r="D35" s="92"/>
      <c r="E35" s="92">
        <f t="shared" ref="E35:E40" si="18">$B35      +$C35      +$D35</f>
        <v>10825000</v>
      </c>
      <c r="F35" s="93">
        <v>10825000</v>
      </c>
      <c r="G35" s="94">
        <v>10825000</v>
      </c>
      <c r="H35" s="93"/>
      <c r="I35" s="94">
        <v>120929</v>
      </c>
      <c r="J35" s="93"/>
      <c r="K35" s="94">
        <v>110908</v>
      </c>
      <c r="L35" s="93">
        <v>2659000</v>
      </c>
      <c r="M35" s="94">
        <v>8768996</v>
      </c>
      <c r="N35" s="93"/>
      <c r="O35" s="94">
        <v>1345411</v>
      </c>
      <c r="P35" s="93">
        <f t="shared" ref="P35:P40" si="19">$H35      +$J35      +$L35      +$N35</f>
        <v>2659000</v>
      </c>
      <c r="Q35" s="94">
        <f t="shared" ref="Q35:Q40" si="20">$I35      +$K35      +$M35      +$O35</f>
        <v>10346244</v>
      </c>
      <c r="R35" s="48">
        <f t="shared" ref="R35:R40" si="21">IF(($L35      =0),0,((($N35      -$L35      )/$L35      )*100))</f>
        <v>-100</v>
      </c>
      <c r="S35" s="49">
        <f t="shared" ref="S35:S40" si="22">IF(($M35      =0),0,((($O35      -$M35      )/$M35      )*100))</f>
        <v>-84.657183102831851</v>
      </c>
      <c r="T35" s="48">
        <f t="shared" ref="T35:T39" si="23">IF(($E35      =0),0,(($P35      /$E35      )*100))</f>
        <v>24.5635103926097</v>
      </c>
      <c r="U35" s="50">
        <f t="shared" ref="U35:U39" si="24">IF(($E35      =0),0,(($Q35      /$E35      )*100))</f>
        <v>95.577311778290991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12439000</v>
      </c>
      <c r="C36" s="92">
        <v>0</v>
      </c>
      <c r="D36" s="92"/>
      <c r="E36" s="92">
        <f t="shared" si="18"/>
        <v>12439000</v>
      </c>
      <c r="F36" s="93">
        <v>12439000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17764000</v>
      </c>
      <c r="C40" s="95">
        <f>SUM(C35:C39)</f>
        <v>5500000</v>
      </c>
      <c r="D40" s="95"/>
      <c r="E40" s="95">
        <f t="shared" si="18"/>
        <v>23264000</v>
      </c>
      <c r="F40" s="96">
        <f t="shared" ref="F40:O40" si="25">SUM(F35:F39)</f>
        <v>23264000</v>
      </c>
      <c r="G40" s="97">
        <f t="shared" si="25"/>
        <v>10825000</v>
      </c>
      <c r="H40" s="96">
        <f t="shared" si="25"/>
        <v>0</v>
      </c>
      <c r="I40" s="97">
        <f t="shared" si="25"/>
        <v>120929</v>
      </c>
      <c r="J40" s="96">
        <f t="shared" si="25"/>
        <v>0</v>
      </c>
      <c r="K40" s="97">
        <f t="shared" si="25"/>
        <v>110908</v>
      </c>
      <c r="L40" s="96">
        <f t="shared" si="25"/>
        <v>2659000</v>
      </c>
      <c r="M40" s="97">
        <f t="shared" si="25"/>
        <v>8768996</v>
      </c>
      <c r="N40" s="96">
        <f t="shared" si="25"/>
        <v>0</v>
      </c>
      <c r="O40" s="97">
        <f t="shared" si="25"/>
        <v>1345411</v>
      </c>
      <c r="P40" s="96">
        <f t="shared" si="19"/>
        <v>2659000</v>
      </c>
      <c r="Q40" s="97">
        <f t="shared" si="20"/>
        <v>10346244</v>
      </c>
      <c r="R40" s="52">
        <f t="shared" si="21"/>
        <v>-100</v>
      </c>
      <c r="S40" s="53">
        <f t="shared" si="22"/>
        <v>-84.657183102831851</v>
      </c>
      <c r="T40" s="52">
        <f>IF((+$E35+$E38) =0,0,(P40   /(+$E35+$E38) )*100)</f>
        <v>24.5635103926097</v>
      </c>
      <c r="U40" s="54">
        <f>IF((+$E35+$E38) =0,0,(Q40   /(+$E35+$E38) )*100)</f>
        <v>95.577311778290991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22900000</v>
      </c>
      <c r="C67" s="104">
        <f>SUM(C9:C14,C17:C23,C26:C29,C32,C35:C39,C42:C52,C55:C58,C61:C65)</f>
        <v>5500000</v>
      </c>
      <c r="D67" s="104"/>
      <c r="E67" s="104">
        <f t="shared" si="35"/>
        <v>28400000</v>
      </c>
      <c r="F67" s="105">
        <f t="shared" ref="F67:O67" si="43">SUM(F9:F14,F17:F23,F26:F29,F32,F35:F39,F42:F52,F55:F58,F61:F65)</f>
        <v>28400000</v>
      </c>
      <c r="G67" s="106">
        <f t="shared" si="43"/>
        <v>15961000</v>
      </c>
      <c r="H67" s="105">
        <f t="shared" si="43"/>
        <v>1436000</v>
      </c>
      <c r="I67" s="106">
        <f t="shared" si="43"/>
        <v>2287259</v>
      </c>
      <c r="J67" s="105">
        <f t="shared" si="43"/>
        <v>126000</v>
      </c>
      <c r="K67" s="106">
        <f t="shared" si="43"/>
        <v>1332455</v>
      </c>
      <c r="L67" s="105">
        <f t="shared" si="43"/>
        <v>4126000</v>
      </c>
      <c r="M67" s="106">
        <f t="shared" si="43"/>
        <v>10236214</v>
      </c>
      <c r="N67" s="105">
        <f t="shared" si="43"/>
        <v>2080000</v>
      </c>
      <c r="O67" s="106">
        <f t="shared" si="43"/>
        <v>1601311</v>
      </c>
      <c r="P67" s="105">
        <f t="shared" si="36"/>
        <v>7768000</v>
      </c>
      <c r="Q67" s="106">
        <f t="shared" si="37"/>
        <v>15457239</v>
      </c>
      <c r="R67" s="61">
        <f t="shared" si="38"/>
        <v>-49.587978671837128</v>
      </c>
      <c r="S67" s="62">
        <f t="shared" si="39"/>
        <v>-84.35641341613217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48.668629785101189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96.843800513752271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42551000</v>
      </c>
      <c r="C69" s="92">
        <v>0</v>
      </c>
      <c r="D69" s="92"/>
      <c r="E69" s="92">
        <f>$B69      +$C69      +$D69</f>
        <v>42551000</v>
      </c>
      <c r="F69" s="93">
        <v>42551000</v>
      </c>
      <c r="G69" s="94">
        <v>42551000</v>
      </c>
      <c r="H69" s="93">
        <v>14733000</v>
      </c>
      <c r="I69" s="94">
        <v>14431852</v>
      </c>
      <c r="J69" s="93">
        <v>7158000</v>
      </c>
      <c r="K69" s="94">
        <v>8190601</v>
      </c>
      <c r="L69" s="93">
        <v>3025000</v>
      </c>
      <c r="M69" s="94">
        <v>8060465</v>
      </c>
      <c r="N69" s="93">
        <v>17635000</v>
      </c>
      <c r="O69" s="94">
        <v>11868083</v>
      </c>
      <c r="P69" s="93">
        <f>$H69      +$J69      +$L69      +$N69</f>
        <v>42551000</v>
      </c>
      <c r="Q69" s="94">
        <f>$I69      +$K69      +$M69      +$O69</f>
        <v>42551001</v>
      </c>
      <c r="R69" s="48">
        <f>IF(($L69      =0),0,((($N69      -$L69      )/$L69      )*100))</f>
        <v>482.97520661157023</v>
      </c>
      <c r="S69" s="49">
        <f>IF(($M69      =0),0,((($O69      -$M69      )/$M69      )*100))</f>
        <v>47.238192833788126</v>
      </c>
      <c r="T69" s="48">
        <f>IF(($E69      =0),0,(($P69      /$E69      )*100))</f>
        <v>100</v>
      </c>
      <c r="U69" s="50">
        <f>IF(($E69      =0),0,(($Q69      /$E69      )*100))</f>
        <v>100.00000235012104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42551000</v>
      </c>
      <c r="C70" s="101">
        <f>C69</f>
        <v>0</v>
      </c>
      <c r="D70" s="101"/>
      <c r="E70" s="101">
        <f>$B70      +$C70      +$D70</f>
        <v>42551000</v>
      </c>
      <c r="F70" s="102">
        <f t="shared" ref="F70:O70" si="44">F69</f>
        <v>42551000</v>
      </c>
      <c r="G70" s="103">
        <f t="shared" si="44"/>
        <v>42551000</v>
      </c>
      <c r="H70" s="102">
        <f t="shared" si="44"/>
        <v>14733000</v>
      </c>
      <c r="I70" s="103">
        <f t="shared" si="44"/>
        <v>14431852</v>
      </c>
      <c r="J70" s="102">
        <f t="shared" si="44"/>
        <v>7158000</v>
      </c>
      <c r="K70" s="103">
        <f t="shared" si="44"/>
        <v>8190601</v>
      </c>
      <c r="L70" s="102">
        <f t="shared" si="44"/>
        <v>3025000</v>
      </c>
      <c r="M70" s="103">
        <f t="shared" si="44"/>
        <v>8060465</v>
      </c>
      <c r="N70" s="102">
        <f t="shared" si="44"/>
        <v>17635000</v>
      </c>
      <c r="O70" s="103">
        <f t="shared" si="44"/>
        <v>11868083</v>
      </c>
      <c r="P70" s="102">
        <f>$H70      +$J70      +$L70      +$N70</f>
        <v>42551000</v>
      </c>
      <c r="Q70" s="103">
        <f>$I70      +$K70      +$M70      +$O70</f>
        <v>42551001</v>
      </c>
      <c r="R70" s="57">
        <f>IF(($L70      =0),0,((($N70      -$L70      )/$L70      )*100))</f>
        <v>482.97520661157023</v>
      </c>
      <c r="S70" s="58">
        <f>IF(($M70      =0),0,((($O70      -$M70      )/$M70      )*100))</f>
        <v>47.238192833788126</v>
      </c>
      <c r="T70" s="57">
        <f>IF($E70   =0,0,($P70   /$E70   )*100)</f>
        <v>100</v>
      </c>
      <c r="U70" s="59">
        <f>IF($E70   =0,0,($Q70   /$E70 )*100)</f>
        <v>100.00000235012104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42551000</v>
      </c>
      <c r="C71" s="104">
        <f>C69</f>
        <v>0</v>
      </c>
      <c r="D71" s="104"/>
      <c r="E71" s="104">
        <f>$B71      +$C71      +$D71</f>
        <v>42551000</v>
      </c>
      <c r="F71" s="105">
        <f t="shared" ref="F71:O71" si="45">F69</f>
        <v>42551000</v>
      </c>
      <c r="G71" s="106">
        <f t="shared" si="45"/>
        <v>42551000</v>
      </c>
      <c r="H71" s="105">
        <f t="shared" si="45"/>
        <v>14733000</v>
      </c>
      <c r="I71" s="106">
        <f t="shared" si="45"/>
        <v>14431852</v>
      </c>
      <c r="J71" s="105">
        <f t="shared" si="45"/>
        <v>7158000</v>
      </c>
      <c r="K71" s="106">
        <f t="shared" si="45"/>
        <v>8190601</v>
      </c>
      <c r="L71" s="105">
        <f t="shared" si="45"/>
        <v>3025000</v>
      </c>
      <c r="M71" s="106">
        <f t="shared" si="45"/>
        <v>8060465</v>
      </c>
      <c r="N71" s="105">
        <f t="shared" si="45"/>
        <v>17635000</v>
      </c>
      <c r="O71" s="106">
        <f t="shared" si="45"/>
        <v>11868083</v>
      </c>
      <c r="P71" s="105">
        <f>$H71      +$J71      +$L71      +$N71</f>
        <v>42551000</v>
      </c>
      <c r="Q71" s="106">
        <f>$I71      +$K71      +$M71      +$O71</f>
        <v>42551001</v>
      </c>
      <c r="R71" s="61">
        <f>IF(($L71      =0),0,((($N71      -$L71      )/$L71      )*100))</f>
        <v>482.97520661157023</v>
      </c>
      <c r="S71" s="62">
        <f>IF(($M71      =0),0,((($O71      -$M71      )/$M71      )*100))</f>
        <v>47.238192833788126</v>
      </c>
      <c r="T71" s="61">
        <f>IF($E71   =0,0,($P71   /$E71   )*100)</f>
        <v>100</v>
      </c>
      <c r="U71" s="65">
        <f>IF($E71   =0,0,($Q71   /$E71   )*100)</f>
        <v>100.00000235012104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65451000</v>
      </c>
      <c r="C72" s="104">
        <f>SUM(C9:C14,C17:C23,C26:C29,C32,C35:C39,C42:C52,C55:C58,C61:C65,C69)</f>
        <v>5500000</v>
      </c>
      <c r="D72" s="104"/>
      <c r="E72" s="104">
        <f>$B72      +$C72      +$D72</f>
        <v>70951000</v>
      </c>
      <c r="F72" s="105">
        <f t="shared" ref="F72:O72" si="46">SUM(F9:F14,F17:F23,F26:F29,F32,F35:F39,F42:F52,F55:F58,F61:F65,F69)</f>
        <v>70951000</v>
      </c>
      <c r="G72" s="106">
        <f t="shared" si="46"/>
        <v>58512000</v>
      </c>
      <c r="H72" s="105">
        <f t="shared" si="46"/>
        <v>16169000</v>
      </c>
      <c r="I72" s="106">
        <f t="shared" si="46"/>
        <v>16719111</v>
      </c>
      <c r="J72" s="105">
        <f t="shared" si="46"/>
        <v>7284000</v>
      </c>
      <c r="K72" s="106">
        <f t="shared" si="46"/>
        <v>9523056</v>
      </c>
      <c r="L72" s="105">
        <f t="shared" si="46"/>
        <v>7151000</v>
      </c>
      <c r="M72" s="106">
        <f t="shared" si="46"/>
        <v>18296679</v>
      </c>
      <c r="N72" s="105">
        <f t="shared" si="46"/>
        <v>19715000</v>
      </c>
      <c r="O72" s="106">
        <f t="shared" si="46"/>
        <v>13469394</v>
      </c>
      <c r="P72" s="105">
        <f>$H72      +$J72      +$L72      +$N72</f>
        <v>50319000</v>
      </c>
      <c r="Q72" s="106">
        <f>$I72      +$K72      +$M72      +$O72</f>
        <v>58008240</v>
      </c>
      <c r="R72" s="61">
        <f>IF(($L72      =0),0,((($N72      -$L72      )/$L72      )*100))</f>
        <v>175.69570689414067</v>
      </c>
      <c r="S72" s="62">
        <f>IF(($M72      =0),0,((($O72      -$M72      )/$M72      )*100))</f>
        <v>-26.383394494705843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85.997744052502043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99.139048400328136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oLp14jRn+ZvV/z/surSMMStOI0EnfxhgVTnnZGYrllBsrn5O02iuDLl60Lq/MwmKuH5RtiqPHD78Iat+cuZsfw==" saltValue="yBv/Rx5CAZiHq5fME5AhZQ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155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2650000</v>
      </c>
      <c r="C10" s="92">
        <v>0</v>
      </c>
      <c r="D10" s="92"/>
      <c r="E10" s="92">
        <f t="shared" ref="E10:E15" si="0">$B10      +$C10      +$D10</f>
        <v>2650000</v>
      </c>
      <c r="F10" s="93">
        <v>2650000</v>
      </c>
      <c r="G10" s="94">
        <v>2650000</v>
      </c>
      <c r="H10" s="93">
        <v>714000</v>
      </c>
      <c r="I10" s="94">
        <v>714547</v>
      </c>
      <c r="J10" s="93">
        <v>479000</v>
      </c>
      <c r="K10" s="94">
        <v>479124</v>
      </c>
      <c r="L10" s="93">
        <v>531000</v>
      </c>
      <c r="M10" s="94">
        <v>531261</v>
      </c>
      <c r="N10" s="93">
        <v>924000</v>
      </c>
      <c r="O10" s="94">
        <v>925068</v>
      </c>
      <c r="P10" s="93">
        <f t="shared" ref="P10:P15" si="1">$H10      +$J10      +$L10      +$N10</f>
        <v>2648000</v>
      </c>
      <c r="Q10" s="94">
        <f t="shared" ref="Q10:Q15" si="2">$I10      +$K10      +$M10      +$O10</f>
        <v>2650000</v>
      </c>
      <c r="R10" s="48">
        <f t="shared" ref="R10:R15" si="3">IF(($L10      =0),0,((($N10      -$L10      )/$L10      )*100))</f>
        <v>74.011299435028249</v>
      </c>
      <c r="S10" s="49">
        <f t="shared" ref="S10:S15" si="4">IF(($M10      =0),0,((($O10      -$M10      )/$M10      )*100))</f>
        <v>74.126841608926682</v>
      </c>
      <c r="T10" s="48">
        <f t="shared" ref="T10:T14" si="5">IF(($E10      =0),0,(($P10      /$E10      )*100))</f>
        <v>99.924528301886795</v>
      </c>
      <c r="U10" s="50">
        <f t="shared" ref="U10:U14" si="6">IF(($E10      =0),0,(($Q10      /$E10      )*100))</f>
        <v>100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2650000</v>
      </c>
      <c r="C15" s="95">
        <f>SUM(C9:C14)</f>
        <v>0</v>
      </c>
      <c r="D15" s="95"/>
      <c r="E15" s="95">
        <f t="shared" si="0"/>
        <v>2650000</v>
      </c>
      <c r="F15" s="96">
        <f t="shared" ref="F15:O15" si="7">SUM(F9:F14)</f>
        <v>2650000</v>
      </c>
      <c r="G15" s="97">
        <f t="shared" si="7"/>
        <v>2650000</v>
      </c>
      <c r="H15" s="96">
        <f t="shared" si="7"/>
        <v>714000</v>
      </c>
      <c r="I15" s="97">
        <f t="shared" si="7"/>
        <v>714547</v>
      </c>
      <c r="J15" s="96">
        <f t="shared" si="7"/>
        <v>479000</v>
      </c>
      <c r="K15" s="97">
        <f t="shared" si="7"/>
        <v>479124</v>
      </c>
      <c r="L15" s="96">
        <f t="shared" si="7"/>
        <v>531000</v>
      </c>
      <c r="M15" s="97">
        <f t="shared" si="7"/>
        <v>531261</v>
      </c>
      <c r="N15" s="96">
        <f t="shared" si="7"/>
        <v>924000</v>
      </c>
      <c r="O15" s="97">
        <f t="shared" si="7"/>
        <v>925068</v>
      </c>
      <c r="P15" s="96">
        <f t="shared" si="1"/>
        <v>2648000</v>
      </c>
      <c r="Q15" s="97">
        <f t="shared" si="2"/>
        <v>2650000</v>
      </c>
      <c r="R15" s="52">
        <f t="shared" si="3"/>
        <v>74.011299435028249</v>
      </c>
      <c r="S15" s="53">
        <f t="shared" si="4"/>
        <v>74.126841608926682</v>
      </c>
      <c r="T15" s="52">
        <f>IF((SUM($E9:$E13))=0,0,(P15/(SUM($E9:$E13))*100))</f>
        <v>99.924528301886795</v>
      </c>
      <c r="U15" s="54">
        <f>IF((SUM($E9:$E13))=0,0,(Q15/(SUM($E9:$E13))*100))</f>
        <v>100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1891000</v>
      </c>
      <c r="C32" s="92">
        <v>0</v>
      </c>
      <c r="D32" s="92"/>
      <c r="E32" s="92">
        <f>$B32      +$C32      +$D32</f>
        <v>1891000</v>
      </c>
      <c r="F32" s="93">
        <v>1891000</v>
      </c>
      <c r="G32" s="94">
        <v>1891000</v>
      </c>
      <c r="H32" s="93">
        <v>1009000</v>
      </c>
      <c r="I32" s="94">
        <v>854800</v>
      </c>
      <c r="J32" s="93">
        <v>882000</v>
      </c>
      <c r="K32" s="94">
        <v>673050</v>
      </c>
      <c r="L32" s="93"/>
      <c r="M32" s="94">
        <v>363151</v>
      </c>
      <c r="N32" s="93"/>
      <c r="O32" s="94"/>
      <c r="P32" s="93">
        <f>$H32      +$J32      +$L32      +$N32</f>
        <v>1891000</v>
      </c>
      <c r="Q32" s="94">
        <f>$I32      +$K32      +$M32      +$O32</f>
        <v>1891001</v>
      </c>
      <c r="R32" s="48">
        <f>IF(($L32      =0),0,((($N32      -$L32      )/$L32      )*100))</f>
        <v>0</v>
      </c>
      <c r="S32" s="49">
        <f>IF(($M32      =0),0,((($O32      -$M32      )/$M32      )*100))</f>
        <v>-100</v>
      </c>
      <c r="T32" s="48">
        <f>IF(($E32      =0),0,(($P32      /$E32      )*100))</f>
        <v>100</v>
      </c>
      <c r="U32" s="50">
        <f>IF(($E32      =0),0,(($Q32      /$E32      )*100))</f>
        <v>100.00005288207299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1891000</v>
      </c>
      <c r="C33" s="95">
        <f>C32</f>
        <v>0</v>
      </c>
      <c r="D33" s="95"/>
      <c r="E33" s="95">
        <f>$B33      +$C33      +$D33</f>
        <v>1891000</v>
      </c>
      <c r="F33" s="96">
        <f t="shared" ref="F33:O33" si="17">F32</f>
        <v>1891000</v>
      </c>
      <c r="G33" s="97">
        <f t="shared" si="17"/>
        <v>1891000</v>
      </c>
      <c r="H33" s="96">
        <f t="shared" si="17"/>
        <v>1009000</v>
      </c>
      <c r="I33" s="97">
        <f t="shared" si="17"/>
        <v>854800</v>
      </c>
      <c r="J33" s="96">
        <f t="shared" si="17"/>
        <v>882000</v>
      </c>
      <c r="K33" s="97">
        <f t="shared" si="17"/>
        <v>673050</v>
      </c>
      <c r="L33" s="96">
        <f t="shared" si="17"/>
        <v>0</v>
      </c>
      <c r="M33" s="97">
        <f t="shared" si="17"/>
        <v>363151</v>
      </c>
      <c r="N33" s="96">
        <f t="shared" si="17"/>
        <v>0</v>
      </c>
      <c r="O33" s="97">
        <f t="shared" si="17"/>
        <v>0</v>
      </c>
      <c r="P33" s="96">
        <f>$H33      +$J33      +$L33      +$N33</f>
        <v>1891000</v>
      </c>
      <c r="Q33" s="97">
        <f>$I33      +$K33      +$M33      +$O33</f>
        <v>1891001</v>
      </c>
      <c r="R33" s="52">
        <f>IF(($L33      =0),0,((($N33      -$L33      )/$L33      )*100))</f>
        <v>0</v>
      </c>
      <c r="S33" s="53">
        <f>IF(($M33      =0),0,((($O33      -$M33      )/$M33      )*100))</f>
        <v>-100</v>
      </c>
      <c r="T33" s="52">
        <f>IF($E33   =0,0,($P33   /$E33   )*100)</f>
        <v>100</v>
      </c>
      <c r="U33" s="54">
        <f>IF($E33   =0,0,($Q33   /$E33   )*100)</f>
        <v>100.00005288207299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20805000</v>
      </c>
      <c r="C35" s="92">
        <v>0</v>
      </c>
      <c r="D35" s="92"/>
      <c r="E35" s="92">
        <f t="shared" ref="E35:E40" si="18">$B35      +$C35      +$D35</f>
        <v>20805000</v>
      </c>
      <c r="F35" s="93">
        <v>20805000</v>
      </c>
      <c r="G35" s="94">
        <v>20805000</v>
      </c>
      <c r="H35" s="93">
        <v>16873000</v>
      </c>
      <c r="I35" s="94">
        <v>1657842</v>
      </c>
      <c r="J35" s="93"/>
      <c r="K35" s="94">
        <v>5617173</v>
      </c>
      <c r="L35" s="93"/>
      <c r="M35" s="94">
        <v>764708</v>
      </c>
      <c r="N35" s="93">
        <v>1495000</v>
      </c>
      <c r="O35" s="94">
        <v>12765278</v>
      </c>
      <c r="P35" s="93">
        <f t="shared" ref="P35:P40" si="19">$H35      +$J35      +$L35      +$N35</f>
        <v>18368000</v>
      </c>
      <c r="Q35" s="94">
        <f t="shared" ref="Q35:Q40" si="20">$I35      +$K35      +$M35      +$O35</f>
        <v>20805001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1569.3009619357977</v>
      </c>
      <c r="T35" s="48">
        <f t="shared" ref="T35:T39" si="23">IF(($E35      =0),0,(($P35      /$E35      )*100))</f>
        <v>88.286469598654165</v>
      </c>
      <c r="U35" s="50">
        <f t="shared" ref="U35:U39" si="24">IF(($E35      =0),0,(($Q35      /$E35      )*100))</f>
        <v>100.00000480653688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5925000</v>
      </c>
      <c r="C36" s="92">
        <v>0</v>
      </c>
      <c r="D36" s="92"/>
      <c r="E36" s="92">
        <f t="shared" si="18"/>
        <v>5925000</v>
      </c>
      <c r="F36" s="93">
        <v>5925000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26730000</v>
      </c>
      <c r="C40" s="95">
        <f>SUM(C35:C39)</f>
        <v>0</v>
      </c>
      <c r="D40" s="95"/>
      <c r="E40" s="95">
        <f t="shared" si="18"/>
        <v>26730000</v>
      </c>
      <c r="F40" s="96">
        <f t="shared" ref="F40:O40" si="25">SUM(F35:F39)</f>
        <v>26730000</v>
      </c>
      <c r="G40" s="97">
        <f t="shared" si="25"/>
        <v>20805000</v>
      </c>
      <c r="H40" s="96">
        <f t="shared" si="25"/>
        <v>16873000</v>
      </c>
      <c r="I40" s="97">
        <f t="shared" si="25"/>
        <v>1657842</v>
      </c>
      <c r="J40" s="96">
        <f t="shared" si="25"/>
        <v>0</v>
      </c>
      <c r="K40" s="97">
        <f t="shared" si="25"/>
        <v>5617173</v>
      </c>
      <c r="L40" s="96">
        <f t="shared" si="25"/>
        <v>0</v>
      </c>
      <c r="M40" s="97">
        <f t="shared" si="25"/>
        <v>764708</v>
      </c>
      <c r="N40" s="96">
        <f t="shared" si="25"/>
        <v>1495000</v>
      </c>
      <c r="O40" s="97">
        <f t="shared" si="25"/>
        <v>12765278</v>
      </c>
      <c r="P40" s="96">
        <f t="shared" si="19"/>
        <v>18368000</v>
      </c>
      <c r="Q40" s="97">
        <f t="shared" si="20"/>
        <v>20805001</v>
      </c>
      <c r="R40" s="52">
        <f t="shared" si="21"/>
        <v>0</v>
      </c>
      <c r="S40" s="53">
        <f t="shared" si="22"/>
        <v>1569.3009619357977</v>
      </c>
      <c r="T40" s="52">
        <f>IF((+$E35+$E38) =0,0,(P40   /(+$E35+$E38) )*100)</f>
        <v>88.286469598654165</v>
      </c>
      <c r="U40" s="54">
        <f>IF((+$E35+$E38) =0,0,(Q40   /(+$E35+$E38) )*100)</f>
        <v>100.00000480653688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31271000</v>
      </c>
      <c r="C67" s="104">
        <f>SUM(C9:C14,C17:C23,C26:C29,C32,C35:C39,C42:C52,C55:C58,C61:C65)</f>
        <v>0</v>
      </c>
      <c r="D67" s="104"/>
      <c r="E67" s="104">
        <f t="shared" si="35"/>
        <v>31271000</v>
      </c>
      <c r="F67" s="105">
        <f t="shared" ref="F67:O67" si="43">SUM(F9:F14,F17:F23,F26:F29,F32,F35:F39,F42:F52,F55:F58,F61:F65)</f>
        <v>31271000</v>
      </c>
      <c r="G67" s="106">
        <f t="shared" si="43"/>
        <v>25346000</v>
      </c>
      <c r="H67" s="105">
        <f t="shared" si="43"/>
        <v>18596000</v>
      </c>
      <c r="I67" s="106">
        <f t="shared" si="43"/>
        <v>3227189</v>
      </c>
      <c r="J67" s="105">
        <f t="shared" si="43"/>
        <v>1361000</v>
      </c>
      <c r="K67" s="106">
        <f t="shared" si="43"/>
        <v>6769347</v>
      </c>
      <c r="L67" s="105">
        <f t="shared" si="43"/>
        <v>531000</v>
      </c>
      <c r="M67" s="106">
        <f t="shared" si="43"/>
        <v>1659120</v>
      </c>
      <c r="N67" s="105">
        <f t="shared" si="43"/>
        <v>2419000</v>
      </c>
      <c r="O67" s="106">
        <f t="shared" si="43"/>
        <v>13690346</v>
      </c>
      <c r="P67" s="105">
        <f t="shared" si="36"/>
        <v>22907000</v>
      </c>
      <c r="Q67" s="106">
        <f t="shared" si="37"/>
        <v>25346002</v>
      </c>
      <c r="R67" s="61">
        <f t="shared" si="38"/>
        <v>355.55555555555554</v>
      </c>
      <c r="S67" s="62">
        <f t="shared" si="39"/>
        <v>725.15707121847731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90.37717983113707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100.00000789079144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18832000</v>
      </c>
      <c r="C69" s="92">
        <v>10000000</v>
      </c>
      <c r="D69" s="92"/>
      <c r="E69" s="92">
        <f>$B69      +$C69      +$D69</f>
        <v>28832000</v>
      </c>
      <c r="F69" s="93">
        <v>28832000</v>
      </c>
      <c r="G69" s="94">
        <v>28832000</v>
      </c>
      <c r="H69" s="93">
        <v>11784000</v>
      </c>
      <c r="I69" s="94">
        <v>4362243</v>
      </c>
      <c r="J69" s="93">
        <v>4724000</v>
      </c>
      <c r="K69" s="94">
        <v>5746975</v>
      </c>
      <c r="L69" s="93">
        <v>2573000</v>
      </c>
      <c r="M69" s="94">
        <v>2451469</v>
      </c>
      <c r="N69" s="93">
        <v>9750000</v>
      </c>
      <c r="O69" s="94">
        <v>10578565</v>
      </c>
      <c r="P69" s="93">
        <f>$H69      +$J69      +$L69      +$N69</f>
        <v>28831000</v>
      </c>
      <c r="Q69" s="94">
        <f>$I69      +$K69      +$M69      +$O69</f>
        <v>23139252</v>
      </c>
      <c r="R69" s="48">
        <f>IF(($L69      =0),0,((($N69      -$L69      )/$L69      )*100))</f>
        <v>278.93509521958799</v>
      </c>
      <c r="S69" s="49">
        <f>IF(($M69      =0),0,((($O69      -$M69      )/$M69      )*100))</f>
        <v>331.51942773904136</v>
      </c>
      <c r="T69" s="48">
        <f>IF(($E69      =0),0,(($P69      /$E69      )*100))</f>
        <v>99.99653163152054</v>
      </c>
      <c r="U69" s="50">
        <f>IF(($E69      =0),0,(($Q69      /$E69      )*100))</f>
        <v>80.255452275249723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18832000</v>
      </c>
      <c r="C70" s="101">
        <f>C69</f>
        <v>10000000</v>
      </c>
      <c r="D70" s="101"/>
      <c r="E70" s="101">
        <f>$B70      +$C70      +$D70</f>
        <v>28832000</v>
      </c>
      <c r="F70" s="102">
        <f t="shared" ref="F70:O70" si="44">F69</f>
        <v>28832000</v>
      </c>
      <c r="G70" s="103">
        <f t="shared" si="44"/>
        <v>28832000</v>
      </c>
      <c r="H70" s="102">
        <f t="shared" si="44"/>
        <v>11784000</v>
      </c>
      <c r="I70" s="103">
        <f t="shared" si="44"/>
        <v>4362243</v>
      </c>
      <c r="J70" s="102">
        <f t="shared" si="44"/>
        <v>4724000</v>
      </c>
      <c r="K70" s="103">
        <f t="shared" si="44"/>
        <v>5746975</v>
      </c>
      <c r="L70" s="102">
        <f t="shared" si="44"/>
        <v>2573000</v>
      </c>
      <c r="M70" s="103">
        <f t="shared" si="44"/>
        <v>2451469</v>
      </c>
      <c r="N70" s="102">
        <f t="shared" si="44"/>
        <v>9750000</v>
      </c>
      <c r="O70" s="103">
        <f t="shared" si="44"/>
        <v>10578565</v>
      </c>
      <c r="P70" s="102">
        <f>$H70      +$J70      +$L70      +$N70</f>
        <v>28831000</v>
      </c>
      <c r="Q70" s="103">
        <f>$I70      +$K70      +$M70      +$O70</f>
        <v>23139252</v>
      </c>
      <c r="R70" s="57">
        <f>IF(($L70      =0),0,((($N70      -$L70      )/$L70      )*100))</f>
        <v>278.93509521958799</v>
      </c>
      <c r="S70" s="58">
        <f>IF(($M70      =0),0,((($O70      -$M70      )/$M70      )*100))</f>
        <v>331.51942773904136</v>
      </c>
      <c r="T70" s="57">
        <f>IF($E70   =0,0,($P70   /$E70   )*100)</f>
        <v>99.99653163152054</v>
      </c>
      <c r="U70" s="59">
        <f>IF($E70   =0,0,($Q70   /$E70 )*100)</f>
        <v>80.255452275249723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18832000</v>
      </c>
      <c r="C71" s="104">
        <f>C69</f>
        <v>10000000</v>
      </c>
      <c r="D71" s="104"/>
      <c r="E71" s="104">
        <f>$B71      +$C71      +$D71</f>
        <v>28832000</v>
      </c>
      <c r="F71" s="105">
        <f t="shared" ref="F71:O71" si="45">F69</f>
        <v>28832000</v>
      </c>
      <c r="G71" s="106">
        <f t="shared" si="45"/>
        <v>28832000</v>
      </c>
      <c r="H71" s="105">
        <f t="shared" si="45"/>
        <v>11784000</v>
      </c>
      <c r="I71" s="106">
        <f t="shared" si="45"/>
        <v>4362243</v>
      </c>
      <c r="J71" s="105">
        <f t="shared" si="45"/>
        <v>4724000</v>
      </c>
      <c r="K71" s="106">
        <f t="shared" si="45"/>
        <v>5746975</v>
      </c>
      <c r="L71" s="105">
        <f t="shared" si="45"/>
        <v>2573000</v>
      </c>
      <c r="M71" s="106">
        <f t="shared" si="45"/>
        <v>2451469</v>
      </c>
      <c r="N71" s="105">
        <f t="shared" si="45"/>
        <v>9750000</v>
      </c>
      <c r="O71" s="106">
        <f t="shared" si="45"/>
        <v>10578565</v>
      </c>
      <c r="P71" s="105">
        <f>$H71      +$J71      +$L71      +$N71</f>
        <v>28831000</v>
      </c>
      <c r="Q71" s="106">
        <f>$I71      +$K71      +$M71      +$O71</f>
        <v>23139252</v>
      </c>
      <c r="R71" s="61">
        <f>IF(($L71      =0),0,((($N71      -$L71      )/$L71      )*100))</f>
        <v>278.93509521958799</v>
      </c>
      <c r="S71" s="62">
        <f>IF(($M71      =0),0,((($O71      -$M71      )/$M71      )*100))</f>
        <v>331.51942773904136</v>
      </c>
      <c r="T71" s="61">
        <f>IF($E71   =0,0,($P71   /$E71   )*100)</f>
        <v>99.99653163152054</v>
      </c>
      <c r="U71" s="65">
        <f>IF($E71   =0,0,($Q71   /$E71   )*100)</f>
        <v>80.255452275249723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50103000</v>
      </c>
      <c r="C72" s="104">
        <f>SUM(C9:C14,C17:C23,C26:C29,C32,C35:C39,C42:C52,C55:C58,C61:C65,C69)</f>
        <v>10000000</v>
      </c>
      <c r="D72" s="104"/>
      <c r="E72" s="104">
        <f>$B72      +$C72      +$D72</f>
        <v>60103000</v>
      </c>
      <c r="F72" s="105">
        <f t="shared" ref="F72:O72" si="46">SUM(F9:F14,F17:F23,F26:F29,F32,F35:F39,F42:F52,F55:F58,F61:F65,F69)</f>
        <v>60103000</v>
      </c>
      <c r="G72" s="106">
        <f t="shared" si="46"/>
        <v>54178000</v>
      </c>
      <c r="H72" s="105">
        <f t="shared" si="46"/>
        <v>30380000</v>
      </c>
      <c r="I72" s="106">
        <f t="shared" si="46"/>
        <v>7589432</v>
      </c>
      <c r="J72" s="105">
        <f t="shared" si="46"/>
        <v>6085000</v>
      </c>
      <c r="K72" s="106">
        <f t="shared" si="46"/>
        <v>12516322</v>
      </c>
      <c r="L72" s="105">
        <f t="shared" si="46"/>
        <v>3104000</v>
      </c>
      <c r="M72" s="106">
        <f t="shared" si="46"/>
        <v>4110589</v>
      </c>
      <c r="N72" s="105">
        <f t="shared" si="46"/>
        <v>12169000</v>
      </c>
      <c r="O72" s="106">
        <f t="shared" si="46"/>
        <v>24268911</v>
      </c>
      <c r="P72" s="105">
        <f>$H72      +$J72      +$L72      +$N72</f>
        <v>51738000</v>
      </c>
      <c r="Q72" s="106">
        <f>$I72      +$K72      +$M72      +$O72</f>
        <v>48485254</v>
      </c>
      <c r="R72" s="61">
        <f>IF(($L72      =0),0,((($N72      -$L72      )/$L72      )*100))</f>
        <v>292.04252577319585</v>
      </c>
      <c r="S72" s="62">
        <f>IF(($M72      =0),0,((($O72      -$M72      )/$M72      )*100))</f>
        <v>490.3998429422158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95.496326922367018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89.492513566392262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dmzjZ1T1ucgakmbp07wAgbR6re7WTR3tP3rv4eSdctNV8hKqESkKQQ2uzJiAkLIKB2M27AWCuITNuTnPDVbOeQ==" saltValue="AQThN2cxo7fki2vQksQUg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156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2650000</v>
      </c>
      <c r="C10" s="92">
        <v>0</v>
      </c>
      <c r="D10" s="92"/>
      <c r="E10" s="92">
        <f t="shared" ref="E10:E15" si="0">$B10      +$C10      +$D10</f>
        <v>2650000</v>
      </c>
      <c r="F10" s="93">
        <v>2650000</v>
      </c>
      <c r="G10" s="94">
        <v>2650000</v>
      </c>
      <c r="H10" s="93">
        <v>77000</v>
      </c>
      <c r="I10" s="94"/>
      <c r="J10" s="93">
        <v>581000</v>
      </c>
      <c r="K10" s="94"/>
      <c r="L10" s="93">
        <v>1520000</v>
      </c>
      <c r="M10" s="94"/>
      <c r="N10" s="93"/>
      <c r="O10" s="94"/>
      <c r="P10" s="93">
        <f t="shared" ref="P10:P15" si="1">$H10      +$J10      +$L10      +$N10</f>
        <v>2178000</v>
      </c>
      <c r="Q10" s="94">
        <f t="shared" ref="Q10:Q15" si="2">$I10      +$K10      +$M10      +$O10</f>
        <v>0</v>
      </c>
      <c r="R10" s="48">
        <f t="shared" ref="R10:R15" si="3">IF(($L10      =0),0,((($N10      -$L10      )/$L10      )*100))</f>
        <v>-100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82.188679245283012</v>
      </c>
      <c r="U10" s="50">
        <f t="shared" ref="U10:U14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2650000</v>
      </c>
      <c r="C15" s="95">
        <f>SUM(C9:C14)</f>
        <v>0</v>
      </c>
      <c r="D15" s="95"/>
      <c r="E15" s="95">
        <f t="shared" si="0"/>
        <v>2650000</v>
      </c>
      <c r="F15" s="96">
        <f t="shared" ref="F15:O15" si="7">SUM(F9:F14)</f>
        <v>2650000</v>
      </c>
      <c r="G15" s="97">
        <f t="shared" si="7"/>
        <v>2650000</v>
      </c>
      <c r="H15" s="96">
        <f t="shared" si="7"/>
        <v>77000</v>
      </c>
      <c r="I15" s="97">
        <f t="shared" si="7"/>
        <v>0</v>
      </c>
      <c r="J15" s="96">
        <f t="shared" si="7"/>
        <v>581000</v>
      </c>
      <c r="K15" s="97">
        <f t="shared" si="7"/>
        <v>0</v>
      </c>
      <c r="L15" s="96">
        <f t="shared" si="7"/>
        <v>1520000</v>
      </c>
      <c r="M15" s="97">
        <f t="shared" si="7"/>
        <v>0</v>
      </c>
      <c r="N15" s="96">
        <f t="shared" si="7"/>
        <v>0</v>
      </c>
      <c r="O15" s="97">
        <f t="shared" si="7"/>
        <v>0</v>
      </c>
      <c r="P15" s="96">
        <f t="shared" si="1"/>
        <v>2178000</v>
      </c>
      <c r="Q15" s="97">
        <f t="shared" si="2"/>
        <v>0</v>
      </c>
      <c r="R15" s="52">
        <f t="shared" si="3"/>
        <v>-100</v>
      </c>
      <c r="S15" s="53">
        <f t="shared" si="4"/>
        <v>0</v>
      </c>
      <c r="T15" s="52">
        <f>IF((SUM($E9:$E13))=0,0,(P15/(SUM($E9:$E13))*100))</f>
        <v>82.188679245283012</v>
      </c>
      <c r="U15" s="54">
        <f>IF((SUM($E9:$E13))=0,0,(Q15/(SUM($E9:$E13))*100))</f>
        <v>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3552000</v>
      </c>
      <c r="C32" s="92">
        <v>0</v>
      </c>
      <c r="D32" s="92"/>
      <c r="E32" s="92">
        <f>$B32      +$C32      +$D32</f>
        <v>3552000</v>
      </c>
      <c r="F32" s="93">
        <v>3552000</v>
      </c>
      <c r="G32" s="94">
        <v>3552000</v>
      </c>
      <c r="H32" s="93">
        <v>2934000</v>
      </c>
      <c r="I32" s="94"/>
      <c r="J32" s="93">
        <v>618000</v>
      </c>
      <c r="K32" s="94"/>
      <c r="L32" s="93"/>
      <c r="M32" s="94"/>
      <c r="N32" s="93"/>
      <c r="O32" s="94"/>
      <c r="P32" s="93">
        <f>$H32      +$J32      +$L32      +$N32</f>
        <v>3552000</v>
      </c>
      <c r="Q32" s="94">
        <f>$I32      +$K32      +$M32      +$O32</f>
        <v>0</v>
      </c>
      <c r="R32" s="48">
        <f>IF(($L32      =0),0,((($N32      -$L32      )/$L32      )*100))</f>
        <v>0</v>
      </c>
      <c r="S32" s="49">
        <f>IF(($M32      =0),0,((($O32      -$M32      )/$M32      )*100))</f>
        <v>0</v>
      </c>
      <c r="T32" s="48">
        <f>IF(($E32      =0),0,(($P32      /$E32      )*100))</f>
        <v>100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3552000</v>
      </c>
      <c r="C33" s="95">
        <f>C32</f>
        <v>0</v>
      </c>
      <c r="D33" s="95"/>
      <c r="E33" s="95">
        <f>$B33      +$C33      +$D33</f>
        <v>3552000</v>
      </c>
      <c r="F33" s="96">
        <f t="shared" ref="F33:O33" si="17">F32</f>
        <v>3552000</v>
      </c>
      <c r="G33" s="97">
        <f t="shared" si="17"/>
        <v>3552000</v>
      </c>
      <c r="H33" s="96">
        <f t="shared" si="17"/>
        <v>2934000</v>
      </c>
      <c r="I33" s="97">
        <f t="shared" si="17"/>
        <v>0</v>
      </c>
      <c r="J33" s="96">
        <f t="shared" si="17"/>
        <v>618000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3552000</v>
      </c>
      <c r="Q33" s="97">
        <f>$I33      +$K33      +$M33      +$O33</f>
        <v>0</v>
      </c>
      <c r="R33" s="52">
        <f>IF(($L33      =0),0,((($N33      -$L33      )/$L33      )*100))</f>
        <v>0</v>
      </c>
      <c r="S33" s="53">
        <f>IF(($M33      =0),0,((($O33      -$M33      )/$M33      )*100))</f>
        <v>0</v>
      </c>
      <c r="T33" s="52">
        <f>IF($E33   =0,0,($P33   /$E33   )*100)</f>
        <v>100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6027000</v>
      </c>
      <c r="C35" s="92">
        <v>0</v>
      </c>
      <c r="D35" s="92"/>
      <c r="E35" s="92">
        <f t="shared" ref="E35:E40" si="18">$B35      +$C35      +$D35</f>
        <v>6027000</v>
      </c>
      <c r="F35" s="93">
        <v>6027000</v>
      </c>
      <c r="G35" s="94">
        <v>6027000</v>
      </c>
      <c r="H35" s="93"/>
      <c r="I35" s="94"/>
      <c r="J35" s="93"/>
      <c r="K35" s="94"/>
      <c r="L35" s="93"/>
      <c r="M35" s="94"/>
      <c r="N35" s="93">
        <v>6027000</v>
      </c>
      <c r="O35" s="94"/>
      <c r="P35" s="93">
        <f t="shared" ref="P35:P40" si="19">$H35      +$J35      +$L35      +$N35</f>
        <v>6027000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1100000</v>
      </c>
      <c r="C36" s="92">
        <v>0</v>
      </c>
      <c r="D36" s="92"/>
      <c r="E36" s="92">
        <f t="shared" si="18"/>
        <v>1100000</v>
      </c>
      <c r="F36" s="93">
        <v>1100000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7127000</v>
      </c>
      <c r="C40" s="95">
        <f>SUM(C35:C39)</f>
        <v>0</v>
      </c>
      <c r="D40" s="95"/>
      <c r="E40" s="95">
        <f t="shared" si="18"/>
        <v>7127000</v>
      </c>
      <c r="F40" s="96">
        <f t="shared" ref="F40:O40" si="25">SUM(F35:F39)</f>
        <v>7127000</v>
      </c>
      <c r="G40" s="97">
        <f t="shared" si="25"/>
        <v>6027000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6027000</v>
      </c>
      <c r="O40" s="97">
        <f t="shared" si="25"/>
        <v>0</v>
      </c>
      <c r="P40" s="96">
        <f t="shared" si="19"/>
        <v>6027000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100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13329000</v>
      </c>
      <c r="C67" s="104">
        <f>SUM(C9:C14,C17:C23,C26:C29,C32,C35:C39,C42:C52,C55:C58,C61:C65)</f>
        <v>0</v>
      </c>
      <c r="D67" s="104"/>
      <c r="E67" s="104">
        <f t="shared" si="35"/>
        <v>13329000</v>
      </c>
      <c r="F67" s="105">
        <f t="shared" ref="F67:O67" si="43">SUM(F9:F14,F17:F23,F26:F29,F32,F35:F39,F42:F52,F55:F58,F61:F65)</f>
        <v>13329000</v>
      </c>
      <c r="G67" s="106">
        <f t="shared" si="43"/>
        <v>12229000</v>
      </c>
      <c r="H67" s="105">
        <f t="shared" si="43"/>
        <v>3011000</v>
      </c>
      <c r="I67" s="106">
        <f t="shared" si="43"/>
        <v>0</v>
      </c>
      <c r="J67" s="105">
        <f t="shared" si="43"/>
        <v>1199000</v>
      </c>
      <c r="K67" s="106">
        <f t="shared" si="43"/>
        <v>0</v>
      </c>
      <c r="L67" s="105">
        <f t="shared" si="43"/>
        <v>1520000</v>
      </c>
      <c r="M67" s="106">
        <f t="shared" si="43"/>
        <v>0</v>
      </c>
      <c r="N67" s="105">
        <f t="shared" si="43"/>
        <v>6027000</v>
      </c>
      <c r="O67" s="106">
        <f t="shared" si="43"/>
        <v>0</v>
      </c>
      <c r="P67" s="105">
        <f t="shared" si="36"/>
        <v>11757000</v>
      </c>
      <c r="Q67" s="106">
        <f t="shared" si="37"/>
        <v>0</v>
      </c>
      <c r="R67" s="61">
        <f t="shared" si="38"/>
        <v>296.51315789473682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96.140322184970145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23929000</v>
      </c>
      <c r="C69" s="92">
        <v>6000000</v>
      </c>
      <c r="D69" s="92"/>
      <c r="E69" s="92">
        <f>$B69      +$C69      +$D69</f>
        <v>29929000</v>
      </c>
      <c r="F69" s="93">
        <v>29929000</v>
      </c>
      <c r="G69" s="94">
        <v>29929000</v>
      </c>
      <c r="H69" s="93">
        <v>8774000</v>
      </c>
      <c r="I69" s="94">
        <v>-7122000</v>
      </c>
      <c r="J69" s="93">
        <v>9397000</v>
      </c>
      <c r="K69" s="94">
        <v>-5889000</v>
      </c>
      <c r="L69" s="93">
        <v>3216000</v>
      </c>
      <c r="M69" s="94"/>
      <c r="N69" s="93">
        <v>8543000</v>
      </c>
      <c r="O69" s="94">
        <v>3607467</v>
      </c>
      <c r="P69" s="93">
        <f>$H69      +$J69      +$L69      +$N69</f>
        <v>29930000</v>
      </c>
      <c r="Q69" s="94">
        <f>$I69      +$K69      +$M69      +$O69</f>
        <v>-9403533</v>
      </c>
      <c r="R69" s="48">
        <f>IF(($L69      =0),0,((($N69      -$L69      )/$L69      )*100))</f>
        <v>165.64054726368158</v>
      </c>
      <c r="S69" s="49">
        <f>IF(($M69      =0),0,((($O69      -$M69      )/$M69      )*100))</f>
        <v>0</v>
      </c>
      <c r="T69" s="48">
        <f>IF(($E69      =0),0,(($P69      /$E69      )*100))</f>
        <v>100.00334124093688</v>
      </c>
      <c r="U69" s="50">
        <f>IF(($E69      =0),0,(($Q69      /$E69      )*100))</f>
        <v>-31.419469410939222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23929000</v>
      </c>
      <c r="C70" s="101">
        <f>C69</f>
        <v>6000000</v>
      </c>
      <c r="D70" s="101"/>
      <c r="E70" s="101">
        <f>$B70      +$C70      +$D70</f>
        <v>29929000</v>
      </c>
      <c r="F70" s="102">
        <f t="shared" ref="F70:O70" si="44">F69</f>
        <v>29929000</v>
      </c>
      <c r="G70" s="103">
        <f t="shared" si="44"/>
        <v>29929000</v>
      </c>
      <c r="H70" s="102">
        <f t="shared" si="44"/>
        <v>8774000</v>
      </c>
      <c r="I70" s="103">
        <f t="shared" si="44"/>
        <v>-7122000</v>
      </c>
      <c r="J70" s="102">
        <f t="shared" si="44"/>
        <v>9397000</v>
      </c>
      <c r="K70" s="103">
        <f t="shared" si="44"/>
        <v>-5889000</v>
      </c>
      <c r="L70" s="102">
        <f t="shared" si="44"/>
        <v>3216000</v>
      </c>
      <c r="M70" s="103">
        <f t="shared" si="44"/>
        <v>0</v>
      </c>
      <c r="N70" s="102">
        <f t="shared" si="44"/>
        <v>8543000</v>
      </c>
      <c r="O70" s="103">
        <f t="shared" si="44"/>
        <v>3607467</v>
      </c>
      <c r="P70" s="102">
        <f>$H70      +$J70      +$L70      +$N70</f>
        <v>29930000</v>
      </c>
      <c r="Q70" s="103">
        <f>$I70      +$K70      +$M70      +$O70</f>
        <v>-9403533</v>
      </c>
      <c r="R70" s="57">
        <f>IF(($L70      =0),0,((($N70      -$L70      )/$L70      )*100))</f>
        <v>165.64054726368158</v>
      </c>
      <c r="S70" s="58">
        <f>IF(($M70      =0),0,((($O70      -$M70      )/$M70      )*100))</f>
        <v>0</v>
      </c>
      <c r="T70" s="57">
        <f>IF($E70   =0,0,($P70   /$E70   )*100)</f>
        <v>100.00334124093688</v>
      </c>
      <c r="U70" s="59">
        <f>IF($E70   =0,0,($Q70   /$E70 )*100)</f>
        <v>-31.419469410939222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23929000</v>
      </c>
      <c r="C71" s="104">
        <f>C69</f>
        <v>6000000</v>
      </c>
      <c r="D71" s="104"/>
      <c r="E71" s="104">
        <f>$B71      +$C71      +$D71</f>
        <v>29929000</v>
      </c>
      <c r="F71" s="105">
        <f t="shared" ref="F71:O71" si="45">F69</f>
        <v>29929000</v>
      </c>
      <c r="G71" s="106">
        <f t="shared" si="45"/>
        <v>29929000</v>
      </c>
      <c r="H71" s="105">
        <f t="shared" si="45"/>
        <v>8774000</v>
      </c>
      <c r="I71" s="106">
        <f t="shared" si="45"/>
        <v>-7122000</v>
      </c>
      <c r="J71" s="105">
        <f t="shared" si="45"/>
        <v>9397000</v>
      </c>
      <c r="K71" s="106">
        <f t="shared" si="45"/>
        <v>-5889000</v>
      </c>
      <c r="L71" s="105">
        <f t="shared" si="45"/>
        <v>3216000</v>
      </c>
      <c r="M71" s="106">
        <f t="shared" si="45"/>
        <v>0</v>
      </c>
      <c r="N71" s="105">
        <f t="shared" si="45"/>
        <v>8543000</v>
      </c>
      <c r="O71" s="106">
        <f t="shared" si="45"/>
        <v>3607467</v>
      </c>
      <c r="P71" s="105">
        <f>$H71      +$J71      +$L71      +$N71</f>
        <v>29930000</v>
      </c>
      <c r="Q71" s="106">
        <f>$I71      +$K71      +$M71      +$O71</f>
        <v>-9403533</v>
      </c>
      <c r="R71" s="61">
        <f>IF(($L71      =0),0,((($N71      -$L71      )/$L71      )*100))</f>
        <v>165.64054726368158</v>
      </c>
      <c r="S71" s="62">
        <f>IF(($M71      =0),0,((($O71      -$M71      )/$M71      )*100))</f>
        <v>0</v>
      </c>
      <c r="T71" s="61">
        <f>IF($E71   =0,0,($P71   /$E71   )*100)</f>
        <v>100.00334124093688</v>
      </c>
      <c r="U71" s="65">
        <f>IF($E71   =0,0,($Q71   /$E71   )*100)</f>
        <v>-31.419469410939222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37258000</v>
      </c>
      <c r="C72" s="104">
        <f>SUM(C9:C14,C17:C23,C26:C29,C32,C35:C39,C42:C52,C55:C58,C61:C65,C69)</f>
        <v>6000000</v>
      </c>
      <c r="D72" s="104"/>
      <c r="E72" s="104">
        <f>$B72      +$C72      +$D72</f>
        <v>43258000</v>
      </c>
      <c r="F72" s="105">
        <f t="shared" ref="F72:O72" si="46">SUM(F9:F14,F17:F23,F26:F29,F32,F35:F39,F42:F52,F55:F58,F61:F65,F69)</f>
        <v>43258000</v>
      </c>
      <c r="G72" s="106">
        <f t="shared" si="46"/>
        <v>42158000</v>
      </c>
      <c r="H72" s="105">
        <f t="shared" si="46"/>
        <v>11785000</v>
      </c>
      <c r="I72" s="106">
        <f t="shared" si="46"/>
        <v>-7122000</v>
      </c>
      <c r="J72" s="105">
        <f t="shared" si="46"/>
        <v>10596000</v>
      </c>
      <c r="K72" s="106">
        <f t="shared" si="46"/>
        <v>-5889000</v>
      </c>
      <c r="L72" s="105">
        <f t="shared" si="46"/>
        <v>4736000</v>
      </c>
      <c r="M72" s="106">
        <f t="shared" si="46"/>
        <v>0</v>
      </c>
      <c r="N72" s="105">
        <f t="shared" si="46"/>
        <v>14570000</v>
      </c>
      <c r="O72" s="106">
        <f t="shared" si="46"/>
        <v>3607467</v>
      </c>
      <c r="P72" s="105">
        <f>$H72      +$J72      +$L72      +$N72</f>
        <v>41687000</v>
      </c>
      <c r="Q72" s="106">
        <f>$I72      +$K72      +$M72      +$O72</f>
        <v>-9403533</v>
      </c>
      <c r="R72" s="61">
        <f>IF(($L72      =0),0,((($N72      -$L72      )/$L72      )*100))</f>
        <v>207.64358108108109</v>
      </c>
      <c r="S72" s="62">
        <f>IF(($M72      =0),0,((($O72      -$M72      )/$M72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98.88277432515774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-22.305453294748329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flcwMofl8xnroBPmH90IAM4eT5trZhsp6X2rb7lV8U6JbVNCTiNlUtsj4NoUGI9XW/p4l3KNkEzxudOPTw1g9A==" saltValue="6peOvxUabkTk25W5LHMx7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157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764000</v>
      </c>
      <c r="I10" s="94">
        <v>-1285556</v>
      </c>
      <c r="J10" s="93">
        <v>324000</v>
      </c>
      <c r="K10" s="94">
        <v>324854</v>
      </c>
      <c r="L10" s="93">
        <v>116000</v>
      </c>
      <c r="M10" s="94">
        <v>115750</v>
      </c>
      <c r="N10" s="93">
        <v>645000</v>
      </c>
      <c r="O10" s="94">
        <v>167220</v>
      </c>
      <c r="P10" s="93">
        <f t="shared" ref="P10:P15" si="1">$H10      +$J10      +$L10      +$N10</f>
        <v>1849000</v>
      </c>
      <c r="Q10" s="94">
        <f t="shared" ref="Q10:Q15" si="2">$I10      +$K10      +$M10      +$O10</f>
        <v>-677732</v>
      </c>
      <c r="R10" s="48">
        <f t="shared" ref="R10:R15" si="3">IF(($L10      =0),0,((($N10      -$L10      )/$L10      )*100))</f>
        <v>456.03448275862075</v>
      </c>
      <c r="S10" s="49">
        <f t="shared" ref="S10:S15" si="4">IF(($M10      =0),0,((($O10      -$M10      )/$M10      )*100))</f>
        <v>44.466522678185747</v>
      </c>
      <c r="T10" s="48">
        <f t="shared" ref="T10:T14" si="5">IF(($E10      =0),0,(($P10      /$E10      )*100))</f>
        <v>99.945945945945951</v>
      </c>
      <c r="U10" s="50">
        <f t="shared" ref="U10:U14" si="6">IF(($E10      =0),0,(($Q10      /$E10      )*100))</f>
        <v>-36.634162162162163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764000</v>
      </c>
      <c r="I15" s="97">
        <f t="shared" si="7"/>
        <v>-1285556</v>
      </c>
      <c r="J15" s="96">
        <f t="shared" si="7"/>
        <v>324000</v>
      </c>
      <c r="K15" s="97">
        <f t="shared" si="7"/>
        <v>324854</v>
      </c>
      <c r="L15" s="96">
        <f t="shared" si="7"/>
        <v>116000</v>
      </c>
      <c r="M15" s="97">
        <f t="shared" si="7"/>
        <v>115750</v>
      </c>
      <c r="N15" s="96">
        <f t="shared" si="7"/>
        <v>645000</v>
      </c>
      <c r="O15" s="97">
        <f t="shared" si="7"/>
        <v>167220</v>
      </c>
      <c r="P15" s="96">
        <f t="shared" si="1"/>
        <v>1849000</v>
      </c>
      <c r="Q15" s="97">
        <f t="shared" si="2"/>
        <v>-677732</v>
      </c>
      <c r="R15" s="52">
        <f t="shared" si="3"/>
        <v>456.03448275862075</v>
      </c>
      <c r="S15" s="53">
        <f t="shared" si="4"/>
        <v>44.466522678185747</v>
      </c>
      <c r="T15" s="52">
        <f>IF((SUM($E9:$E13))=0,0,(P15/(SUM($E9:$E13))*100))</f>
        <v>99.945945945945951</v>
      </c>
      <c r="U15" s="54">
        <f>IF((SUM($E9:$E13))=0,0,(Q15/(SUM($E9:$E13))*100))</f>
        <v>-36.634162162162163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2435000</v>
      </c>
      <c r="C32" s="92">
        <v>0</v>
      </c>
      <c r="D32" s="92"/>
      <c r="E32" s="92">
        <f>$B32      +$C32      +$D32</f>
        <v>2435000</v>
      </c>
      <c r="F32" s="93">
        <v>2435000</v>
      </c>
      <c r="G32" s="94">
        <v>2435000</v>
      </c>
      <c r="H32" s="93">
        <v>771000</v>
      </c>
      <c r="I32" s="94"/>
      <c r="J32" s="93">
        <v>869000</v>
      </c>
      <c r="K32" s="94">
        <v>604336</v>
      </c>
      <c r="L32" s="93">
        <v>795000</v>
      </c>
      <c r="M32" s="94">
        <v>568869</v>
      </c>
      <c r="N32" s="93"/>
      <c r="O32" s="94">
        <v>171205</v>
      </c>
      <c r="P32" s="93">
        <f>$H32      +$J32      +$L32      +$N32</f>
        <v>2435000</v>
      </c>
      <c r="Q32" s="94">
        <f>$I32      +$K32      +$M32      +$O32</f>
        <v>1344410</v>
      </c>
      <c r="R32" s="48">
        <f>IF(($L32      =0),0,((($N32      -$L32      )/$L32      )*100))</f>
        <v>-100</v>
      </c>
      <c r="S32" s="49">
        <f>IF(($M32      =0),0,((($O32      -$M32      )/$M32      )*100))</f>
        <v>-69.904318920524759</v>
      </c>
      <c r="T32" s="48">
        <f>IF(($E32      =0),0,(($P32      /$E32      )*100))</f>
        <v>100</v>
      </c>
      <c r="U32" s="50">
        <f>IF(($E32      =0),0,(($Q32      /$E32      )*100))</f>
        <v>55.211909650924028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2435000</v>
      </c>
      <c r="C33" s="95">
        <f>C32</f>
        <v>0</v>
      </c>
      <c r="D33" s="95"/>
      <c r="E33" s="95">
        <f>$B33      +$C33      +$D33</f>
        <v>2435000</v>
      </c>
      <c r="F33" s="96">
        <f t="shared" ref="F33:O33" si="17">F32</f>
        <v>2435000</v>
      </c>
      <c r="G33" s="97">
        <f t="shared" si="17"/>
        <v>2435000</v>
      </c>
      <c r="H33" s="96">
        <f t="shared" si="17"/>
        <v>771000</v>
      </c>
      <c r="I33" s="97">
        <f t="shared" si="17"/>
        <v>0</v>
      </c>
      <c r="J33" s="96">
        <f t="shared" si="17"/>
        <v>869000</v>
      </c>
      <c r="K33" s="97">
        <f t="shared" si="17"/>
        <v>604336</v>
      </c>
      <c r="L33" s="96">
        <f t="shared" si="17"/>
        <v>795000</v>
      </c>
      <c r="M33" s="97">
        <f t="shared" si="17"/>
        <v>568869</v>
      </c>
      <c r="N33" s="96">
        <f t="shared" si="17"/>
        <v>0</v>
      </c>
      <c r="O33" s="97">
        <f t="shared" si="17"/>
        <v>171205</v>
      </c>
      <c r="P33" s="96">
        <f>$H33      +$J33      +$L33      +$N33</f>
        <v>2435000</v>
      </c>
      <c r="Q33" s="97">
        <f>$I33      +$K33      +$M33      +$O33</f>
        <v>1344410</v>
      </c>
      <c r="R33" s="52">
        <f>IF(($L33      =0),0,((($N33      -$L33      )/$L33      )*100))</f>
        <v>-100</v>
      </c>
      <c r="S33" s="53">
        <f>IF(($M33      =0),0,((($O33      -$M33      )/$M33      )*100))</f>
        <v>-69.904318920524759</v>
      </c>
      <c r="T33" s="52">
        <f>IF($E33   =0,0,($P33   /$E33   )*100)</f>
        <v>100</v>
      </c>
      <c r="U33" s="54">
        <f>IF($E33   =0,0,($Q33   /$E33   )*100)</f>
        <v>55.211909650924028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4872000</v>
      </c>
      <c r="C35" s="92">
        <v>0</v>
      </c>
      <c r="D35" s="92"/>
      <c r="E35" s="92">
        <f t="shared" ref="E35:E40" si="18">$B35      +$C35      +$D35</f>
        <v>4872000</v>
      </c>
      <c r="F35" s="93">
        <v>4872000</v>
      </c>
      <c r="G35" s="94">
        <v>4872000</v>
      </c>
      <c r="H35" s="93"/>
      <c r="I35" s="94"/>
      <c r="J35" s="93">
        <v>149000</v>
      </c>
      <c r="K35" s="94"/>
      <c r="L35" s="93">
        <v>149000</v>
      </c>
      <c r="M35" s="94"/>
      <c r="N35" s="93">
        <v>149000</v>
      </c>
      <c r="O35" s="94"/>
      <c r="P35" s="93">
        <f t="shared" ref="P35:P40" si="19">$H35      +$J35      +$L35      +$N35</f>
        <v>447000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9.1748768472906406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2900000</v>
      </c>
      <c r="C36" s="92">
        <v>0</v>
      </c>
      <c r="D36" s="92"/>
      <c r="E36" s="92">
        <f t="shared" si="18"/>
        <v>2900000</v>
      </c>
      <c r="F36" s="93">
        <v>2900000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7772000</v>
      </c>
      <c r="C40" s="95">
        <f>SUM(C35:C39)</f>
        <v>0</v>
      </c>
      <c r="D40" s="95"/>
      <c r="E40" s="95">
        <f t="shared" si="18"/>
        <v>7772000</v>
      </c>
      <c r="F40" s="96">
        <f t="shared" ref="F40:O40" si="25">SUM(F35:F39)</f>
        <v>7772000</v>
      </c>
      <c r="G40" s="97">
        <f t="shared" si="25"/>
        <v>4872000</v>
      </c>
      <c r="H40" s="96">
        <f t="shared" si="25"/>
        <v>0</v>
      </c>
      <c r="I40" s="97">
        <f t="shared" si="25"/>
        <v>0</v>
      </c>
      <c r="J40" s="96">
        <f t="shared" si="25"/>
        <v>149000</v>
      </c>
      <c r="K40" s="97">
        <f t="shared" si="25"/>
        <v>0</v>
      </c>
      <c r="L40" s="96">
        <f t="shared" si="25"/>
        <v>149000</v>
      </c>
      <c r="M40" s="97">
        <f t="shared" si="25"/>
        <v>0</v>
      </c>
      <c r="N40" s="96">
        <f t="shared" si="25"/>
        <v>149000</v>
      </c>
      <c r="O40" s="97">
        <f t="shared" si="25"/>
        <v>0</v>
      </c>
      <c r="P40" s="96">
        <f t="shared" si="19"/>
        <v>447000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9.1748768472906406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12057000</v>
      </c>
      <c r="C67" s="104">
        <f>SUM(C9:C14,C17:C23,C26:C29,C32,C35:C39,C42:C52,C55:C58,C61:C65)</f>
        <v>0</v>
      </c>
      <c r="D67" s="104"/>
      <c r="E67" s="104">
        <f t="shared" si="35"/>
        <v>12057000</v>
      </c>
      <c r="F67" s="105">
        <f t="shared" ref="F67:O67" si="43">SUM(F9:F14,F17:F23,F26:F29,F32,F35:F39,F42:F52,F55:F58,F61:F65)</f>
        <v>12057000</v>
      </c>
      <c r="G67" s="106">
        <f t="shared" si="43"/>
        <v>9157000</v>
      </c>
      <c r="H67" s="105">
        <f t="shared" si="43"/>
        <v>1535000</v>
      </c>
      <c r="I67" s="106">
        <f t="shared" si="43"/>
        <v>-1285556</v>
      </c>
      <c r="J67" s="105">
        <f t="shared" si="43"/>
        <v>1342000</v>
      </c>
      <c r="K67" s="106">
        <f t="shared" si="43"/>
        <v>929190</v>
      </c>
      <c r="L67" s="105">
        <f t="shared" si="43"/>
        <v>1060000</v>
      </c>
      <c r="M67" s="106">
        <f t="shared" si="43"/>
        <v>684619</v>
      </c>
      <c r="N67" s="105">
        <f t="shared" si="43"/>
        <v>794000</v>
      </c>
      <c r="O67" s="106">
        <f t="shared" si="43"/>
        <v>338425</v>
      </c>
      <c r="P67" s="105">
        <f t="shared" si="36"/>
        <v>4731000</v>
      </c>
      <c r="Q67" s="106">
        <f t="shared" si="37"/>
        <v>666678</v>
      </c>
      <c r="R67" s="61">
        <f t="shared" si="38"/>
        <v>-25.09433962264151</v>
      </c>
      <c r="S67" s="62">
        <f t="shared" si="39"/>
        <v>-50.567395880044231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51.66539259582833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7.2805285573877905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37232000</v>
      </c>
      <c r="C69" s="92">
        <v>5000000</v>
      </c>
      <c r="D69" s="92"/>
      <c r="E69" s="92">
        <f>$B69      +$C69      +$D69</f>
        <v>42232000</v>
      </c>
      <c r="F69" s="93">
        <v>42232000</v>
      </c>
      <c r="G69" s="94">
        <v>42232000</v>
      </c>
      <c r="H69" s="93">
        <v>7598000</v>
      </c>
      <c r="I69" s="94">
        <v>1855583</v>
      </c>
      <c r="J69" s="93">
        <v>15467000</v>
      </c>
      <c r="K69" s="94">
        <v>17620250</v>
      </c>
      <c r="L69" s="93">
        <v>3774000</v>
      </c>
      <c r="M69" s="94">
        <v>4416265</v>
      </c>
      <c r="N69" s="93">
        <v>15393000</v>
      </c>
      <c r="O69" s="94">
        <v>9528209</v>
      </c>
      <c r="P69" s="93">
        <f>$H69      +$J69      +$L69      +$N69</f>
        <v>42232000</v>
      </c>
      <c r="Q69" s="94">
        <f>$I69      +$K69      +$M69      +$O69</f>
        <v>33420307</v>
      </c>
      <c r="R69" s="48">
        <f>IF(($L69      =0),0,((($N69      -$L69      )/$L69      )*100))</f>
        <v>307.86963434022255</v>
      </c>
      <c r="S69" s="49">
        <f>IF(($M69      =0),0,((($O69      -$M69      )/$M69      )*100))</f>
        <v>115.75265524147669</v>
      </c>
      <c r="T69" s="48">
        <f>IF(($E69      =0),0,(($P69      /$E69      )*100))</f>
        <v>100</v>
      </c>
      <c r="U69" s="50">
        <f>IF(($E69      =0),0,(($Q69      /$E69      )*100))</f>
        <v>79.135032676643306</v>
      </c>
      <c r="V69" s="93">
        <v>1717000</v>
      </c>
      <c r="W69" s="94">
        <v>1717000</v>
      </c>
    </row>
    <row r="70" spans="1:23" ht="12.95" customHeight="1" x14ac:dyDescent="0.2">
      <c r="A70" s="56" t="s">
        <v>41</v>
      </c>
      <c r="B70" s="101">
        <f>B69</f>
        <v>37232000</v>
      </c>
      <c r="C70" s="101">
        <f>C69</f>
        <v>5000000</v>
      </c>
      <c r="D70" s="101"/>
      <c r="E70" s="101">
        <f>$B70      +$C70      +$D70</f>
        <v>42232000</v>
      </c>
      <c r="F70" s="102">
        <f t="shared" ref="F70:O70" si="44">F69</f>
        <v>42232000</v>
      </c>
      <c r="G70" s="103">
        <f t="shared" si="44"/>
        <v>42232000</v>
      </c>
      <c r="H70" s="102">
        <f t="shared" si="44"/>
        <v>7598000</v>
      </c>
      <c r="I70" s="103">
        <f t="shared" si="44"/>
        <v>1855583</v>
      </c>
      <c r="J70" s="102">
        <f t="shared" si="44"/>
        <v>15467000</v>
      </c>
      <c r="K70" s="103">
        <f t="shared" si="44"/>
        <v>17620250</v>
      </c>
      <c r="L70" s="102">
        <f t="shared" si="44"/>
        <v>3774000</v>
      </c>
      <c r="M70" s="103">
        <f t="shared" si="44"/>
        <v>4416265</v>
      </c>
      <c r="N70" s="102">
        <f t="shared" si="44"/>
        <v>15393000</v>
      </c>
      <c r="O70" s="103">
        <f t="shared" si="44"/>
        <v>9528209</v>
      </c>
      <c r="P70" s="102">
        <f>$H70      +$J70      +$L70      +$N70</f>
        <v>42232000</v>
      </c>
      <c r="Q70" s="103">
        <f>$I70      +$K70      +$M70      +$O70</f>
        <v>33420307</v>
      </c>
      <c r="R70" s="57">
        <f>IF(($L70      =0),0,((($N70      -$L70      )/$L70      )*100))</f>
        <v>307.86963434022255</v>
      </c>
      <c r="S70" s="58">
        <f>IF(($M70      =0),0,((($O70      -$M70      )/$M70      )*100))</f>
        <v>115.75265524147669</v>
      </c>
      <c r="T70" s="57">
        <f>IF($E70   =0,0,($P70   /$E70   )*100)</f>
        <v>100</v>
      </c>
      <c r="U70" s="59">
        <f>IF($E70   =0,0,($Q70   /$E70 )*100)</f>
        <v>79.135032676643306</v>
      </c>
      <c r="V70" s="102">
        <f>V69</f>
        <v>1717000</v>
      </c>
      <c r="W70" s="103">
        <f>W69</f>
        <v>1717000</v>
      </c>
    </row>
    <row r="71" spans="1:23" ht="12.95" customHeight="1" x14ac:dyDescent="0.2">
      <c r="A71" s="60" t="s">
        <v>87</v>
      </c>
      <c r="B71" s="104">
        <f>B69</f>
        <v>37232000</v>
      </c>
      <c r="C71" s="104">
        <f>C69</f>
        <v>5000000</v>
      </c>
      <c r="D71" s="104"/>
      <c r="E71" s="104">
        <f>$B71      +$C71      +$D71</f>
        <v>42232000</v>
      </c>
      <c r="F71" s="105">
        <f t="shared" ref="F71:O71" si="45">F69</f>
        <v>42232000</v>
      </c>
      <c r="G71" s="106">
        <f t="shared" si="45"/>
        <v>42232000</v>
      </c>
      <c r="H71" s="105">
        <f t="shared" si="45"/>
        <v>7598000</v>
      </c>
      <c r="I71" s="106">
        <f t="shared" si="45"/>
        <v>1855583</v>
      </c>
      <c r="J71" s="105">
        <f t="shared" si="45"/>
        <v>15467000</v>
      </c>
      <c r="K71" s="106">
        <f t="shared" si="45"/>
        <v>17620250</v>
      </c>
      <c r="L71" s="105">
        <f t="shared" si="45"/>
        <v>3774000</v>
      </c>
      <c r="M71" s="106">
        <f t="shared" si="45"/>
        <v>4416265</v>
      </c>
      <c r="N71" s="105">
        <f t="shared" si="45"/>
        <v>15393000</v>
      </c>
      <c r="O71" s="106">
        <f t="shared" si="45"/>
        <v>9528209</v>
      </c>
      <c r="P71" s="105">
        <f>$H71      +$J71      +$L71      +$N71</f>
        <v>42232000</v>
      </c>
      <c r="Q71" s="106">
        <f>$I71      +$K71      +$M71      +$O71</f>
        <v>33420307</v>
      </c>
      <c r="R71" s="61">
        <f>IF(($L71      =0),0,((($N71      -$L71      )/$L71      )*100))</f>
        <v>307.86963434022255</v>
      </c>
      <c r="S71" s="62">
        <f>IF(($M71      =0),0,((($O71      -$M71      )/$M71      )*100))</f>
        <v>115.75265524147669</v>
      </c>
      <c r="T71" s="61">
        <f>IF($E71   =0,0,($P71   /$E71   )*100)</f>
        <v>100</v>
      </c>
      <c r="U71" s="65">
        <f>IF($E71   =0,0,($Q71   /$E71   )*100)</f>
        <v>79.135032676643306</v>
      </c>
      <c r="V71" s="105">
        <f>V69</f>
        <v>1717000</v>
      </c>
      <c r="W71" s="106">
        <f>W69</f>
        <v>1717000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49289000</v>
      </c>
      <c r="C72" s="104">
        <f>SUM(C9:C14,C17:C23,C26:C29,C32,C35:C39,C42:C52,C55:C58,C61:C65,C69)</f>
        <v>5000000</v>
      </c>
      <c r="D72" s="104"/>
      <c r="E72" s="104">
        <f>$B72      +$C72      +$D72</f>
        <v>54289000</v>
      </c>
      <c r="F72" s="105">
        <f t="shared" ref="F72:O72" si="46">SUM(F9:F14,F17:F23,F26:F29,F32,F35:F39,F42:F52,F55:F58,F61:F65,F69)</f>
        <v>54289000</v>
      </c>
      <c r="G72" s="106">
        <f t="shared" si="46"/>
        <v>51389000</v>
      </c>
      <c r="H72" s="105">
        <f t="shared" si="46"/>
        <v>9133000</v>
      </c>
      <c r="I72" s="106">
        <f t="shared" si="46"/>
        <v>570027</v>
      </c>
      <c r="J72" s="105">
        <f t="shared" si="46"/>
        <v>16809000</v>
      </c>
      <c r="K72" s="106">
        <f t="shared" si="46"/>
        <v>18549440</v>
      </c>
      <c r="L72" s="105">
        <f t="shared" si="46"/>
        <v>4834000</v>
      </c>
      <c r="M72" s="106">
        <f t="shared" si="46"/>
        <v>5100884</v>
      </c>
      <c r="N72" s="105">
        <f t="shared" si="46"/>
        <v>16187000</v>
      </c>
      <c r="O72" s="106">
        <f t="shared" si="46"/>
        <v>9866634</v>
      </c>
      <c r="P72" s="105">
        <f>$H72      +$J72      +$L72      +$N72</f>
        <v>46963000</v>
      </c>
      <c r="Q72" s="106">
        <f>$I72      +$K72      +$M72      +$O72</f>
        <v>34086985</v>
      </c>
      <c r="R72" s="61">
        <f>IF(($L72      =0),0,((($N72      -$L72      )/$L72      )*100))</f>
        <v>234.85726106743897</v>
      </c>
      <c r="S72" s="62">
        <f>IF(($M72      =0),0,((($O72      -$M72      )/$M72      )*100))</f>
        <v>93.429883918160073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91.387261865379756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66.33128685127167</v>
      </c>
      <c r="V72" s="105">
        <f>SUM(V9:V14,V17:V23,V26:V29,V32,V35:V39,V42:V52,V55:V58,V61:V65,V69)</f>
        <v>1717000</v>
      </c>
      <c r="W72" s="106">
        <f>SUM(W9:W14,W17:W23,W26:W29,W32,W35:W39,W42:W52,W55:W58,W61:W65,W69)</f>
        <v>1717000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LImdWZuXzxuJKLeDld3cs3+eREcOw0C0175UsljG09XtX/zwrO2ENu2yAMFu8TXIIn5DxY+UhXayWNe2IL+aCQ==" saltValue="SQtvyz1pBfT/hdKnVESl/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1750000</v>
      </c>
      <c r="C10" s="92">
        <v>0</v>
      </c>
      <c r="D10" s="92"/>
      <c r="E10" s="92">
        <f t="shared" ref="E10:E15" si="0">$B10      +$C10      +$D10</f>
        <v>1750000</v>
      </c>
      <c r="F10" s="93">
        <v>1750000</v>
      </c>
      <c r="G10" s="94">
        <v>1750000</v>
      </c>
      <c r="H10" s="93">
        <v>373000</v>
      </c>
      <c r="I10" s="94">
        <v>373048</v>
      </c>
      <c r="J10" s="93">
        <v>176000</v>
      </c>
      <c r="K10" s="94">
        <v>177085</v>
      </c>
      <c r="L10" s="93">
        <v>270000</v>
      </c>
      <c r="M10" s="94">
        <v>271405</v>
      </c>
      <c r="N10" s="93">
        <v>924000</v>
      </c>
      <c r="O10" s="94">
        <v>928460</v>
      </c>
      <c r="P10" s="93">
        <f t="shared" ref="P10:P15" si="1">$H10      +$J10      +$L10      +$N10</f>
        <v>1743000</v>
      </c>
      <c r="Q10" s="94">
        <f t="shared" ref="Q10:Q15" si="2">$I10      +$K10      +$M10      +$O10</f>
        <v>1749998</v>
      </c>
      <c r="R10" s="48">
        <f t="shared" ref="R10:R15" si="3">IF(($L10      =0),0,((($N10      -$L10      )/$L10      )*100))</f>
        <v>242.2222222222222</v>
      </c>
      <c r="S10" s="49">
        <f t="shared" ref="S10:S15" si="4">IF(($M10      =0),0,((($O10      -$M10      )/$M10      )*100))</f>
        <v>242.0939186824119</v>
      </c>
      <c r="T10" s="48">
        <f t="shared" ref="T10:T14" si="5">IF(($E10      =0),0,(($P10      /$E10      )*100))</f>
        <v>99.6</v>
      </c>
      <c r="U10" s="50">
        <f t="shared" ref="U10:U14" si="6">IF(($E10      =0),0,(($Q10      /$E10      )*100))</f>
        <v>99.999885714285725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1750000</v>
      </c>
      <c r="C15" s="95">
        <f>SUM(C9:C14)</f>
        <v>0</v>
      </c>
      <c r="D15" s="95"/>
      <c r="E15" s="95">
        <f t="shared" si="0"/>
        <v>1750000</v>
      </c>
      <c r="F15" s="96">
        <f t="shared" ref="F15:O15" si="7">SUM(F9:F14)</f>
        <v>1750000</v>
      </c>
      <c r="G15" s="97">
        <f t="shared" si="7"/>
        <v>1750000</v>
      </c>
      <c r="H15" s="96">
        <f t="shared" si="7"/>
        <v>373000</v>
      </c>
      <c r="I15" s="97">
        <f t="shared" si="7"/>
        <v>373048</v>
      </c>
      <c r="J15" s="96">
        <f t="shared" si="7"/>
        <v>176000</v>
      </c>
      <c r="K15" s="97">
        <f t="shared" si="7"/>
        <v>177085</v>
      </c>
      <c r="L15" s="96">
        <f t="shared" si="7"/>
        <v>270000</v>
      </c>
      <c r="M15" s="97">
        <f t="shared" si="7"/>
        <v>271405</v>
      </c>
      <c r="N15" s="96">
        <f t="shared" si="7"/>
        <v>924000</v>
      </c>
      <c r="O15" s="97">
        <f t="shared" si="7"/>
        <v>928460</v>
      </c>
      <c r="P15" s="96">
        <f t="shared" si="1"/>
        <v>1743000</v>
      </c>
      <c r="Q15" s="97">
        <f t="shared" si="2"/>
        <v>1749998</v>
      </c>
      <c r="R15" s="52">
        <f t="shared" si="3"/>
        <v>242.2222222222222</v>
      </c>
      <c r="S15" s="53">
        <f t="shared" si="4"/>
        <v>242.0939186824119</v>
      </c>
      <c r="T15" s="52">
        <f>IF((SUM($E9:$E13))=0,0,(P15/(SUM($E9:$E13))*100))</f>
        <v>99.6</v>
      </c>
      <c r="U15" s="54">
        <f>IF((SUM($E9:$E13))=0,0,(Q15/(SUM($E9:$E13))*100))</f>
        <v>99.999885714285725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1732000</v>
      </c>
      <c r="C32" s="92">
        <v>0</v>
      </c>
      <c r="D32" s="92"/>
      <c r="E32" s="92">
        <f>$B32      +$C32      +$D32</f>
        <v>1732000</v>
      </c>
      <c r="F32" s="93">
        <v>1732000</v>
      </c>
      <c r="G32" s="94">
        <v>1732000</v>
      </c>
      <c r="H32" s="93">
        <v>744000</v>
      </c>
      <c r="I32" s="94">
        <v>743517</v>
      </c>
      <c r="J32" s="93">
        <v>634000</v>
      </c>
      <c r="K32" s="94">
        <v>633486</v>
      </c>
      <c r="L32" s="93">
        <v>354000</v>
      </c>
      <c r="M32" s="94">
        <v>506507</v>
      </c>
      <c r="N32" s="93"/>
      <c r="O32" s="94">
        <v>-151511</v>
      </c>
      <c r="P32" s="93">
        <f>$H32      +$J32      +$L32      +$N32</f>
        <v>1732000</v>
      </c>
      <c r="Q32" s="94">
        <f>$I32      +$K32      +$M32      +$O32</f>
        <v>1731999</v>
      </c>
      <c r="R32" s="48">
        <f>IF(($L32      =0),0,((($N32      -$L32      )/$L32      )*100))</f>
        <v>-100</v>
      </c>
      <c r="S32" s="49">
        <f>IF(($M32      =0),0,((($O32      -$M32      )/$M32      )*100))</f>
        <v>-129.91291334571881</v>
      </c>
      <c r="T32" s="48">
        <f>IF(($E32      =0),0,(($P32      /$E32      )*100))</f>
        <v>100</v>
      </c>
      <c r="U32" s="50">
        <f>IF(($E32      =0),0,(($Q32      /$E32      )*100))</f>
        <v>99.999942263279451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1732000</v>
      </c>
      <c r="C33" s="95">
        <f>C32</f>
        <v>0</v>
      </c>
      <c r="D33" s="95"/>
      <c r="E33" s="95">
        <f>$B33      +$C33      +$D33</f>
        <v>1732000</v>
      </c>
      <c r="F33" s="96">
        <f t="shared" ref="F33:O33" si="17">F32</f>
        <v>1732000</v>
      </c>
      <c r="G33" s="97">
        <f t="shared" si="17"/>
        <v>1732000</v>
      </c>
      <c r="H33" s="96">
        <f t="shared" si="17"/>
        <v>744000</v>
      </c>
      <c r="I33" s="97">
        <f t="shared" si="17"/>
        <v>743517</v>
      </c>
      <c r="J33" s="96">
        <f t="shared" si="17"/>
        <v>634000</v>
      </c>
      <c r="K33" s="97">
        <f t="shared" si="17"/>
        <v>633486</v>
      </c>
      <c r="L33" s="96">
        <f t="shared" si="17"/>
        <v>354000</v>
      </c>
      <c r="M33" s="97">
        <f t="shared" si="17"/>
        <v>506507</v>
      </c>
      <c r="N33" s="96">
        <f t="shared" si="17"/>
        <v>0</v>
      </c>
      <c r="O33" s="97">
        <f t="shared" si="17"/>
        <v>-151511</v>
      </c>
      <c r="P33" s="96">
        <f>$H33      +$J33      +$L33      +$N33</f>
        <v>1732000</v>
      </c>
      <c r="Q33" s="97">
        <f>$I33      +$K33      +$M33      +$O33</f>
        <v>1731999</v>
      </c>
      <c r="R33" s="52">
        <f>IF(($L33      =0),0,((($N33      -$L33      )/$L33      )*100))</f>
        <v>-100</v>
      </c>
      <c r="S33" s="53">
        <f>IF(($M33      =0),0,((($O33      -$M33      )/$M33      )*100))</f>
        <v>-129.91291334571881</v>
      </c>
      <c r="T33" s="52">
        <f>IF($E33   =0,0,($P33   /$E33   )*100)</f>
        <v>100</v>
      </c>
      <c r="U33" s="54">
        <f>IF($E33   =0,0,($Q33   /$E33   )*100)</f>
        <v>99.999942263279451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3080000</v>
      </c>
      <c r="C35" s="92">
        <v>0</v>
      </c>
      <c r="D35" s="92"/>
      <c r="E35" s="92">
        <f t="shared" ref="E35:E40" si="18">$B35      +$C35      +$D35</f>
        <v>3080000</v>
      </c>
      <c r="F35" s="93">
        <v>3080000</v>
      </c>
      <c r="G35" s="94">
        <v>3080000</v>
      </c>
      <c r="H35" s="93"/>
      <c r="I35" s="94"/>
      <c r="J35" s="93">
        <v>1631000</v>
      </c>
      <c r="K35" s="94">
        <v>2824491</v>
      </c>
      <c r="L35" s="93">
        <v>2187000</v>
      </c>
      <c r="M35" s="94">
        <v>255510</v>
      </c>
      <c r="N35" s="93"/>
      <c r="O35" s="94"/>
      <c r="P35" s="93">
        <f t="shared" ref="P35:P40" si="19">$H35      +$J35      +$L35      +$N35</f>
        <v>3818000</v>
      </c>
      <c r="Q35" s="94">
        <f t="shared" ref="Q35:Q40" si="20">$I35      +$K35      +$M35      +$O35</f>
        <v>3080001</v>
      </c>
      <c r="R35" s="48">
        <f t="shared" ref="R35:R40" si="21">IF(($L35      =0),0,((($N35      -$L35      )/$L35      )*100))</f>
        <v>-100</v>
      </c>
      <c r="S35" s="49">
        <f t="shared" ref="S35:S40" si="22">IF(($M35      =0),0,((($O35      -$M35      )/$M35      )*100))</f>
        <v>-100</v>
      </c>
      <c r="T35" s="48">
        <f t="shared" ref="T35:T39" si="23">IF(($E35      =0),0,(($P35      /$E35      )*100))</f>
        <v>123.96103896103897</v>
      </c>
      <c r="U35" s="50">
        <f t="shared" ref="U35:U39" si="24">IF(($E35      =0),0,(($Q35      /$E35      )*100))</f>
        <v>100.00003246753246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4000000</v>
      </c>
      <c r="C38" s="92">
        <v>0</v>
      </c>
      <c r="D38" s="92"/>
      <c r="E38" s="92">
        <f t="shared" si="18"/>
        <v>4000000</v>
      </c>
      <c r="F38" s="93">
        <v>4000000</v>
      </c>
      <c r="G38" s="94">
        <v>4000000</v>
      </c>
      <c r="H38" s="93"/>
      <c r="I38" s="94">
        <v>3088794</v>
      </c>
      <c r="J38" s="93">
        <v>3158000</v>
      </c>
      <c r="K38" s="94">
        <v>903434</v>
      </c>
      <c r="L38" s="93">
        <v>339000</v>
      </c>
      <c r="M38" s="94"/>
      <c r="N38" s="93"/>
      <c r="O38" s="94">
        <v>7770</v>
      </c>
      <c r="P38" s="93">
        <f t="shared" si="19"/>
        <v>3497000</v>
      </c>
      <c r="Q38" s="94">
        <f t="shared" si="20"/>
        <v>3999998</v>
      </c>
      <c r="R38" s="48">
        <f t="shared" si="21"/>
        <v>-100</v>
      </c>
      <c r="S38" s="49">
        <f t="shared" si="22"/>
        <v>0</v>
      </c>
      <c r="T38" s="48">
        <f t="shared" si="23"/>
        <v>87.424999999999997</v>
      </c>
      <c r="U38" s="50">
        <f t="shared" si="24"/>
        <v>99.999949999999998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7080000</v>
      </c>
      <c r="C40" s="95">
        <f>SUM(C35:C39)</f>
        <v>0</v>
      </c>
      <c r="D40" s="95"/>
      <c r="E40" s="95">
        <f t="shared" si="18"/>
        <v>7080000</v>
      </c>
      <c r="F40" s="96">
        <f t="shared" ref="F40:O40" si="25">SUM(F35:F39)</f>
        <v>7080000</v>
      </c>
      <c r="G40" s="97">
        <f t="shared" si="25"/>
        <v>7080000</v>
      </c>
      <c r="H40" s="96">
        <f t="shared" si="25"/>
        <v>0</v>
      </c>
      <c r="I40" s="97">
        <f t="shared" si="25"/>
        <v>3088794</v>
      </c>
      <c r="J40" s="96">
        <f t="shared" si="25"/>
        <v>4789000</v>
      </c>
      <c r="K40" s="97">
        <f t="shared" si="25"/>
        <v>3727925</v>
      </c>
      <c r="L40" s="96">
        <f t="shared" si="25"/>
        <v>2526000</v>
      </c>
      <c r="M40" s="97">
        <f t="shared" si="25"/>
        <v>255510</v>
      </c>
      <c r="N40" s="96">
        <f t="shared" si="25"/>
        <v>0</v>
      </c>
      <c r="O40" s="97">
        <f t="shared" si="25"/>
        <v>7770</v>
      </c>
      <c r="P40" s="96">
        <f t="shared" si="19"/>
        <v>7315000</v>
      </c>
      <c r="Q40" s="97">
        <f t="shared" si="20"/>
        <v>7079999</v>
      </c>
      <c r="R40" s="52">
        <f t="shared" si="21"/>
        <v>-100</v>
      </c>
      <c r="S40" s="53">
        <f t="shared" si="22"/>
        <v>-96.95902313021017</v>
      </c>
      <c r="T40" s="52">
        <f>IF((+$E35+$E38) =0,0,(P40   /(+$E35+$E38) )*100)</f>
        <v>103.31920903954803</v>
      </c>
      <c r="U40" s="54">
        <f>IF((+$E35+$E38) =0,0,(Q40   /(+$E35+$E38) )*100)</f>
        <v>99.999985875706216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10562000</v>
      </c>
      <c r="C67" s="104">
        <f>SUM(C9:C14,C17:C23,C26:C29,C32,C35:C39,C42:C52,C55:C58,C61:C65)</f>
        <v>0</v>
      </c>
      <c r="D67" s="104"/>
      <c r="E67" s="104">
        <f t="shared" si="35"/>
        <v>10562000</v>
      </c>
      <c r="F67" s="105">
        <f t="shared" ref="F67:O67" si="43">SUM(F9:F14,F17:F23,F26:F29,F32,F35:F39,F42:F52,F55:F58,F61:F65)</f>
        <v>10562000</v>
      </c>
      <c r="G67" s="106">
        <f t="shared" si="43"/>
        <v>10562000</v>
      </c>
      <c r="H67" s="105">
        <f t="shared" si="43"/>
        <v>1117000</v>
      </c>
      <c r="I67" s="106">
        <f t="shared" si="43"/>
        <v>4205359</v>
      </c>
      <c r="J67" s="105">
        <f t="shared" si="43"/>
        <v>5599000</v>
      </c>
      <c r="K67" s="106">
        <f t="shared" si="43"/>
        <v>4538496</v>
      </c>
      <c r="L67" s="105">
        <f t="shared" si="43"/>
        <v>3150000</v>
      </c>
      <c r="M67" s="106">
        <f t="shared" si="43"/>
        <v>1033422</v>
      </c>
      <c r="N67" s="105">
        <f t="shared" si="43"/>
        <v>924000</v>
      </c>
      <c r="O67" s="106">
        <f t="shared" si="43"/>
        <v>784719</v>
      </c>
      <c r="P67" s="105">
        <f t="shared" si="36"/>
        <v>10790000</v>
      </c>
      <c r="Q67" s="106">
        <f t="shared" si="37"/>
        <v>10561996</v>
      </c>
      <c r="R67" s="61">
        <f t="shared" si="38"/>
        <v>-70.666666666666671</v>
      </c>
      <c r="S67" s="62">
        <f t="shared" si="39"/>
        <v>-24.065967242810778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102.1586820677902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99.99996212838478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54549000</v>
      </c>
      <c r="C69" s="92">
        <v>7000000</v>
      </c>
      <c r="D69" s="92"/>
      <c r="E69" s="92">
        <f>$B69      +$C69      +$D69</f>
        <v>61549000</v>
      </c>
      <c r="F69" s="93">
        <v>61549000</v>
      </c>
      <c r="G69" s="94">
        <v>61549000</v>
      </c>
      <c r="H69" s="93">
        <v>14942000</v>
      </c>
      <c r="I69" s="94">
        <v>15238737</v>
      </c>
      <c r="J69" s="93">
        <v>20269000</v>
      </c>
      <c r="K69" s="94">
        <v>23642600</v>
      </c>
      <c r="L69" s="93">
        <v>7416000</v>
      </c>
      <c r="M69" s="94">
        <v>2222240</v>
      </c>
      <c r="N69" s="93">
        <v>18922000</v>
      </c>
      <c r="O69" s="94">
        <v>12043748</v>
      </c>
      <c r="P69" s="93">
        <f>$H69      +$J69      +$L69      +$N69</f>
        <v>61549000</v>
      </c>
      <c r="Q69" s="94">
        <f>$I69      +$K69      +$M69      +$O69</f>
        <v>53147325</v>
      </c>
      <c r="R69" s="48">
        <f>IF(($L69      =0),0,((($N69      -$L69      )/$L69      )*100))</f>
        <v>155.15102481121897</v>
      </c>
      <c r="S69" s="49">
        <f>IF(($M69      =0),0,((($O69      -$M69      )/$M69      )*100))</f>
        <v>441.96432428540572</v>
      </c>
      <c r="T69" s="48">
        <f>IF(($E69      =0),0,(($P69      /$E69      )*100))</f>
        <v>100</v>
      </c>
      <c r="U69" s="50">
        <f>IF(($E69      =0),0,(($Q69      /$E69      )*100))</f>
        <v>86.349615753302245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54549000</v>
      </c>
      <c r="C70" s="101">
        <f>C69</f>
        <v>7000000</v>
      </c>
      <c r="D70" s="101"/>
      <c r="E70" s="101">
        <f>$B70      +$C70      +$D70</f>
        <v>61549000</v>
      </c>
      <c r="F70" s="102">
        <f t="shared" ref="F70:O70" si="44">F69</f>
        <v>61549000</v>
      </c>
      <c r="G70" s="103">
        <f t="shared" si="44"/>
        <v>61549000</v>
      </c>
      <c r="H70" s="102">
        <f t="shared" si="44"/>
        <v>14942000</v>
      </c>
      <c r="I70" s="103">
        <f t="shared" si="44"/>
        <v>15238737</v>
      </c>
      <c r="J70" s="102">
        <f t="shared" si="44"/>
        <v>20269000</v>
      </c>
      <c r="K70" s="103">
        <f t="shared" si="44"/>
        <v>23642600</v>
      </c>
      <c r="L70" s="102">
        <f t="shared" si="44"/>
        <v>7416000</v>
      </c>
      <c r="M70" s="103">
        <f t="shared" si="44"/>
        <v>2222240</v>
      </c>
      <c r="N70" s="102">
        <f t="shared" si="44"/>
        <v>18922000</v>
      </c>
      <c r="O70" s="103">
        <f t="shared" si="44"/>
        <v>12043748</v>
      </c>
      <c r="P70" s="102">
        <f>$H70      +$J70      +$L70      +$N70</f>
        <v>61549000</v>
      </c>
      <c r="Q70" s="103">
        <f>$I70      +$K70      +$M70      +$O70</f>
        <v>53147325</v>
      </c>
      <c r="R70" s="57">
        <f>IF(($L70      =0),0,((($N70      -$L70      )/$L70      )*100))</f>
        <v>155.15102481121897</v>
      </c>
      <c r="S70" s="58">
        <f>IF(($M70      =0),0,((($O70      -$M70      )/$M70      )*100))</f>
        <v>441.96432428540572</v>
      </c>
      <c r="T70" s="57">
        <f>IF($E70   =0,0,($P70   /$E70   )*100)</f>
        <v>100</v>
      </c>
      <c r="U70" s="59">
        <f>IF($E70   =0,0,($Q70   /$E70 )*100)</f>
        <v>86.349615753302245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54549000</v>
      </c>
      <c r="C71" s="104">
        <f>C69</f>
        <v>7000000</v>
      </c>
      <c r="D71" s="104"/>
      <c r="E71" s="104">
        <f>$B71      +$C71      +$D71</f>
        <v>61549000</v>
      </c>
      <c r="F71" s="105">
        <f t="shared" ref="F71:O71" si="45">F69</f>
        <v>61549000</v>
      </c>
      <c r="G71" s="106">
        <f t="shared" si="45"/>
        <v>61549000</v>
      </c>
      <c r="H71" s="105">
        <f t="shared" si="45"/>
        <v>14942000</v>
      </c>
      <c r="I71" s="106">
        <f t="shared" si="45"/>
        <v>15238737</v>
      </c>
      <c r="J71" s="105">
        <f t="shared" si="45"/>
        <v>20269000</v>
      </c>
      <c r="K71" s="106">
        <f t="shared" si="45"/>
        <v>23642600</v>
      </c>
      <c r="L71" s="105">
        <f t="shared" si="45"/>
        <v>7416000</v>
      </c>
      <c r="M71" s="106">
        <f t="shared" si="45"/>
        <v>2222240</v>
      </c>
      <c r="N71" s="105">
        <f t="shared" si="45"/>
        <v>18922000</v>
      </c>
      <c r="O71" s="106">
        <f t="shared" si="45"/>
        <v>12043748</v>
      </c>
      <c r="P71" s="105">
        <f>$H71      +$J71      +$L71      +$N71</f>
        <v>61549000</v>
      </c>
      <c r="Q71" s="106">
        <f>$I71      +$K71      +$M71      +$O71</f>
        <v>53147325</v>
      </c>
      <c r="R71" s="61">
        <f>IF(($L71      =0),0,((($N71      -$L71      )/$L71      )*100))</f>
        <v>155.15102481121897</v>
      </c>
      <c r="S71" s="62">
        <f>IF(($M71      =0),0,((($O71      -$M71      )/$M71      )*100))</f>
        <v>441.96432428540572</v>
      </c>
      <c r="T71" s="61">
        <f>IF($E71   =0,0,($P71   /$E71   )*100)</f>
        <v>100</v>
      </c>
      <c r="U71" s="65">
        <f>IF($E71   =0,0,($Q71   /$E71   )*100)</f>
        <v>86.349615753302245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65111000</v>
      </c>
      <c r="C72" s="104">
        <f>SUM(C9:C14,C17:C23,C26:C29,C32,C35:C39,C42:C52,C55:C58,C61:C65,C69)</f>
        <v>7000000</v>
      </c>
      <c r="D72" s="104"/>
      <c r="E72" s="104">
        <f>$B72      +$C72      +$D72</f>
        <v>72111000</v>
      </c>
      <c r="F72" s="105">
        <f t="shared" ref="F72:O72" si="46">SUM(F9:F14,F17:F23,F26:F29,F32,F35:F39,F42:F52,F55:F58,F61:F65,F69)</f>
        <v>72111000</v>
      </c>
      <c r="G72" s="106">
        <f t="shared" si="46"/>
        <v>72111000</v>
      </c>
      <c r="H72" s="105">
        <f t="shared" si="46"/>
        <v>16059000</v>
      </c>
      <c r="I72" s="106">
        <f t="shared" si="46"/>
        <v>19444096</v>
      </c>
      <c r="J72" s="105">
        <f t="shared" si="46"/>
        <v>25868000</v>
      </c>
      <c r="K72" s="106">
        <f t="shared" si="46"/>
        <v>28181096</v>
      </c>
      <c r="L72" s="105">
        <f t="shared" si="46"/>
        <v>10566000</v>
      </c>
      <c r="M72" s="106">
        <f t="shared" si="46"/>
        <v>3255662</v>
      </c>
      <c r="N72" s="105">
        <f t="shared" si="46"/>
        <v>19846000</v>
      </c>
      <c r="O72" s="106">
        <f t="shared" si="46"/>
        <v>12828467</v>
      </c>
      <c r="P72" s="105">
        <f>$H72      +$J72      +$L72      +$N72</f>
        <v>72339000</v>
      </c>
      <c r="Q72" s="106">
        <f>$I72      +$K72      +$M72      +$O72</f>
        <v>63709321</v>
      </c>
      <c r="R72" s="61">
        <f>IF(($L72      =0),0,((($N72      -$L72      )/$L72      )*100))</f>
        <v>87.828885103161085</v>
      </c>
      <c r="S72" s="62">
        <f>IF(($M72      =0),0,((($O72      -$M72      )/$M72      )*100))</f>
        <v>294.03559091822189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100.31617922369679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88.348963403641605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ffFyn+FI5bDeK2TG9uiQMcMOxvrY1oBguP2+KrwtVGSsOscayck9CFSeDTAroBmaEySgxEPjqm1Rw9zglTmb5A==" saltValue="manvxlKlQdmfWorTuZyWn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114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1550000</v>
      </c>
      <c r="C10" s="92">
        <v>0</v>
      </c>
      <c r="D10" s="92"/>
      <c r="E10" s="92">
        <f t="shared" ref="E10:E15" si="0">$B10      +$C10      +$D10</f>
        <v>1550000</v>
      </c>
      <c r="F10" s="93">
        <v>1550000</v>
      </c>
      <c r="G10" s="94">
        <v>1550000</v>
      </c>
      <c r="H10" s="93">
        <v>306000</v>
      </c>
      <c r="I10" s="94">
        <v>754099</v>
      </c>
      <c r="J10" s="93">
        <v>343000</v>
      </c>
      <c r="K10" s="94">
        <v>299875</v>
      </c>
      <c r="L10" s="93">
        <v>450000</v>
      </c>
      <c r="M10" s="94">
        <v>420413</v>
      </c>
      <c r="N10" s="93">
        <v>281000</v>
      </c>
      <c r="O10" s="94">
        <v>75613</v>
      </c>
      <c r="P10" s="93">
        <f t="shared" ref="P10:P15" si="1">$H10      +$J10      +$L10      +$N10</f>
        <v>1380000</v>
      </c>
      <c r="Q10" s="94">
        <f t="shared" ref="Q10:Q15" si="2">$I10      +$K10      +$M10      +$O10</f>
        <v>1550000</v>
      </c>
      <c r="R10" s="48">
        <f t="shared" ref="R10:R15" si="3">IF(($L10      =0),0,((($N10      -$L10      )/$L10      )*100))</f>
        <v>-37.55555555555555</v>
      </c>
      <c r="S10" s="49">
        <f t="shared" ref="S10:S15" si="4">IF(($M10      =0),0,((($O10      -$M10      )/$M10      )*100))</f>
        <v>-82.014590414663672</v>
      </c>
      <c r="T10" s="48">
        <f t="shared" ref="T10:T14" si="5">IF(($E10      =0),0,(($P10      /$E10      )*100))</f>
        <v>89.032258064516128</v>
      </c>
      <c r="U10" s="50">
        <f t="shared" ref="U10:U14" si="6">IF(($E10      =0),0,(($Q10      /$E10      )*100))</f>
        <v>100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1550000</v>
      </c>
      <c r="C15" s="95">
        <f>SUM(C9:C14)</f>
        <v>0</v>
      </c>
      <c r="D15" s="95"/>
      <c r="E15" s="95">
        <f t="shared" si="0"/>
        <v>1550000</v>
      </c>
      <c r="F15" s="96">
        <f t="shared" ref="F15:O15" si="7">SUM(F9:F14)</f>
        <v>1550000</v>
      </c>
      <c r="G15" s="97">
        <f t="shared" si="7"/>
        <v>1550000</v>
      </c>
      <c r="H15" s="96">
        <f t="shared" si="7"/>
        <v>306000</v>
      </c>
      <c r="I15" s="97">
        <f t="shared" si="7"/>
        <v>754099</v>
      </c>
      <c r="J15" s="96">
        <f t="shared" si="7"/>
        <v>343000</v>
      </c>
      <c r="K15" s="97">
        <f t="shared" si="7"/>
        <v>299875</v>
      </c>
      <c r="L15" s="96">
        <f t="shared" si="7"/>
        <v>450000</v>
      </c>
      <c r="M15" s="97">
        <f t="shared" si="7"/>
        <v>420413</v>
      </c>
      <c r="N15" s="96">
        <f t="shared" si="7"/>
        <v>281000</v>
      </c>
      <c r="O15" s="97">
        <f t="shared" si="7"/>
        <v>75613</v>
      </c>
      <c r="P15" s="96">
        <f t="shared" si="1"/>
        <v>1380000</v>
      </c>
      <c r="Q15" s="97">
        <f t="shared" si="2"/>
        <v>1550000</v>
      </c>
      <c r="R15" s="52">
        <f t="shared" si="3"/>
        <v>-37.55555555555555</v>
      </c>
      <c r="S15" s="53">
        <f t="shared" si="4"/>
        <v>-82.014590414663672</v>
      </c>
      <c r="T15" s="52">
        <f>IF((SUM($E9:$E13))=0,0,(P15/(SUM($E9:$E13))*100))</f>
        <v>89.032258064516128</v>
      </c>
      <c r="U15" s="54">
        <f>IF((SUM($E9:$E13))=0,0,(Q15/(SUM($E9:$E13))*100))</f>
        <v>100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4031000</v>
      </c>
      <c r="C19" s="92">
        <v>0</v>
      </c>
      <c r="D19" s="92"/>
      <c r="E19" s="92">
        <f t="shared" si="8"/>
        <v>4031000</v>
      </c>
      <c r="F19" s="93">
        <v>4031000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4031000</v>
      </c>
      <c r="C24" s="95">
        <f>SUM(C17:C23)</f>
        <v>0</v>
      </c>
      <c r="D24" s="95"/>
      <c r="E24" s="95">
        <f t="shared" si="8"/>
        <v>4031000</v>
      </c>
      <c r="F24" s="96">
        <f t="shared" ref="F24:O24" si="15">SUM(F17:F23)</f>
        <v>4031000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2330000</v>
      </c>
      <c r="C29" s="92">
        <v>0</v>
      </c>
      <c r="D29" s="92"/>
      <c r="E29" s="92">
        <f>$B29      +$C29      +$D29</f>
        <v>2330000</v>
      </c>
      <c r="F29" s="93">
        <v>2330000</v>
      </c>
      <c r="G29" s="94">
        <v>2330000</v>
      </c>
      <c r="H29" s="93">
        <v>207000</v>
      </c>
      <c r="I29" s="94">
        <v>170733</v>
      </c>
      <c r="J29" s="93">
        <v>231000</v>
      </c>
      <c r="K29" s="94">
        <v>229824</v>
      </c>
      <c r="L29" s="93">
        <v>1424000</v>
      </c>
      <c r="M29" s="94">
        <v>311806</v>
      </c>
      <c r="N29" s="93">
        <v>210000</v>
      </c>
      <c r="O29" s="94">
        <v>1617639</v>
      </c>
      <c r="P29" s="93">
        <f>$H29      +$J29      +$L29      +$N29</f>
        <v>2072000</v>
      </c>
      <c r="Q29" s="94">
        <f>$I29      +$K29      +$M29      +$O29</f>
        <v>2330002</v>
      </c>
      <c r="R29" s="48">
        <f>IF(($L29      =0),0,((($N29      -$L29      )/$L29      )*100))</f>
        <v>-85.252808988764045</v>
      </c>
      <c r="S29" s="49">
        <f>IF(($M29      =0),0,((($O29      -$M29      )/$M29      )*100))</f>
        <v>418.79662354156108</v>
      </c>
      <c r="T29" s="48">
        <f>IF(($E29      =0),0,(($P29      /$E29      )*100))</f>
        <v>88.927038626609445</v>
      </c>
      <c r="U29" s="50">
        <f>IF(($E29      =0),0,(($Q29      /$E29      )*100))</f>
        <v>100.00008583690988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2330000</v>
      </c>
      <c r="C30" s="95">
        <f>SUM(C26:C29)</f>
        <v>0</v>
      </c>
      <c r="D30" s="95"/>
      <c r="E30" s="95">
        <f>$B30      +$C30      +$D30</f>
        <v>2330000</v>
      </c>
      <c r="F30" s="96">
        <f t="shared" ref="F30:O30" si="16">SUM(F26:F29)</f>
        <v>2330000</v>
      </c>
      <c r="G30" s="97">
        <f t="shared" si="16"/>
        <v>2330000</v>
      </c>
      <c r="H30" s="96">
        <f t="shared" si="16"/>
        <v>207000</v>
      </c>
      <c r="I30" s="97">
        <f t="shared" si="16"/>
        <v>170733</v>
      </c>
      <c r="J30" s="96">
        <f t="shared" si="16"/>
        <v>231000</v>
      </c>
      <c r="K30" s="97">
        <f t="shared" si="16"/>
        <v>229824</v>
      </c>
      <c r="L30" s="96">
        <f t="shared" si="16"/>
        <v>1424000</v>
      </c>
      <c r="M30" s="97">
        <f t="shared" si="16"/>
        <v>311806</v>
      </c>
      <c r="N30" s="96">
        <f t="shared" si="16"/>
        <v>210000</v>
      </c>
      <c r="O30" s="97">
        <f t="shared" si="16"/>
        <v>1617639</v>
      </c>
      <c r="P30" s="96">
        <f>$H30      +$J30      +$L30      +$N30</f>
        <v>2072000</v>
      </c>
      <c r="Q30" s="97">
        <f>$I30      +$K30      +$M30      +$O30</f>
        <v>2330002</v>
      </c>
      <c r="R30" s="52">
        <f>IF(($L30      =0),0,((($N30      -$L30      )/$L30      )*100))</f>
        <v>-85.252808988764045</v>
      </c>
      <c r="S30" s="53">
        <f>IF(($M30      =0),0,((($O30      -$M30      )/$M30      )*100))</f>
        <v>418.79662354156108</v>
      </c>
      <c r="T30" s="52">
        <f>IF($E30   =0,0,($P30   /$E30   )*100)</f>
        <v>88.927038626609445</v>
      </c>
      <c r="U30" s="54">
        <f>IF($E30   =0,0,($Q30   /$E30   )*100)</f>
        <v>100.00008583690988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4841000</v>
      </c>
      <c r="C32" s="92">
        <v>0</v>
      </c>
      <c r="D32" s="92"/>
      <c r="E32" s="92">
        <f>$B32      +$C32      +$D32</f>
        <v>4841000</v>
      </c>
      <c r="F32" s="93">
        <v>4841000</v>
      </c>
      <c r="G32" s="94">
        <v>4841000</v>
      </c>
      <c r="H32" s="93">
        <v>941000</v>
      </c>
      <c r="I32" s="94">
        <v>942044</v>
      </c>
      <c r="J32" s="93">
        <v>768000</v>
      </c>
      <c r="K32" s="94">
        <v>1164646</v>
      </c>
      <c r="L32" s="93">
        <v>386000</v>
      </c>
      <c r="M32" s="94">
        <v>1132071</v>
      </c>
      <c r="N32" s="93">
        <v>1979000</v>
      </c>
      <c r="O32" s="94">
        <v>1210031</v>
      </c>
      <c r="P32" s="93">
        <f>$H32      +$J32      +$L32      +$N32</f>
        <v>4074000</v>
      </c>
      <c r="Q32" s="94">
        <f>$I32      +$K32      +$M32      +$O32</f>
        <v>4448792</v>
      </c>
      <c r="R32" s="48">
        <f>IF(($L32      =0),0,((($N32      -$L32      )/$L32      )*100))</f>
        <v>412.6943005181347</v>
      </c>
      <c r="S32" s="49">
        <f>IF(($M32      =0),0,((($O32      -$M32      )/$M32      )*100))</f>
        <v>6.8864938683174461</v>
      </c>
      <c r="T32" s="48">
        <f>IF(($E32      =0),0,(($P32      /$E32      )*100))</f>
        <v>84.156166081388136</v>
      </c>
      <c r="U32" s="50">
        <f>IF(($E32      =0),0,(($Q32      /$E32      )*100))</f>
        <v>91.898202850650691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4841000</v>
      </c>
      <c r="C33" s="95">
        <f>C32</f>
        <v>0</v>
      </c>
      <c r="D33" s="95"/>
      <c r="E33" s="95">
        <f>$B33      +$C33      +$D33</f>
        <v>4841000</v>
      </c>
      <c r="F33" s="96">
        <f t="shared" ref="F33:O33" si="17">F32</f>
        <v>4841000</v>
      </c>
      <c r="G33" s="97">
        <f t="shared" si="17"/>
        <v>4841000</v>
      </c>
      <c r="H33" s="96">
        <f t="shared" si="17"/>
        <v>941000</v>
      </c>
      <c r="I33" s="97">
        <f t="shared" si="17"/>
        <v>942044</v>
      </c>
      <c r="J33" s="96">
        <f t="shared" si="17"/>
        <v>768000</v>
      </c>
      <c r="K33" s="97">
        <f t="shared" si="17"/>
        <v>1164646</v>
      </c>
      <c r="L33" s="96">
        <f t="shared" si="17"/>
        <v>386000</v>
      </c>
      <c r="M33" s="97">
        <f t="shared" si="17"/>
        <v>1132071</v>
      </c>
      <c r="N33" s="96">
        <f t="shared" si="17"/>
        <v>1979000</v>
      </c>
      <c r="O33" s="97">
        <f t="shared" si="17"/>
        <v>1210031</v>
      </c>
      <c r="P33" s="96">
        <f>$H33      +$J33      +$L33      +$N33</f>
        <v>4074000</v>
      </c>
      <c r="Q33" s="97">
        <f>$I33      +$K33      +$M33      +$O33</f>
        <v>4448792</v>
      </c>
      <c r="R33" s="52">
        <f>IF(($L33      =0),0,((($N33      -$L33      )/$L33      )*100))</f>
        <v>412.6943005181347</v>
      </c>
      <c r="S33" s="53">
        <f>IF(($M33      =0),0,((($O33      -$M33      )/$M33      )*100))</f>
        <v>6.8864938683174461</v>
      </c>
      <c r="T33" s="52">
        <f>IF($E33   =0,0,($P33   /$E33   )*100)</f>
        <v>84.156166081388136</v>
      </c>
      <c r="U33" s="54">
        <f>IF($E33   =0,0,($Q33   /$E33   )*100)</f>
        <v>91.898202850650691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89000000</v>
      </c>
      <c r="C51" s="92">
        <v>-15000000</v>
      </c>
      <c r="D51" s="92"/>
      <c r="E51" s="92">
        <f t="shared" si="26"/>
        <v>74000000</v>
      </c>
      <c r="F51" s="93">
        <v>74000000</v>
      </c>
      <c r="G51" s="94">
        <v>74000000</v>
      </c>
      <c r="H51" s="93">
        <v>6463000</v>
      </c>
      <c r="I51" s="94">
        <v>9854205</v>
      </c>
      <c r="J51" s="93">
        <v>12062000</v>
      </c>
      <c r="K51" s="94">
        <v>17809422</v>
      </c>
      <c r="L51" s="93">
        <v>10455000</v>
      </c>
      <c r="M51" s="94">
        <v>13728120</v>
      </c>
      <c r="N51" s="93">
        <v>16242000</v>
      </c>
      <c r="O51" s="94">
        <v>21678169</v>
      </c>
      <c r="P51" s="93">
        <f t="shared" si="27"/>
        <v>45222000</v>
      </c>
      <c r="Q51" s="94">
        <f t="shared" si="28"/>
        <v>63069916</v>
      </c>
      <c r="R51" s="48">
        <f t="shared" si="29"/>
        <v>55.351506456241026</v>
      </c>
      <c r="S51" s="49">
        <f t="shared" si="30"/>
        <v>57.910689883246945</v>
      </c>
      <c r="T51" s="48">
        <f t="shared" si="31"/>
        <v>61.110810810810811</v>
      </c>
      <c r="U51" s="50">
        <f t="shared" si="32"/>
        <v>85.229616216216215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89000000</v>
      </c>
      <c r="C53" s="95">
        <f>SUM(C42:C52)</f>
        <v>-15000000</v>
      </c>
      <c r="D53" s="95"/>
      <c r="E53" s="95">
        <f t="shared" si="26"/>
        <v>74000000</v>
      </c>
      <c r="F53" s="96">
        <f t="shared" ref="F53:O53" si="33">SUM(F42:F52)</f>
        <v>74000000</v>
      </c>
      <c r="G53" s="97">
        <f t="shared" si="33"/>
        <v>74000000</v>
      </c>
      <c r="H53" s="96">
        <f t="shared" si="33"/>
        <v>6463000</v>
      </c>
      <c r="I53" s="97">
        <f t="shared" si="33"/>
        <v>9854205</v>
      </c>
      <c r="J53" s="96">
        <f t="shared" si="33"/>
        <v>12062000</v>
      </c>
      <c r="K53" s="97">
        <f t="shared" si="33"/>
        <v>17809422</v>
      </c>
      <c r="L53" s="96">
        <f t="shared" si="33"/>
        <v>10455000</v>
      </c>
      <c r="M53" s="97">
        <f t="shared" si="33"/>
        <v>13728120</v>
      </c>
      <c r="N53" s="96">
        <f t="shared" si="33"/>
        <v>16242000</v>
      </c>
      <c r="O53" s="97">
        <f t="shared" si="33"/>
        <v>21678169</v>
      </c>
      <c r="P53" s="96">
        <f t="shared" si="27"/>
        <v>45222000</v>
      </c>
      <c r="Q53" s="97">
        <f t="shared" si="28"/>
        <v>63069916</v>
      </c>
      <c r="R53" s="52">
        <f t="shared" si="29"/>
        <v>55.351506456241026</v>
      </c>
      <c r="S53" s="53">
        <f t="shared" si="30"/>
        <v>57.910689883246945</v>
      </c>
      <c r="T53" s="52">
        <f>IF((+$E43+$E45+$E47+$E48+$E51) =0,0,(P53   /(+$E43+$E45+$E47+$E48+$E51) )*100)</f>
        <v>61.110810810810811</v>
      </c>
      <c r="U53" s="54">
        <f>IF((+$E43+$E45+$E47+$E48+$E51) =0,0,(Q53   /(+$E43+$E45+$E47+$E48+$E51) )*100)</f>
        <v>85.229616216216215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101752000</v>
      </c>
      <c r="C67" s="104">
        <f>SUM(C9:C14,C17:C23,C26:C29,C32,C35:C39,C42:C52,C55:C58,C61:C65)</f>
        <v>-15000000</v>
      </c>
      <c r="D67" s="104"/>
      <c r="E67" s="104">
        <f t="shared" si="35"/>
        <v>86752000</v>
      </c>
      <c r="F67" s="105">
        <f t="shared" ref="F67:O67" si="43">SUM(F9:F14,F17:F23,F26:F29,F32,F35:F39,F42:F52,F55:F58,F61:F65)</f>
        <v>86752000</v>
      </c>
      <c r="G67" s="106">
        <f t="shared" si="43"/>
        <v>82721000</v>
      </c>
      <c r="H67" s="105">
        <f t="shared" si="43"/>
        <v>7917000</v>
      </c>
      <c r="I67" s="106">
        <f t="shared" si="43"/>
        <v>11721081</v>
      </c>
      <c r="J67" s="105">
        <f t="shared" si="43"/>
        <v>13404000</v>
      </c>
      <c r="K67" s="106">
        <f t="shared" si="43"/>
        <v>19503767</v>
      </c>
      <c r="L67" s="105">
        <f t="shared" si="43"/>
        <v>12715000</v>
      </c>
      <c r="M67" s="106">
        <f t="shared" si="43"/>
        <v>15592410</v>
      </c>
      <c r="N67" s="105">
        <f t="shared" si="43"/>
        <v>18712000</v>
      </c>
      <c r="O67" s="106">
        <f t="shared" si="43"/>
        <v>24581452</v>
      </c>
      <c r="P67" s="105">
        <f t="shared" si="36"/>
        <v>52748000</v>
      </c>
      <c r="Q67" s="106">
        <f t="shared" si="37"/>
        <v>71398710</v>
      </c>
      <c r="R67" s="61">
        <f t="shared" si="38"/>
        <v>47.164766024380654</v>
      </c>
      <c r="S67" s="62">
        <f t="shared" si="39"/>
        <v>57.650113099899244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63.766153697368267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86.312677554671723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199749000</v>
      </c>
      <c r="C69" s="92">
        <v>7155000</v>
      </c>
      <c r="D69" s="92"/>
      <c r="E69" s="92">
        <f>$B69      +$C69      +$D69</f>
        <v>206904000</v>
      </c>
      <c r="F69" s="93">
        <v>206904000</v>
      </c>
      <c r="G69" s="94">
        <v>206904000</v>
      </c>
      <c r="H69" s="93">
        <v>86262000</v>
      </c>
      <c r="I69" s="94">
        <v>84949745</v>
      </c>
      <c r="J69" s="93">
        <v>60651000</v>
      </c>
      <c r="K69" s="94">
        <v>78100686</v>
      </c>
      <c r="L69" s="93">
        <v>36447000</v>
      </c>
      <c r="M69" s="94">
        <v>18412439</v>
      </c>
      <c r="N69" s="93">
        <v>23544000</v>
      </c>
      <c r="O69" s="94">
        <v>25441131</v>
      </c>
      <c r="P69" s="93">
        <f>$H69      +$J69      +$L69      +$N69</f>
        <v>206904000</v>
      </c>
      <c r="Q69" s="94">
        <f>$I69      +$K69      +$M69      +$O69</f>
        <v>206904001</v>
      </c>
      <c r="R69" s="48">
        <f>IF(($L69      =0),0,((($N69      -$L69      )/$L69      )*100))</f>
        <v>-35.402090707054079</v>
      </c>
      <c r="S69" s="49">
        <f>IF(($M69      =0),0,((($O69      -$M69      )/$M69      )*100))</f>
        <v>38.173606440732812</v>
      </c>
      <c r="T69" s="48">
        <f>IF(($E69      =0),0,(($P69      /$E69      )*100))</f>
        <v>100</v>
      </c>
      <c r="U69" s="50">
        <f>IF(($E69      =0),0,(($Q69      /$E69      )*100))</f>
        <v>100.00000048331594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199749000</v>
      </c>
      <c r="C70" s="101">
        <f>C69</f>
        <v>7155000</v>
      </c>
      <c r="D70" s="101"/>
      <c r="E70" s="101">
        <f>$B70      +$C70      +$D70</f>
        <v>206904000</v>
      </c>
      <c r="F70" s="102">
        <f t="shared" ref="F70:O70" si="44">F69</f>
        <v>206904000</v>
      </c>
      <c r="G70" s="103">
        <f t="shared" si="44"/>
        <v>206904000</v>
      </c>
      <c r="H70" s="102">
        <f t="shared" si="44"/>
        <v>86262000</v>
      </c>
      <c r="I70" s="103">
        <f t="shared" si="44"/>
        <v>84949745</v>
      </c>
      <c r="J70" s="102">
        <f t="shared" si="44"/>
        <v>60651000</v>
      </c>
      <c r="K70" s="103">
        <f t="shared" si="44"/>
        <v>78100686</v>
      </c>
      <c r="L70" s="102">
        <f t="shared" si="44"/>
        <v>36447000</v>
      </c>
      <c r="M70" s="103">
        <f t="shared" si="44"/>
        <v>18412439</v>
      </c>
      <c r="N70" s="102">
        <f t="shared" si="44"/>
        <v>23544000</v>
      </c>
      <c r="O70" s="103">
        <f t="shared" si="44"/>
        <v>25441131</v>
      </c>
      <c r="P70" s="102">
        <f>$H70      +$J70      +$L70      +$N70</f>
        <v>206904000</v>
      </c>
      <c r="Q70" s="103">
        <f>$I70      +$K70      +$M70      +$O70</f>
        <v>206904001</v>
      </c>
      <c r="R70" s="57">
        <f>IF(($L70      =0),0,((($N70      -$L70      )/$L70      )*100))</f>
        <v>-35.402090707054079</v>
      </c>
      <c r="S70" s="58">
        <f>IF(($M70      =0),0,((($O70      -$M70      )/$M70      )*100))</f>
        <v>38.173606440732812</v>
      </c>
      <c r="T70" s="57">
        <f>IF($E70   =0,0,($P70   /$E70   )*100)</f>
        <v>100</v>
      </c>
      <c r="U70" s="59">
        <f>IF($E70   =0,0,($Q70   /$E70 )*100)</f>
        <v>100.00000048331594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199749000</v>
      </c>
      <c r="C71" s="104">
        <f>C69</f>
        <v>7155000</v>
      </c>
      <c r="D71" s="104"/>
      <c r="E71" s="104">
        <f>$B71      +$C71      +$D71</f>
        <v>206904000</v>
      </c>
      <c r="F71" s="105">
        <f t="shared" ref="F71:O71" si="45">F69</f>
        <v>206904000</v>
      </c>
      <c r="G71" s="106">
        <f t="shared" si="45"/>
        <v>206904000</v>
      </c>
      <c r="H71" s="105">
        <f t="shared" si="45"/>
        <v>86262000</v>
      </c>
      <c r="I71" s="106">
        <f t="shared" si="45"/>
        <v>84949745</v>
      </c>
      <c r="J71" s="105">
        <f t="shared" si="45"/>
        <v>60651000</v>
      </c>
      <c r="K71" s="106">
        <f t="shared" si="45"/>
        <v>78100686</v>
      </c>
      <c r="L71" s="105">
        <f t="shared" si="45"/>
        <v>36447000</v>
      </c>
      <c r="M71" s="106">
        <f t="shared" si="45"/>
        <v>18412439</v>
      </c>
      <c r="N71" s="105">
        <f t="shared" si="45"/>
        <v>23544000</v>
      </c>
      <c r="O71" s="106">
        <f t="shared" si="45"/>
        <v>25441131</v>
      </c>
      <c r="P71" s="105">
        <f>$H71      +$J71      +$L71      +$N71</f>
        <v>206904000</v>
      </c>
      <c r="Q71" s="106">
        <f>$I71      +$K71      +$M71      +$O71</f>
        <v>206904001</v>
      </c>
      <c r="R71" s="61">
        <f>IF(($L71      =0),0,((($N71      -$L71      )/$L71      )*100))</f>
        <v>-35.402090707054079</v>
      </c>
      <c r="S71" s="62">
        <f>IF(($M71      =0),0,((($O71      -$M71      )/$M71      )*100))</f>
        <v>38.173606440732812</v>
      </c>
      <c r="T71" s="61">
        <f>IF($E71   =0,0,($P71   /$E71   )*100)</f>
        <v>100</v>
      </c>
      <c r="U71" s="65">
        <f>IF($E71   =0,0,($Q71   /$E71   )*100)</f>
        <v>100.00000048331594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301501000</v>
      </c>
      <c r="C72" s="104">
        <f>SUM(C9:C14,C17:C23,C26:C29,C32,C35:C39,C42:C52,C55:C58,C61:C65,C69)</f>
        <v>-7845000</v>
      </c>
      <c r="D72" s="104"/>
      <c r="E72" s="104">
        <f>$B72      +$C72      +$D72</f>
        <v>293656000</v>
      </c>
      <c r="F72" s="105">
        <f t="shared" ref="F72:O72" si="46">SUM(F9:F14,F17:F23,F26:F29,F32,F35:F39,F42:F52,F55:F58,F61:F65,F69)</f>
        <v>293656000</v>
      </c>
      <c r="G72" s="106">
        <f t="shared" si="46"/>
        <v>289625000</v>
      </c>
      <c r="H72" s="105">
        <f t="shared" si="46"/>
        <v>94179000</v>
      </c>
      <c r="I72" s="106">
        <f t="shared" si="46"/>
        <v>96670826</v>
      </c>
      <c r="J72" s="105">
        <f t="shared" si="46"/>
        <v>74055000</v>
      </c>
      <c r="K72" s="106">
        <f t="shared" si="46"/>
        <v>97604453</v>
      </c>
      <c r="L72" s="105">
        <f t="shared" si="46"/>
        <v>49162000</v>
      </c>
      <c r="M72" s="106">
        <f t="shared" si="46"/>
        <v>34004849</v>
      </c>
      <c r="N72" s="105">
        <f t="shared" si="46"/>
        <v>42256000</v>
      </c>
      <c r="O72" s="106">
        <f t="shared" si="46"/>
        <v>50022583</v>
      </c>
      <c r="P72" s="105">
        <f>$H72      +$J72      +$L72      +$N72</f>
        <v>259652000</v>
      </c>
      <c r="Q72" s="106">
        <f>$I72      +$K72      +$M72      +$O72</f>
        <v>278302711</v>
      </c>
      <c r="R72" s="61">
        <f>IF(($L72      =0),0,((($N72      -$L72      )/$L72      )*100))</f>
        <v>-14.047435010780685</v>
      </c>
      <c r="S72" s="62">
        <f>IF(($M72      =0),0,((($O72      -$M72      )/$M72      )*100))</f>
        <v>47.104264453578374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89.651100561070351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96.090707293914548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K11Ec7zHkYH5c/IsXQjy4J201rdB73dSEuCerk0vKmRbZRSwi2sGOflKvpnl9HRTuN5VcioffUTEQEtwR2dplQ==" saltValue="mG2gDsqhRHhVXd957FQiU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159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3000000</v>
      </c>
      <c r="C10" s="92">
        <v>0</v>
      </c>
      <c r="D10" s="92"/>
      <c r="E10" s="92">
        <f t="shared" ref="E10:E15" si="0">$B10      +$C10      +$D10</f>
        <v>3000000</v>
      </c>
      <c r="F10" s="93">
        <v>3000000</v>
      </c>
      <c r="G10" s="94">
        <v>3000000</v>
      </c>
      <c r="H10" s="93">
        <v>405000</v>
      </c>
      <c r="I10" s="94">
        <v>2189262</v>
      </c>
      <c r="J10" s="93">
        <v>2154000</v>
      </c>
      <c r="K10" s="94">
        <v>406689</v>
      </c>
      <c r="L10" s="93">
        <v>187000</v>
      </c>
      <c r="M10" s="94">
        <v>191446</v>
      </c>
      <c r="N10" s="93">
        <v>205000</v>
      </c>
      <c r="O10" s="94">
        <v>146828</v>
      </c>
      <c r="P10" s="93">
        <f t="shared" ref="P10:P15" si="1">$H10      +$J10      +$L10      +$N10</f>
        <v>2951000</v>
      </c>
      <c r="Q10" s="94">
        <f t="shared" ref="Q10:Q15" si="2">$I10      +$K10      +$M10      +$O10</f>
        <v>2934225</v>
      </c>
      <c r="R10" s="48">
        <f t="shared" ref="R10:R15" si="3">IF(($L10      =0),0,((($N10      -$L10      )/$L10      )*100))</f>
        <v>9.6256684491978604</v>
      </c>
      <c r="S10" s="49">
        <f t="shared" ref="S10:S15" si="4">IF(($M10      =0),0,((($O10      -$M10      )/$M10      )*100))</f>
        <v>-23.305788577457871</v>
      </c>
      <c r="T10" s="48">
        <f t="shared" ref="T10:T14" si="5">IF(($E10      =0),0,(($P10      /$E10      )*100))</f>
        <v>98.366666666666674</v>
      </c>
      <c r="U10" s="50">
        <f t="shared" ref="U10:U14" si="6">IF(($E10      =0),0,(($Q10      /$E10      )*100))</f>
        <v>97.807500000000005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3000000</v>
      </c>
      <c r="C15" s="95">
        <f>SUM(C9:C14)</f>
        <v>0</v>
      </c>
      <c r="D15" s="95"/>
      <c r="E15" s="95">
        <f t="shared" si="0"/>
        <v>3000000</v>
      </c>
      <c r="F15" s="96">
        <f t="shared" ref="F15:O15" si="7">SUM(F9:F14)</f>
        <v>3000000</v>
      </c>
      <c r="G15" s="97">
        <f t="shared" si="7"/>
        <v>3000000</v>
      </c>
      <c r="H15" s="96">
        <f t="shared" si="7"/>
        <v>405000</v>
      </c>
      <c r="I15" s="97">
        <f t="shared" si="7"/>
        <v>2189262</v>
      </c>
      <c r="J15" s="96">
        <f t="shared" si="7"/>
        <v>2154000</v>
      </c>
      <c r="K15" s="97">
        <f t="shared" si="7"/>
        <v>406689</v>
      </c>
      <c r="L15" s="96">
        <f t="shared" si="7"/>
        <v>187000</v>
      </c>
      <c r="M15" s="97">
        <f t="shared" si="7"/>
        <v>191446</v>
      </c>
      <c r="N15" s="96">
        <f t="shared" si="7"/>
        <v>205000</v>
      </c>
      <c r="O15" s="97">
        <f t="shared" si="7"/>
        <v>146828</v>
      </c>
      <c r="P15" s="96">
        <f t="shared" si="1"/>
        <v>2951000</v>
      </c>
      <c r="Q15" s="97">
        <f t="shared" si="2"/>
        <v>2934225</v>
      </c>
      <c r="R15" s="52">
        <f t="shared" si="3"/>
        <v>9.6256684491978604</v>
      </c>
      <c r="S15" s="53">
        <f t="shared" si="4"/>
        <v>-23.305788577457871</v>
      </c>
      <c r="T15" s="52">
        <f>IF((SUM($E9:$E13))=0,0,(P15/(SUM($E9:$E13))*100))</f>
        <v>98.366666666666674</v>
      </c>
      <c r="U15" s="54">
        <f>IF((SUM($E9:$E13))=0,0,(Q15/(SUM($E9:$E13))*100))</f>
        <v>97.807500000000005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2412000</v>
      </c>
      <c r="C32" s="92">
        <v>0</v>
      </c>
      <c r="D32" s="92"/>
      <c r="E32" s="92">
        <f>$B32      +$C32      +$D32</f>
        <v>2412000</v>
      </c>
      <c r="F32" s="93">
        <v>2412000</v>
      </c>
      <c r="G32" s="94">
        <v>2412000</v>
      </c>
      <c r="H32" s="93">
        <v>267000</v>
      </c>
      <c r="I32" s="94">
        <v>578099</v>
      </c>
      <c r="J32" s="93">
        <v>1027000</v>
      </c>
      <c r="K32" s="94">
        <v>754571</v>
      </c>
      <c r="L32" s="93">
        <v>747000</v>
      </c>
      <c r="M32" s="94">
        <v>739068</v>
      </c>
      <c r="N32" s="93">
        <v>252000</v>
      </c>
      <c r="O32" s="94">
        <v>752046</v>
      </c>
      <c r="P32" s="93">
        <f>$H32      +$J32      +$L32      +$N32</f>
        <v>2293000</v>
      </c>
      <c r="Q32" s="94">
        <f>$I32      +$K32      +$M32      +$O32</f>
        <v>2823784</v>
      </c>
      <c r="R32" s="48">
        <f>IF(($L32      =0),0,((($N32      -$L32      )/$L32      )*100))</f>
        <v>-66.265060240963862</v>
      </c>
      <c r="S32" s="49">
        <f>IF(($M32      =0),0,((($O32      -$M32      )/$M32      )*100))</f>
        <v>1.7559953887869586</v>
      </c>
      <c r="T32" s="48">
        <f>IF(($E32      =0),0,(($P32      /$E32      )*100))</f>
        <v>95.066334991708118</v>
      </c>
      <c r="U32" s="50">
        <f>IF(($E32      =0),0,(($Q32      /$E32      )*100))</f>
        <v>117.07230514096184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2412000</v>
      </c>
      <c r="C33" s="95">
        <f>C32</f>
        <v>0</v>
      </c>
      <c r="D33" s="95"/>
      <c r="E33" s="95">
        <f>$B33      +$C33      +$D33</f>
        <v>2412000</v>
      </c>
      <c r="F33" s="96">
        <f t="shared" ref="F33:O33" si="17">F32</f>
        <v>2412000</v>
      </c>
      <c r="G33" s="97">
        <f t="shared" si="17"/>
        <v>2412000</v>
      </c>
      <c r="H33" s="96">
        <f t="shared" si="17"/>
        <v>267000</v>
      </c>
      <c r="I33" s="97">
        <f t="shared" si="17"/>
        <v>578099</v>
      </c>
      <c r="J33" s="96">
        <f t="shared" si="17"/>
        <v>1027000</v>
      </c>
      <c r="K33" s="97">
        <f t="shared" si="17"/>
        <v>754571</v>
      </c>
      <c r="L33" s="96">
        <f t="shared" si="17"/>
        <v>747000</v>
      </c>
      <c r="M33" s="97">
        <f t="shared" si="17"/>
        <v>739068</v>
      </c>
      <c r="N33" s="96">
        <f t="shared" si="17"/>
        <v>252000</v>
      </c>
      <c r="O33" s="97">
        <f t="shared" si="17"/>
        <v>752046</v>
      </c>
      <c r="P33" s="96">
        <f>$H33      +$J33      +$L33      +$N33</f>
        <v>2293000</v>
      </c>
      <c r="Q33" s="97">
        <f>$I33      +$K33      +$M33      +$O33</f>
        <v>2823784</v>
      </c>
      <c r="R33" s="52">
        <f>IF(($L33      =0),0,((($N33      -$L33      )/$L33      )*100))</f>
        <v>-66.265060240963862</v>
      </c>
      <c r="S33" s="53">
        <f>IF(($M33      =0),0,((($O33      -$M33      )/$M33      )*100))</f>
        <v>1.7559953887869586</v>
      </c>
      <c r="T33" s="52">
        <f>IF($E33   =0,0,($P33   /$E33   )*100)</f>
        <v>95.066334991708118</v>
      </c>
      <c r="U33" s="54">
        <f>IF($E33   =0,0,($Q33   /$E33   )*100)</f>
        <v>117.07230514096184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9100000</v>
      </c>
      <c r="C35" s="92">
        <v>7800000</v>
      </c>
      <c r="D35" s="92"/>
      <c r="E35" s="92">
        <f t="shared" ref="E35:E40" si="18">$B35      +$C35      +$D35</f>
        <v>16900000</v>
      </c>
      <c r="F35" s="93">
        <v>16900000</v>
      </c>
      <c r="G35" s="94">
        <v>16900000</v>
      </c>
      <c r="H35" s="93">
        <v>250000</v>
      </c>
      <c r="I35" s="94"/>
      <c r="J35" s="93"/>
      <c r="K35" s="94">
        <v>5192840</v>
      </c>
      <c r="L35" s="93">
        <v>5292000</v>
      </c>
      <c r="M35" s="94">
        <v>1072781</v>
      </c>
      <c r="N35" s="93">
        <v>2260000</v>
      </c>
      <c r="O35" s="94">
        <v>8295944</v>
      </c>
      <c r="P35" s="93">
        <f t="shared" ref="P35:P40" si="19">$H35      +$J35      +$L35      +$N35</f>
        <v>7802000</v>
      </c>
      <c r="Q35" s="94">
        <f t="shared" ref="Q35:Q40" si="20">$I35      +$K35      +$M35      +$O35</f>
        <v>14561565</v>
      </c>
      <c r="R35" s="48">
        <f t="shared" ref="R35:R40" si="21">IF(($L35      =0),0,((($N35      -$L35      )/$L35      )*100))</f>
        <v>-57.294028722600153</v>
      </c>
      <c r="S35" s="49">
        <f t="shared" ref="S35:S40" si="22">IF(($M35      =0),0,((($O35      -$M35      )/$M35      )*100))</f>
        <v>673.31198073045664</v>
      </c>
      <c r="T35" s="48">
        <f t="shared" ref="T35:T39" si="23">IF(($E35      =0),0,(($P35      /$E35      )*100))</f>
        <v>46.165680473372781</v>
      </c>
      <c r="U35" s="50">
        <f t="shared" ref="U35:U39" si="24">IF(($E35      =0),0,(($Q35      /$E35      )*100))</f>
        <v>86.163106508875742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8793000</v>
      </c>
      <c r="C36" s="92">
        <v>0</v>
      </c>
      <c r="D36" s="92"/>
      <c r="E36" s="92">
        <f t="shared" si="18"/>
        <v>8793000</v>
      </c>
      <c r="F36" s="93">
        <v>8793000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17893000</v>
      </c>
      <c r="C40" s="95">
        <f>SUM(C35:C39)</f>
        <v>7800000</v>
      </c>
      <c r="D40" s="95"/>
      <c r="E40" s="95">
        <f t="shared" si="18"/>
        <v>25693000</v>
      </c>
      <c r="F40" s="96">
        <f t="shared" ref="F40:O40" si="25">SUM(F35:F39)</f>
        <v>25693000</v>
      </c>
      <c r="G40" s="97">
        <f t="shared" si="25"/>
        <v>16900000</v>
      </c>
      <c r="H40" s="96">
        <f t="shared" si="25"/>
        <v>250000</v>
      </c>
      <c r="I40" s="97">
        <f t="shared" si="25"/>
        <v>0</v>
      </c>
      <c r="J40" s="96">
        <f t="shared" si="25"/>
        <v>0</v>
      </c>
      <c r="K40" s="97">
        <f t="shared" si="25"/>
        <v>5192840</v>
      </c>
      <c r="L40" s="96">
        <f t="shared" si="25"/>
        <v>5292000</v>
      </c>
      <c r="M40" s="97">
        <f t="shared" si="25"/>
        <v>1072781</v>
      </c>
      <c r="N40" s="96">
        <f t="shared" si="25"/>
        <v>2260000</v>
      </c>
      <c r="O40" s="97">
        <f t="shared" si="25"/>
        <v>8295944</v>
      </c>
      <c r="P40" s="96">
        <f t="shared" si="19"/>
        <v>7802000</v>
      </c>
      <c r="Q40" s="97">
        <f t="shared" si="20"/>
        <v>14561565</v>
      </c>
      <c r="R40" s="52">
        <f t="shared" si="21"/>
        <v>-57.294028722600153</v>
      </c>
      <c r="S40" s="53">
        <f t="shared" si="22"/>
        <v>673.31198073045664</v>
      </c>
      <c r="T40" s="52">
        <f>IF((+$E35+$E38) =0,0,(P40   /(+$E35+$E38) )*100)</f>
        <v>46.165680473372781</v>
      </c>
      <c r="U40" s="54">
        <f>IF((+$E35+$E38) =0,0,(Q40   /(+$E35+$E38) )*100)</f>
        <v>86.163106508875742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23305000</v>
      </c>
      <c r="C67" s="104">
        <f>SUM(C9:C14,C17:C23,C26:C29,C32,C35:C39,C42:C52,C55:C58,C61:C65)</f>
        <v>7800000</v>
      </c>
      <c r="D67" s="104"/>
      <c r="E67" s="104">
        <f t="shared" si="35"/>
        <v>31105000</v>
      </c>
      <c r="F67" s="105">
        <f t="shared" ref="F67:O67" si="43">SUM(F9:F14,F17:F23,F26:F29,F32,F35:F39,F42:F52,F55:F58,F61:F65)</f>
        <v>31105000</v>
      </c>
      <c r="G67" s="106">
        <f t="shared" si="43"/>
        <v>22312000</v>
      </c>
      <c r="H67" s="105">
        <f t="shared" si="43"/>
        <v>922000</v>
      </c>
      <c r="I67" s="106">
        <f t="shared" si="43"/>
        <v>2767361</v>
      </c>
      <c r="J67" s="105">
        <f t="shared" si="43"/>
        <v>3181000</v>
      </c>
      <c r="K67" s="106">
        <f t="shared" si="43"/>
        <v>6354100</v>
      </c>
      <c r="L67" s="105">
        <f t="shared" si="43"/>
        <v>6226000</v>
      </c>
      <c r="M67" s="106">
        <f t="shared" si="43"/>
        <v>2003295</v>
      </c>
      <c r="N67" s="105">
        <f t="shared" si="43"/>
        <v>2717000</v>
      </c>
      <c r="O67" s="106">
        <f t="shared" si="43"/>
        <v>9194818</v>
      </c>
      <c r="P67" s="105">
        <f t="shared" si="36"/>
        <v>13046000</v>
      </c>
      <c r="Q67" s="106">
        <f t="shared" si="37"/>
        <v>20319574</v>
      </c>
      <c r="R67" s="61">
        <f t="shared" si="38"/>
        <v>-56.360424028268554</v>
      </c>
      <c r="S67" s="62">
        <f t="shared" si="39"/>
        <v>358.98472266940217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58.470778056651127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91.070159555396202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31331000</v>
      </c>
      <c r="C69" s="92">
        <v>9000000</v>
      </c>
      <c r="D69" s="92"/>
      <c r="E69" s="92">
        <f>$B69      +$C69      +$D69</f>
        <v>40331000</v>
      </c>
      <c r="F69" s="93">
        <v>40331000</v>
      </c>
      <c r="G69" s="94">
        <v>40331000</v>
      </c>
      <c r="H69" s="93">
        <v>10013000</v>
      </c>
      <c r="I69" s="94">
        <v>10305787</v>
      </c>
      <c r="J69" s="93">
        <v>13445000</v>
      </c>
      <c r="K69" s="94">
        <v>12184790</v>
      </c>
      <c r="L69" s="93">
        <v>4407000</v>
      </c>
      <c r="M69" s="94">
        <v>5984032</v>
      </c>
      <c r="N69" s="93">
        <v>12466000</v>
      </c>
      <c r="O69" s="94">
        <v>14068656</v>
      </c>
      <c r="P69" s="93">
        <f>$H69      +$J69      +$L69      +$N69</f>
        <v>40331000</v>
      </c>
      <c r="Q69" s="94">
        <f>$I69      +$K69      +$M69      +$O69</f>
        <v>42543265</v>
      </c>
      <c r="R69" s="48">
        <f>IF(($L69      =0),0,((($N69      -$L69      )/$L69      )*100))</f>
        <v>182.8681642840935</v>
      </c>
      <c r="S69" s="49">
        <f>IF(($M69      =0),0,((($O69      -$M69      )/$M69      )*100))</f>
        <v>135.10328821771006</v>
      </c>
      <c r="T69" s="48">
        <f>IF(($E69      =0),0,(($P69      /$E69      )*100))</f>
        <v>100</v>
      </c>
      <c r="U69" s="50">
        <f>IF(($E69      =0),0,(($Q69      /$E69      )*100))</f>
        <v>105.48527187523244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31331000</v>
      </c>
      <c r="C70" s="101">
        <f>C69</f>
        <v>9000000</v>
      </c>
      <c r="D70" s="101"/>
      <c r="E70" s="101">
        <f>$B70      +$C70      +$D70</f>
        <v>40331000</v>
      </c>
      <c r="F70" s="102">
        <f t="shared" ref="F70:O70" si="44">F69</f>
        <v>40331000</v>
      </c>
      <c r="G70" s="103">
        <f t="shared" si="44"/>
        <v>40331000</v>
      </c>
      <c r="H70" s="102">
        <f t="shared" si="44"/>
        <v>10013000</v>
      </c>
      <c r="I70" s="103">
        <f t="shared" si="44"/>
        <v>10305787</v>
      </c>
      <c r="J70" s="102">
        <f t="shared" si="44"/>
        <v>13445000</v>
      </c>
      <c r="K70" s="103">
        <f t="shared" si="44"/>
        <v>12184790</v>
      </c>
      <c r="L70" s="102">
        <f t="shared" si="44"/>
        <v>4407000</v>
      </c>
      <c r="M70" s="103">
        <f t="shared" si="44"/>
        <v>5984032</v>
      </c>
      <c r="N70" s="102">
        <f t="shared" si="44"/>
        <v>12466000</v>
      </c>
      <c r="O70" s="103">
        <f t="shared" si="44"/>
        <v>14068656</v>
      </c>
      <c r="P70" s="102">
        <f>$H70      +$J70      +$L70      +$N70</f>
        <v>40331000</v>
      </c>
      <c r="Q70" s="103">
        <f>$I70      +$K70      +$M70      +$O70</f>
        <v>42543265</v>
      </c>
      <c r="R70" s="57">
        <f>IF(($L70      =0),0,((($N70      -$L70      )/$L70      )*100))</f>
        <v>182.8681642840935</v>
      </c>
      <c r="S70" s="58">
        <f>IF(($M70      =0),0,((($O70      -$M70      )/$M70      )*100))</f>
        <v>135.10328821771006</v>
      </c>
      <c r="T70" s="57">
        <f>IF($E70   =0,0,($P70   /$E70   )*100)</f>
        <v>100</v>
      </c>
      <c r="U70" s="59">
        <f>IF($E70   =0,0,($Q70   /$E70 )*100)</f>
        <v>105.48527187523244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31331000</v>
      </c>
      <c r="C71" s="104">
        <f>C69</f>
        <v>9000000</v>
      </c>
      <c r="D71" s="104"/>
      <c r="E71" s="104">
        <f>$B71      +$C71      +$D71</f>
        <v>40331000</v>
      </c>
      <c r="F71" s="105">
        <f t="shared" ref="F71:O71" si="45">F69</f>
        <v>40331000</v>
      </c>
      <c r="G71" s="106">
        <f t="shared" si="45"/>
        <v>40331000</v>
      </c>
      <c r="H71" s="105">
        <f t="shared" si="45"/>
        <v>10013000</v>
      </c>
      <c r="I71" s="106">
        <f t="shared" si="45"/>
        <v>10305787</v>
      </c>
      <c r="J71" s="105">
        <f t="shared" si="45"/>
        <v>13445000</v>
      </c>
      <c r="K71" s="106">
        <f t="shared" si="45"/>
        <v>12184790</v>
      </c>
      <c r="L71" s="105">
        <f t="shared" si="45"/>
        <v>4407000</v>
      </c>
      <c r="M71" s="106">
        <f t="shared" si="45"/>
        <v>5984032</v>
      </c>
      <c r="N71" s="105">
        <f t="shared" si="45"/>
        <v>12466000</v>
      </c>
      <c r="O71" s="106">
        <f t="shared" si="45"/>
        <v>14068656</v>
      </c>
      <c r="P71" s="105">
        <f>$H71      +$J71      +$L71      +$N71</f>
        <v>40331000</v>
      </c>
      <c r="Q71" s="106">
        <f>$I71      +$K71      +$M71      +$O71</f>
        <v>42543265</v>
      </c>
      <c r="R71" s="61">
        <f>IF(($L71      =0),0,((($N71      -$L71      )/$L71      )*100))</f>
        <v>182.8681642840935</v>
      </c>
      <c r="S71" s="62">
        <f>IF(($M71      =0),0,((($O71      -$M71      )/$M71      )*100))</f>
        <v>135.10328821771006</v>
      </c>
      <c r="T71" s="61">
        <f>IF($E71   =0,0,($P71   /$E71   )*100)</f>
        <v>100</v>
      </c>
      <c r="U71" s="65">
        <f>IF($E71   =0,0,($Q71   /$E71   )*100)</f>
        <v>105.48527187523244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54636000</v>
      </c>
      <c r="C72" s="104">
        <f>SUM(C9:C14,C17:C23,C26:C29,C32,C35:C39,C42:C52,C55:C58,C61:C65,C69)</f>
        <v>16800000</v>
      </c>
      <c r="D72" s="104"/>
      <c r="E72" s="104">
        <f>$B72      +$C72      +$D72</f>
        <v>71436000</v>
      </c>
      <c r="F72" s="105">
        <f t="shared" ref="F72:O72" si="46">SUM(F9:F14,F17:F23,F26:F29,F32,F35:F39,F42:F52,F55:F58,F61:F65,F69)</f>
        <v>71436000</v>
      </c>
      <c r="G72" s="106">
        <f t="shared" si="46"/>
        <v>62643000</v>
      </c>
      <c r="H72" s="105">
        <f t="shared" si="46"/>
        <v>10935000</v>
      </c>
      <c r="I72" s="106">
        <f t="shared" si="46"/>
        <v>13073148</v>
      </c>
      <c r="J72" s="105">
        <f t="shared" si="46"/>
        <v>16626000</v>
      </c>
      <c r="K72" s="106">
        <f t="shared" si="46"/>
        <v>18538890</v>
      </c>
      <c r="L72" s="105">
        <f t="shared" si="46"/>
        <v>10633000</v>
      </c>
      <c r="M72" s="106">
        <f t="shared" si="46"/>
        <v>7987327</v>
      </c>
      <c r="N72" s="105">
        <f t="shared" si="46"/>
        <v>15183000</v>
      </c>
      <c r="O72" s="106">
        <f t="shared" si="46"/>
        <v>23263474</v>
      </c>
      <c r="P72" s="105">
        <f>$H72      +$J72      +$L72      +$N72</f>
        <v>53377000</v>
      </c>
      <c r="Q72" s="106">
        <f>$I72      +$K72      +$M72      +$O72</f>
        <v>62862839</v>
      </c>
      <c r="R72" s="61">
        <f>IF(($L72      =0),0,((($N72      -$L72      )/$L72      )*100))</f>
        <v>42.79131007241606</v>
      </c>
      <c r="S72" s="62">
        <f>IF(($M72      =0),0,((($O72      -$M72      )/$M72      )*100))</f>
        <v>191.25480902434569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85.208243538783265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100.35093945053717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4t2dY527xD6W1wUiJwKhPjhph+6zFVgWbZvy07n6ukySXB5anV+q2T6qwe60Qso/9wGGxoqbb+SSvUCYa0+hYQ==" saltValue="7wdIxf9rner5Mku91Ziha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160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/>
      <c r="I10" s="94">
        <v>177099</v>
      </c>
      <c r="J10" s="93">
        <v>364000</v>
      </c>
      <c r="K10" s="94">
        <v>206626</v>
      </c>
      <c r="L10" s="93">
        <v>35000</v>
      </c>
      <c r="M10" s="94"/>
      <c r="N10" s="93">
        <v>1413000</v>
      </c>
      <c r="O10" s="94"/>
      <c r="P10" s="93">
        <f t="shared" ref="P10:P15" si="1">$H10      +$J10      +$L10      +$N10</f>
        <v>1812000</v>
      </c>
      <c r="Q10" s="94">
        <f t="shared" ref="Q10:Q15" si="2">$I10      +$K10      +$M10      +$O10</f>
        <v>383725</v>
      </c>
      <c r="R10" s="48">
        <f t="shared" ref="R10:R15" si="3">IF(($L10      =0),0,((($N10      -$L10      )/$L10      )*100))</f>
        <v>3937.1428571428573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97.945945945945951</v>
      </c>
      <c r="U10" s="50">
        <f t="shared" ref="U10:U14" si="6">IF(($E10      =0),0,(($Q10      /$E10      )*100))</f>
        <v>20.741891891891893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0</v>
      </c>
      <c r="I15" s="97">
        <f t="shared" si="7"/>
        <v>177099</v>
      </c>
      <c r="J15" s="96">
        <f t="shared" si="7"/>
        <v>364000</v>
      </c>
      <c r="K15" s="97">
        <f t="shared" si="7"/>
        <v>206626</v>
      </c>
      <c r="L15" s="96">
        <f t="shared" si="7"/>
        <v>35000</v>
      </c>
      <c r="M15" s="97">
        <f t="shared" si="7"/>
        <v>0</v>
      </c>
      <c r="N15" s="96">
        <f t="shared" si="7"/>
        <v>1413000</v>
      </c>
      <c r="O15" s="97">
        <f t="shared" si="7"/>
        <v>0</v>
      </c>
      <c r="P15" s="96">
        <f t="shared" si="1"/>
        <v>1812000</v>
      </c>
      <c r="Q15" s="97">
        <f t="shared" si="2"/>
        <v>383725</v>
      </c>
      <c r="R15" s="52">
        <f t="shared" si="3"/>
        <v>3937.1428571428573</v>
      </c>
      <c r="S15" s="53">
        <f t="shared" si="4"/>
        <v>0</v>
      </c>
      <c r="T15" s="52">
        <f>IF((SUM($E9:$E13))=0,0,(P15/(SUM($E9:$E13))*100))</f>
        <v>97.945945945945951</v>
      </c>
      <c r="U15" s="54">
        <f>IF((SUM($E9:$E13))=0,0,(Q15/(SUM($E9:$E13))*100))</f>
        <v>20.741891891891893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1786000</v>
      </c>
      <c r="C32" s="92">
        <v>0</v>
      </c>
      <c r="D32" s="92"/>
      <c r="E32" s="92">
        <f>$B32      +$C32      +$D32</f>
        <v>1786000</v>
      </c>
      <c r="F32" s="93">
        <v>1786000</v>
      </c>
      <c r="G32" s="94">
        <v>1786000</v>
      </c>
      <c r="H32" s="93">
        <v>1152000</v>
      </c>
      <c r="I32" s="94">
        <v>1147514</v>
      </c>
      <c r="J32" s="93">
        <v>196000</v>
      </c>
      <c r="K32" s="94">
        <v>560618</v>
      </c>
      <c r="L32" s="93">
        <v>88000</v>
      </c>
      <c r="M32" s="94"/>
      <c r="N32" s="93"/>
      <c r="O32" s="94"/>
      <c r="P32" s="93">
        <f>$H32      +$J32      +$L32      +$N32</f>
        <v>1436000</v>
      </c>
      <c r="Q32" s="94">
        <f>$I32      +$K32      +$M32      +$O32</f>
        <v>1708132</v>
      </c>
      <c r="R32" s="48">
        <f>IF(($L32      =0),0,((($N32      -$L32      )/$L32      )*100))</f>
        <v>-100</v>
      </c>
      <c r="S32" s="49">
        <f>IF(($M32      =0),0,((($O32      -$M32      )/$M32      )*100))</f>
        <v>0</v>
      </c>
      <c r="T32" s="48">
        <f>IF(($E32      =0),0,(($P32      /$E32      )*100))</f>
        <v>80.403135498320268</v>
      </c>
      <c r="U32" s="50">
        <f>IF(($E32      =0),0,(($Q32      /$E32      )*100))</f>
        <v>95.640089585666288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1786000</v>
      </c>
      <c r="C33" s="95">
        <f>C32</f>
        <v>0</v>
      </c>
      <c r="D33" s="95"/>
      <c r="E33" s="95">
        <f>$B33      +$C33      +$D33</f>
        <v>1786000</v>
      </c>
      <c r="F33" s="96">
        <f t="shared" ref="F33:O33" si="17">F32</f>
        <v>1786000</v>
      </c>
      <c r="G33" s="97">
        <f t="shared" si="17"/>
        <v>1786000</v>
      </c>
      <c r="H33" s="96">
        <f t="shared" si="17"/>
        <v>1152000</v>
      </c>
      <c r="I33" s="97">
        <f t="shared" si="17"/>
        <v>1147514</v>
      </c>
      <c r="J33" s="96">
        <f t="shared" si="17"/>
        <v>196000</v>
      </c>
      <c r="K33" s="97">
        <f t="shared" si="17"/>
        <v>560618</v>
      </c>
      <c r="L33" s="96">
        <f t="shared" si="17"/>
        <v>88000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1436000</v>
      </c>
      <c r="Q33" s="97">
        <f>$I33      +$K33      +$M33      +$O33</f>
        <v>1708132</v>
      </c>
      <c r="R33" s="52">
        <f>IF(($L33      =0),0,((($N33      -$L33      )/$L33      )*100))</f>
        <v>-100</v>
      </c>
      <c r="S33" s="53">
        <f>IF(($M33      =0),0,((($O33      -$M33      )/$M33      )*100))</f>
        <v>0</v>
      </c>
      <c r="T33" s="52">
        <f>IF($E33   =0,0,($P33   /$E33   )*100)</f>
        <v>80.403135498320268</v>
      </c>
      <c r="U33" s="54">
        <f>IF($E33   =0,0,($Q33   /$E33   )*100)</f>
        <v>95.640089585666288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16250000</v>
      </c>
      <c r="C35" s="92">
        <v>0</v>
      </c>
      <c r="D35" s="92"/>
      <c r="E35" s="92">
        <f t="shared" ref="E35:E40" si="18">$B35      +$C35      +$D35</f>
        <v>16250000</v>
      </c>
      <c r="F35" s="93">
        <v>16250000</v>
      </c>
      <c r="G35" s="94">
        <v>16250000</v>
      </c>
      <c r="H35" s="93">
        <v>2934000</v>
      </c>
      <c r="I35" s="94">
        <v>3642837</v>
      </c>
      <c r="J35" s="93"/>
      <c r="K35" s="94">
        <v>2930425</v>
      </c>
      <c r="L35" s="93">
        <v>12944000</v>
      </c>
      <c r="M35" s="94">
        <v>14540515</v>
      </c>
      <c r="N35" s="93">
        <v>372000</v>
      </c>
      <c r="O35" s="94">
        <v>142558</v>
      </c>
      <c r="P35" s="93">
        <f t="shared" ref="P35:P40" si="19">$H35      +$J35      +$L35      +$N35</f>
        <v>16250000</v>
      </c>
      <c r="Q35" s="94">
        <f t="shared" ref="Q35:Q40" si="20">$I35      +$K35      +$M35      +$O35</f>
        <v>21256335</v>
      </c>
      <c r="R35" s="48">
        <f t="shared" ref="R35:R40" si="21">IF(($L35      =0),0,((($N35      -$L35      )/$L35      )*100))</f>
        <v>-97.126081582200257</v>
      </c>
      <c r="S35" s="49">
        <f t="shared" ref="S35:S40" si="22">IF(($M35      =0),0,((($O35      -$M35      )/$M35      )*100))</f>
        <v>-99.019580805769252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130.80821538461538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975000</v>
      </c>
      <c r="C36" s="92">
        <v>0</v>
      </c>
      <c r="D36" s="92"/>
      <c r="E36" s="92">
        <f t="shared" si="18"/>
        <v>975000</v>
      </c>
      <c r="F36" s="93">
        <v>975000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17225000</v>
      </c>
      <c r="C40" s="95">
        <f>SUM(C35:C39)</f>
        <v>0</v>
      </c>
      <c r="D40" s="95"/>
      <c r="E40" s="95">
        <f t="shared" si="18"/>
        <v>17225000</v>
      </c>
      <c r="F40" s="96">
        <f t="shared" ref="F40:O40" si="25">SUM(F35:F39)</f>
        <v>17225000</v>
      </c>
      <c r="G40" s="97">
        <f t="shared" si="25"/>
        <v>16250000</v>
      </c>
      <c r="H40" s="96">
        <f t="shared" si="25"/>
        <v>2934000</v>
      </c>
      <c r="I40" s="97">
        <f t="shared" si="25"/>
        <v>3642837</v>
      </c>
      <c r="J40" s="96">
        <f t="shared" si="25"/>
        <v>0</v>
      </c>
      <c r="K40" s="97">
        <f t="shared" si="25"/>
        <v>2930425</v>
      </c>
      <c r="L40" s="96">
        <f t="shared" si="25"/>
        <v>12944000</v>
      </c>
      <c r="M40" s="97">
        <f t="shared" si="25"/>
        <v>14540515</v>
      </c>
      <c r="N40" s="96">
        <f t="shared" si="25"/>
        <v>372000</v>
      </c>
      <c r="O40" s="97">
        <f t="shared" si="25"/>
        <v>142558</v>
      </c>
      <c r="P40" s="96">
        <f t="shared" si="19"/>
        <v>16250000</v>
      </c>
      <c r="Q40" s="97">
        <f t="shared" si="20"/>
        <v>21256335</v>
      </c>
      <c r="R40" s="52">
        <f t="shared" si="21"/>
        <v>-97.126081582200257</v>
      </c>
      <c r="S40" s="53">
        <f t="shared" si="22"/>
        <v>-99.019580805769252</v>
      </c>
      <c r="T40" s="52">
        <f>IF((+$E35+$E38) =0,0,(P40   /(+$E35+$E38) )*100)</f>
        <v>100</v>
      </c>
      <c r="U40" s="54">
        <f>IF((+$E35+$E38) =0,0,(Q40   /(+$E35+$E38) )*100)</f>
        <v>130.80821538461538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20861000</v>
      </c>
      <c r="C67" s="104">
        <f>SUM(C9:C14,C17:C23,C26:C29,C32,C35:C39,C42:C52,C55:C58,C61:C65)</f>
        <v>0</v>
      </c>
      <c r="D67" s="104"/>
      <c r="E67" s="104">
        <f t="shared" si="35"/>
        <v>20861000</v>
      </c>
      <c r="F67" s="105">
        <f t="shared" ref="F67:O67" si="43">SUM(F9:F14,F17:F23,F26:F29,F32,F35:F39,F42:F52,F55:F58,F61:F65)</f>
        <v>20861000</v>
      </c>
      <c r="G67" s="106">
        <f t="shared" si="43"/>
        <v>19886000</v>
      </c>
      <c r="H67" s="105">
        <f t="shared" si="43"/>
        <v>4086000</v>
      </c>
      <c r="I67" s="106">
        <f t="shared" si="43"/>
        <v>4967450</v>
      </c>
      <c r="J67" s="105">
        <f t="shared" si="43"/>
        <v>560000</v>
      </c>
      <c r="K67" s="106">
        <f t="shared" si="43"/>
        <v>3697669</v>
      </c>
      <c r="L67" s="105">
        <f t="shared" si="43"/>
        <v>13067000</v>
      </c>
      <c r="M67" s="106">
        <f t="shared" si="43"/>
        <v>14540515</v>
      </c>
      <c r="N67" s="105">
        <f t="shared" si="43"/>
        <v>1785000</v>
      </c>
      <c r="O67" s="106">
        <f t="shared" si="43"/>
        <v>142558</v>
      </c>
      <c r="P67" s="105">
        <f t="shared" si="36"/>
        <v>19498000</v>
      </c>
      <c r="Q67" s="106">
        <f t="shared" si="37"/>
        <v>23348192</v>
      </c>
      <c r="R67" s="61">
        <f t="shared" si="38"/>
        <v>-86.339634193005281</v>
      </c>
      <c r="S67" s="62">
        <f t="shared" si="39"/>
        <v>-99.019580805769252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98.048878608065976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117.41019812933722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31382000</v>
      </c>
      <c r="C69" s="92">
        <v>0</v>
      </c>
      <c r="D69" s="92"/>
      <c r="E69" s="92">
        <f>$B69      +$C69      +$D69</f>
        <v>31382000</v>
      </c>
      <c r="F69" s="93">
        <v>31382000</v>
      </c>
      <c r="G69" s="94">
        <v>31382000</v>
      </c>
      <c r="H69" s="93">
        <v>9667000</v>
      </c>
      <c r="I69" s="94">
        <v>10617813</v>
      </c>
      <c r="J69" s="93">
        <v>1673000</v>
      </c>
      <c r="K69" s="94">
        <v>5589339</v>
      </c>
      <c r="L69" s="93">
        <v>14534000</v>
      </c>
      <c r="M69" s="94"/>
      <c r="N69" s="93">
        <v>5508000</v>
      </c>
      <c r="O69" s="94"/>
      <c r="P69" s="93">
        <f>$H69      +$J69      +$L69      +$N69</f>
        <v>31382000</v>
      </c>
      <c r="Q69" s="94">
        <f>$I69      +$K69      +$M69      +$O69</f>
        <v>16207152</v>
      </c>
      <c r="R69" s="48">
        <f>IF(($L69      =0),0,((($N69      -$L69      )/$L69      )*100))</f>
        <v>-62.102655841475162</v>
      </c>
      <c r="S69" s="49">
        <f>IF(($M69      =0),0,((($O69      -$M69      )/$M69      )*100))</f>
        <v>0</v>
      </c>
      <c r="T69" s="48">
        <f>IF(($E69      =0),0,(($P69      /$E69      )*100))</f>
        <v>100</v>
      </c>
      <c r="U69" s="50">
        <f>IF(($E69      =0),0,(($Q69      /$E69      )*100))</f>
        <v>51.644739022369514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31382000</v>
      </c>
      <c r="C70" s="101">
        <f>C69</f>
        <v>0</v>
      </c>
      <c r="D70" s="101"/>
      <c r="E70" s="101">
        <f>$B70      +$C70      +$D70</f>
        <v>31382000</v>
      </c>
      <c r="F70" s="102">
        <f t="shared" ref="F70:O70" si="44">F69</f>
        <v>31382000</v>
      </c>
      <c r="G70" s="103">
        <f t="shared" si="44"/>
        <v>31382000</v>
      </c>
      <c r="H70" s="102">
        <f t="shared" si="44"/>
        <v>9667000</v>
      </c>
      <c r="I70" s="103">
        <f t="shared" si="44"/>
        <v>10617813</v>
      </c>
      <c r="J70" s="102">
        <f t="shared" si="44"/>
        <v>1673000</v>
      </c>
      <c r="K70" s="103">
        <f t="shared" si="44"/>
        <v>5589339</v>
      </c>
      <c r="L70" s="102">
        <f t="shared" si="44"/>
        <v>14534000</v>
      </c>
      <c r="M70" s="103">
        <f t="shared" si="44"/>
        <v>0</v>
      </c>
      <c r="N70" s="102">
        <f t="shared" si="44"/>
        <v>5508000</v>
      </c>
      <c r="O70" s="103">
        <f t="shared" si="44"/>
        <v>0</v>
      </c>
      <c r="P70" s="102">
        <f>$H70      +$J70      +$L70      +$N70</f>
        <v>31382000</v>
      </c>
      <c r="Q70" s="103">
        <f>$I70      +$K70      +$M70      +$O70</f>
        <v>16207152</v>
      </c>
      <c r="R70" s="57">
        <f>IF(($L70      =0),0,((($N70      -$L70      )/$L70      )*100))</f>
        <v>-62.102655841475162</v>
      </c>
      <c r="S70" s="58">
        <f>IF(($M70      =0),0,((($O70      -$M70      )/$M70      )*100))</f>
        <v>0</v>
      </c>
      <c r="T70" s="57">
        <f>IF($E70   =0,0,($P70   /$E70   )*100)</f>
        <v>100</v>
      </c>
      <c r="U70" s="59">
        <f>IF($E70   =0,0,($Q70   /$E70 )*100)</f>
        <v>51.644739022369514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31382000</v>
      </c>
      <c r="C71" s="104">
        <f>C69</f>
        <v>0</v>
      </c>
      <c r="D71" s="104"/>
      <c r="E71" s="104">
        <f>$B71      +$C71      +$D71</f>
        <v>31382000</v>
      </c>
      <c r="F71" s="105">
        <f t="shared" ref="F71:O71" si="45">F69</f>
        <v>31382000</v>
      </c>
      <c r="G71" s="106">
        <f t="shared" si="45"/>
        <v>31382000</v>
      </c>
      <c r="H71" s="105">
        <f t="shared" si="45"/>
        <v>9667000</v>
      </c>
      <c r="I71" s="106">
        <f t="shared" si="45"/>
        <v>10617813</v>
      </c>
      <c r="J71" s="105">
        <f t="shared" si="45"/>
        <v>1673000</v>
      </c>
      <c r="K71" s="106">
        <f t="shared" si="45"/>
        <v>5589339</v>
      </c>
      <c r="L71" s="105">
        <f t="shared" si="45"/>
        <v>14534000</v>
      </c>
      <c r="M71" s="106">
        <f t="shared" si="45"/>
        <v>0</v>
      </c>
      <c r="N71" s="105">
        <f t="shared" si="45"/>
        <v>5508000</v>
      </c>
      <c r="O71" s="106">
        <f t="shared" si="45"/>
        <v>0</v>
      </c>
      <c r="P71" s="105">
        <f>$H71      +$J71      +$L71      +$N71</f>
        <v>31382000</v>
      </c>
      <c r="Q71" s="106">
        <f>$I71      +$K71      +$M71      +$O71</f>
        <v>16207152</v>
      </c>
      <c r="R71" s="61">
        <f>IF(($L71      =0),0,((($N71      -$L71      )/$L71      )*100))</f>
        <v>-62.102655841475162</v>
      </c>
      <c r="S71" s="62">
        <f>IF(($M71      =0),0,((($O71      -$M71      )/$M71      )*100))</f>
        <v>0</v>
      </c>
      <c r="T71" s="61">
        <f>IF($E71   =0,0,($P71   /$E71   )*100)</f>
        <v>100</v>
      </c>
      <c r="U71" s="65">
        <f>IF($E71   =0,0,($Q71   /$E71   )*100)</f>
        <v>51.644739022369514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52243000</v>
      </c>
      <c r="C72" s="104">
        <f>SUM(C9:C14,C17:C23,C26:C29,C32,C35:C39,C42:C52,C55:C58,C61:C65,C69)</f>
        <v>0</v>
      </c>
      <c r="D72" s="104"/>
      <c r="E72" s="104">
        <f>$B72      +$C72      +$D72</f>
        <v>52243000</v>
      </c>
      <c r="F72" s="105">
        <f t="shared" ref="F72:O72" si="46">SUM(F9:F14,F17:F23,F26:F29,F32,F35:F39,F42:F52,F55:F58,F61:F65,F69)</f>
        <v>52243000</v>
      </c>
      <c r="G72" s="106">
        <f t="shared" si="46"/>
        <v>51268000</v>
      </c>
      <c r="H72" s="105">
        <f t="shared" si="46"/>
        <v>13753000</v>
      </c>
      <c r="I72" s="106">
        <f t="shared" si="46"/>
        <v>15585263</v>
      </c>
      <c r="J72" s="105">
        <f t="shared" si="46"/>
        <v>2233000</v>
      </c>
      <c r="K72" s="106">
        <f t="shared" si="46"/>
        <v>9287008</v>
      </c>
      <c r="L72" s="105">
        <f t="shared" si="46"/>
        <v>27601000</v>
      </c>
      <c r="M72" s="106">
        <f t="shared" si="46"/>
        <v>14540515</v>
      </c>
      <c r="N72" s="105">
        <f t="shared" si="46"/>
        <v>7293000</v>
      </c>
      <c r="O72" s="106">
        <f t="shared" si="46"/>
        <v>142558</v>
      </c>
      <c r="P72" s="105">
        <f>$H72      +$J72      +$L72      +$N72</f>
        <v>50880000</v>
      </c>
      <c r="Q72" s="106">
        <f>$I72      +$K72      +$M72      +$O72</f>
        <v>39555344</v>
      </c>
      <c r="R72" s="61">
        <f>IF(($L72      =0),0,((($N72      -$L72      )/$L72      )*100))</f>
        <v>-73.577044309988764</v>
      </c>
      <c r="S72" s="62">
        <f>IF(($M72      =0),0,((($O72      -$M72      )/$M72      )*100))</f>
        <v>-99.019580805769252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99.243192634781934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77.154061012717492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CGtpz8Kxm8zc240DqIoNOXFCdD+GkKplyqx2EA2+Twv77Y3socXq7aPQ28w5rMRdty3/nSyprnrI+pdGiEW/Bg==" saltValue="n9xJUos+LjkBM2nsA0Xpe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161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1750000</v>
      </c>
      <c r="C10" s="92">
        <v>0</v>
      </c>
      <c r="D10" s="92"/>
      <c r="E10" s="92">
        <f t="shared" ref="E10:E15" si="0">$B10      +$C10      +$D10</f>
        <v>1750000</v>
      </c>
      <c r="F10" s="93">
        <v>1750000</v>
      </c>
      <c r="G10" s="94">
        <v>1750000</v>
      </c>
      <c r="H10" s="93">
        <v>644000</v>
      </c>
      <c r="I10" s="94"/>
      <c r="J10" s="93">
        <v>291000</v>
      </c>
      <c r="K10" s="94"/>
      <c r="L10" s="93">
        <v>656000</v>
      </c>
      <c r="M10" s="94">
        <v>1000484</v>
      </c>
      <c r="N10" s="93">
        <v>159000</v>
      </c>
      <c r="O10" s="94">
        <v>782217</v>
      </c>
      <c r="P10" s="93">
        <f t="shared" ref="P10:P15" si="1">$H10      +$J10      +$L10      +$N10</f>
        <v>1750000</v>
      </c>
      <c r="Q10" s="94">
        <f t="shared" ref="Q10:Q15" si="2">$I10      +$K10      +$M10      +$O10</f>
        <v>1782701</v>
      </c>
      <c r="R10" s="48">
        <f t="shared" ref="R10:R15" si="3">IF(($L10      =0),0,((($N10      -$L10      )/$L10      )*100))</f>
        <v>-75.762195121951208</v>
      </c>
      <c r="S10" s="49">
        <f t="shared" ref="S10:S15" si="4">IF(($M10      =0),0,((($O10      -$M10      )/$M10      )*100))</f>
        <v>-21.816140987761923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101.86862857142857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1750000</v>
      </c>
      <c r="C15" s="95">
        <f>SUM(C9:C14)</f>
        <v>0</v>
      </c>
      <c r="D15" s="95"/>
      <c r="E15" s="95">
        <f t="shared" si="0"/>
        <v>1750000</v>
      </c>
      <c r="F15" s="96">
        <f t="shared" ref="F15:O15" si="7">SUM(F9:F14)</f>
        <v>1750000</v>
      </c>
      <c r="G15" s="97">
        <f t="shared" si="7"/>
        <v>1750000</v>
      </c>
      <c r="H15" s="96">
        <f t="shared" si="7"/>
        <v>644000</v>
      </c>
      <c r="I15" s="97">
        <f t="shared" si="7"/>
        <v>0</v>
      </c>
      <c r="J15" s="96">
        <f t="shared" si="7"/>
        <v>291000</v>
      </c>
      <c r="K15" s="97">
        <f t="shared" si="7"/>
        <v>0</v>
      </c>
      <c r="L15" s="96">
        <f t="shared" si="7"/>
        <v>656000</v>
      </c>
      <c r="M15" s="97">
        <f t="shared" si="7"/>
        <v>1000484</v>
      </c>
      <c r="N15" s="96">
        <f t="shared" si="7"/>
        <v>159000</v>
      </c>
      <c r="O15" s="97">
        <f t="shared" si="7"/>
        <v>782217</v>
      </c>
      <c r="P15" s="96">
        <f t="shared" si="1"/>
        <v>1750000</v>
      </c>
      <c r="Q15" s="97">
        <f t="shared" si="2"/>
        <v>1782701</v>
      </c>
      <c r="R15" s="52">
        <f t="shared" si="3"/>
        <v>-75.762195121951208</v>
      </c>
      <c r="S15" s="53">
        <f t="shared" si="4"/>
        <v>-21.816140987761923</v>
      </c>
      <c r="T15" s="52">
        <f>IF((SUM($E9:$E13))=0,0,(P15/(SUM($E9:$E13))*100))</f>
        <v>100</v>
      </c>
      <c r="U15" s="54">
        <f>IF((SUM($E9:$E13))=0,0,(Q15/(SUM($E9:$E13))*100))</f>
        <v>101.86862857142857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4628000</v>
      </c>
      <c r="C32" s="92">
        <v>0</v>
      </c>
      <c r="D32" s="92"/>
      <c r="E32" s="92">
        <f>$B32      +$C32      +$D32</f>
        <v>4628000</v>
      </c>
      <c r="F32" s="93">
        <v>4628000</v>
      </c>
      <c r="G32" s="94">
        <v>4628000</v>
      </c>
      <c r="H32" s="93">
        <v>1183000</v>
      </c>
      <c r="I32" s="94"/>
      <c r="J32" s="93">
        <v>2075000</v>
      </c>
      <c r="K32" s="94"/>
      <c r="L32" s="93">
        <v>1184000</v>
      </c>
      <c r="M32" s="94">
        <v>3650782</v>
      </c>
      <c r="N32" s="93">
        <v>186000</v>
      </c>
      <c r="O32" s="94">
        <v>977218</v>
      </c>
      <c r="P32" s="93">
        <f>$H32      +$J32      +$L32      +$N32</f>
        <v>4628000</v>
      </c>
      <c r="Q32" s="94">
        <f>$I32      +$K32      +$M32      +$O32</f>
        <v>4628000</v>
      </c>
      <c r="R32" s="48">
        <f>IF(($L32      =0),0,((($N32      -$L32      )/$L32      )*100))</f>
        <v>-84.290540540540533</v>
      </c>
      <c r="S32" s="49">
        <f>IF(($M32      =0),0,((($O32      -$M32      )/$M32      )*100))</f>
        <v>-73.232638925030315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4628000</v>
      </c>
      <c r="C33" s="95">
        <f>C32</f>
        <v>0</v>
      </c>
      <c r="D33" s="95"/>
      <c r="E33" s="95">
        <f>$B33      +$C33      +$D33</f>
        <v>4628000</v>
      </c>
      <c r="F33" s="96">
        <f t="shared" ref="F33:O33" si="17">F32</f>
        <v>4628000</v>
      </c>
      <c r="G33" s="97">
        <f t="shared" si="17"/>
        <v>4628000</v>
      </c>
      <c r="H33" s="96">
        <f t="shared" si="17"/>
        <v>1183000</v>
      </c>
      <c r="I33" s="97">
        <f t="shared" si="17"/>
        <v>0</v>
      </c>
      <c r="J33" s="96">
        <f t="shared" si="17"/>
        <v>2075000</v>
      </c>
      <c r="K33" s="97">
        <f t="shared" si="17"/>
        <v>0</v>
      </c>
      <c r="L33" s="96">
        <f t="shared" si="17"/>
        <v>1184000</v>
      </c>
      <c r="M33" s="97">
        <f t="shared" si="17"/>
        <v>3650782</v>
      </c>
      <c r="N33" s="96">
        <f t="shared" si="17"/>
        <v>186000</v>
      </c>
      <c r="O33" s="97">
        <f t="shared" si="17"/>
        <v>977218</v>
      </c>
      <c r="P33" s="96">
        <f>$H33      +$J33      +$L33      +$N33</f>
        <v>4628000</v>
      </c>
      <c r="Q33" s="97">
        <f>$I33      +$K33      +$M33      +$O33</f>
        <v>4628000</v>
      </c>
      <c r="R33" s="52">
        <f>IF(($L33      =0),0,((($N33      -$L33      )/$L33      )*100))</f>
        <v>-84.290540540540533</v>
      </c>
      <c r="S33" s="53">
        <f>IF(($M33      =0),0,((($O33      -$M33      )/$M33      )*100))</f>
        <v>-73.232638925030315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23538000</v>
      </c>
      <c r="C35" s="92">
        <v>0</v>
      </c>
      <c r="D35" s="92"/>
      <c r="E35" s="92">
        <f t="shared" ref="E35:E40" si="18">$B35      +$C35      +$D35</f>
        <v>23538000</v>
      </c>
      <c r="F35" s="93">
        <v>23538000</v>
      </c>
      <c r="G35" s="94">
        <v>23538000</v>
      </c>
      <c r="H35" s="93">
        <v>7053000</v>
      </c>
      <c r="I35" s="94"/>
      <c r="J35" s="93"/>
      <c r="K35" s="94"/>
      <c r="L35" s="93">
        <v>9738000</v>
      </c>
      <c r="M35" s="94"/>
      <c r="N35" s="93">
        <v>1562000</v>
      </c>
      <c r="O35" s="94"/>
      <c r="P35" s="93">
        <f t="shared" ref="P35:P40" si="19">$H35      +$J35      +$L35      +$N35</f>
        <v>18353000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-83.959745327582667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77.971790296541769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550000</v>
      </c>
      <c r="C36" s="92">
        <v>0</v>
      </c>
      <c r="D36" s="92"/>
      <c r="E36" s="92">
        <f t="shared" si="18"/>
        <v>550000</v>
      </c>
      <c r="F36" s="93">
        <v>550000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24088000</v>
      </c>
      <c r="C40" s="95">
        <f>SUM(C35:C39)</f>
        <v>0</v>
      </c>
      <c r="D40" s="95"/>
      <c r="E40" s="95">
        <f t="shared" si="18"/>
        <v>24088000</v>
      </c>
      <c r="F40" s="96">
        <f t="shared" ref="F40:O40" si="25">SUM(F35:F39)</f>
        <v>24088000</v>
      </c>
      <c r="G40" s="97">
        <f t="shared" si="25"/>
        <v>23538000</v>
      </c>
      <c r="H40" s="96">
        <f t="shared" si="25"/>
        <v>7053000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9738000</v>
      </c>
      <c r="M40" s="97">
        <f t="shared" si="25"/>
        <v>0</v>
      </c>
      <c r="N40" s="96">
        <f t="shared" si="25"/>
        <v>1562000</v>
      </c>
      <c r="O40" s="97">
        <f t="shared" si="25"/>
        <v>0</v>
      </c>
      <c r="P40" s="96">
        <f t="shared" si="19"/>
        <v>18353000</v>
      </c>
      <c r="Q40" s="97">
        <f t="shared" si="20"/>
        <v>0</v>
      </c>
      <c r="R40" s="52">
        <f t="shared" si="21"/>
        <v>-83.959745327582667</v>
      </c>
      <c r="S40" s="53">
        <f t="shared" si="22"/>
        <v>0</v>
      </c>
      <c r="T40" s="52">
        <f>IF((+$E35+$E38) =0,0,(P40   /(+$E35+$E38) )*100)</f>
        <v>77.971790296541769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30466000</v>
      </c>
      <c r="C67" s="104">
        <f>SUM(C9:C14,C17:C23,C26:C29,C32,C35:C39,C42:C52,C55:C58,C61:C65)</f>
        <v>0</v>
      </c>
      <c r="D67" s="104"/>
      <c r="E67" s="104">
        <f t="shared" si="35"/>
        <v>30466000</v>
      </c>
      <c r="F67" s="105">
        <f t="shared" ref="F67:O67" si="43">SUM(F9:F14,F17:F23,F26:F29,F32,F35:F39,F42:F52,F55:F58,F61:F65)</f>
        <v>30466000</v>
      </c>
      <c r="G67" s="106">
        <f t="shared" si="43"/>
        <v>29916000</v>
      </c>
      <c r="H67" s="105">
        <f t="shared" si="43"/>
        <v>8880000</v>
      </c>
      <c r="I67" s="106">
        <f t="shared" si="43"/>
        <v>0</v>
      </c>
      <c r="J67" s="105">
        <f t="shared" si="43"/>
        <v>2366000</v>
      </c>
      <c r="K67" s="106">
        <f t="shared" si="43"/>
        <v>0</v>
      </c>
      <c r="L67" s="105">
        <f t="shared" si="43"/>
        <v>11578000</v>
      </c>
      <c r="M67" s="106">
        <f t="shared" si="43"/>
        <v>4651266</v>
      </c>
      <c r="N67" s="105">
        <f t="shared" si="43"/>
        <v>1907000</v>
      </c>
      <c r="O67" s="106">
        <f t="shared" si="43"/>
        <v>1759435</v>
      </c>
      <c r="P67" s="105">
        <f t="shared" si="36"/>
        <v>24731000</v>
      </c>
      <c r="Q67" s="106">
        <f t="shared" si="37"/>
        <v>6410701</v>
      </c>
      <c r="R67" s="61">
        <f t="shared" si="38"/>
        <v>-83.529106926930382</v>
      </c>
      <c r="S67" s="62">
        <f t="shared" si="39"/>
        <v>-62.172986881421096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82.668137451530953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21.429004546062309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18073000</v>
      </c>
      <c r="C69" s="92">
        <v>0</v>
      </c>
      <c r="D69" s="92"/>
      <c r="E69" s="92">
        <f>$B69      +$C69      +$D69</f>
        <v>18073000</v>
      </c>
      <c r="F69" s="93">
        <v>18073000</v>
      </c>
      <c r="G69" s="94">
        <v>18073000</v>
      </c>
      <c r="H69" s="93">
        <v>7230000</v>
      </c>
      <c r="I69" s="94"/>
      <c r="J69" s="93">
        <v>3036000</v>
      </c>
      <c r="K69" s="94"/>
      <c r="L69" s="93">
        <v>7407000</v>
      </c>
      <c r="M69" s="94">
        <v>17054535</v>
      </c>
      <c r="N69" s="93">
        <v>400000</v>
      </c>
      <c r="O69" s="94">
        <v>24556465</v>
      </c>
      <c r="P69" s="93">
        <f>$H69      +$J69      +$L69      +$N69</f>
        <v>18073000</v>
      </c>
      <c r="Q69" s="94">
        <f>$I69      +$K69      +$M69      +$O69</f>
        <v>41611000</v>
      </c>
      <c r="R69" s="48">
        <f>IF(($L69      =0),0,((($N69      -$L69      )/$L69      )*100))</f>
        <v>-94.599702983664102</v>
      </c>
      <c r="S69" s="49">
        <f>IF(($M69      =0),0,((($O69      -$M69      )/$M69      )*100))</f>
        <v>43.987889438205144</v>
      </c>
      <c r="T69" s="48">
        <f>IF(($E69      =0),0,(($P69      /$E69      )*100))</f>
        <v>100</v>
      </c>
      <c r="U69" s="50">
        <f>IF(($E69      =0),0,(($Q69      /$E69      )*100))</f>
        <v>230.23847728656008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18073000</v>
      </c>
      <c r="C70" s="101">
        <f>C69</f>
        <v>0</v>
      </c>
      <c r="D70" s="101"/>
      <c r="E70" s="101">
        <f>$B70      +$C70      +$D70</f>
        <v>18073000</v>
      </c>
      <c r="F70" s="102">
        <f t="shared" ref="F70:O70" si="44">F69</f>
        <v>18073000</v>
      </c>
      <c r="G70" s="103">
        <f t="shared" si="44"/>
        <v>18073000</v>
      </c>
      <c r="H70" s="102">
        <f t="shared" si="44"/>
        <v>7230000</v>
      </c>
      <c r="I70" s="103">
        <f t="shared" si="44"/>
        <v>0</v>
      </c>
      <c r="J70" s="102">
        <f t="shared" si="44"/>
        <v>3036000</v>
      </c>
      <c r="K70" s="103">
        <f t="shared" si="44"/>
        <v>0</v>
      </c>
      <c r="L70" s="102">
        <f t="shared" si="44"/>
        <v>7407000</v>
      </c>
      <c r="M70" s="103">
        <f t="shared" si="44"/>
        <v>17054535</v>
      </c>
      <c r="N70" s="102">
        <f t="shared" si="44"/>
        <v>400000</v>
      </c>
      <c r="O70" s="103">
        <f t="shared" si="44"/>
        <v>24556465</v>
      </c>
      <c r="P70" s="102">
        <f>$H70      +$J70      +$L70      +$N70</f>
        <v>18073000</v>
      </c>
      <c r="Q70" s="103">
        <f>$I70      +$K70      +$M70      +$O70</f>
        <v>41611000</v>
      </c>
      <c r="R70" s="57">
        <f>IF(($L70      =0),0,((($N70      -$L70      )/$L70      )*100))</f>
        <v>-94.599702983664102</v>
      </c>
      <c r="S70" s="58">
        <f>IF(($M70      =0),0,((($O70      -$M70      )/$M70      )*100))</f>
        <v>43.987889438205144</v>
      </c>
      <c r="T70" s="57">
        <f>IF($E70   =0,0,($P70   /$E70   )*100)</f>
        <v>100</v>
      </c>
      <c r="U70" s="59">
        <f>IF($E70   =0,0,($Q70   /$E70 )*100)</f>
        <v>230.23847728656008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18073000</v>
      </c>
      <c r="C71" s="104">
        <f>C69</f>
        <v>0</v>
      </c>
      <c r="D71" s="104"/>
      <c r="E71" s="104">
        <f>$B71      +$C71      +$D71</f>
        <v>18073000</v>
      </c>
      <c r="F71" s="105">
        <f t="shared" ref="F71:O71" si="45">F69</f>
        <v>18073000</v>
      </c>
      <c r="G71" s="106">
        <f t="shared" si="45"/>
        <v>18073000</v>
      </c>
      <c r="H71" s="105">
        <f t="shared" si="45"/>
        <v>7230000</v>
      </c>
      <c r="I71" s="106">
        <f t="shared" si="45"/>
        <v>0</v>
      </c>
      <c r="J71" s="105">
        <f t="shared" si="45"/>
        <v>3036000</v>
      </c>
      <c r="K71" s="106">
        <f t="shared" si="45"/>
        <v>0</v>
      </c>
      <c r="L71" s="105">
        <f t="shared" si="45"/>
        <v>7407000</v>
      </c>
      <c r="M71" s="106">
        <f t="shared" si="45"/>
        <v>17054535</v>
      </c>
      <c r="N71" s="105">
        <f t="shared" si="45"/>
        <v>400000</v>
      </c>
      <c r="O71" s="106">
        <f t="shared" si="45"/>
        <v>24556465</v>
      </c>
      <c r="P71" s="105">
        <f>$H71      +$J71      +$L71      +$N71</f>
        <v>18073000</v>
      </c>
      <c r="Q71" s="106">
        <f>$I71      +$K71      +$M71      +$O71</f>
        <v>41611000</v>
      </c>
      <c r="R71" s="61">
        <f>IF(($L71      =0),0,((($N71      -$L71      )/$L71      )*100))</f>
        <v>-94.599702983664102</v>
      </c>
      <c r="S71" s="62">
        <f>IF(($M71      =0),0,((($O71      -$M71      )/$M71      )*100))</f>
        <v>43.987889438205144</v>
      </c>
      <c r="T71" s="61">
        <f>IF($E71   =0,0,($P71   /$E71   )*100)</f>
        <v>100</v>
      </c>
      <c r="U71" s="65">
        <f>IF($E71   =0,0,($Q71   /$E71   )*100)</f>
        <v>230.23847728656008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48539000</v>
      </c>
      <c r="C72" s="104">
        <f>SUM(C9:C14,C17:C23,C26:C29,C32,C35:C39,C42:C52,C55:C58,C61:C65,C69)</f>
        <v>0</v>
      </c>
      <c r="D72" s="104"/>
      <c r="E72" s="104">
        <f>$B72      +$C72      +$D72</f>
        <v>48539000</v>
      </c>
      <c r="F72" s="105">
        <f t="shared" ref="F72:O72" si="46">SUM(F9:F14,F17:F23,F26:F29,F32,F35:F39,F42:F52,F55:F58,F61:F65,F69)</f>
        <v>48539000</v>
      </c>
      <c r="G72" s="106">
        <f t="shared" si="46"/>
        <v>47989000</v>
      </c>
      <c r="H72" s="105">
        <f t="shared" si="46"/>
        <v>16110000</v>
      </c>
      <c r="I72" s="106">
        <f t="shared" si="46"/>
        <v>0</v>
      </c>
      <c r="J72" s="105">
        <f t="shared" si="46"/>
        <v>5402000</v>
      </c>
      <c r="K72" s="106">
        <f t="shared" si="46"/>
        <v>0</v>
      </c>
      <c r="L72" s="105">
        <f t="shared" si="46"/>
        <v>18985000</v>
      </c>
      <c r="M72" s="106">
        <f t="shared" si="46"/>
        <v>21705801</v>
      </c>
      <c r="N72" s="105">
        <f t="shared" si="46"/>
        <v>2307000</v>
      </c>
      <c r="O72" s="106">
        <f t="shared" si="46"/>
        <v>26315900</v>
      </c>
      <c r="P72" s="105">
        <f>$H72      +$J72      +$L72      +$N72</f>
        <v>42804000</v>
      </c>
      <c r="Q72" s="106">
        <f>$I72      +$K72      +$M72      +$O72</f>
        <v>48021701</v>
      </c>
      <c r="R72" s="61">
        <f>IF(($L72      =0),0,((($N72      -$L72      )/$L72      )*100))</f>
        <v>-87.848301290492486</v>
      </c>
      <c r="S72" s="62">
        <f>IF(($M72      =0),0,((($O72      -$M72      )/$M72      )*100))</f>
        <v>21.23901808553391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89.195440621809169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100.06814269936861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2x5jv110QnyPGeDt5AxKuHd75r7MthNrvFQnabVd4n9W4Di+yBLpG82FIhRaSlnN4mY27lUoOHR+qBkZP+tk8w==" saltValue="vJBZlQQxtbbWD6RGOBwpxQ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162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1920000</v>
      </c>
      <c r="C10" s="92">
        <v>0</v>
      </c>
      <c r="D10" s="92"/>
      <c r="E10" s="92">
        <f t="shared" ref="E10:E15" si="0">$B10      +$C10      +$D10</f>
        <v>1920000</v>
      </c>
      <c r="F10" s="93">
        <v>1920000</v>
      </c>
      <c r="G10" s="94">
        <v>1920000</v>
      </c>
      <c r="H10" s="93">
        <v>700000</v>
      </c>
      <c r="I10" s="94">
        <v>699589</v>
      </c>
      <c r="J10" s="93">
        <v>486000</v>
      </c>
      <c r="K10" s="94">
        <v>486020</v>
      </c>
      <c r="L10" s="93">
        <v>424000</v>
      </c>
      <c r="M10" s="94">
        <v>417527</v>
      </c>
      <c r="N10" s="93">
        <v>310000</v>
      </c>
      <c r="O10" s="94">
        <v>316864</v>
      </c>
      <c r="P10" s="93">
        <f t="shared" ref="P10:P15" si="1">$H10      +$J10      +$L10      +$N10</f>
        <v>1920000</v>
      </c>
      <c r="Q10" s="94">
        <f t="shared" ref="Q10:Q15" si="2">$I10      +$K10      +$M10      +$O10</f>
        <v>1920000</v>
      </c>
      <c r="R10" s="48">
        <f t="shared" ref="R10:R15" si="3">IF(($L10      =0),0,((($N10      -$L10      )/$L10      )*100))</f>
        <v>-26.886792452830189</v>
      </c>
      <c r="S10" s="49">
        <f t="shared" ref="S10:S15" si="4">IF(($M10      =0),0,((($O10      -$M10      )/$M10      )*100))</f>
        <v>-24.109339036756904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100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1920000</v>
      </c>
      <c r="C15" s="95">
        <f>SUM(C9:C14)</f>
        <v>0</v>
      </c>
      <c r="D15" s="95"/>
      <c r="E15" s="95">
        <f t="shared" si="0"/>
        <v>1920000</v>
      </c>
      <c r="F15" s="96">
        <f t="shared" ref="F15:O15" si="7">SUM(F9:F14)</f>
        <v>1920000</v>
      </c>
      <c r="G15" s="97">
        <f t="shared" si="7"/>
        <v>1920000</v>
      </c>
      <c r="H15" s="96">
        <f t="shared" si="7"/>
        <v>700000</v>
      </c>
      <c r="I15" s="97">
        <f t="shared" si="7"/>
        <v>699589</v>
      </c>
      <c r="J15" s="96">
        <f t="shared" si="7"/>
        <v>486000</v>
      </c>
      <c r="K15" s="97">
        <f t="shared" si="7"/>
        <v>486020</v>
      </c>
      <c r="L15" s="96">
        <f t="shared" si="7"/>
        <v>424000</v>
      </c>
      <c r="M15" s="97">
        <f t="shared" si="7"/>
        <v>417527</v>
      </c>
      <c r="N15" s="96">
        <f t="shared" si="7"/>
        <v>310000</v>
      </c>
      <c r="O15" s="97">
        <f t="shared" si="7"/>
        <v>316864</v>
      </c>
      <c r="P15" s="96">
        <f t="shared" si="1"/>
        <v>1920000</v>
      </c>
      <c r="Q15" s="97">
        <f t="shared" si="2"/>
        <v>1920000</v>
      </c>
      <c r="R15" s="52">
        <f t="shared" si="3"/>
        <v>-26.886792452830189</v>
      </c>
      <c r="S15" s="53">
        <f t="shared" si="4"/>
        <v>-24.109339036756904</v>
      </c>
      <c r="T15" s="52">
        <f>IF((SUM($E9:$E13))=0,0,(P15/(SUM($E9:$E13))*100))</f>
        <v>100</v>
      </c>
      <c r="U15" s="54">
        <f>IF((SUM($E9:$E13))=0,0,(Q15/(SUM($E9:$E13))*100))</f>
        <v>100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2131000</v>
      </c>
      <c r="C32" s="92">
        <v>0</v>
      </c>
      <c r="D32" s="92"/>
      <c r="E32" s="92">
        <f>$B32      +$C32      +$D32</f>
        <v>2131000</v>
      </c>
      <c r="F32" s="93">
        <v>2131000</v>
      </c>
      <c r="G32" s="94">
        <v>2131000</v>
      </c>
      <c r="H32" s="93">
        <v>284000</v>
      </c>
      <c r="I32" s="94">
        <v>283331</v>
      </c>
      <c r="J32" s="93">
        <v>483000</v>
      </c>
      <c r="K32" s="94">
        <v>562581</v>
      </c>
      <c r="L32" s="93">
        <v>587000</v>
      </c>
      <c r="M32" s="94">
        <v>587334</v>
      </c>
      <c r="N32" s="93">
        <v>777000</v>
      </c>
      <c r="O32" s="94">
        <v>697755</v>
      </c>
      <c r="P32" s="93">
        <f>$H32      +$J32      +$L32      +$N32</f>
        <v>2131000</v>
      </c>
      <c r="Q32" s="94">
        <f>$I32      +$K32      +$M32      +$O32</f>
        <v>2131001</v>
      </c>
      <c r="R32" s="48">
        <f>IF(($L32      =0),0,((($N32      -$L32      )/$L32      )*100))</f>
        <v>32.36797274275979</v>
      </c>
      <c r="S32" s="49">
        <f>IF(($M32      =0),0,((($O32      -$M32      )/$M32      )*100))</f>
        <v>18.800375936009154</v>
      </c>
      <c r="T32" s="48">
        <f>IF(($E32      =0),0,(($P32      /$E32      )*100))</f>
        <v>100</v>
      </c>
      <c r="U32" s="50">
        <f>IF(($E32      =0),0,(($Q32      /$E32      )*100))</f>
        <v>100.00004692632567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2131000</v>
      </c>
      <c r="C33" s="95">
        <f>C32</f>
        <v>0</v>
      </c>
      <c r="D33" s="95"/>
      <c r="E33" s="95">
        <f>$B33      +$C33      +$D33</f>
        <v>2131000</v>
      </c>
      <c r="F33" s="96">
        <f t="shared" ref="F33:O33" si="17">F32</f>
        <v>2131000</v>
      </c>
      <c r="G33" s="97">
        <f t="shared" si="17"/>
        <v>2131000</v>
      </c>
      <c r="H33" s="96">
        <f t="shared" si="17"/>
        <v>284000</v>
      </c>
      <c r="I33" s="97">
        <f t="shared" si="17"/>
        <v>283331</v>
      </c>
      <c r="J33" s="96">
        <f t="shared" si="17"/>
        <v>483000</v>
      </c>
      <c r="K33" s="97">
        <f t="shared" si="17"/>
        <v>562581</v>
      </c>
      <c r="L33" s="96">
        <f t="shared" si="17"/>
        <v>587000</v>
      </c>
      <c r="M33" s="97">
        <f t="shared" si="17"/>
        <v>587334</v>
      </c>
      <c r="N33" s="96">
        <f t="shared" si="17"/>
        <v>777000</v>
      </c>
      <c r="O33" s="97">
        <f t="shared" si="17"/>
        <v>697755</v>
      </c>
      <c r="P33" s="96">
        <f>$H33      +$J33      +$L33      +$N33</f>
        <v>2131000</v>
      </c>
      <c r="Q33" s="97">
        <f>$I33      +$K33      +$M33      +$O33</f>
        <v>2131001</v>
      </c>
      <c r="R33" s="52">
        <f>IF(($L33      =0),0,((($N33      -$L33      )/$L33      )*100))</f>
        <v>32.36797274275979</v>
      </c>
      <c r="S33" s="53">
        <f>IF(($M33      =0),0,((($O33      -$M33      )/$M33      )*100))</f>
        <v>18.800375936009154</v>
      </c>
      <c r="T33" s="52">
        <f>IF($E33   =0,0,($P33   /$E33   )*100)</f>
        <v>100</v>
      </c>
      <c r="U33" s="54">
        <f>IF($E33   =0,0,($Q33   /$E33   )*100)</f>
        <v>100.00004692632567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10000000</v>
      </c>
      <c r="C35" s="92">
        <v>-2000000</v>
      </c>
      <c r="D35" s="92"/>
      <c r="E35" s="92">
        <f t="shared" ref="E35:E40" si="18">$B35      +$C35      +$D35</f>
        <v>8000000</v>
      </c>
      <c r="F35" s="93">
        <v>8000000</v>
      </c>
      <c r="G35" s="94">
        <v>8000000</v>
      </c>
      <c r="H35" s="93"/>
      <c r="I35" s="94"/>
      <c r="J35" s="93">
        <v>1015000</v>
      </c>
      <c r="K35" s="94">
        <v>2067836</v>
      </c>
      <c r="L35" s="93">
        <v>6451000</v>
      </c>
      <c r="M35" s="94">
        <v>5462184</v>
      </c>
      <c r="N35" s="93">
        <v>534000</v>
      </c>
      <c r="O35" s="94">
        <v>902075</v>
      </c>
      <c r="P35" s="93">
        <f t="shared" ref="P35:P40" si="19">$H35      +$J35      +$L35      +$N35</f>
        <v>8000000</v>
      </c>
      <c r="Q35" s="94">
        <f t="shared" ref="Q35:Q40" si="20">$I35      +$K35      +$M35      +$O35</f>
        <v>8432095</v>
      </c>
      <c r="R35" s="48">
        <f t="shared" ref="R35:R40" si="21">IF(($L35      =0),0,((($N35      -$L35      )/$L35      )*100))</f>
        <v>-91.722213610292982</v>
      </c>
      <c r="S35" s="49">
        <f t="shared" ref="S35:S40" si="22">IF(($M35      =0),0,((($O35      -$M35      )/$M35      )*100))</f>
        <v>-83.485085819152189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105.40118750000001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1300000</v>
      </c>
      <c r="C36" s="92">
        <v>0</v>
      </c>
      <c r="D36" s="92"/>
      <c r="E36" s="92">
        <f t="shared" si="18"/>
        <v>1300000</v>
      </c>
      <c r="F36" s="93">
        <v>1300000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11300000</v>
      </c>
      <c r="C40" s="95">
        <f>SUM(C35:C39)</f>
        <v>-2000000</v>
      </c>
      <c r="D40" s="95"/>
      <c r="E40" s="95">
        <f t="shared" si="18"/>
        <v>9300000</v>
      </c>
      <c r="F40" s="96">
        <f t="shared" ref="F40:O40" si="25">SUM(F35:F39)</f>
        <v>9300000</v>
      </c>
      <c r="G40" s="97">
        <f t="shared" si="25"/>
        <v>8000000</v>
      </c>
      <c r="H40" s="96">
        <f t="shared" si="25"/>
        <v>0</v>
      </c>
      <c r="I40" s="97">
        <f t="shared" si="25"/>
        <v>0</v>
      </c>
      <c r="J40" s="96">
        <f t="shared" si="25"/>
        <v>1015000</v>
      </c>
      <c r="K40" s="97">
        <f t="shared" si="25"/>
        <v>2067836</v>
      </c>
      <c r="L40" s="96">
        <f t="shared" si="25"/>
        <v>6451000</v>
      </c>
      <c r="M40" s="97">
        <f t="shared" si="25"/>
        <v>5462184</v>
      </c>
      <c r="N40" s="96">
        <f t="shared" si="25"/>
        <v>534000</v>
      </c>
      <c r="O40" s="97">
        <f t="shared" si="25"/>
        <v>902075</v>
      </c>
      <c r="P40" s="96">
        <f t="shared" si="19"/>
        <v>8000000</v>
      </c>
      <c r="Q40" s="97">
        <f t="shared" si="20"/>
        <v>8432095</v>
      </c>
      <c r="R40" s="52">
        <f t="shared" si="21"/>
        <v>-91.722213610292982</v>
      </c>
      <c r="S40" s="53">
        <f t="shared" si="22"/>
        <v>-83.485085819152189</v>
      </c>
      <c r="T40" s="52">
        <f>IF((+$E35+$E38) =0,0,(P40   /(+$E35+$E38) )*100)</f>
        <v>100</v>
      </c>
      <c r="U40" s="54">
        <f>IF((+$E35+$E38) =0,0,(Q40   /(+$E35+$E38) )*100)</f>
        <v>105.40118750000001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15351000</v>
      </c>
      <c r="C67" s="104">
        <f>SUM(C9:C14,C17:C23,C26:C29,C32,C35:C39,C42:C52,C55:C58,C61:C65)</f>
        <v>-2000000</v>
      </c>
      <c r="D67" s="104"/>
      <c r="E67" s="104">
        <f t="shared" si="35"/>
        <v>13351000</v>
      </c>
      <c r="F67" s="105">
        <f t="shared" ref="F67:O67" si="43">SUM(F9:F14,F17:F23,F26:F29,F32,F35:F39,F42:F52,F55:F58,F61:F65)</f>
        <v>13351000</v>
      </c>
      <c r="G67" s="106">
        <f t="shared" si="43"/>
        <v>12051000</v>
      </c>
      <c r="H67" s="105">
        <f t="shared" si="43"/>
        <v>984000</v>
      </c>
      <c r="I67" s="106">
        <f t="shared" si="43"/>
        <v>982920</v>
      </c>
      <c r="J67" s="105">
        <f t="shared" si="43"/>
        <v>1984000</v>
      </c>
      <c r="K67" s="106">
        <f t="shared" si="43"/>
        <v>3116437</v>
      </c>
      <c r="L67" s="105">
        <f t="shared" si="43"/>
        <v>7462000</v>
      </c>
      <c r="M67" s="106">
        <f t="shared" si="43"/>
        <v>6467045</v>
      </c>
      <c r="N67" s="105">
        <f t="shared" si="43"/>
        <v>1621000</v>
      </c>
      <c r="O67" s="106">
        <f t="shared" si="43"/>
        <v>1916694</v>
      </c>
      <c r="P67" s="105">
        <f t="shared" si="36"/>
        <v>12051000</v>
      </c>
      <c r="Q67" s="106">
        <f t="shared" si="37"/>
        <v>12483096</v>
      </c>
      <c r="R67" s="61">
        <f t="shared" si="38"/>
        <v>-78.27660144733315</v>
      </c>
      <c r="S67" s="62">
        <f t="shared" si="39"/>
        <v>-70.362136029670424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100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103.58556136420214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28262000</v>
      </c>
      <c r="C69" s="92">
        <v>4000000</v>
      </c>
      <c r="D69" s="92"/>
      <c r="E69" s="92">
        <f>$B69      +$C69      +$D69</f>
        <v>32262000</v>
      </c>
      <c r="F69" s="93">
        <v>32262000</v>
      </c>
      <c r="G69" s="94">
        <v>32262000</v>
      </c>
      <c r="H69" s="93">
        <v>4958000</v>
      </c>
      <c r="I69" s="94">
        <v>4752033</v>
      </c>
      <c r="J69" s="93">
        <v>12517000</v>
      </c>
      <c r="K69" s="94">
        <v>11170595</v>
      </c>
      <c r="L69" s="93">
        <v>2354000</v>
      </c>
      <c r="M69" s="94">
        <v>3954244</v>
      </c>
      <c r="N69" s="93">
        <v>12433000</v>
      </c>
      <c r="O69" s="94">
        <v>12385129</v>
      </c>
      <c r="P69" s="93">
        <f>$H69      +$J69      +$L69      +$N69</f>
        <v>32262000</v>
      </c>
      <c r="Q69" s="94">
        <f>$I69      +$K69      +$M69      +$O69</f>
        <v>32262001</v>
      </c>
      <c r="R69" s="48">
        <f>IF(($L69      =0),0,((($N69      -$L69      )/$L69      )*100))</f>
        <v>428.16482582837727</v>
      </c>
      <c r="S69" s="49">
        <f>IF(($M69      =0),0,((($O69      -$M69      )/$M69      )*100))</f>
        <v>213.21104615698982</v>
      </c>
      <c r="T69" s="48">
        <f>IF(($E69      =0),0,(($P69      /$E69      )*100))</f>
        <v>100</v>
      </c>
      <c r="U69" s="50">
        <f>IF(($E69      =0),0,(($Q69      /$E69      )*100))</f>
        <v>100.00000309962185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28262000</v>
      </c>
      <c r="C70" s="101">
        <f>C69</f>
        <v>4000000</v>
      </c>
      <c r="D70" s="101"/>
      <c r="E70" s="101">
        <f>$B70      +$C70      +$D70</f>
        <v>32262000</v>
      </c>
      <c r="F70" s="102">
        <f t="shared" ref="F70:O70" si="44">F69</f>
        <v>32262000</v>
      </c>
      <c r="G70" s="103">
        <f t="shared" si="44"/>
        <v>32262000</v>
      </c>
      <c r="H70" s="102">
        <f t="shared" si="44"/>
        <v>4958000</v>
      </c>
      <c r="I70" s="103">
        <f t="shared" si="44"/>
        <v>4752033</v>
      </c>
      <c r="J70" s="102">
        <f t="shared" si="44"/>
        <v>12517000</v>
      </c>
      <c r="K70" s="103">
        <f t="shared" si="44"/>
        <v>11170595</v>
      </c>
      <c r="L70" s="102">
        <f t="shared" si="44"/>
        <v>2354000</v>
      </c>
      <c r="M70" s="103">
        <f t="shared" si="44"/>
        <v>3954244</v>
      </c>
      <c r="N70" s="102">
        <f t="shared" si="44"/>
        <v>12433000</v>
      </c>
      <c r="O70" s="103">
        <f t="shared" si="44"/>
        <v>12385129</v>
      </c>
      <c r="P70" s="102">
        <f>$H70      +$J70      +$L70      +$N70</f>
        <v>32262000</v>
      </c>
      <c r="Q70" s="103">
        <f>$I70      +$K70      +$M70      +$O70</f>
        <v>32262001</v>
      </c>
      <c r="R70" s="57">
        <f>IF(($L70      =0),0,((($N70      -$L70      )/$L70      )*100))</f>
        <v>428.16482582837727</v>
      </c>
      <c r="S70" s="58">
        <f>IF(($M70      =0),0,((($O70      -$M70      )/$M70      )*100))</f>
        <v>213.21104615698982</v>
      </c>
      <c r="T70" s="57">
        <f>IF($E70   =0,0,($P70   /$E70   )*100)</f>
        <v>100</v>
      </c>
      <c r="U70" s="59">
        <f>IF($E70   =0,0,($Q70   /$E70 )*100)</f>
        <v>100.00000309962185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28262000</v>
      </c>
      <c r="C71" s="104">
        <f>C69</f>
        <v>4000000</v>
      </c>
      <c r="D71" s="104"/>
      <c r="E71" s="104">
        <f>$B71      +$C71      +$D71</f>
        <v>32262000</v>
      </c>
      <c r="F71" s="105">
        <f t="shared" ref="F71:O71" si="45">F69</f>
        <v>32262000</v>
      </c>
      <c r="G71" s="106">
        <f t="shared" si="45"/>
        <v>32262000</v>
      </c>
      <c r="H71" s="105">
        <f t="shared" si="45"/>
        <v>4958000</v>
      </c>
      <c r="I71" s="106">
        <f t="shared" si="45"/>
        <v>4752033</v>
      </c>
      <c r="J71" s="105">
        <f t="shared" si="45"/>
        <v>12517000</v>
      </c>
      <c r="K71" s="106">
        <f t="shared" si="45"/>
        <v>11170595</v>
      </c>
      <c r="L71" s="105">
        <f t="shared" si="45"/>
        <v>2354000</v>
      </c>
      <c r="M71" s="106">
        <f t="shared" si="45"/>
        <v>3954244</v>
      </c>
      <c r="N71" s="105">
        <f t="shared" si="45"/>
        <v>12433000</v>
      </c>
      <c r="O71" s="106">
        <f t="shared" si="45"/>
        <v>12385129</v>
      </c>
      <c r="P71" s="105">
        <f>$H71      +$J71      +$L71      +$N71</f>
        <v>32262000</v>
      </c>
      <c r="Q71" s="106">
        <f>$I71      +$K71      +$M71      +$O71</f>
        <v>32262001</v>
      </c>
      <c r="R71" s="61">
        <f>IF(($L71      =0),0,((($N71      -$L71      )/$L71      )*100))</f>
        <v>428.16482582837727</v>
      </c>
      <c r="S71" s="62">
        <f>IF(($M71      =0),0,((($O71      -$M71      )/$M71      )*100))</f>
        <v>213.21104615698982</v>
      </c>
      <c r="T71" s="61">
        <f>IF($E71   =0,0,($P71   /$E71   )*100)</f>
        <v>100</v>
      </c>
      <c r="U71" s="65">
        <f>IF($E71   =0,0,($Q71   /$E71   )*100)</f>
        <v>100.00000309962185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43613000</v>
      </c>
      <c r="C72" s="104">
        <f>SUM(C9:C14,C17:C23,C26:C29,C32,C35:C39,C42:C52,C55:C58,C61:C65,C69)</f>
        <v>2000000</v>
      </c>
      <c r="D72" s="104"/>
      <c r="E72" s="104">
        <f>$B72      +$C72      +$D72</f>
        <v>45613000</v>
      </c>
      <c r="F72" s="105">
        <f t="shared" ref="F72:O72" si="46">SUM(F9:F14,F17:F23,F26:F29,F32,F35:F39,F42:F52,F55:F58,F61:F65,F69)</f>
        <v>45613000</v>
      </c>
      <c r="G72" s="106">
        <f t="shared" si="46"/>
        <v>44313000</v>
      </c>
      <c r="H72" s="105">
        <f t="shared" si="46"/>
        <v>5942000</v>
      </c>
      <c r="I72" s="106">
        <f t="shared" si="46"/>
        <v>5734953</v>
      </c>
      <c r="J72" s="105">
        <f t="shared" si="46"/>
        <v>14501000</v>
      </c>
      <c r="K72" s="106">
        <f t="shared" si="46"/>
        <v>14287032</v>
      </c>
      <c r="L72" s="105">
        <f t="shared" si="46"/>
        <v>9816000</v>
      </c>
      <c r="M72" s="106">
        <f t="shared" si="46"/>
        <v>10421289</v>
      </c>
      <c r="N72" s="105">
        <f t="shared" si="46"/>
        <v>14054000</v>
      </c>
      <c r="O72" s="106">
        <f t="shared" si="46"/>
        <v>14301823</v>
      </c>
      <c r="P72" s="105">
        <f>$H72      +$J72      +$L72      +$N72</f>
        <v>44313000</v>
      </c>
      <c r="Q72" s="106">
        <f>$I72      +$K72      +$M72      +$O72</f>
        <v>44745097</v>
      </c>
      <c r="R72" s="61">
        <f>IF(($L72      =0),0,((($N72      -$L72      )/$L72      )*100))</f>
        <v>43.174409127954362</v>
      </c>
      <c r="S72" s="62">
        <f>IF(($M72      =0),0,((($O72      -$M72      )/$M72      )*100))</f>
        <v>37.236602880891226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100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100.97510211450364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iCPuL79mHLaqc4RFtIlDLfUEgjf8UHD/mWsoHG56yy8dzJLZQBI/UQjXgO/uSvsOQcc1aHw+O/i/qzt8LRJ4wQ==" saltValue="DI24xHSUFXiCfNRtuxiM+w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163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5" si="0">$B10      +$C10      +$D10</f>
        <v>1850000</v>
      </c>
      <c r="F10" s="93">
        <v>1850000</v>
      </c>
      <c r="G10" s="94">
        <v>1850000</v>
      </c>
      <c r="H10" s="93">
        <v>1127000</v>
      </c>
      <c r="I10" s="94">
        <v>1126448</v>
      </c>
      <c r="J10" s="93">
        <v>516000</v>
      </c>
      <c r="K10" s="94">
        <v>514955</v>
      </c>
      <c r="L10" s="93">
        <v>207000</v>
      </c>
      <c r="M10" s="94">
        <v>208596</v>
      </c>
      <c r="N10" s="93"/>
      <c r="O10" s="94"/>
      <c r="P10" s="93">
        <f t="shared" ref="P10:P15" si="1">$H10      +$J10      +$L10      +$N10</f>
        <v>1850000</v>
      </c>
      <c r="Q10" s="94">
        <f t="shared" ref="Q10:Q15" si="2">$I10      +$K10      +$M10      +$O10</f>
        <v>1849999</v>
      </c>
      <c r="R10" s="48">
        <f t="shared" ref="R10:R15" si="3">IF(($L10      =0),0,((($N10      -$L10      )/$L10      )*100))</f>
        <v>-100</v>
      </c>
      <c r="S10" s="49">
        <f t="shared" ref="S10:S15" si="4">IF(($M10      =0),0,((($O10      -$M10      )/$M10      )*100))</f>
        <v>-100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99.999945945945939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1850000</v>
      </c>
      <c r="C15" s="95">
        <f>SUM(C9:C14)</f>
        <v>0</v>
      </c>
      <c r="D15" s="95"/>
      <c r="E15" s="95">
        <f t="shared" si="0"/>
        <v>1850000</v>
      </c>
      <c r="F15" s="96">
        <f t="shared" ref="F15:O15" si="7">SUM(F9:F14)</f>
        <v>1850000</v>
      </c>
      <c r="G15" s="97">
        <f t="shared" si="7"/>
        <v>1850000</v>
      </c>
      <c r="H15" s="96">
        <f t="shared" si="7"/>
        <v>1127000</v>
      </c>
      <c r="I15" s="97">
        <f t="shared" si="7"/>
        <v>1126448</v>
      </c>
      <c r="J15" s="96">
        <f t="shared" si="7"/>
        <v>516000</v>
      </c>
      <c r="K15" s="97">
        <f t="shared" si="7"/>
        <v>514955</v>
      </c>
      <c r="L15" s="96">
        <f t="shared" si="7"/>
        <v>207000</v>
      </c>
      <c r="M15" s="97">
        <f t="shared" si="7"/>
        <v>208596</v>
      </c>
      <c r="N15" s="96">
        <f t="shared" si="7"/>
        <v>0</v>
      </c>
      <c r="O15" s="97">
        <f t="shared" si="7"/>
        <v>0</v>
      </c>
      <c r="P15" s="96">
        <f t="shared" si="1"/>
        <v>1850000</v>
      </c>
      <c r="Q15" s="97">
        <f t="shared" si="2"/>
        <v>1849999</v>
      </c>
      <c r="R15" s="52">
        <f t="shared" si="3"/>
        <v>-100</v>
      </c>
      <c r="S15" s="53">
        <f t="shared" si="4"/>
        <v>-100</v>
      </c>
      <c r="T15" s="52">
        <f>IF((SUM($E9:$E13))=0,0,(P15/(SUM($E9:$E13))*100))</f>
        <v>100</v>
      </c>
      <c r="U15" s="54">
        <f>IF((SUM($E9:$E13))=0,0,(Q15/(SUM($E9:$E13))*100))</f>
        <v>99.999945945945939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3377000</v>
      </c>
      <c r="C32" s="92">
        <v>0</v>
      </c>
      <c r="D32" s="92"/>
      <c r="E32" s="92">
        <f>$B32      +$C32      +$D32</f>
        <v>3377000</v>
      </c>
      <c r="F32" s="93">
        <v>3377000</v>
      </c>
      <c r="G32" s="94">
        <v>3377000</v>
      </c>
      <c r="H32" s="93">
        <v>2351000</v>
      </c>
      <c r="I32" s="94"/>
      <c r="J32" s="93">
        <v>1026000</v>
      </c>
      <c r="K32" s="94"/>
      <c r="L32" s="93"/>
      <c r="M32" s="94"/>
      <c r="N32" s="93"/>
      <c r="O32" s="94"/>
      <c r="P32" s="93">
        <f>$H32      +$J32      +$L32      +$N32</f>
        <v>3377000</v>
      </c>
      <c r="Q32" s="94">
        <f>$I32      +$K32      +$M32      +$O32</f>
        <v>0</v>
      </c>
      <c r="R32" s="48">
        <f>IF(($L32      =0),0,((($N32      -$L32      )/$L32      )*100))</f>
        <v>0</v>
      </c>
      <c r="S32" s="49">
        <f>IF(($M32      =0),0,((($O32      -$M32      )/$M32      )*100))</f>
        <v>0</v>
      </c>
      <c r="T32" s="48">
        <f>IF(($E32      =0),0,(($P32      /$E32      )*100))</f>
        <v>100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3377000</v>
      </c>
      <c r="C33" s="95">
        <f>C32</f>
        <v>0</v>
      </c>
      <c r="D33" s="95"/>
      <c r="E33" s="95">
        <f>$B33      +$C33      +$D33</f>
        <v>3377000</v>
      </c>
      <c r="F33" s="96">
        <f t="shared" ref="F33:O33" si="17">F32</f>
        <v>3377000</v>
      </c>
      <c r="G33" s="97">
        <f t="shared" si="17"/>
        <v>3377000</v>
      </c>
      <c r="H33" s="96">
        <f t="shared" si="17"/>
        <v>2351000</v>
      </c>
      <c r="I33" s="97">
        <f t="shared" si="17"/>
        <v>0</v>
      </c>
      <c r="J33" s="96">
        <f t="shared" si="17"/>
        <v>1026000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3377000</v>
      </c>
      <c r="Q33" s="97">
        <f>$I33      +$K33      +$M33      +$O33</f>
        <v>0</v>
      </c>
      <c r="R33" s="52">
        <f>IF(($L33      =0),0,((($N33      -$L33      )/$L33      )*100))</f>
        <v>0</v>
      </c>
      <c r="S33" s="53">
        <f>IF(($M33      =0),0,((($O33      -$M33      )/$M33      )*100))</f>
        <v>0</v>
      </c>
      <c r="T33" s="52">
        <f>IF($E33   =0,0,($P33   /$E33   )*100)</f>
        <v>100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13176000</v>
      </c>
      <c r="C35" s="92">
        <v>1400000</v>
      </c>
      <c r="D35" s="92"/>
      <c r="E35" s="92">
        <f t="shared" ref="E35:E40" si="18">$B35      +$C35      +$D35</f>
        <v>14576000</v>
      </c>
      <c r="F35" s="93">
        <v>14576000</v>
      </c>
      <c r="G35" s="94">
        <v>14576000</v>
      </c>
      <c r="H35" s="93">
        <v>384000</v>
      </c>
      <c r="I35" s="94"/>
      <c r="J35" s="93">
        <v>639000</v>
      </c>
      <c r="K35" s="94">
        <v>693886</v>
      </c>
      <c r="L35" s="93">
        <v>75000</v>
      </c>
      <c r="M35" s="94">
        <v>143080</v>
      </c>
      <c r="N35" s="93">
        <v>3917000</v>
      </c>
      <c r="O35" s="94">
        <v>3513132</v>
      </c>
      <c r="P35" s="93">
        <f t="shared" ref="P35:P40" si="19">$H35      +$J35      +$L35      +$N35</f>
        <v>5015000</v>
      </c>
      <c r="Q35" s="94">
        <f t="shared" ref="Q35:Q40" si="20">$I35      +$K35      +$M35      +$O35</f>
        <v>4350098</v>
      </c>
      <c r="R35" s="48">
        <f t="shared" ref="R35:R40" si="21">IF(($L35      =0),0,((($N35      -$L35      )/$L35      )*100))</f>
        <v>5122.666666666667</v>
      </c>
      <c r="S35" s="49">
        <f t="shared" ref="S35:S40" si="22">IF(($M35      =0),0,((($O35      -$M35      )/$M35      )*100))</f>
        <v>2355.3620352250491</v>
      </c>
      <c r="T35" s="48">
        <f t="shared" ref="T35:T39" si="23">IF(($E35      =0),0,(($P35      /$E35      )*100))</f>
        <v>34.405872667398462</v>
      </c>
      <c r="U35" s="50">
        <f t="shared" ref="U35:U39" si="24">IF(($E35      =0),0,(($Q35      /$E35      )*100))</f>
        <v>29.844250823271128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3050000</v>
      </c>
      <c r="C36" s="92">
        <v>0</v>
      </c>
      <c r="D36" s="92"/>
      <c r="E36" s="92">
        <f t="shared" si="18"/>
        <v>3050000</v>
      </c>
      <c r="F36" s="93">
        <v>3050000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16226000</v>
      </c>
      <c r="C40" s="95">
        <f>SUM(C35:C39)</f>
        <v>1400000</v>
      </c>
      <c r="D40" s="95"/>
      <c r="E40" s="95">
        <f t="shared" si="18"/>
        <v>17626000</v>
      </c>
      <c r="F40" s="96">
        <f t="shared" ref="F40:O40" si="25">SUM(F35:F39)</f>
        <v>17626000</v>
      </c>
      <c r="G40" s="97">
        <f t="shared" si="25"/>
        <v>14576000</v>
      </c>
      <c r="H40" s="96">
        <f t="shared" si="25"/>
        <v>384000</v>
      </c>
      <c r="I40" s="97">
        <f t="shared" si="25"/>
        <v>0</v>
      </c>
      <c r="J40" s="96">
        <f t="shared" si="25"/>
        <v>639000</v>
      </c>
      <c r="K40" s="97">
        <f t="shared" si="25"/>
        <v>693886</v>
      </c>
      <c r="L40" s="96">
        <f t="shared" si="25"/>
        <v>75000</v>
      </c>
      <c r="M40" s="97">
        <f t="shared" si="25"/>
        <v>143080</v>
      </c>
      <c r="N40" s="96">
        <f t="shared" si="25"/>
        <v>3917000</v>
      </c>
      <c r="O40" s="97">
        <f t="shared" si="25"/>
        <v>3513132</v>
      </c>
      <c r="P40" s="96">
        <f t="shared" si="19"/>
        <v>5015000</v>
      </c>
      <c r="Q40" s="97">
        <f t="shared" si="20"/>
        <v>4350098</v>
      </c>
      <c r="R40" s="52">
        <f t="shared" si="21"/>
        <v>5122.666666666667</v>
      </c>
      <c r="S40" s="53">
        <f t="shared" si="22"/>
        <v>2355.3620352250491</v>
      </c>
      <c r="T40" s="52">
        <f>IF((+$E35+$E38) =0,0,(P40   /(+$E35+$E38) )*100)</f>
        <v>34.405872667398462</v>
      </c>
      <c r="U40" s="54">
        <f>IF((+$E35+$E38) =0,0,(Q40   /(+$E35+$E38) )*100)</f>
        <v>29.844250823271128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21453000</v>
      </c>
      <c r="C67" s="104">
        <f>SUM(C9:C14,C17:C23,C26:C29,C32,C35:C39,C42:C52,C55:C58,C61:C65)</f>
        <v>1400000</v>
      </c>
      <c r="D67" s="104"/>
      <c r="E67" s="104">
        <f t="shared" si="35"/>
        <v>22853000</v>
      </c>
      <c r="F67" s="105">
        <f t="shared" ref="F67:O67" si="43">SUM(F9:F14,F17:F23,F26:F29,F32,F35:F39,F42:F52,F55:F58,F61:F65)</f>
        <v>22853000</v>
      </c>
      <c r="G67" s="106">
        <f t="shared" si="43"/>
        <v>19803000</v>
      </c>
      <c r="H67" s="105">
        <f t="shared" si="43"/>
        <v>3862000</v>
      </c>
      <c r="I67" s="106">
        <f t="shared" si="43"/>
        <v>1126448</v>
      </c>
      <c r="J67" s="105">
        <f t="shared" si="43"/>
        <v>2181000</v>
      </c>
      <c r="K67" s="106">
        <f t="shared" si="43"/>
        <v>1208841</v>
      </c>
      <c r="L67" s="105">
        <f t="shared" si="43"/>
        <v>282000</v>
      </c>
      <c r="M67" s="106">
        <f t="shared" si="43"/>
        <v>351676</v>
      </c>
      <c r="N67" s="105">
        <f t="shared" si="43"/>
        <v>3917000</v>
      </c>
      <c r="O67" s="106">
        <f t="shared" si="43"/>
        <v>3513132</v>
      </c>
      <c r="P67" s="105">
        <f t="shared" si="36"/>
        <v>10242000</v>
      </c>
      <c r="Q67" s="106">
        <f t="shared" si="37"/>
        <v>6200097</v>
      </c>
      <c r="R67" s="61">
        <f t="shared" si="38"/>
        <v>1289.0070921985816</v>
      </c>
      <c r="S67" s="62">
        <f t="shared" si="39"/>
        <v>898.96836861201791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51.719436449022872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31.308877442811696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45728000</v>
      </c>
      <c r="C69" s="92">
        <v>0</v>
      </c>
      <c r="D69" s="92"/>
      <c r="E69" s="92">
        <f>$B69      +$C69      +$D69</f>
        <v>45728000</v>
      </c>
      <c r="F69" s="93">
        <v>45728000</v>
      </c>
      <c r="G69" s="94">
        <v>45728000</v>
      </c>
      <c r="H69" s="93">
        <v>10905000</v>
      </c>
      <c r="I69" s="94">
        <v>7213529</v>
      </c>
      <c r="J69" s="93">
        <v>7826000</v>
      </c>
      <c r="K69" s="94">
        <v>8065986</v>
      </c>
      <c r="L69" s="93">
        <v>10619000</v>
      </c>
      <c r="M69" s="94">
        <v>16293330</v>
      </c>
      <c r="N69" s="93">
        <v>16378000</v>
      </c>
      <c r="O69" s="94">
        <v>14155156</v>
      </c>
      <c r="P69" s="93">
        <f>$H69      +$J69      +$L69      +$N69</f>
        <v>45728000</v>
      </c>
      <c r="Q69" s="94">
        <f>$I69      +$K69      +$M69      +$O69</f>
        <v>45728001</v>
      </c>
      <c r="R69" s="48">
        <f>IF(($L69      =0),0,((($N69      -$L69      )/$L69      )*100))</f>
        <v>54.232978623222529</v>
      </c>
      <c r="S69" s="49">
        <f>IF(($M69      =0),0,((($O69      -$M69      )/$M69      )*100))</f>
        <v>-13.123001866407909</v>
      </c>
      <c r="T69" s="48">
        <f>IF(($E69      =0),0,(($P69      /$E69      )*100))</f>
        <v>100</v>
      </c>
      <c r="U69" s="50">
        <f>IF(($E69      =0),0,(($Q69      /$E69      )*100))</f>
        <v>100.00000218684394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45728000</v>
      </c>
      <c r="C70" s="101">
        <f>C69</f>
        <v>0</v>
      </c>
      <c r="D70" s="101"/>
      <c r="E70" s="101">
        <f>$B70      +$C70      +$D70</f>
        <v>45728000</v>
      </c>
      <c r="F70" s="102">
        <f t="shared" ref="F70:O70" si="44">F69</f>
        <v>45728000</v>
      </c>
      <c r="G70" s="103">
        <f t="shared" si="44"/>
        <v>45728000</v>
      </c>
      <c r="H70" s="102">
        <f t="shared" si="44"/>
        <v>10905000</v>
      </c>
      <c r="I70" s="103">
        <f t="shared" si="44"/>
        <v>7213529</v>
      </c>
      <c r="J70" s="102">
        <f t="shared" si="44"/>
        <v>7826000</v>
      </c>
      <c r="K70" s="103">
        <f t="shared" si="44"/>
        <v>8065986</v>
      </c>
      <c r="L70" s="102">
        <f t="shared" si="44"/>
        <v>10619000</v>
      </c>
      <c r="M70" s="103">
        <f t="shared" si="44"/>
        <v>16293330</v>
      </c>
      <c r="N70" s="102">
        <f t="shared" si="44"/>
        <v>16378000</v>
      </c>
      <c r="O70" s="103">
        <f t="shared" si="44"/>
        <v>14155156</v>
      </c>
      <c r="P70" s="102">
        <f>$H70      +$J70      +$L70      +$N70</f>
        <v>45728000</v>
      </c>
      <c r="Q70" s="103">
        <f>$I70      +$K70      +$M70      +$O70</f>
        <v>45728001</v>
      </c>
      <c r="R70" s="57">
        <f>IF(($L70      =0),0,((($N70      -$L70      )/$L70      )*100))</f>
        <v>54.232978623222529</v>
      </c>
      <c r="S70" s="58">
        <f>IF(($M70      =0),0,((($O70      -$M70      )/$M70      )*100))</f>
        <v>-13.123001866407909</v>
      </c>
      <c r="T70" s="57">
        <f>IF($E70   =0,0,($P70   /$E70   )*100)</f>
        <v>100</v>
      </c>
      <c r="U70" s="59">
        <f>IF($E70   =0,0,($Q70   /$E70 )*100)</f>
        <v>100.00000218684394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45728000</v>
      </c>
      <c r="C71" s="104">
        <f>C69</f>
        <v>0</v>
      </c>
      <c r="D71" s="104"/>
      <c r="E71" s="104">
        <f>$B71      +$C71      +$D71</f>
        <v>45728000</v>
      </c>
      <c r="F71" s="105">
        <f t="shared" ref="F71:O71" si="45">F69</f>
        <v>45728000</v>
      </c>
      <c r="G71" s="106">
        <f t="shared" si="45"/>
        <v>45728000</v>
      </c>
      <c r="H71" s="105">
        <f t="shared" si="45"/>
        <v>10905000</v>
      </c>
      <c r="I71" s="106">
        <f t="shared" si="45"/>
        <v>7213529</v>
      </c>
      <c r="J71" s="105">
        <f t="shared" si="45"/>
        <v>7826000</v>
      </c>
      <c r="K71" s="106">
        <f t="shared" si="45"/>
        <v>8065986</v>
      </c>
      <c r="L71" s="105">
        <f t="shared" si="45"/>
        <v>10619000</v>
      </c>
      <c r="M71" s="106">
        <f t="shared" si="45"/>
        <v>16293330</v>
      </c>
      <c r="N71" s="105">
        <f t="shared" si="45"/>
        <v>16378000</v>
      </c>
      <c r="O71" s="106">
        <f t="shared" si="45"/>
        <v>14155156</v>
      </c>
      <c r="P71" s="105">
        <f>$H71      +$J71      +$L71      +$N71</f>
        <v>45728000</v>
      </c>
      <c r="Q71" s="106">
        <f>$I71      +$K71      +$M71      +$O71</f>
        <v>45728001</v>
      </c>
      <c r="R71" s="61">
        <f>IF(($L71      =0),0,((($N71      -$L71      )/$L71      )*100))</f>
        <v>54.232978623222529</v>
      </c>
      <c r="S71" s="62">
        <f>IF(($M71      =0),0,((($O71      -$M71      )/$M71      )*100))</f>
        <v>-13.123001866407909</v>
      </c>
      <c r="T71" s="61">
        <f>IF($E71   =0,0,($P71   /$E71   )*100)</f>
        <v>100</v>
      </c>
      <c r="U71" s="65">
        <f>IF($E71   =0,0,($Q71   /$E71   )*100)</f>
        <v>100.00000218684394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67181000</v>
      </c>
      <c r="C72" s="104">
        <f>SUM(C9:C14,C17:C23,C26:C29,C32,C35:C39,C42:C52,C55:C58,C61:C65,C69)</f>
        <v>1400000</v>
      </c>
      <c r="D72" s="104"/>
      <c r="E72" s="104">
        <f>$B72      +$C72      +$D72</f>
        <v>68581000</v>
      </c>
      <c r="F72" s="105">
        <f t="shared" ref="F72:O72" si="46">SUM(F9:F14,F17:F23,F26:F29,F32,F35:F39,F42:F52,F55:F58,F61:F65,F69)</f>
        <v>68581000</v>
      </c>
      <c r="G72" s="106">
        <f t="shared" si="46"/>
        <v>65531000</v>
      </c>
      <c r="H72" s="105">
        <f t="shared" si="46"/>
        <v>14767000</v>
      </c>
      <c r="I72" s="106">
        <f t="shared" si="46"/>
        <v>8339977</v>
      </c>
      <c r="J72" s="105">
        <f t="shared" si="46"/>
        <v>10007000</v>
      </c>
      <c r="K72" s="106">
        <f t="shared" si="46"/>
        <v>9274827</v>
      </c>
      <c r="L72" s="105">
        <f t="shared" si="46"/>
        <v>10901000</v>
      </c>
      <c r="M72" s="106">
        <f t="shared" si="46"/>
        <v>16645006</v>
      </c>
      <c r="N72" s="105">
        <f t="shared" si="46"/>
        <v>20295000</v>
      </c>
      <c r="O72" s="106">
        <f t="shared" si="46"/>
        <v>17668288</v>
      </c>
      <c r="P72" s="105">
        <f>$H72      +$J72      +$L72      +$N72</f>
        <v>55970000</v>
      </c>
      <c r="Q72" s="106">
        <f>$I72      +$K72      +$M72      +$O72</f>
        <v>51928098</v>
      </c>
      <c r="R72" s="61">
        <f>IF(($L72      =0),0,((($N72      -$L72      )/$L72      )*100))</f>
        <v>86.17558022199799</v>
      </c>
      <c r="S72" s="62">
        <f>IF(($M72      =0),0,((($O72      -$M72      )/$M72      )*100))</f>
        <v>6.1476817731396434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85.409958645526544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79.242035067372697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Z61+5NUGELXovGm7r1kvmez6e/MrazvO16rIyO/nqXkRPvq97Rh74/8CBwwqsAUR1bd+xzhL1RH+7FchBzq9lg==" saltValue="56d/OdsjoO1fJpkkuj9KS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164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>
        <v>142000</v>
      </c>
      <c r="I10" s="94">
        <v>141952</v>
      </c>
      <c r="J10" s="93">
        <v>1074000</v>
      </c>
      <c r="K10" s="94">
        <v>1073778</v>
      </c>
      <c r="L10" s="93">
        <v>69000</v>
      </c>
      <c r="M10" s="94">
        <v>717753</v>
      </c>
      <c r="N10" s="93">
        <v>665000</v>
      </c>
      <c r="O10" s="94">
        <v>391518</v>
      </c>
      <c r="P10" s="93">
        <f t="shared" ref="P10:P15" si="1">$H10      +$J10      +$L10      +$N10</f>
        <v>1950000</v>
      </c>
      <c r="Q10" s="94">
        <f t="shared" ref="Q10:Q15" si="2">$I10      +$K10      +$M10      +$O10</f>
        <v>2325001</v>
      </c>
      <c r="R10" s="48">
        <f t="shared" ref="R10:R15" si="3">IF(($L10      =0),0,((($N10      -$L10      )/$L10      )*100))</f>
        <v>863.76811594202889</v>
      </c>
      <c r="S10" s="49">
        <f t="shared" ref="S10:S15" si="4">IF(($M10      =0),0,((($O10      -$M10      )/$M10      )*100))</f>
        <v>-45.452265612264938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119.23082051282053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142000</v>
      </c>
      <c r="I15" s="97">
        <f t="shared" si="7"/>
        <v>141952</v>
      </c>
      <c r="J15" s="96">
        <f t="shared" si="7"/>
        <v>1074000</v>
      </c>
      <c r="K15" s="97">
        <f t="shared" si="7"/>
        <v>1073778</v>
      </c>
      <c r="L15" s="96">
        <f t="shared" si="7"/>
        <v>69000</v>
      </c>
      <c r="M15" s="97">
        <f t="shared" si="7"/>
        <v>717753</v>
      </c>
      <c r="N15" s="96">
        <f t="shared" si="7"/>
        <v>665000</v>
      </c>
      <c r="O15" s="97">
        <f t="shared" si="7"/>
        <v>391518</v>
      </c>
      <c r="P15" s="96">
        <f t="shared" si="1"/>
        <v>1950000</v>
      </c>
      <c r="Q15" s="97">
        <f t="shared" si="2"/>
        <v>2325001</v>
      </c>
      <c r="R15" s="52">
        <f t="shared" si="3"/>
        <v>863.76811594202889</v>
      </c>
      <c r="S15" s="53">
        <f t="shared" si="4"/>
        <v>-45.452265612264938</v>
      </c>
      <c r="T15" s="52">
        <f>IF((SUM($E9:$E13))=0,0,(P15/(SUM($E9:$E13))*100))</f>
        <v>100</v>
      </c>
      <c r="U15" s="54">
        <f>IF((SUM($E9:$E13))=0,0,(Q15/(SUM($E9:$E13))*100))</f>
        <v>119.23082051282053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0</v>
      </c>
      <c r="C24" s="95">
        <f>SUM(C17:C23)</f>
        <v>0</v>
      </c>
      <c r="D24" s="95"/>
      <c r="E24" s="95">
        <f t="shared" si="8"/>
        <v>0</v>
      </c>
      <c r="F24" s="96">
        <f t="shared" ref="F24:O24" si="15">SUM(F17:F23)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2323000</v>
      </c>
      <c r="C32" s="92">
        <v>0</v>
      </c>
      <c r="D32" s="92"/>
      <c r="E32" s="92">
        <f>$B32      +$C32      +$D32</f>
        <v>2323000</v>
      </c>
      <c r="F32" s="93">
        <v>2323000</v>
      </c>
      <c r="G32" s="94">
        <v>2323000</v>
      </c>
      <c r="H32" s="93">
        <v>952000</v>
      </c>
      <c r="I32" s="94">
        <v>581000</v>
      </c>
      <c r="J32" s="93">
        <v>935000</v>
      </c>
      <c r="K32" s="94">
        <v>1379146</v>
      </c>
      <c r="L32" s="93">
        <v>314000</v>
      </c>
      <c r="M32" s="94">
        <v>362855</v>
      </c>
      <c r="N32" s="93">
        <v>122000</v>
      </c>
      <c r="O32" s="94"/>
      <c r="P32" s="93">
        <f>$H32      +$J32      +$L32      +$N32</f>
        <v>2323000</v>
      </c>
      <c r="Q32" s="94">
        <f>$I32      +$K32      +$M32      +$O32</f>
        <v>2323001</v>
      </c>
      <c r="R32" s="48">
        <f>IF(($L32      =0),0,((($N32      -$L32      )/$L32      )*100))</f>
        <v>-61.146496815286625</v>
      </c>
      <c r="S32" s="49">
        <f>IF(($M32      =0),0,((($O32      -$M32      )/$M32      )*100))</f>
        <v>-100</v>
      </c>
      <c r="T32" s="48">
        <f>IF(($E32      =0),0,(($P32      /$E32      )*100))</f>
        <v>100</v>
      </c>
      <c r="U32" s="50">
        <f>IF(($E32      =0),0,(($Q32      /$E32      )*100))</f>
        <v>100.00004304778305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2323000</v>
      </c>
      <c r="C33" s="95">
        <f>C32</f>
        <v>0</v>
      </c>
      <c r="D33" s="95"/>
      <c r="E33" s="95">
        <f>$B33      +$C33      +$D33</f>
        <v>2323000</v>
      </c>
      <c r="F33" s="96">
        <f t="shared" ref="F33:O33" si="17">F32</f>
        <v>2323000</v>
      </c>
      <c r="G33" s="97">
        <f t="shared" si="17"/>
        <v>2323000</v>
      </c>
      <c r="H33" s="96">
        <f t="shared" si="17"/>
        <v>952000</v>
      </c>
      <c r="I33" s="97">
        <f t="shared" si="17"/>
        <v>581000</v>
      </c>
      <c r="J33" s="96">
        <f t="shared" si="17"/>
        <v>935000</v>
      </c>
      <c r="K33" s="97">
        <f t="shared" si="17"/>
        <v>1379146</v>
      </c>
      <c r="L33" s="96">
        <f t="shared" si="17"/>
        <v>314000</v>
      </c>
      <c r="M33" s="97">
        <f t="shared" si="17"/>
        <v>362855</v>
      </c>
      <c r="N33" s="96">
        <f t="shared" si="17"/>
        <v>122000</v>
      </c>
      <c r="O33" s="97">
        <f t="shared" si="17"/>
        <v>0</v>
      </c>
      <c r="P33" s="96">
        <f>$H33      +$J33      +$L33      +$N33</f>
        <v>2323000</v>
      </c>
      <c r="Q33" s="97">
        <f>$I33      +$K33      +$M33      +$O33</f>
        <v>2323001</v>
      </c>
      <c r="R33" s="52">
        <f>IF(($L33      =0),0,((($N33      -$L33      )/$L33      )*100))</f>
        <v>-61.146496815286625</v>
      </c>
      <c r="S33" s="53">
        <f>IF(($M33      =0),0,((($O33      -$M33      )/$M33      )*100))</f>
        <v>-100</v>
      </c>
      <c r="T33" s="52">
        <f>IF($E33   =0,0,($P33   /$E33   )*100)</f>
        <v>100</v>
      </c>
      <c r="U33" s="54">
        <f>IF($E33   =0,0,($Q33   /$E33   )*100)</f>
        <v>100.00004304778305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12720000</v>
      </c>
      <c r="C35" s="92">
        <v>-3020000</v>
      </c>
      <c r="D35" s="92"/>
      <c r="E35" s="92">
        <f t="shared" ref="E35:E40" si="18">$B35      +$C35      +$D35</f>
        <v>9700000</v>
      </c>
      <c r="F35" s="93">
        <v>9700000</v>
      </c>
      <c r="G35" s="94">
        <v>9700000</v>
      </c>
      <c r="H35" s="93"/>
      <c r="I35" s="94"/>
      <c r="J35" s="93">
        <v>1991000</v>
      </c>
      <c r="K35" s="94">
        <v>3172035</v>
      </c>
      <c r="L35" s="93">
        <v>1382000</v>
      </c>
      <c r="M35" s="94">
        <v>1201685</v>
      </c>
      <c r="N35" s="93">
        <v>6327000</v>
      </c>
      <c r="O35" s="94">
        <v>5326280</v>
      </c>
      <c r="P35" s="93">
        <f t="shared" ref="P35:P40" si="19">$H35      +$J35      +$L35      +$N35</f>
        <v>9700000</v>
      </c>
      <c r="Q35" s="94">
        <f t="shared" ref="Q35:Q40" si="20">$I35      +$K35      +$M35      +$O35</f>
        <v>9700000</v>
      </c>
      <c r="R35" s="48">
        <f t="shared" ref="R35:R40" si="21">IF(($L35      =0),0,((($N35      -$L35      )/$L35      )*100))</f>
        <v>357.81476121562952</v>
      </c>
      <c r="S35" s="49">
        <f t="shared" ref="S35:S40" si="22">IF(($M35      =0),0,((($O35      -$M35      )/$M35      )*100))</f>
        <v>343.23429184852932</v>
      </c>
      <c r="T35" s="48">
        <f t="shared" ref="T35:T39" si="23">IF(($E35      =0),0,(($P35      /$E35      )*100))</f>
        <v>100</v>
      </c>
      <c r="U35" s="50">
        <f t="shared" ref="U35:U39" si="24">IF(($E35      =0),0,(($Q35      /$E35      )*100))</f>
        <v>100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12720000</v>
      </c>
      <c r="C40" s="95">
        <f>SUM(C35:C39)</f>
        <v>-3020000</v>
      </c>
      <c r="D40" s="95"/>
      <c r="E40" s="95">
        <f t="shared" si="18"/>
        <v>9700000</v>
      </c>
      <c r="F40" s="96">
        <f t="shared" ref="F40:O40" si="25">SUM(F35:F39)</f>
        <v>9700000</v>
      </c>
      <c r="G40" s="97">
        <f t="shared" si="25"/>
        <v>9700000</v>
      </c>
      <c r="H40" s="96">
        <f t="shared" si="25"/>
        <v>0</v>
      </c>
      <c r="I40" s="97">
        <f t="shared" si="25"/>
        <v>0</v>
      </c>
      <c r="J40" s="96">
        <f t="shared" si="25"/>
        <v>1991000</v>
      </c>
      <c r="K40" s="97">
        <f t="shared" si="25"/>
        <v>3172035</v>
      </c>
      <c r="L40" s="96">
        <f t="shared" si="25"/>
        <v>1382000</v>
      </c>
      <c r="M40" s="97">
        <f t="shared" si="25"/>
        <v>1201685</v>
      </c>
      <c r="N40" s="96">
        <f t="shared" si="25"/>
        <v>6327000</v>
      </c>
      <c r="O40" s="97">
        <f t="shared" si="25"/>
        <v>5326280</v>
      </c>
      <c r="P40" s="96">
        <f t="shared" si="19"/>
        <v>9700000</v>
      </c>
      <c r="Q40" s="97">
        <f t="shared" si="20"/>
        <v>9700000</v>
      </c>
      <c r="R40" s="52">
        <f t="shared" si="21"/>
        <v>357.81476121562952</v>
      </c>
      <c r="S40" s="53">
        <f t="shared" si="22"/>
        <v>343.23429184852932</v>
      </c>
      <c r="T40" s="52">
        <f>IF((+$E35+$E38) =0,0,(P40   /(+$E35+$E38) )*100)</f>
        <v>100</v>
      </c>
      <c r="U40" s="54">
        <f>IF((+$E35+$E38) =0,0,(Q40   /(+$E35+$E38) )*100)</f>
        <v>100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16993000</v>
      </c>
      <c r="C67" s="104">
        <f>SUM(C9:C14,C17:C23,C26:C29,C32,C35:C39,C42:C52,C55:C58,C61:C65)</f>
        <v>-3020000</v>
      </c>
      <c r="D67" s="104"/>
      <c r="E67" s="104">
        <f t="shared" si="35"/>
        <v>13973000</v>
      </c>
      <c r="F67" s="105">
        <f t="shared" ref="F67:O67" si="43">SUM(F9:F14,F17:F23,F26:F29,F32,F35:F39,F42:F52,F55:F58,F61:F65)</f>
        <v>13973000</v>
      </c>
      <c r="G67" s="106">
        <f t="shared" si="43"/>
        <v>13973000</v>
      </c>
      <c r="H67" s="105">
        <f t="shared" si="43"/>
        <v>1094000</v>
      </c>
      <c r="I67" s="106">
        <f t="shared" si="43"/>
        <v>722952</v>
      </c>
      <c r="J67" s="105">
        <f t="shared" si="43"/>
        <v>4000000</v>
      </c>
      <c r="K67" s="106">
        <f t="shared" si="43"/>
        <v>5624959</v>
      </c>
      <c r="L67" s="105">
        <f t="shared" si="43"/>
        <v>1765000</v>
      </c>
      <c r="M67" s="106">
        <f t="shared" si="43"/>
        <v>2282293</v>
      </c>
      <c r="N67" s="105">
        <f t="shared" si="43"/>
        <v>7114000</v>
      </c>
      <c r="O67" s="106">
        <f t="shared" si="43"/>
        <v>5717798</v>
      </c>
      <c r="P67" s="105">
        <f t="shared" si="36"/>
        <v>13973000</v>
      </c>
      <c r="Q67" s="106">
        <f t="shared" si="37"/>
        <v>14348002</v>
      </c>
      <c r="R67" s="61">
        <f t="shared" si="38"/>
        <v>303.05949008498584</v>
      </c>
      <c r="S67" s="62">
        <f t="shared" si="39"/>
        <v>150.528656925294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100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102.68376154011307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36508000</v>
      </c>
      <c r="C69" s="92">
        <v>6000000</v>
      </c>
      <c r="D69" s="92"/>
      <c r="E69" s="92">
        <f>$B69      +$C69      +$D69</f>
        <v>42508000</v>
      </c>
      <c r="F69" s="93">
        <v>42508000</v>
      </c>
      <c r="G69" s="94">
        <v>42508000</v>
      </c>
      <c r="H69" s="93">
        <v>13171000</v>
      </c>
      <c r="I69" s="94">
        <v>2358140</v>
      </c>
      <c r="J69" s="93">
        <v>9315000</v>
      </c>
      <c r="K69" s="94">
        <v>12116484</v>
      </c>
      <c r="L69" s="93">
        <v>11841000</v>
      </c>
      <c r="M69" s="94">
        <v>13576283</v>
      </c>
      <c r="N69" s="93">
        <v>8181000</v>
      </c>
      <c r="O69" s="94">
        <v>14457093</v>
      </c>
      <c r="P69" s="93">
        <f>$H69      +$J69      +$L69      +$N69</f>
        <v>42508000</v>
      </c>
      <c r="Q69" s="94">
        <f>$I69      +$K69      +$M69      +$O69</f>
        <v>42508000</v>
      </c>
      <c r="R69" s="48">
        <f>IF(($L69      =0),0,((($N69      -$L69      )/$L69      )*100))</f>
        <v>-30.909551558145427</v>
      </c>
      <c r="S69" s="49">
        <f>IF(($M69      =0),0,((($O69      -$M69      )/$M69      )*100))</f>
        <v>6.4878582746102156</v>
      </c>
      <c r="T69" s="48">
        <f>IF(($E69      =0),0,(($P69      /$E69      )*100))</f>
        <v>100</v>
      </c>
      <c r="U69" s="50">
        <f>IF(($E69      =0),0,(($Q69      /$E69      )*100))</f>
        <v>100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36508000</v>
      </c>
      <c r="C70" s="101">
        <f>C69</f>
        <v>6000000</v>
      </c>
      <c r="D70" s="101"/>
      <c r="E70" s="101">
        <f>$B70      +$C70      +$D70</f>
        <v>42508000</v>
      </c>
      <c r="F70" s="102">
        <f t="shared" ref="F70:O70" si="44">F69</f>
        <v>42508000</v>
      </c>
      <c r="G70" s="103">
        <f t="shared" si="44"/>
        <v>42508000</v>
      </c>
      <c r="H70" s="102">
        <f t="shared" si="44"/>
        <v>13171000</v>
      </c>
      <c r="I70" s="103">
        <f t="shared" si="44"/>
        <v>2358140</v>
      </c>
      <c r="J70" s="102">
        <f t="shared" si="44"/>
        <v>9315000</v>
      </c>
      <c r="K70" s="103">
        <f t="shared" si="44"/>
        <v>12116484</v>
      </c>
      <c r="L70" s="102">
        <f t="shared" si="44"/>
        <v>11841000</v>
      </c>
      <c r="M70" s="103">
        <f t="shared" si="44"/>
        <v>13576283</v>
      </c>
      <c r="N70" s="102">
        <f t="shared" si="44"/>
        <v>8181000</v>
      </c>
      <c r="O70" s="103">
        <f t="shared" si="44"/>
        <v>14457093</v>
      </c>
      <c r="P70" s="102">
        <f>$H70      +$J70      +$L70      +$N70</f>
        <v>42508000</v>
      </c>
      <c r="Q70" s="103">
        <f>$I70      +$K70      +$M70      +$O70</f>
        <v>42508000</v>
      </c>
      <c r="R70" s="57">
        <f>IF(($L70      =0),0,((($N70      -$L70      )/$L70      )*100))</f>
        <v>-30.909551558145427</v>
      </c>
      <c r="S70" s="58">
        <f>IF(($M70      =0),0,((($O70      -$M70      )/$M70      )*100))</f>
        <v>6.4878582746102156</v>
      </c>
      <c r="T70" s="57">
        <f>IF($E70   =0,0,($P70   /$E70   )*100)</f>
        <v>100</v>
      </c>
      <c r="U70" s="59">
        <f>IF($E70   =0,0,($Q70   /$E70 )*100)</f>
        <v>100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36508000</v>
      </c>
      <c r="C71" s="104">
        <f>C69</f>
        <v>6000000</v>
      </c>
      <c r="D71" s="104"/>
      <c r="E71" s="104">
        <f>$B71      +$C71      +$D71</f>
        <v>42508000</v>
      </c>
      <c r="F71" s="105">
        <f t="shared" ref="F71:O71" si="45">F69</f>
        <v>42508000</v>
      </c>
      <c r="G71" s="106">
        <f t="shared" si="45"/>
        <v>42508000</v>
      </c>
      <c r="H71" s="105">
        <f t="shared" si="45"/>
        <v>13171000</v>
      </c>
      <c r="I71" s="106">
        <f t="shared" si="45"/>
        <v>2358140</v>
      </c>
      <c r="J71" s="105">
        <f t="shared" si="45"/>
        <v>9315000</v>
      </c>
      <c r="K71" s="106">
        <f t="shared" si="45"/>
        <v>12116484</v>
      </c>
      <c r="L71" s="105">
        <f t="shared" si="45"/>
        <v>11841000</v>
      </c>
      <c r="M71" s="106">
        <f t="shared" si="45"/>
        <v>13576283</v>
      </c>
      <c r="N71" s="105">
        <f t="shared" si="45"/>
        <v>8181000</v>
      </c>
      <c r="O71" s="106">
        <f t="shared" si="45"/>
        <v>14457093</v>
      </c>
      <c r="P71" s="105">
        <f>$H71      +$J71      +$L71      +$N71</f>
        <v>42508000</v>
      </c>
      <c r="Q71" s="106">
        <f>$I71      +$K71      +$M71      +$O71</f>
        <v>42508000</v>
      </c>
      <c r="R71" s="61">
        <f>IF(($L71      =0),0,((($N71      -$L71      )/$L71      )*100))</f>
        <v>-30.909551558145427</v>
      </c>
      <c r="S71" s="62">
        <f>IF(($M71      =0),0,((($O71      -$M71      )/$M71      )*100))</f>
        <v>6.4878582746102156</v>
      </c>
      <c r="T71" s="61">
        <f>IF($E71   =0,0,($P71   /$E71   )*100)</f>
        <v>100</v>
      </c>
      <c r="U71" s="65">
        <f>IF($E71   =0,0,($Q71   /$E71   )*100)</f>
        <v>100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53501000</v>
      </c>
      <c r="C72" s="104">
        <f>SUM(C9:C14,C17:C23,C26:C29,C32,C35:C39,C42:C52,C55:C58,C61:C65,C69)</f>
        <v>2980000</v>
      </c>
      <c r="D72" s="104"/>
      <c r="E72" s="104">
        <f>$B72      +$C72      +$D72</f>
        <v>56481000</v>
      </c>
      <c r="F72" s="105">
        <f t="shared" ref="F72:O72" si="46">SUM(F9:F14,F17:F23,F26:F29,F32,F35:F39,F42:F52,F55:F58,F61:F65,F69)</f>
        <v>56481000</v>
      </c>
      <c r="G72" s="106">
        <f t="shared" si="46"/>
        <v>56481000</v>
      </c>
      <c r="H72" s="105">
        <f t="shared" si="46"/>
        <v>14265000</v>
      </c>
      <c r="I72" s="106">
        <f t="shared" si="46"/>
        <v>3081092</v>
      </c>
      <c r="J72" s="105">
        <f t="shared" si="46"/>
        <v>13315000</v>
      </c>
      <c r="K72" s="106">
        <f t="shared" si="46"/>
        <v>17741443</v>
      </c>
      <c r="L72" s="105">
        <f t="shared" si="46"/>
        <v>13606000</v>
      </c>
      <c r="M72" s="106">
        <f t="shared" si="46"/>
        <v>15858576</v>
      </c>
      <c r="N72" s="105">
        <f t="shared" si="46"/>
        <v>15295000</v>
      </c>
      <c r="O72" s="106">
        <f t="shared" si="46"/>
        <v>20174891</v>
      </c>
      <c r="P72" s="105">
        <f>$H72      +$J72      +$L72      +$N72</f>
        <v>56481000</v>
      </c>
      <c r="Q72" s="106">
        <f>$I72      +$K72      +$M72      +$O72</f>
        <v>56856002</v>
      </c>
      <c r="R72" s="61">
        <f>IF(($L72      =0),0,((($N72      -$L72      )/$L72      )*100))</f>
        <v>12.413641040717332</v>
      </c>
      <c r="S72" s="62">
        <f>IF(($M72      =0),0,((($O72      -$M72      )/$M72      )*100))</f>
        <v>27.217544626957679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100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100.66394362706043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4rPrE1CZRkFEBt7kkRa9fO0l4Mya4qvol+lUtf9qjuLHW6jMOyfp+58xorcTPlkT68R8vOB1HSgUtu60dHf3yA==" saltValue="sKu5MrbaUO6nLFrKHOJ+qQ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1" manualBreakCount="1">
    <brk id="7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115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2550000</v>
      </c>
      <c r="C10" s="92">
        <v>0</v>
      </c>
      <c r="D10" s="92"/>
      <c r="E10" s="92">
        <f t="shared" ref="E10:E15" si="0">$B10      +$C10      +$D10</f>
        <v>2550000</v>
      </c>
      <c r="F10" s="93">
        <v>2550000</v>
      </c>
      <c r="G10" s="94">
        <v>2550000</v>
      </c>
      <c r="H10" s="93">
        <v>21000</v>
      </c>
      <c r="I10" s="94"/>
      <c r="J10" s="93">
        <v>1207000</v>
      </c>
      <c r="K10" s="94">
        <v>322389</v>
      </c>
      <c r="L10" s="93">
        <v>141000</v>
      </c>
      <c r="M10" s="94">
        <v>951784</v>
      </c>
      <c r="N10" s="93">
        <v>1058000</v>
      </c>
      <c r="O10" s="94">
        <v>41667</v>
      </c>
      <c r="P10" s="93">
        <f t="shared" ref="P10:P15" si="1">$H10      +$J10      +$L10      +$N10</f>
        <v>2427000</v>
      </c>
      <c r="Q10" s="94">
        <f t="shared" ref="Q10:Q15" si="2">$I10      +$K10      +$M10      +$O10</f>
        <v>1315840</v>
      </c>
      <c r="R10" s="48">
        <f t="shared" ref="R10:R15" si="3">IF(($L10      =0),0,((($N10      -$L10      )/$L10      )*100))</f>
        <v>650.35460992907804</v>
      </c>
      <c r="S10" s="49">
        <f t="shared" ref="S10:S15" si="4">IF(($M10      =0),0,((($O10      -$M10      )/$M10      )*100))</f>
        <v>-95.622221008127894</v>
      </c>
      <c r="T10" s="48">
        <f t="shared" ref="T10:T14" si="5">IF(($E10      =0),0,(($P10      /$E10      )*100))</f>
        <v>95.17647058823529</v>
      </c>
      <c r="U10" s="50">
        <f t="shared" ref="U10:U14" si="6">IF(($E10      =0),0,(($Q10      /$E10      )*100))</f>
        <v>51.60156862745098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2550000</v>
      </c>
      <c r="C15" s="95">
        <f>SUM(C9:C14)</f>
        <v>0</v>
      </c>
      <c r="D15" s="95"/>
      <c r="E15" s="95">
        <f t="shared" si="0"/>
        <v>2550000</v>
      </c>
      <c r="F15" s="96">
        <f t="shared" ref="F15:O15" si="7">SUM(F9:F14)</f>
        <v>2550000</v>
      </c>
      <c r="G15" s="97">
        <f t="shared" si="7"/>
        <v>2550000</v>
      </c>
      <c r="H15" s="96">
        <f t="shared" si="7"/>
        <v>21000</v>
      </c>
      <c r="I15" s="97">
        <f t="shared" si="7"/>
        <v>0</v>
      </c>
      <c r="J15" s="96">
        <f t="shared" si="7"/>
        <v>1207000</v>
      </c>
      <c r="K15" s="97">
        <f t="shared" si="7"/>
        <v>322389</v>
      </c>
      <c r="L15" s="96">
        <f t="shared" si="7"/>
        <v>141000</v>
      </c>
      <c r="M15" s="97">
        <f t="shared" si="7"/>
        <v>951784</v>
      </c>
      <c r="N15" s="96">
        <f t="shared" si="7"/>
        <v>1058000</v>
      </c>
      <c r="O15" s="97">
        <f t="shared" si="7"/>
        <v>41667</v>
      </c>
      <c r="P15" s="96">
        <f t="shared" si="1"/>
        <v>2427000</v>
      </c>
      <c r="Q15" s="97">
        <f t="shared" si="2"/>
        <v>1315840</v>
      </c>
      <c r="R15" s="52">
        <f t="shared" si="3"/>
        <v>650.35460992907804</v>
      </c>
      <c r="S15" s="53">
        <f t="shared" si="4"/>
        <v>-95.622221008127894</v>
      </c>
      <c r="T15" s="52">
        <f>IF((SUM($E9:$E13))=0,0,(P15/(SUM($E9:$E13))*100))</f>
        <v>95.17647058823529</v>
      </c>
      <c r="U15" s="54">
        <f>IF((SUM($E9:$E13))=0,0,(Q15/(SUM($E9:$E13))*100))</f>
        <v>51.60156862745098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3031000</v>
      </c>
      <c r="C24" s="95">
        <f>SUM(C17:C23)</f>
        <v>0</v>
      </c>
      <c r="D24" s="95"/>
      <c r="E24" s="95">
        <f t="shared" si="8"/>
        <v>3031000</v>
      </c>
      <c r="F24" s="96">
        <f t="shared" ref="F24:O24" si="15">SUM(F17:F23)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2255000</v>
      </c>
      <c r="C29" s="92">
        <v>0</v>
      </c>
      <c r="D29" s="92"/>
      <c r="E29" s="92">
        <f>$B29      +$C29      +$D29</f>
        <v>2255000</v>
      </c>
      <c r="F29" s="93">
        <v>2255000</v>
      </c>
      <c r="G29" s="94">
        <v>2255000</v>
      </c>
      <c r="H29" s="93">
        <v>158000</v>
      </c>
      <c r="I29" s="94"/>
      <c r="J29" s="93">
        <v>186000</v>
      </c>
      <c r="K29" s="94">
        <v>185399</v>
      </c>
      <c r="L29" s="93">
        <v>206000</v>
      </c>
      <c r="M29" s="94">
        <v>205981</v>
      </c>
      <c r="N29" s="93">
        <v>1131000</v>
      </c>
      <c r="O29" s="94">
        <v>90299</v>
      </c>
      <c r="P29" s="93">
        <f>$H29      +$J29      +$L29      +$N29</f>
        <v>1681000</v>
      </c>
      <c r="Q29" s="94">
        <f>$I29      +$K29      +$M29      +$O29</f>
        <v>481679</v>
      </c>
      <c r="R29" s="48">
        <f>IF(($L29      =0),0,((($N29      -$L29      )/$L29      )*100))</f>
        <v>449.02912621359218</v>
      </c>
      <c r="S29" s="49">
        <f>IF(($M29      =0),0,((($O29      -$M29      )/$M29      )*100))</f>
        <v>-56.161490622921526</v>
      </c>
      <c r="T29" s="48">
        <f>IF(($E29      =0),0,(($P29      /$E29      )*100))</f>
        <v>74.545454545454547</v>
      </c>
      <c r="U29" s="50">
        <f>IF(($E29      =0),0,(($Q29      /$E29      )*100))</f>
        <v>21.360487804878048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2255000</v>
      </c>
      <c r="C30" s="95">
        <f>SUM(C26:C29)</f>
        <v>0</v>
      </c>
      <c r="D30" s="95"/>
      <c r="E30" s="95">
        <f>$B30      +$C30      +$D30</f>
        <v>2255000</v>
      </c>
      <c r="F30" s="96">
        <f t="shared" ref="F30:O30" si="16">SUM(F26:F29)</f>
        <v>2255000</v>
      </c>
      <c r="G30" s="97">
        <f t="shared" si="16"/>
        <v>2255000</v>
      </c>
      <c r="H30" s="96">
        <f t="shared" si="16"/>
        <v>158000</v>
      </c>
      <c r="I30" s="97">
        <f t="shared" si="16"/>
        <v>0</v>
      </c>
      <c r="J30" s="96">
        <f t="shared" si="16"/>
        <v>186000</v>
      </c>
      <c r="K30" s="97">
        <f t="shared" si="16"/>
        <v>185399</v>
      </c>
      <c r="L30" s="96">
        <f t="shared" si="16"/>
        <v>206000</v>
      </c>
      <c r="M30" s="97">
        <f t="shared" si="16"/>
        <v>205981</v>
      </c>
      <c r="N30" s="96">
        <f t="shared" si="16"/>
        <v>1131000</v>
      </c>
      <c r="O30" s="97">
        <f t="shared" si="16"/>
        <v>90299</v>
      </c>
      <c r="P30" s="96">
        <f>$H30      +$J30      +$L30      +$N30</f>
        <v>1681000</v>
      </c>
      <c r="Q30" s="97">
        <f>$I30      +$K30      +$M30      +$O30</f>
        <v>481679</v>
      </c>
      <c r="R30" s="52">
        <f>IF(($L30      =0),0,((($N30      -$L30      )/$L30      )*100))</f>
        <v>449.02912621359218</v>
      </c>
      <c r="S30" s="53">
        <f>IF(($M30      =0),0,((($O30      -$M30      )/$M30      )*100))</f>
        <v>-56.161490622921526</v>
      </c>
      <c r="T30" s="52">
        <f>IF($E30   =0,0,($P30   /$E30   )*100)</f>
        <v>74.545454545454547</v>
      </c>
      <c r="U30" s="54">
        <f>IF($E30   =0,0,($Q30   /$E30   )*100)</f>
        <v>21.360487804878048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1693000</v>
      </c>
      <c r="C32" s="92">
        <v>0</v>
      </c>
      <c r="D32" s="92"/>
      <c r="E32" s="92">
        <f>$B32      +$C32      +$D32</f>
        <v>1693000</v>
      </c>
      <c r="F32" s="93">
        <v>1693000</v>
      </c>
      <c r="G32" s="94">
        <v>1693000</v>
      </c>
      <c r="H32" s="93">
        <v>436000</v>
      </c>
      <c r="I32" s="94"/>
      <c r="J32" s="93">
        <v>804000</v>
      </c>
      <c r="K32" s="94">
        <v>952571</v>
      </c>
      <c r="L32" s="93">
        <v>275000</v>
      </c>
      <c r="M32" s="94">
        <v>544834</v>
      </c>
      <c r="N32" s="93">
        <v>178000</v>
      </c>
      <c r="O32" s="94">
        <v>74821</v>
      </c>
      <c r="P32" s="93">
        <f>$H32      +$J32      +$L32      +$N32</f>
        <v>1693000</v>
      </c>
      <c r="Q32" s="94">
        <f>$I32      +$K32      +$M32      +$O32</f>
        <v>1572226</v>
      </c>
      <c r="R32" s="48">
        <f>IF(($L32      =0),0,((($N32      -$L32      )/$L32      )*100))</f>
        <v>-35.272727272727273</v>
      </c>
      <c r="S32" s="49">
        <f>IF(($M32      =0),0,((($O32      -$M32      )/$M32      )*100))</f>
        <v>-86.267193310255962</v>
      </c>
      <c r="T32" s="48">
        <f>IF(($E32      =0),0,(($P32      /$E32      )*100))</f>
        <v>100</v>
      </c>
      <c r="U32" s="50">
        <f>IF(($E32      =0),0,(($Q32      /$E32      )*100))</f>
        <v>92.866272888363852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1693000</v>
      </c>
      <c r="C33" s="95">
        <f>C32</f>
        <v>0</v>
      </c>
      <c r="D33" s="95"/>
      <c r="E33" s="95">
        <f>$B33      +$C33      +$D33</f>
        <v>1693000</v>
      </c>
      <c r="F33" s="96">
        <f t="shared" ref="F33:O33" si="17">F32</f>
        <v>1693000</v>
      </c>
      <c r="G33" s="97">
        <f t="shared" si="17"/>
        <v>1693000</v>
      </c>
      <c r="H33" s="96">
        <f t="shared" si="17"/>
        <v>436000</v>
      </c>
      <c r="I33" s="97">
        <f t="shared" si="17"/>
        <v>0</v>
      </c>
      <c r="J33" s="96">
        <f t="shared" si="17"/>
        <v>804000</v>
      </c>
      <c r="K33" s="97">
        <f t="shared" si="17"/>
        <v>952571</v>
      </c>
      <c r="L33" s="96">
        <f t="shared" si="17"/>
        <v>275000</v>
      </c>
      <c r="M33" s="97">
        <f t="shared" si="17"/>
        <v>544834</v>
      </c>
      <c r="N33" s="96">
        <f t="shared" si="17"/>
        <v>178000</v>
      </c>
      <c r="O33" s="97">
        <f t="shared" si="17"/>
        <v>74821</v>
      </c>
      <c r="P33" s="96">
        <f>$H33      +$J33      +$L33      +$N33</f>
        <v>1693000</v>
      </c>
      <c r="Q33" s="97">
        <f>$I33      +$K33      +$M33      +$O33</f>
        <v>1572226</v>
      </c>
      <c r="R33" s="52">
        <f>IF(($L33      =0),0,((($N33      -$L33      )/$L33      )*100))</f>
        <v>-35.272727272727273</v>
      </c>
      <c r="S33" s="53">
        <f>IF(($M33      =0),0,((($O33      -$M33      )/$M33      )*100))</f>
        <v>-86.267193310255962</v>
      </c>
      <c r="T33" s="52">
        <f>IF($E33   =0,0,($P33   /$E33   )*100)</f>
        <v>100</v>
      </c>
      <c r="U33" s="54">
        <f>IF($E33   =0,0,($Q33   /$E33   )*100)</f>
        <v>92.866272888363852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60000000</v>
      </c>
      <c r="C51" s="92">
        <v>0</v>
      </c>
      <c r="D51" s="92"/>
      <c r="E51" s="92">
        <f t="shared" si="26"/>
        <v>60000000</v>
      </c>
      <c r="F51" s="93">
        <v>60000000</v>
      </c>
      <c r="G51" s="94">
        <v>60000000</v>
      </c>
      <c r="H51" s="93">
        <v>4982000</v>
      </c>
      <c r="I51" s="94"/>
      <c r="J51" s="93">
        <v>5018000</v>
      </c>
      <c r="K51" s="94">
        <v>10517883</v>
      </c>
      <c r="L51" s="93">
        <v>11888000</v>
      </c>
      <c r="M51" s="94">
        <v>4080787</v>
      </c>
      <c r="N51" s="93">
        <v>18757000</v>
      </c>
      <c r="O51" s="94"/>
      <c r="P51" s="93">
        <f t="shared" si="27"/>
        <v>40645000</v>
      </c>
      <c r="Q51" s="94">
        <f t="shared" si="28"/>
        <v>14598670</v>
      </c>
      <c r="R51" s="48">
        <f t="shared" si="29"/>
        <v>57.780955585464334</v>
      </c>
      <c r="S51" s="49">
        <f t="shared" si="30"/>
        <v>-100</v>
      </c>
      <c r="T51" s="48">
        <f t="shared" si="31"/>
        <v>67.74166666666666</v>
      </c>
      <c r="U51" s="50">
        <f t="shared" si="32"/>
        <v>24.331116666666667</v>
      </c>
      <c r="V51" s="93">
        <v>1998000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60000000</v>
      </c>
      <c r="C53" s="95">
        <f>SUM(C42:C52)</f>
        <v>0</v>
      </c>
      <c r="D53" s="95"/>
      <c r="E53" s="95">
        <f t="shared" si="26"/>
        <v>60000000</v>
      </c>
      <c r="F53" s="96">
        <f t="shared" ref="F53:O53" si="33">SUM(F42:F52)</f>
        <v>60000000</v>
      </c>
      <c r="G53" s="97">
        <f t="shared" si="33"/>
        <v>60000000</v>
      </c>
      <c r="H53" s="96">
        <f t="shared" si="33"/>
        <v>4982000</v>
      </c>
      <c r="I53" s="97">
        <f t="shared" si="33"/>
        <v>0</v>
      </c>
      <c r="J53" s="96">
        <f t="shared" si="33"/>
        <v>5018000</v>
      </c>
      <c r="K53" s="97">
        <f t="shared" si="33"/>
        <v>10517883</v>
      </c>
      <c r="L53" s="96">
        <f t="shared" si="33"/>
        <v>11888000</v>
      </c>
      <c r="M53" s="97">
        <f t="shared" si="33"/>
        <v>4080787</v>
      </c>
      <c r="N53" s="96">
        <f t="shared" si="33"/>
        <v>18757000</v>
      </c>
      <c r="O53" s="97">
        <f t="shared" si="33"/>
        <v>0</v>
      </c>
      <c r="P53" s="96">
        <f t="shared" si="27"/>
        <v>40645000</v>
      </c>
      <c r="Q53" s="97">
        <f t="shared" si="28"/>
        <v>14598670</v>
      </c>
      <c r="R53" s="52">
        <f t="shared" si="29"/>
        <v>57.780955585464334</v>
      </c>
      <c r="S53" s="53">
        <f t="shared" si="30"/>
        <v>-100</v>
      </c>
      <c r="T53" s="52">
        <f>IF((+$E43+$E45+$E47+$E48+$E51) =0,0,(P53   /(+$E43+$E45+$E47+$E48+$E51) )*100)</f>
        <v>67.74166666666666</v>
      </c>
      <c r="U53" s="54">
        <f>IF((+$E43+$E45+$E47+$E48+$E51) =0,0,(Q53   /(+$E43+$E45+$E47+$E48+$E51) )*100)</f>
        <v>24.331116666666667</v>
      </c>
      <c r="V53" s="96">
        <f>SUM(V42:V52)</f>
        <v>1998000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69529000</v>
      </c>
      <c r="C67" s="104">
        <f>SUM(C9:C14,C17:C23,C26:C29,C32,C35:C39,C42:C52,C55:C58,C61:C65)</f>
        <v>0</v>
      </c>
      <c r="D67" s="104"/>
      <c r="E67" s="104">
        <f t="shared" si="35"/>
        <v>69529000</v>
      </c>
      <c r="F67" s="105">
        <f t="shared" ref="F67:O67" si="43">SUM(F9:F14,F17:F23,F26:F29,F32,F35:F39,F42:F52,F55:F58,F61:F65)</f>
        <v>69529000</v>
      </c>
      <c r="G67" s="106">
        <f t="shared" si="43"/>
        <v>66498000</v>
      </c>
      <c r="H67" s="105">
        <f t="shared" si="43"/>
        <v>5597000</v>
      </c>
      <c r="I67" s="106">
        <f t="shared" si="43"/>
        <v>0</v>
      </c>
      <c r="J67" s="105">
        <f t="shared" si="43"/>
        <v>7215000</v>
      </c>
      <c r="K67" s="106">
        <f t="shared" si="43"/>
        <v>11978242</v>
      </c>
      <c r="L67" s="105">
        <f t="shared" si="43"/>
        <v>12510000</v>
      </c>
      <c r="M67" s="106">
        <f t="shared" si="43"/>
        <v>5783386</v>
      </c>
      <c r="N67" s="105">
        <f t="shared" si="43"/>
        <v>21124000</v>
      </c>
      <c r="O67" s="106">
        <f t="shared" si="43"/>
        <v>206787</v>
      </c>
      <c r="P67" s="105">
        <f t="shared" si="36"/>
        <v>46446000</v>
      </c>
      <c r="Q67" s="106">
        <f t="shared" si="37"/>
        <v>17968415</v>
      </c>
      <c r="R67" s="61">
        <f t="shared" si="38"/>
        <v>68.856914468425259</v>
      </c>
      <c r="S67" s="62">
        <f t="shared" si="39"/>
        <v>-96.424464837726561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69.845709645402863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27.020985593551689</v>
      </c>
      <c r="V67" s="105">
        <f>SUM(V9:V14,V17:V23,V26:V29,V32,V35:V39,V42:V52,V55:V58,V61:V65)</f>
        <v>1998000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43250000</v>
      </c>
      <c r="C69" s="92">
        <v>0</v>
      </c>
      <c r="D69" s="92"/>
      <c r="E69" s="92">
        <f>$B69      +$C69      +$D69</f>
        <v>43250000</v>
      </c>
      <c r="F69" s="93">
        <v>43250000</v>
      </c>
      <c r="G69" s="94">
        <v>43250000</v>
      </c>
      <c r="H69" s="93">
        <v>9322000</v>
      </c>
      <c r="I69" s="94"/>
      <c r="J69" s="93">
        <v>9259000</v>
      </c>
      <c r="K69" s="94">
        <v>42378305</v>
      </c>
      <c r="L69" s="93">
        <v>7231000</v>
      </c>
      <c r="M69" s="94">
        <v>5353195</v>
      </c>
      <c r="N69" s="93">
        <v>17438000</v>
      </c>
      <c r="O69" s="94">
        <v>4916243</v>
      </c>
      <c r="P69" s="93">
        <f>$H69      +$J69      +$L69      +$N69</f>
        <v>43250000</v>
      </c>
      <c r="Q69" s="94">
        <f>$I69      +$K69      +$M69      +$O69</f>
        <v>52647743</v>
      </c>
      <c r="R69" s="48">
        <f>IF(($L69      =0),0,((($N69      -$L69      )/$L69      )*100))</f>
        <v>141.15613331489419</v>
      </c>
      <c r="S69" s="49">
        <f>IF(($M69      =0),0,((($O69      -$M69      )/$M69      )*100))</f>
        <v>-8.1624525166746214</v>
      </c>
      <c r="T69" s="48">
        <f>IF(($E69      =0),0,(($P69      /$E69      )*100))</f>
        <v>100</v>
      </c>
      <c r="U69" s="50">
        <f>IF(($E69      =0),0,(($Q69      /$E69      )*100))</f>
        <v>121.72888554913295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43250000</v>
      </c>
      <c r="C70" s="101">
        <f>C69</f>
        <v>0</v>
      </c>
      <c r="D70" s="101"/>
      <c r="E70" s="101">
        <f>$B70      +$C70      +$D70</f>
        <v>43250000</v>
      </c>
      <c r="F70" s="102">
        <f t="shared" ref="F70:O70" si="44">F69</f>
        <v>43250000</v>
      </c>
      <c r="G70" s="103">
        <f t="shared" si="44"/>
        <v>43250000</v>
      </c>
      <c r="H70" s="102">
        <f t="shared" si="44"/>
        <v>9322000</v>
      </c>
      <c r="I70" s="103">
        <f t="shared" si="44"/>
        <v>0</v>
      </c>
      <c r="J70" s="102">
        <f t="shared" si="44"/>
        <v>9259000</v>
      </c>
      <c r="K70" s="103">
        <f t="shared" si="44"/>
        <v>42378305</v>
      </c>
      <c r="L70" s="102">
        <f t="shared" si="44"/>
        <v>7231000</v>
      </c>
      <c r="M70" s="103">
        <f t="shared" si="44"/>
        <v>5353195</v>
      </c>
      <c r="N70" s="102">
        <f t="shared" si="44"/>
        <v>17438000</v>
      </c>
      <c r="O70" s="103">
        <f t="shared" si="44"/>
        <v>4916243</v>
      </c>
      <c r="P70" s="102">
        <f>$H70      +$J70      +$L70      +$N70</f>
        <v>43250000</v>
      </c>
      <c r="Q70" s="103">
        <f>$I70      +$K70      +$M70      +$O70</f>
        <v>52647743</v>
      </c>
      <c r="R70" s="57">
        <f>IF(($L70      =0),0,((($N70      -$L70      )/$L70      )*100))</f>
        <v>141.15613331489419</v>
      </c>
      <c r="S70" s="58">
        <f>IF(($M70      =0),0,((($O70      -$M70      )/$M70      )*100))</f>
        <v>-8.1624525166746214</v>
      </c>
      <c r="T70" s="57">
        <f>IF($E70   =0,0,($P70   /$E70   )*100)</f>
        <v>100</v>
      </c>
      <c r="U70" s="59">
        <f>IF($E70   =0,0,($Q70   /$E70 )*100)</f>
        <v>121.72888554913295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43250000</v>
      </c>
      <c r="C71" s="104">
        <f>C69</f>
        <v>0</v>
      </c>
      <c r="D71" s="104"/>
      <c r="E71" s="104">
        <f>$B71      +$C71      +$D71</f>
        <v>43250000</v>
      </c>
      <c r="F71" s="105">
        <f t="shared" ref="F71:O71" si="45">F69</f>
        <v>43250000</v>
      </c>
      <c r="G71" s="106">
        <f t="shared" si="45"/>
        <v>43250000</v>
      </c>
      <c r="H71" s="105">
        <f t="shared" si="45"/>
        <v>9322000</v>
      </c>
      <c r="I71" s="106">
        <f t="shared" si="45"/>
        <v>0</v>
      </c>
      <c r="J71" s="105">
        <f t="shared" si="45"/>
        <v>9259000</v>
      </c>
      <c r="K71" s="106">
        <f t="shared" si="45"/>
        <v>42378305</v>
      </c>
      <c r="L71" s="105">
        <f t="shared" si="45"/>
        <v>7231000</v>
      </c>
      <c r="M71" s="106">
        <f t="shared" si="45"/>
        <v>5353195</v>
      </c>
      <c r="N71" s="105">
        <f t="shared" si="45"/>
        <v>17438000</v>
      </c>
      <c r="O71" s="106">
        <f t="shared" si="45"/>
        <v>4916243</v>
      </c>
      <c r="P71" s="105">
        <f>$H71      +$J71      +$L71      +$N71</f>
        <v>43250000</v>
      </c>
      <c r="Q71" s="106">
        <f>$I71      +$K71      +$M71      +$O71</f>
        <v>52647743</v>
      </c>
      <c r="R71" s="61">
        <f>IF(($L71      =0),0,((($N71      -$L71      )/$L71      )*100))</f>
        <v>141.15613331489419</v>
      </c>
      <c r="S71" s="62">
        <f>IF(($M71      =0),0,((($O71      -$M71      )/$M71      )*100))</f>
        <v>-8.1624525166746214</v>
      </c>
      <c r="T71" s="61">
        <f>IF($E71   =0,0,($P71   /$E71   )*100)</f>
        <v>100</v>
      </c>
      <c r="U71" s="65">
        <f>IF($E71   =0,0,($Q71   /$E71   )*100)</f>
        <v>121.72888554913295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112779000</v>
      </c>
      <c r="C72" s="104">
        <f>SUM(C9:C14,C17:C23,C26:C29,C32,C35:C39,C42:C52,C55:C58,C61:C65,C69)</f>
        <v>0</v>
      </c>
      <c r="D72" s="104"/>
      <c r="E72" s="104">
        <f>$B72      +$C72      +$D72</f>
        <v>112779000</v>
      </c>
      <c r="F72" s="105">
        <f t="shared" ref="F72:O72" si="46">SUM(F9:F14,F17:F23,F26:F29,F32,F35:F39,F42:F52,F55:F58,F61:F65,F69)</f>
        <v>112779000</v>
      </c>
      <c r="G72" s="106">
        <f t="shared" si="46"/>
        <v>109748000</v>
      </c>
      <c r="H72" s="105">
        <f t="shared" si="46"/>
        <v>14919000</v>
      </c>
      <c r="I72" s="106">
        <f t="shared" si="46"/>
        <v>0</v>
      </c>
      <c r="J72" s="105">
        <f t="shared" si="46"/>
        <v>16474000</v>
      </c>
      <c r="K72" s="106">
        <f t="shared" si="46"/>
        <v>54356547</v>
      </c>
      <c r="L72" s="105">
        <f t="shared" si="46"/>
        <v>19741000</v>
      </c>
      <c r="M72" s="106">
        <f t="shared" si="46"/>
        <v>11136581</v>
      </c>
      <c r="N72" s="105">
        <f t="shared" si="46"/>
        <v>38562000</v>
      </c>
      <c r="O72" s="106">
        <f t="shared" si="46"/>
        <v>5123030</v>
      </c>
      <c r="P72" s="105">
        <f>$H72      +$J72      +$L72      +$N72</f>
        <v>89696000</v>
      </c>
      <c r="Q72" s="106">
        <f>$I72      +$K72      +$M72      +$O72</f>
        <v>70616158</v>
      </c>
      <c r="R72" s="61">
        <f>IF(($L72      =0),0,((($N72      -$L72      )/$L72      )*100))</f>
        <v>95.339648447393756</v>
      </c>
      <c r="S72" s="62">
        <f>IF(($M72      =0),0,((($O72      -$M72      )/$M72      )*100))</f>
        <v>-53.998179513083954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81.729052010059405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64.343913328716695</v>
      </c>
      <c r="V72" s="105">
        <f>SUM(V9:V14,V17:V23,V26:V29,V32,V35:V39,V42:V52,V55:V58,V61:V65,V69)</f>
        <v>1998000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qU9eOkTVvSCgwigPgRA4w8D666pZczfM6QMXhW/SJYbKHCXbwSin9yiVcfzddT/lIgwYl0/HGC20mmlwf+BARA==" saltValue="kSyaYbuV4sFFqsPrrxO+K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116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1200000</v>
      </c>
      <c r="C10" s="92">
        <v>0</v>
      </c>
      <c r="D10" s="92"/>
      <c r="E10" s="92">
        <f t="shared" ref="E10:E15" si="0">$B10      +$C10      +$D10</f>
        <v>1200000</v>
      </c>
      <c r="F10" s="93">
        <v>1200000</v>
      </c>
      <c r="G10" s="94">
        <v>1200000</v>
      </c>
      <c r="H10" s="93">
        <v>285000</v>
      </c>
      <c r="I10" s="94"/>
      <c r="J10" s="93">
        <v>212000</v>
      </c>
      <c r="K10" s="94">
        <v>747306</v>
      </c>
      <c r="L10" s="93">
        <v>152000</v>
      </c>
      <c r="M10" s="94">
        <v>159084</v>
      </c>
      <c r="N10" s="93">
        <v>294000</v>
      </c>
      <c r="O10" s="94">
        <v>87216</v>
      </c>
      <c r="P10" s="93">
        <f t="shared" ref="P10:P15" si="1">$H10      +$J10      +$L10      +$N10</f>
        <v>943000</v>
      </c>
      <c r="Q10" s="94">
        <f t="shared" ref="Q10:Q15" si="2">$I10      +$K10      +$M10      +$O10</f>
        <v>993606</v>
      </c>
      <c r="R10" s="48">
        <f t="shared" ref="R10:R15" si="3">IF(($L10      =0),0,((($N10      -$L10      )/$L10      )*100))</f>
        <v>93.421052631578945</v>
      </c>
      <c r="S10" s="49">
        <f t="shared" ref="S10:S15" si="4">IF(($M10      =0),0,((($O10      -$M10      )/$M10      )*100))</f>
        <v>-45.176133363506068</v>
      </c>
      <c r="T10" s="48">
        <f t="shared" ref="T10:T14" si="5">IF(($E10      =0),0,(($P10      /$E10      )*100))</f>
        <v>78.583333333333343</v>
      </c>
      <c r="U10" s="50">
        <f t="shared" ref="U10:U14" si="6">IF(($E10      =0),0,(($Q10      /$E10      )*100))</f>
        <v>82.8005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1200000</v>
      </c>
      <c r="C15" s="95">
        <f>SUM(C9:C14)</f>
        <v>0</v>
      </c>
      <c r="D15" s="95"/>
      <c r="E15" s="95">
        <f t="shared" si="0"/>
        <v>1200000</v>
      </c>
      <c r="F15" s="96">
        <f t="shared" ref="F15:O15" si="7">SUM(F9:F14)</f>
        <v>1200000</v>
      </c>
      <c r="G15" s="97">
        <f t="shared" si="7"/>
        <v>1200000</v>
      </c>
      <c r="H15" s="96">
        <f t="shared" si="7"/>
        <v>285000</v>
      </c>
      <c r="I15" s="97">
        <f t="shared" si="7"/>
        <v>0</v>
      </c>
      <c r="J15" s="96">
        <f t="shared" si="7"/>
        <v>212000</v>
      </c>
      <c r="K15" s="97">
        <f t="shared" si="7"/>
        <v>747306</v>
      </c>
      <c r="L15" s="96">
        <f t="shared" si="7"/>
        <v>152000</v>
      </c>
      <c r="M15" s="97">
        <f t="shared" si="7"/>
        <v>159084</v>
      </c>
      <c r="N15" s="96">
        <f t="shared" si="7"/>
        <v>294000</v>
      </c>
      <c r="O15" s="97">
        <f t="shared" si="7"/>
        <v>87216</v>
      </c>
      <c r="P15" s="96">
        <f t="shared" si="1"/>
        <v>943000</v>
      </c>
      <c r="Q15" s="97">
        <f t="shared" si="2"/>
        <v>993606</v>
      </c>
      <c r="R15" s="52">
        <f t="shared" si="3"/>
        <v>93.421052631578945</v>
      </c>
      <c r="S15" s="53">
        <f t="shared" si="4"/>
        <v>-45.176133363506068</v>
      </c>
      <c r="T15" s="52">
        <f>IF((SUM($E9:$E13))=0,0,(P15/(SUM($E9:$E13))*100))</f>
        <v>78.583333333333343</v>
      </c>
      <c r="U15" s="54">
        <f>IF((SUM($E9:$E13))=0,0,(Q15/(SUM($E9:$E13))*100))</f>
        <v>82.8005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4031000</v>
      </c>
      <c r="C19" s="92">
        <v>0</v>
      </c>
      <c r="D19" s="92"/>
      <c r="E19" s="92">
        <f t="shared" si="8"/>
        <v>4031000</v>
      </c>
      <c r="F19" s="93">
        <v>4031000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4031000</v>
      </c>
      <c r="C24" s="95">
        <f>SUM(C17:C23)</f>
        <v>0</v>
      </c>
      <c r="D24" s="95"/>
      <c r="E24" s="95">
        <f t="shared" si="8"/>
        <v>4031000</v>
      </c>
      <c r="F24" s="96">
        <f t="shared" ref="F24:O24" si="15">SUM(F17:F23)</f>
        <v>4031000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2416000</v>
      </c>
      <c r="C29" s="92">
        <v>0</v>
      </c>
      <c r="D29" s="92"/>
      <c r="E29" s="92">
        <f>$B29      +$C29      +$D29</f>
        <v>2416000</v>
      </c>
      <c r="F29" s="93">
        <v>2416000</v>
      </c>
      <c r="G29" s="94">
        <v>2416000</v>
      </c>
      <c r="H29" s="93">
        <v>540000</v>
      </c>
      <c r="I29" s="94"/>
      <c r="J29" s="93">
        <v>356000</v>
      </c>
      <c r="K29" s="94">
        <v>896667</v>
      </c>
      <c r="L29" s="93"/>
      <c r="M29" s="94">
        <v>743831</v>
      </c>
      <c r="N29" s="93"/>
      <c r="O29" s="94"/>
      <c r="P29" s="93">
        <f>$H29      +$J29      +$L29      +$N29</f>
        <v>896000</v>
      </c>
      <c r="Q29" s="94">
        <f>$I29      +$K29      +$M29      +$O29</f>
        <v>1640498</v>
      </c>
      <c r="R29" s="48">
        <f>IF(($L29      =0),0,((($N29      -$L29      )/$L29      )*100))</f>
        <v>0</v>
      </c>
      <c r="S29" s="49">
        <f>IF(($M29      =0),0,((($O29      -$M29      )/$M29      )*100))</f>
        <v>-100</v>
      </c>
      <c r="T29" s="48">
        <f>IF(($E29      =0),0,(($P29      /$E29      )*100))</f>
        <v>37.086092715231786</v>
      </c>
      <c r="U29" s="50">
        <f>IF(($E29      =0),0,(($Q29      /$E29      )*100))</f>
        <v>67.901407284768212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2416000</v>
      </c>
      <c r="C30" s="95">
        <f>SUM(C26:C29)</f>
        <v>0</v>
      </c>
      <c r="D30" s="95"/>
      <c r="E30" s="95">
        <f>$B30      +$C30      +$D30</f>
        <v>2416000</v>
      </c>
      <c r="F30" s="96">
        <f t="shared" ref="F30:O30" si="16">SUM(F26:F29)</f>
        <v>2416000</v>
      </c>
      <c r="G30" s="97">
        <f t="shared" si="16"/>
        <v>2416000</v>
      </c>
      <c r="H30" s="96">
        <f t="shared" si="16"/>
        <v>540000</v>
      </c>
      <c r="I30" s="97">
        <f t="shared" si="16"/>
        <v>0</v>
      </c>
      <c r="J30" s="96">
        <f t="shared" si="16"/>
        <v>356000</v>
      </c>
      <c r="K30" s="97">
        <f t="shared" si="16"/>
        <v>896667</v>
      </c>
      <c r="L30" s="96">
        <f t="shared" si="16"/>
        <v>0</v>
      </c>
      <c r="M30" s="97">
        <f t="shared" si="16"/>
        <v>743831</v>
      </c>
      <c r="N30" s="96">
        <f t="shared" si="16"/>
        <v>0</v>
      </c>
      <c r="O30" s="97">
        <f t="shared" si="16"/>
        <v>0</v>
      </c>
      <c r="P30" s="96">
        <f>$H30      +$J30      +$L30      +$N30</f>
        <v>896000</v>
      </c>
      <c r="Q30" s="97">
        <f>$I30      +$K30      +$M30      +$O30</f>
        <v>1640498</v>
      </c>
      <c r="R30" s="52">
        <f>IF(($L30      =0),0,((($N30      -$L30      )/$L30      )*100))</f>
        <v>0</v>
      </c>
      <c r="S30" s="53">
        <f>IF(($M30      =0),0,((($O30      -$M30      )/$M30      )*100))</f>
        <v>-100</v>
      </c>
      <c r="T30" s="52">
        <f>IF($E30   =0,0,($P30   /$E30   )*100)</f>
        <v>37.086092715231786</v>
      </c>
      <c r="U30" s="54">
        <f>IF($E30   =0,0,($Q30   /$E30   )*100)</f>
        <v>67.901407284768212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9612000</v>
      </c>
      <c r="C32" s="92">
        <v>0</v>
      </c>
      <c r="D32" s="92"/>
      <c r="E32" s="92">
        <f>$B32      +$C32      +$D32</f>
        <v>9612000</v>
      </c>
      <c r="F32" s="93">
        <v>9612000</v>
      </c>
      <c r="G32" s="94">
        <v>9612000</v>
      </c>
      <c r="H32" s="93">
        <v>6038000</v>
      </c>
      <c r="I32" s="94"/>
      <c r="J32" s="93">
        <v>3574000</v>
      </c>
      <c r="K32" s="94">
        <v>6728000</v>
      </c>
      <c r="L32" s="93"/>
      <c r="M32" s="94">
        <v>2884000</v>
      </c>
      <c r="N32" s="93"/>
      <c r="O32" s="94"/>
      <c r="P32" s="93">
        <f>$H32      +$J32      +$L32      +$N32</f>
        <v>9612000</v>
      </c>
      <c r="Q32" s="94">
        <f>$I32      +$K32      +$M32      +$O32</f>
        <v>9612000</v>
      </c>
      <c r="R32" s="48">
        <f>IF(($L32      =0),0,((($N32      -$L32      )/$L32      )*100))</f>
        <v>0</v>
      </c>
      <c r="S32" s="49">
        <f>IF(($M32      =0),0,((($O32      -$M32      )/$M32      )*100))</f>
        <v>-100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9612000</v>
      </c>
      <c r="C33" s="95">
        <f>C32</f>
        <v>0</v>
      </c>
      <c r="D33" s="95"/>
      <c r="E33" s="95">
        <f>$B33      +$C33      +$D33</f>
        <v>9612000</v>
      </c>
      <c r="F33" s="96">
        <f t="shared" ref="F33:O33" si="17">F32</f>
        <v>9612000</v>
      </c>
      <c r="G33" s="97">
        <f t="shared" si="17"/>
        <v>9612000</v>
      </c>
      <c r="H33" s="96">
        <f t="shared" si="17"/>
        <v>6038000</v>
      </c>
      <c r="I33" s="97">
        <f t="shared" si="17"/>
        <v>0</v>
      </c>
      <c r="J33" s="96">
        <f t="shared" si="17"/>
        <v>3574000</v>
      </c>
      <c r="K33" s="97">
        <f t="shared" si="17"/>
        <v>6728000</v>
      </c>
      <c r="L33" s="96">
        <f t="shared" si="17"/>
        <v>0</v>
      </c>
      <c r="M33" s="97">
        <f t="shared" si="17"/>
        <v>2884000</v>
      </c>
      <c r="N33" s="96">
        <f t="shared" si="17"/>
        <v>0</v>
      </c>
      <c r="O33" s="97">
        <f t="shared" si="17"/>
        <v>0</v>
      </c>
      <c r="P33" s="96">
        <f>$H33      +$J33      +$L33      +$N33</f>
        <v>9612000</v>
      </c>
      <c r="Q33" s="97">
        <f>$I33      +$K33      +$M33      +$O33</f>
        <v>9612000</v>
      </c>
      <c r="R33" s="52">
        <f>IF(($L33      =0),0,((($N33      -$L33      )/$L33      )*100))</f>
        <v>0</v>
      </c>
      <c r="S33" s="53">
        <f>IF(($M33      =0),0,((($O33      -$M33      )/$M33      )*100))</f>
        <v>-100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222531000</v>
      </c>
      <c r="C43" s="92">
        <v>0</v>
      </c>
      <c r="D43" s="92"/>
      <c r="E43" s="92">
        <f t="shared" si="26"/>
        <v>222531000</v>
      </c>
      <c r="F43" s="93">
        <v>222531000</v>
      </c>
      <c r="G43" s="94">
        <v>222531000</v>
      </c>
      <c r="H43" s="93">
        <v>40154000</v>
      </c>
      <c r="I43" s="94"/>
      <c r="J43" s="93">
        <v>35911000</v>
      </c>
      <c r="K43" s="94">
        <v>85966200</v>
      </c>
      <c r="L43" s="93">
        <v>51368000</v>
      </c>
      <c r="M43" s="94">
        <v>42974311</v>
      </c>
      <c r="N43" s="93">
        <v>95098000</v>
      </c>
      <c r="O43" s="94">
        <v>31877512</v>
      </c>
      <c r="P43" s="93">
        <f t="shared" si="27"/>
        <v>222531000</v>
      </c>
      <c r="Q43" s="94">
        <f t="shared" si="28"/>
        <v>160818023</v>
      </c>
      <c r="R43" s="48">
        <f t="shared" si="29"/>
        <v>85.130820744432327</v>
      </c>
      <c r="S43" s="49">
        <f t="shared" si="30"/>
        <v>-25.821935807184904</v>
      </c>
      <c r="T43" s="48">
        <f t="shared" si="31"/>
        <v>100</v>
      </c>
      <c r="U43" s="50">
        <f t="shared" si="32"/>
        <v>72.267694388646973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110000000</v>
      </c>
      <c r="C51" s="92">
        <v>0</v>
      </c>
      <c r="D51" s="92"/>
      <c r="E51" s="92">
        <f t="shared" si="26"/>
        <v>110000000</v>
      </c>
      <c r="F51" s="93">
        <v>110000000</v>
      </c>
      <c r="G51" s="94">
        <v>110000000</v>
      </c>
      <c r="H51" s="93">
        <v>24946000</v>
      </c>
      <c r="I51" s="94">
        <v>16637725</v>
      </c>
      <c r="J51" s="93">
        <v>13811000</v>
      </c>
      <c r="K51" s="94">
        <v>36738731</v>
      </c>
      <c r="L51" s="93">
        <v>7342000</v>
      </c>
      <c r="M51" s="94">
        <v>16877209</v>
      </c>
      <c r="N51" s="93">
        <v>34936000</v>
      </c>
      <c r="O51" s="94">
        <v>4338224</v>
      </c>
      <c r="P51" s="93">
        <f t="shared" si="27"/>
        <v>81035000</v>
      </c>
      <c r="Q51" s="94">
        <f t="shared" si="28"/>
        <v>74591889</v>
      </c>
      <c r="R51" s="48">
        <f t="shared" si="29"/>
        <v>375.83764641786979</v>
      </c>
      <c r="S51" s="49">
        <f t="shared" si="30"/>
        <v>-74.295370757096151</v>
      </c>
      <c r="T51" s="48">
        <f t="shared" si="31"/>
        <v>73.668181818181822</v>
      </c>
      <c r="U51" s="50">
        <f t="shared" si="32"/>
        <v>67.810808181818189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460000</v>
      </c>
      <c r="D52" s="92"/>
      <c r="E52" s="92">
        <f t="shared" si="26"/>
        <v>460000</v>
      </c>
      <c r="F52" s="93">
        <v>460000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332531000</v>
      </c>
      <c r="C53" s="95">
        <f>SUM(C42:C52)</f>
        <v>460000</v>
      </c>
      <c r="D53" s="95"/>
      <c r="E53" s="95">
        <f t="shared" si="26"/>
        <v>332991000</v>
      </c>
      <c r="F53" s="96">
        <f t="shared" ref="F53:O53" si="33">SUM(F42:F52)</f>
        <v>332991000</v>
      </c>
      <c r="G53" s="97">
        <f t="shared" si="33"/>
        <v>332531000</v>
      </c>
      <c r="H53" s="96">
        <f t="shared" si="33"/>
        <v>65100000</v>
      </c>
      <c r="I53" s="97">
        <f t="shared" si="33"/>
        <v>16637725</v>
      </c>
      <c r="J53" s="96">
        <f t="shared" si="33"/>
        <v>49722000</v>
      </c>
      <c r="K53" s="97">
        <f t="shared" si="33"/>
        <v>122704931</v>
      </c>
      <c r="L53" s="96">
        <f t="shared" si="33"/>
        <v>58710000</v>
      </c>
      <c r="M53" s="97">
        <f t="shared" si="33"/>
        <v>59851520</v>
      </c>
      <c r="N53" s="96">
        <f t="shared" si="33"/>
        <v>130034000</v>
      </c>
      <c r="O53" s="97">
        <f t="shared" si="33"/>
        <v>36215736</v>
      </c>
      <c r="P53" s="96">
        <f t="shared" si="27"/>
        <v>303566000</v>
      </c>
      <c r="Q53" s="97">
        <f t="shared" si="28"/>
        <v>235409912</v>
      </c>
      <c r="R53" s="52">
        <f t="shared" si="29"/>
        <v>121.48526656446943</v>
      </c>
      <c r="S53" s="53">
        <f t="shared" si="30"/>
        <v>-39.490699651404007</v>
      </c>
      <c r="T53" s="52">
        <f>IF((+$E43+$E45+$E47+$E48+$E51) =0,0,(P53   /(+$E43+$E45+$E47+$E48+$E51) )*100)</f>
        <v>91.289533908116837</v>
      </c>
      <c r="U53" s="54">
        <f>IF((+$E43+$E45+$E47+$E48+$E51) =0,0,(Q53   /(+$E43+$E45+$E47+$E48+$E51) )*100)</f>
        <v>70.793373249411331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349790000</v>
      </c>
      <c r="C67" s="104">
        <f>SUM(C9:C14,C17:C23,C26:C29,C32,C35:C39,C42:C52,C55:C58,C61:C65)</f>
        <v>460000</v>
      </c>
      <c r="D67" s="104"/>
      <c r="E67" s="104">
        <f t="shared" si="35"/>
        <v>350250000</v>
      </c>
      <c r="F67" s="105">
        <f t="shared" ref="F67:O67" si="43">SUM(F9:F14,F17:F23,F26:F29,F32,F35:F39,F42:F52,F55:F58,F61:F65)</f>
        <v>350250000</v>
      </c>
      <c r="G67" s="106">
        <f t="shared" si="43"/>
        <v>345759000</v>
      </c>
      <c r="H67" s="105">
        <f t="shared" si="43"/>
        <v>71963000</v>
      </c>
      <c r="I67" s="106">
        <f t="shared" si="43"/>
        <v>16637725</v>
      </c>
      <c r="J67" s="105">
        <f t="shared" si="43"/>
        <v>53864000</v>
      </c>
      <c r="K67" s="106">
        <f t="shared" si="43"/>
        <v>131076904</v>
      </c>
      <c r="L67" s="105">
        <f t="shared" si="43"/>
        <v>58862000</v>
      </c>
      <c r="M67" s="106">
        <f t="shared" si="43"/>
        <v>63638435</v>
      </c>
      <c r="N67" s="105">
        <f t="shared" si="43"/>
        <v>130328000</v>
      </c>
      <c r="O67" s="106">
        <f t="shared" si="43"/>
        <v>36302952</v>
      </c>
      <c r="P67" s="105">
        <f t="shared" si="36"/>
        <v>315017000</v>
      </c>
      <c r="Q67" s="106">
        <f t="shared" si="37"/>
        <v>247656016</v>
      </c>
      <c r="R67" s="61">
        <f t="shared" si="38"/>
        <v>121.41279603139547</v>
      </c>
      <c r="S67" s="62">
        <f t="shared" si="39"/>
        <v>-42.954360835554802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91.108835923287614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71.62677356193187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239111000</v>
      </c>
      <c r="C69" s="92">
        <v>30000000</v>
      </c>
      <c r="D69" s="92"/>
      <c r="E69" s="92">
        <f>$B69      +$C69      +$D69</f>
        <v>269111000</v>
      </c>
      <c r="F69" s="93">
        <v>269111000</v>
      </c>
      <c r="G69" s="94">
        <v>269111000</v>
      </c>
      <c r="H69" s="93">
        <v>137659000</v>
      </c>
      <c r="I69" s="94">
        <v>69200765</v>
      </c>
      <c r="J69" s="93">
        <v>78275000</v>
      </c>
      <c r="K69" s="94">
        <v>89866227</v>
      </c>
      <c r="L69" s="93">
        <v>16863000</v>
      </c>
      <c r="M69" s="94">
        <v>37622604</v>
      </c>
      <c r="N69" s="93">
        <v>36314000</v>
      </c>
      <c r="O69" s="94">
        <v>25558090</v>
      </c>
      <c r="P69" s="93">
        <f>$H69      +$J69      +$L69      +$N69</f>
        <v>269111000</v>
      </c>
      <c r="Q69" s="94">
        <f>$I69      +$K69      +$M69      +$O69</f>
        <v>222247686</v>
      </c>
      <c r="R69" s="48">
        <f>IF(($L69      =0),0,((($N69      -$L69      )/$L69      )*100))</f>
        <v>115.34720986775781</v>
      </c>
      <c r="S69" s="49">
        <f>IF(($M69      =0),0,((($O69      -$M69      )/$M69      )*100))</f>
        <v>-32.067195561476822</v>
      </c>
      <c r="T69" s="48">
        <f>IF(($E69      =0),0,(($P69      /$E69      )*100))</f>
        <v>100</v>
      </c>
      <c r="U69" s="50">
        <f>IF(($E69      =0),0,(($Q69      /$E69      )*100))</f>
        <v>82.585879432650472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239111000</v>
      </c>
      <c r="C70" s="101">
        <f>C69</f>
        <v>30000000</v>
      </c>
      <c r="D70" s="101"/>
      <c r="E70" s="101">
        <f>$B70      +$C70      +$D70</f>
        <v>269111000</v>
      </c>
      <c r="F70" s="102">
        <f t="shared" ref="F70:O70" si="44">F69</f>
        <v>269111000</v>
      </c>
      <c r="G70" s="103">
        <f t="shared" si="44"/>
        <v>269111000</v>
      </c>
      <c r="H70" s="102">
        <f t="shared" si="44"/>
        <v>137659000</v>
      </c>
      <c r="I70" s="103">
        <f t="shared" si="44"/>
        <v>69200765</v>
      </c>
      <c r="J70" s="102">
        <f t="shared" si="44"/>
        <v>78275000</v>
      </c>
      <c r="K70" s="103">
        <f t="shared" si="44"/>
        <v>89866227</v>
      </c>
      <c r="L70" s="102">
        <f t="shared" si="44"/>
        <v>16863000</v>
      </c>
      <c r="M70" s="103">
        <f t="shared" si="44"/>
        <v>37622604</v>
      </c>
      <c r="N70" s="102">
        <f t="shared" si="44"/>
        <v>36314000</v>
      </c>
      <c r="O70" s="103">
        <f t="shared" si="44"/>
        <v>25558090</v>
      </c>
      <c r="P70" s="102">
        <f>$H70      +$J70      +$L70      +$N70</f>
        <v>269111000</v>
      </c>
      <c r="Q70" s="103">
        <f>$I70      +$K70      +$M70      +$O70</f>
        <v>222247686</v>
      </c>
      <c r="R70" s="57">
        <f>IF(($L70      =0),0,((($N70      -$L70      )/$L70      )*100))</f>
        <v>115.34720986775781</v>
      </c>
      <c r="S70" s="58">
        <f>IF(($M70      =0),0,((($O70      -$M70      )/$M70      )*100))</f>
        <v>-32.067195561476822</v>
      </c>
      <c r="T70" s="57">
        <f>IF($E70   =0,0,($P70   /$E70   )*100)</f>
        <v>100</v>
      </c>
      <c r="U70" s="59">
        <f>IF($E70   =0,0,($Q70   /$E70 )*100)</f>
        <v>82.585879432650472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239111000</v>
      </c>
      <c r="C71" s="104">
        <f>C69</f>
        <v>30000000</v>
      </c>
      <c r="D71" s="104"/>
      <c r="E71" s="104">
        <f>$B71      +$C71      +$D71</f>
        <v>269111000</v>
      </c>
      <c r="F71" s="105">
        <f t="shared" ref="F71:O71" si="45">F69</f>
        <v>269111000</v>
      </c>
      <c r="G71" s="106">
        <f t="shared" si="45"/>
        <v>269111000</v>
      </c>
      <c r="H71" s="105">
        <f t="shared" si="45"/>
        <v>137659000</v>
      </c>
      <c r="I71" s="106">
        <f t="shared" si="45"/>
        <v>69200765</v>
      </c>
      <c r="J71" s="105">
        <f t="shared" si="45"/>
        <v>78275000</v>
      </c>
      <c r="K71" s="106">
        <f t="shared" si="45"/>
        <v>89866227</v>
      </c>
      <c r="L71" s="105">
        <f t="shared" si="45"/>
        <v>16863000</v>
      </c>
      <c r="M71" s="106">
        <f t="shared" si="45"/>
        <v>37622604</v>
      </c>
      <c r="N71" s="105">
        <f t="shared" si="45"/>
        <v>36314000</v>
      </c>
      <c r="O71" s="106">
        <f t="shared" si="45"/>
        <v>25558090</v>
      </c>
      <c r="P71" s="105">
        <f>$H71      +$J71      +$L71      +$N71</f>
        <v>269111000</v>
      </c>
      <c r="Q71" s="106">
        <f>$I71      +$K71      +$M71      +$O71</f>
        <v>222247686</v>
      </c>
      <c r="R71" s="61">
        <f>IF(($L71      =0),0,((($N71      -$L71      )/$L71      )*100))</f>
        <v>115.34720986775781</v>
      </c>
      <c r="S71" s="62">
        <f>IF(($M71      =0),0,((($O71      -$M71      )/$M71      )*100))</f>
        <v>-32.067195561476822</v>
      </c>
      <c r="T71" s="61">
        <f>IF($E71   =0,0,($P71   /$E71   )*100)</f>
        <v>100</v>
      </c>
      <c r="U71" s="65">
        <f>IF($E71   =0,0,($Q71   /$E71   )*100)</f>
        <v>82.585879432650472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588901000</v>
      </c>
      <c r="C72" s="104">
        <f>SUM(C9:C14,C17:C23,C26:C29,C32,C35:C39,C42:C52,C55:C58,C61:C65,C69)</f>
        <v>30460000</v>
      </c>
      <c r="D72" s="104"/>
      <c r="E72" s="104">
        <f>$B72      +$C72      +$D72</f>
        <v>619361000</v>
      </c>
      <c r="F72" s="105">
        <f t="shared" ref="F72:O72" si="46">SUM(F9:F14,F17:F23,F26:F29,F32,F35:F39,F42:F52,F55:F58,F61:F65,F69)</f>
        <v>619361000</v>
      </c>
      <c r="G72" s="106">
        <f t="shared" si="46"/>
        <v>614870000</v>
      </c>
      <c r="H72" s="105">
        <f t="shared" si="46"/>
        <v>209622000</v>
      </c>
      <c r="I72" s="106">
        <f t="shared" si="46"/>
        <v>85838490</v>
      </c>
      <c r="J72" s="105">
        <f t="shared" si="46"/>
        <v>132139000</v>
      </c>
      <c r="K72" s="106">
        <f t="shared" si="46"/>
        <v>220943131</v>
      </c>
      <c r="L72" s="105">
        <f t="shared" si="46"/>
        <v>75725000</v>
      </c>
      <c r="M72" s="106">
        <f t="shared" si="46"/>
        <v>101261039</v>
      </c>
      <c r="N72" s="105">
        <f t="shared" si="46"/>
        <v>166642000</v>
      </c>
      <c r="O72" s="106">
        <f t="shared" si="46"/>
        <v>61861042</v>
      </c>
      <c r="P72" s="105">
        <f>$H72      +$J72      +$L72      +$N72</f>
        <v>584128000</v>
      </c>
      <c r="Q72" s="106">
        <f>$I72      +$K72      +$M72      +$O72</f>
        <v>469903702</v>
      </c>
      <c r="R72" s="61">
        <f>IF(($L72      =0),0,((($N72      -$L72      )/$L72      )*100))</f>
        <v>120.06206668867614</v>
      </c>
      <c r="S72" s="62">
        <f>IF(($M72      =0),0,((($O72      -$M72      )/$M72      )*100))</f>
        <v>-38.909335109626916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95.000243954006535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76.42326052661538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eeT8jLVSbBYUQGieM9d037cZ4Pk/axfFTlBpAMO2cj9WaTmLsCbKKk8LdpTzvcgSVRCu7P6XMLT/BVo6jXfqTg==" saltValue="/TYn7q7sF1B+0A2pzyebc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117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5" si="0">$B10      +$C10      +$D10</f>
        <v>1950000</v>
      </c>
      <c r="F10" s="93">
        <v>1950000</v>
      </c>
      <c r="G10" s="94">
        <v>1950000</v>
      </c>
      <c r="H10" s="93"/>
      <c r="I10" s="94"/>
      <c r="J10" s="93"/>
      <c r="K10" s="94"/>
      <c r="L10" s="93">
        <v>185000</v>
      </c>
      <c r="M10" s="94"/>
      <c r="N10" s="93">
        <v>73000</v>
      </c>
      <c r="O10" s="94"/>
      <c r="P10" s="93">
        <f t="shared" ref="P10:P15" si="1">$H10      +$J10      +$L10      +$N10</f>
        <v>258000</v>
      </c>
      <c r="Q10" s="94">
        <f t="shared" ref="Q10:Q15" si="2">$I10      +$K10      +$M10      +$O10</f>
        <v>0</v>
      </c>
      <c r="R10" s="48">
        <f t="shared" ref="R10:R15" si="3">IF(($L10      =0),0,((($N10      -$L10      )/$L10      )*100))</f>
        <v>-60.540540540540547</v>
      </c>
      <c r="S10" s="49">
        <f t="shared" ref="S10:S15" si="4">IF(($M10      =0),0,((($O10      -$M10      )/$M10      )*100))</f>
        <v>0</v>
      </c>
      <c r="T10" s="48">
        <f t="shared" ref="T10:T14" si="5">IF(($E10      =0),0,(($P10      /$E10      )*100))</f>
        <v>13.230769230769232</v>
      </c>
      <c r="U10" s="50">
        <f t="shared" ref="U10:U14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1950000</v>
      </c>
      <c r="C15" s="95">
        <f>SUM(C9:C14)</f>
        <v>0</v>
      </c>
      <c r="D15" s="95"/>
      <c r="E15" s="95">
        <f t="shared" si="0"/>
        <v>1950000</v>
      </c>
      <c r="F15" s="96">
        <f t="shared" ref="F15:O15" si="7">SUM(F9:F14)</f>
        <v>1950000</v>
      </c>
      <c r="G15" s="97">
        <f t="shared" si="7"/>
        <v>1950000</v>
      </c>
      <c r="H15" s="96">
        <f t="shared" si="7"/>
        <v>0</v>
      </c>
      <c r="I15" s="97">
        <f t="shared" si="7"/>
        <v>0</v>
      </c>
      <c r="J15" s="96">
        <f t="shared" si="7"/>
        <v>0</v>
      </c>
      <c r="K15" s="97">
        <f t="shared" si="7"/>
        <v>0</v>
      </c>
      <c r="L15" s="96">
        <f t="shared" si="7"/>
        <v>185000</v>
      </c>
      <c r="M15" s="97">
        <f t="shared" si="7"/>
        <v>0</v>
      </c>
      <c r="N15" s="96">
        <f t="shared" si="7"/>
        <v>73000</v>
      </c>
      <c r="O15" s="97">
        <f t="shared" si="7"/>
        <v>0</v>
      </c>
      <c r="P15" s="96">
        <f t="shared" si="1"/>
        <v>258000</v>
      </c>
      <c r="Q15" s="97">
        <f t="shared" si="2"/>
        <v>0</v>
      </c>
      <c r="R15" s="52">
        <f t="shared" si="3"/>
        <v>-60.540540540540547</v>
      </c>
      <c r="S15" s="53">
        <f t="shared" si="4"/>
        <v>0</v>
      </c>
      <c r="T15" s="52">
        <f>IF((SUM($E9:$E13))=0,0,(P15/(SUM($E9:$E13))*100))</f>
        <v>13.230769230769232</v>
      </c>
      <c r="U15" s="54">
        <f>IF((SUM($E9:$E13))=0,0,(Q15/(SUM($E9:$E13))*100))</f>
        <v>0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4031000</v>
      </c>
      <c r="C19" s="92">
        <v>0</v>
      </c>
      <c r="D19" s="92"/>
      <c r="E19" s="92">
        <f t="shared" si="8"/>
        <v>4031000</v>
      </c>
      <c r="F19" s="93">
        <v>4031000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4031000</v>
      </c>
      <c r="C24" s="95">
        <f>SUM(C17:C23)</f>
        <v>0</v>
      </c>
      <c r="D24" s="95"/>
      <c r="E24" s="95">
        <f t="shared" si="8"/>
        <v>4031000</v>
      </c>
      <c r="F24" s="96">
        <f t="shared" ref="F24:O24" si="15">SUM(F17:F23)</f>
        <v>4031000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2682000</v>
      </c>
      <c r="C29" s="92">
        <v>0</v>
      </c>
      <c r="D29" s="92"/>
      <c r="E29" s="92">
        <f>$B29      +$C29      +$D29</f>
        <v>2682000</v>
      </c>
      <c r="F29" s="93">
        <v>2682000</v>
      </c>
      <c r="G29" s="94">
        <v>2682000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2682000</v>
      </c>
      <c r="C30" s="95">
        <f>SUM(C26:C29)</f>
        <v>0</v>
      </c>
      <c r="D30" s="95"/>
      <c r="E30" s="95">
        <f>$B30      +$C30      +$D30</f>
        <v>2682000</v>
      </c>
      <c r="F30" s="96">
        <f t="shared" ref="F30:O30" si="16">SUM(F26:F29)</f>
        <v>2682000</v>
      </c>
      <c r="G30" s="97">
        <f t="shared" si="16"/>
        <v>2682000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5846000</v>
      </c>
      <c r="C32" s="92">
        <v>0</v>
      </c>
      <c r="D32" s="92"/>
      <c r="E32" s="92">
        <f>$B32      +$C32      +$D32</f>
        <v>5846000</v>
      </c>
      <c r="F32" s="93">
        <v>5846000</v>
      </c>
      <c r="G32" s="94">
        <v>5846000</v>
      </c>
      <c r="H32" s="93">
        <v>1927000</v>
      </c>
      <c r="I32" s="94"/>
      <c r="J32" s="93">
        <v>684000</v>
      </c>
      <c r="K32" s="94"/>
      <c r="L32" s="93">
        <v>616000</v>
      </c>
      <c r="M32" s="94"/>
      <c r="N32" s="93">
        <v>2619000</v>
      </c>
      <c r="O32" s="94"/>
      <c r="P32" s="93">
        <f>$H32      +$J32      +$L32      +$N32</f>
        <v>5846000</v>
      </c>
      <c r="Q32" s="94">
        <f>$I32      +$K32      +$M32      +$O32</f>
        <v>0</v>
      </c>
      <c r="R32" s="48">
        <f>IF(($L32      =0),0,((($N32      -$L32      )/$L32      )*100))</f>
        <v>325.16233766233762</v>
      </c>
      <c r="S32" s="49">
        <f>IF(($M32      =0),0,((($O32      -$M32      )/$M32      )*100))</f>
        <v>0</v>
      </c>
      <c r="T32" s="48">
        <f>IF(($E32      =0),0,(($P32      /$E32      )*100))</f>
        <v>100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5846000</v>
      </c>
      <c r="C33" s="95">
        <f>C32</f>
        <v>0</v>
      </c>
      <c r="D33" s="95"/>
      <c r="E33" s="95">
        <f>$B33      +$C33      +$D33</f>
        <v>5846000</v>
      </c>
      <c r="F33" s="96">
        <f t="shared" ref="F33:O33" si="17">F32</f>
        <v>5846000</v>
      </c>
      <c r="G33" s="97">
        <f t="shared" si="17"/>
        <v>5846000</v>
      </c>
      <c r="H33" s="96">
        <f t="shared" si="17"/>
        <v>1927000</v>
      </c>
      <c r="I33" s="97">
        <f t="shared" si="17"/>
        <v>0</v>
      </c>
      <c r="J33" s="96">
        <f t="shared" si="17"/>
        <v>684000</v>
      </c>
      <c r="K33" s="97">
        <f t="shared" si="17"/>
        <v>0</v>
      </c>
      <c r="L33" s="96">
        <f t="shared" si="17"/>
        <v>616000</v>
      </c>
      <c r="M33" s="97">
        <f t="shared" si="17"/>
        <v>0</v>
      </c>
      <c r="N33" s="96">
        <f t="shared" si="17"/>
        <v>2619000</v>
      </c>
      <c r="O33" s="97">
        <f t="shared" si="17"/>
        <v>0</v>
      </c>
      <c r="P33" s="96">
        <f>$H33      +$J33      +$L33      +$N33</f>
        <v>5846000</v>
      </c>
      <c r="Q33" s="97">
        <f>$I33      +$K33      +$M33      +$O33</f>
        <v>0</v>
      </c>
      <c r="R33" s="52">
        <f>IF(($L33      =0),0,((($N33      -$L33      )/$L33      )*100))</f>
        <v>325.16233766233762</v>
      </c>
      <c r="S33" s="53">
        <f>IF(($M33      =0),0,((($O33      -$M33      )/$M33      )*100))</f>
        <v>0</v>
      </c>
      <c r="T33" s="52">
        <f>IF($E33   =0,0,($P33   /$E33   )*100)</f>
        <v>100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75000000</v>
      </c>
      <c r="C51" s="92">
        <v>-40000000</v>
      </c>
      <c r="D51" s="92"/>
      <c r="E51" s="92">
        <f t="shared" si="26"/>
        <v>35000000</v>
      </c>
      <c r="F51" s="93">
        <v>35000000</v>
      </c>
      <c r="G51" s="94">
        <v>35000000</v>
      </c>
      <c r="H51" s="93"/>
      <c r="I51" s="94"/>
      <c r="J51" s="93"/>
      <c r="K51" s="94"/>
      <c r="L51" s="93"/>
      <c r="M51" s="94"/>
      <c r="N51" s="93">
        <v>16644000</v>
      </c>
      <c r="O51" s="94"/>
      <c r="P51" s="93">
        <f t="shared" si="27"/>
        <v>16644000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47.554285714285719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75000000</v>
      </c>
      <c r="C53" s="95">
        <f>SUM(C42:C52)</f>
        <v>-40000000</v>
      </c>
      <c r="D53" s="95"/>
      <c r="E53" s="95">
        <f t="shared" si="26"/>
        <v>35000000</v>
      </c>
      <c r="F53" s="96">
        <f t="shared" ref="F53:O53" si="33">SUM(F42:F52)</f>
        <v>35000000</v>
      </c>
      <c r="G53" s="97">
        <f t="shared" si="33"/>
        <v>35000000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16644000</v>
      </c>
      <c r="O53" s="97">
        <f t="shared" si="33"/>
        <v>0</v>
      </c>
      <c r="P53" s="96">
        <f t="shared" si="27"/>
        <v>16644000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47.554285714285719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89509000</v>
      </c>
      <c r="C67" s="104">
        <f>SUM(C9:C14,C17:C23,C26:C29,C32,C35:C39,C42:C52,C55:C58,C61:C65)</f>
        <v>-40000000</v>
      </c>
      <c r="D67" s="104"/>
      <c r="E67" s="104">
        <f t="shared" si="35"/>
        <v>49509000</v>
      </c>
      <c r="F67" s="105">
        <f t="shared" ref="F67:O67" si="43">SUM(F9:F14,F17:F23,F26:F29,F32,F35:F39,F42:F52,F55:F58,F61:F65)</f>
        <v>49509000</v>
      </c>
      <c r="G67" s="106">
        <f t="shared" si="43"/>
        <v>45478000</v>
      </c>
      <c r="H67" s="105">
        <f t="shared" si="43"/>
        <v>1927000</v>
      </c>
      <c r="I67" s="106">
        <f t="shared" si="43"/>
        <v>0</v>
      </c>
      <c r="J67" s="105">
        <f t="shared" si="43"/>
        <v>684000</v>
      </c>
      <c r="K67" s="106">
        <f t="shared" si="43"/>
        <v>0</v>
      </c>
      <c r="L67" s="105">
        <f t="shared" si="43"/>
        <v>801000</v>
      </c>
      <c r="M67" s="106">
        <f t="shared" si="43"/>
        <v>0</v>
      </c>
      <c r="N67" s="105">
        <f t="shared" si="43"/>
        <v>19336000</v>
      </c>
      <c r="O67" s="106">
        <f t="shared" si="43"/>
        <v>0</v>
      </c>
      <c r="P67" s="105">
        <f t="shared" si="36"/>
        <v>22748000</v>
      </c>
      <c r="Q67" s="106">
        <f t="shared" si="37"/>
        <v>0</v>
      </c>
      <c r="R67" s="61">
        <f t="shared" si="38"/>
        <v>2313.9825218476904</v>
      </c>
      <c r="S67" s="62">
        <f t="shared" si="39"/>
        <v>0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50.019789788469147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0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227844000</v>
      </c>
      <c r="C69" s="92">
        <v>-64000000</v>
      </c>
      <c r="D69" s="92"/>
      <c r="E69" s="92">
        <f>$B69      +$C69      +$D69</f>
        <v>163844000</v>
      </c>
      <c r="F69" s="93">
        <v>163844000</v>
      </c>
      <c r="G69" s="94">
        <v>163844000</v>
      </c>
      <c r="H69" s="93">
        <v>5030000</v>
      </c>
      <c r="I69" s="94"/>
      <c r="J69" s="93">
        <v>23829000</v>
      </c>
      <c r="K69" s="94"/>
      <c r="L69" s="93">
        <v>49841000</v>
      </c>
      <c r="M69" s="94"/>
      <c r="N69" s="93">
        <v>85144000</v>
      </c>
      <c r="O69" s="94"/>
      <c r="P69" s="93">
        <f>$H69      +$J69      +$L69      +$N69</f>
        <v>163844000</v>
      </c>
      <c r="Q69" s="94">
        <f>$I69      +$K69      +$M69      +$O69</f>
        <v>0</v>
      </c>
      <c r="R69" s="48">
        <f>IF(($L69      =0),0,((($N69      -$L69      )/$L69      )*100))</f>
        <v>70.83124335386529</v>
      </c>
      <c r="S69" s="49">
        <f>IF(($M69      =0),0,((($O69      -$M69      )/$M69      )*100))</f>
        <v>0</v>
      </c>
      <c r="T69" s="48">
        <f>IF(($E69      =0),0,(($P69      /$E69      )*100))</f>
        <v>100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227844000</v>
      </c>
      <c r="C70" s="101">
        <f>C69</f>
        <v>-64000000</v>
      </c>
      <c r="D70" s="101"/>
      <c r="E70" s="101">
        <f>$B70      +$C70      +$D70</f>
        <v>163844000</v>
      </c>
      <c r="F70" s="102">
        <f t="shared" ref="F70:O70" si="44">F69</f>
        <v>163844000</v>
      </c>
      <c r="G70" s="103">
        <f t="shared" si="44"/>
        <v>163844000</v>
      </c>
      <c r="H70" s="102">
        <f t="shared" si="44"/>
        <v>5030000</v>
      </c>
      <c r="I70" s="103">
        <f t="shared" si="44"/>
        <v>0</v>
      </c>
      <c r="J70" s="102">
        <f t="shared" si="44"/>
        <v>23829000</v>
      </c>
      <c r="K70" s="103">
        <f t="shared" si="44"/>
        <v>0</v>
      </c>
      <c r="L70" s="102">
        <f t="shared" si="44"/>
        <v>49841000</v>
      </c>
      <c r="M70" s="103">
        <f t="shared" si="44"/>
        <v>0</v>
      </c>
      <c r="N70" s="102">
        <f t="shared" si="44"/>
        <v>85144000</v>
      </c>
      <c r="O70" s="103">
        <f t="shared" si="44"/>
        <v>0</v>
      </c>
      <c r="P70" s="102">
        <f>$H70      +$J70      +$L70      +$N70</f>
        <v>163844000</v>
      </c>
      <c r="Q70" s="103">
        <f>$I70      +$K70      +$M70      +$O70</f>
        <v>0</v>
      </c>
      <c r="R70" s="57">
        <f>IF(($L70      =0),0,((($N70      -$L70      )/$L70      )*100))</f>
        <v>70.83124335386529</v>
      </c>
      <c r="S70" s="58">
        <f>IF(($M70      =0),0,((($O70      -$M70      )/$M70      )*100))</f>
        <v>0</v>
      </c>
      <c r="T70" s="57">
        <f>IF($E70   =0,0,($P70   /$E70   )*100)</f>
        <v>100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227844000</v>
      </c>
      <c r="C71" s="104">
        <f>C69</f>
        <v>-64000000</v>
      </c>
      <c r="D71" s="104"/>
      <c r="E71" s="104">
        <f>$B71      +$C71      +$D71</f>
        <v>163844000</v>
      </c>
      <c r="F71" s="105">
        <f t="shared" ref="F71:O71" si="45">F69</f>
        <v>163844000</v>
      </c>
      <c r="G71" s="106">
        <f t="shared" si="45"/>
        <v>163844000</v>
      </c>
      <c r="H71" s="105">
        <f t="shared" si="45"/>
        <v>5030000</v>
      </c>
      <c r="I71" s="106">
        <f t="shared" si="45"/>
        <v>0</v>
      </c>
      <c r="J71" s="105">
        <f t="shared" si="45"/>
        <v>23829000</v>
      </c>
      <c r="K71" s="106">
        <f t="shared" si="45"/>
        <v>0</v>
      </c>
      <c r="L71" s="105">
        <f t="shared" si="45"/>
        <v>49841000</v>
      </c>
      <c r="M71" s="106">
        <f t="shared" si="45"/>
        <v>0</v>
      </c>
      <c r="N71" s="105">
        <f t="shared" si="45"/>
        <v>85144000</v>
      </c>
      <c r="O71" s="106">
        <f t="shared" si="45"/>
        <v>0</v>
      </c>
      <c r="P71" s="105">
        <f>$H71      +$J71      +$L71      +$N71</f>
        <v>163844000</v>
      </c>
      <c r="Q71" s="106">
        <f>$I71      +$K71      +$M71      +$O71</f>
        <v>0</v>
      </c>
      <c r="R71" s="61">
        <f>IF(($L71      =0),0,((($N71      -$L71      )/$L71      )*100))</f>
        <v>70.83124335386529</v>
      </c>
      <c r="S71" s="62">
        <f>IF(($M71      =0),0,((($O71      -$M71      )/$M71      )*100))</f>
        <v>0</v>
      </c>
      <c r="T71" s="61">
        <f>IF($E71   =0,0,($P71   /$E71   )*100)</f>
        <v>100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317353000</v>
      </c>
      <c r="C72" s="104">
        <f>SUM(C9:C14,C17:C23,C26:C29,C32,C35:C39,C42:C52,C55:C58,C61:C65,C69)</f>
        <v>-104000000</v>
      </c>
      <c r="D72" s="104"/>
      <c r="E72" s="104">
        <f>$B72      +$C72      +$D72</f>
        <v>213353000</v>
      </c>
      <c r="F72" s="105">
        <f t="shared" ref="F72:O72" si="46">SUM(F9:F14,F17:F23,F26:F29,F32,F35:F39,F42:F52,F55:F58,F61:F65,F69)</f>
        <v>213353000</v>
      </c>
      <c r="G72" s="106">
        <f t="shared" si="46"/>
        <v>209322000</v>
      </c>
      <c r="H72" s="105">
        <f t="shared" si="46"/>
        <v>6957000</v>
      </c>
      <c r="I72" s="106">
        <f t="shared" si="46"/>
        <v>0</v>
      </c>
      <c r="J72" s="105">
        <f t="shared" si="46"/>
        <v>24513000</v>
      </c>
      <c r="K72" s="106">
        <f t="shared" si="46"/>
        <v>0</v>
      </c>
      <c r="L72" s="105">
        <f t="shared" si="46"/>
        <v>50642000</v>
      </c>
      <c r="M72" s="106">
        <f t="shared" si="46"/>
        <v>0</v>
      </c>
      <c r="N72" s="105">
        <f t="shared" si="46"/>
        <v>104480000</v>
      </c>
      <c r="O72" s="106">
        <f t="shared" si="46"/>
        <v>0</v>
      </c>
      <c r="P72" s="105">
        <f>$H72      +$J72      +$L72      +$N72</f>
        <v>186592000</v>
      </c>
      <c r="Q72" s="106">
        <f>$I72      +$K72      +$M72      +$O72</f>
        <v>0</v>
      </c>
      <c r="R72" s="61">
        <f>IF(($L72      =0),0,((($N72      -$L72      )/$L72      )*100))</f>
        <v>106.31096718139095</v>
      </c>
      <c r="S72" s="62">
        <f>IF(($M72      =0),0,((($O72      -$M72      )/$M72      )*100))</f>
        <v>0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89.141131844717705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0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jeY3V2XhCh7mUiHSS3Mn1ddHHYawW8iNTqx2CGweebgP43sHgbXE2n/sR1vbIpq3mOUUw9LSqyX6A4Sz5Yj4Fg==" saltValue="56VlAK1CgMC3wQNs1ml/HA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23" width="13.7109375" customWidth="1"/>
    <col min="24" max="24" width="2.7109375" customWidth="1"/>
  </cols>
  <sheetData>
    <row r="1" spans="1:23" x14ac:dyDescent="0.2">
      <c r="A1" s="130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32"/>
      <c r="W1" s="32"/>
    </row>
    <row r="2" spans="1:23" ht="18" x14ac:dyDescent="0.25">
      <c r="A2" s="131" t="s">
        <v>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33"/>
      <c r="W2" s="33"/>
    </row>
    <row r="3" spans="1:23" ht="18" customHeight="1" x14ac:dyDescent="0.25">
      <c r="A3" s="131" t="s">
        <v>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33"/>
      <c r="W3" s="33"/>
    </row>
    <row r="4" spans="1:23" ht="18" customHeight="1" x14ac:dyDescent="0.25">
      <c r="A4" s="131" t="s">
        <v>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33"/>
      <c r="W4" s="33"/>
    </row>
    <row r="5" spans="1:23" ht="15" customHeight="1" x14ac:dyDescent="0.25">
      <c r="A5" s="132" t="s">
        <v>118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IF(($L9       =0),0,((($N9       -$L9       )/$L9       )*100))</f>
        <v>0</v>
      </c>
      <c r="S9" s="49">
        <f>IF(($M9       =0),0,((($O9       -$M9       )/$M9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1200000</v>
      </c>
      <c r="C10" s="92">
        <v>0</v>
      </c>
      <c r="D10" s="92"/>
      <c r="E10" s="92">
        <f t="shared" ref="E10:E15" si="0">$B10      +$C10      +$D10</f>
        <v>1200000</v>
      </c>
      <c r="F10" s="93">
        <v>1200000</v>
      </c>
      <c r="G10" s="94">
        <v>1200000</v>
      </c>
      <c r="H10" s="93">
        <v>219000</v>
      </c>
      <c r="I10" s="94">
        <v>229665</v>
      </c>
      <c r="J10" s="93">
        <v>427000</v>
      </c>
      <c r="K10" s="94">
        <v>245101</v>
      </c>
      <c r="L10" s="93">
        <v>222000</v>
      </c>
      <c r="M10" s="94">
        <v>258525</v>
      </c>
      <c r="N10" s="93">
        <v>332000</v>
      </c>
      <c r="O10" s="94">
        <v>466708</v>
      </c>
      <c r="P10" s="93">
        <f t="shared" ref="P10:P15" si="1">$H10      +$J10      +$L10      +$N10</f>
        <v>1200000</v>
      </c>
      <c r="Q10" s="94">
        <f t="shared" ref="Q10:Q15" si="2">$I10      +$K10      +$M10      +$O10</f>
        <v>1199999</v>
      </c>
      <c r="R10" s="48">
        <f t="shared" ref="R10:R15" si="3">IF(($L10      =0),0,((($N10      -$L10      )/$L10      )*100))</f>
        <v>49.549549549549546</v>
      </c>
      <c r="S10" s="49">
        <f t="shared" ref="S10:S15" si="4">IF(($M10      =0),0,((($O10      -$M10      )/$M10      )*100))</f>
        <v>80.527221738709983</v>
      </c>
      <c r="T10" s="48">
        <f t="shared" ref="T10:T14" si="5">IF(($E10      =0),0,(($P10      /$E10      )*100))</f>
        <v>100</v>
      </c>
      <c r="U10" s="50">
        <f t="shared" ref="U10:U14" si="6">IF(($E10      =0),0,(($Q10      /$E10      )*100))</f>
        <v>99.999916666666664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51" t="s">
        <v>41</v>
      </c>
      <c r="B15" s="95">
        <f>SUM(B9:B14)</f>
        <v>1200000</v>
      </c>
      <c r="C15" s="95">
        <f>SUM(C9:C14)</f>
        <v>0</v>
      </c>
      <c r="D15" s="95"/>
      <c r="E15" s="95">
        <f t="shared" si="0"/>
        <v>1200000</v>
      </c>
      <c r="F15" s="96">
        <f t="shared" ref="F15:O15" si="7">SUM(F9:F14)</f>
        <v>1200000</v>
      </c>
      <c r="G15" s="97">
        <f t="shared" si="7"/>
        <v>1200000</v>
      </c>
      <c r="H15" s="96">
        <f t="shared" si="7"/>
        <v>219000</v>
      </c>
      <c r="I15" s="97">
        <f t="shared" si="7"/>
        <v>229665</v>
      </c>
      <c r="J15" s="96">
        <f t="shared" si="7"/>
        <v>427000</v>
      </c>
      <c r="K15" s="97">
        <f t="shared" si="7"/>
        <v>245101</v>
      </c>
      <c r="L15" s="96">
        <f t="shared" si="7"/>
        <v>222000</v>
      </c>
      <c r="M15" s="97">
        <f t="shared" si="7"/>
        <v>258525</v>
      </c>
      <c r="N15" s="96">
        <f t="shared" si="7"/>
        <v>332000</v>
      </c>
      <c r="O15" s="97">
        <f t="shared" si="7"/>
        <v>466708</v>
      </c>
      <c r="P15" s="96">
        <f t="shared" si="1"/>
        <v>1200000</v>
      </c>
      <c r="Q15" s="97">
        <f t="shared" si="2"/>
        <v>1199999</v>
      </c>
      <c r="R15" s="52">
        <f t="shared" si="3"/>
        <v>49.549549549549546</v>
      </c>
      <c r="S15" s="53">
        <f t="shared" si="4"/>
        <v>80.527221738709983</v>
      </c>
      <c r="T15" s="52">
        <f>IF((SUM($E9:$E13))=0,0,(P15/(SUM($E9:$E13))*100))</f>
        <v>100</v>
      </c>
      <c r="U15" s="54">
        <f>IF((SUM($E9:$E13))=0,0,(Q15/(SUM($E9:$E13))*100))</f>
        <v>99.999916666666664</v>
      </c>
      <c r="V15" s="96">
        <f>SUM(V9:V14)</f>
        <v>0</v>
      </c>
      <c r="W15" s="97">
        <f>SUM(W9:W14)</f>
        <v>0</v>
      </c>
    </row>
    <row r="16" spans="1:23" ht="12.95" customHeight="1" x14ac:dyDescent="0.2">
      <c r="A16" s="40" t="s">
        <v>42</v>
      </c>
      <c r="B16" s="98" t="s">
        <v>1</v>
      </c>
      <c r="C16" s="98"/>
      <c r="D16" s="98"/>
      <c r="E16" s="98"/>
      <c r="F16" s="99"/>
      <c r="G16" s="100"/>
      <c r="H16" s="99"/>
      <c r="I16" s="100"/>
      <c r="J16" s="99"/>
      <c r="K16" s="100"/>
      <c r="L16" s="99"/>
      <c r="M16" s="100"/>
      <c r="N16" s="99"/>
      <c r="O16" s="100"/>
      <c r="P16" s="99"/>
      <c r="Q16" s="100"/>
      <c r="R16" s="44"/>
      <c r="S16" s="45"/>
      <c r="T16" s="44"/>
      <c r="U16" s="46"/>
      <c r="V16" s="99"/>
      <c r="W16" s="100"/>
    </row>
    <row r="17" spans="1:23" ht="12.95" customHeight="1" x14ac:dyDescent="0.2">
      <c r="A17" s="47" t="s">
        <v>43</v>
      </c>
      <c r="B17" s="92">
        <v>0</v>
      </c>
      <c r="C17" s="92">
        <v>0</v>
      </c>
      <c r="D17" s="92"/>
      <c r="E17" s="92">
        <f t="shared" ref="E17:E24" si="8">$B17      +$C17      +$D17</f>
        <v>0</v>
      </c>
      <c r="F17" s="93">
        <v>0</v>
      </c>
      <c r="G17" s="94">
        <v>0</v>
      </c>
      <c r="H17" s="93"/>
      <c r="I17" s="94"/>
      <c r="J17" s="93"/>
      <c r="K17" s="94"/>
      <c r="L17" s="93"/>
      <c r="M17" s="94"/>
      <c r="N17" s="93"/>
      <c r="O17" s="94"/>
      <c r="P17" s="93">
        <f t="shared" ref="P17:P24" si="9">$H17      +$J17      +$L17      +$N17</f>
        <v>0</v>
      </c>
      <c r="Q17" s="94">
        <f t="shared" ref="Q17:Q24" si="10">$I17      +$K17      +$M17      +$O17</f>
        <v>0</v>
      </c>
      <c r="R17" s="48">
        <f t="shared" ref="R17:R24" si="11">IF(($L17      =0),0,((($N17      -$L17      )/$L17      )*100))</f>
        <v>0</v>
      </c>
      <c r="S17" s="49">
        <f t="shared" ref="S17:S24" si="12">IF(($M17      =0),0,((($O17      -$M17      )/$M17      )*100))</f>
        <v>0</v>
      </c>
      <c r="T17" s="48">
        <f t="shared" ref="T17:T23" si="13">IF(($E17      =0),0,(($P17      /$E17      )*100))</f>
        <v>0</v>
      </c>
      <c r="U17" s="50">
        <f t="shared" ref="U17:U23" si="14">IF(($E17      =0),0,(($Q17      /$E17      )*100))</f>
        <v>0</v>
      </c>
      <c r="V17" s="93">
        <v>0</v>
      </c>
      <c r="W17" s="94">
        <v>0</v>
      </c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si="8"/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si="9"/>
        <v>0</v>
      </c>
      <c r="Q18" s="94">
        <f t="shared" si="10"/>
        <v>0</v>
      </c>
      <c r="R18" s="48">
        <f t="shared" si="11"/>
        <v>0</v>
      </c>
      <c r="S18" s="49">
        <f t="shared" si="12"/>
        <v>0</v>
      </c>
      <c r="T18" s="48">
        <f t="shared" si="13"/>
        <v>0</v>
      </c>
      <c r="U18" s="50">
        <f t="shared" si="14"/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41</v>
      </c>
      <c r="B24" s="95">
        <f>SUM(B17:B23)</f>
        <v>3031000</v>
      </c>
      <c r="C24" s="95">
        <f>SUM(C17:C23)</f>
        <v>0</v>
      </c>
      <c r="D24" s="95"/>
      <c r="E24" s="95">
        <f t="shared" si="8"/>
        <v>3031000</v>
      </c>
      <c r="F24" s="96">
        <f t="shared" ref="F24:O24" si="15">SUM(F17:F23)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SUM(V17:V23)</f>
        <v>0</v>
      </c>
      <c r="W24" s="97">
        <f>SUM(W17:W23)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IF(($L26      =0),0,((($N26      -$L26      )/$L26      )*100))</f>
        <v>0</v>
      </c>
      <c r="S26" s="49">
        <f>IF(($M26      =0),0,((($O26      -$M26      )/$M26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IF(($L27      =0),0,((($N27      -$L27      )/$L27      )*100))</f>
        <v>0</v>
      </c>
      <c r="S27" s="49">
        <f>IF(($M27      =0),0,((($O27      -$M27      )/$M27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IF(($L28      =0),0,((($N28      -$L28      )/$L28      )*100))</f>
        <v>0</v>
      </c>
      <c r="S28" s="49">
        <f>IF(($M28      =0),0,((($O28      -$M28      )/$M28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2584000</v>
      </c>
      <c r="C29" s="92">
        <v>0</v>
      </c>
      <c r="D29" s="92"/>
      <c r="E29" s="92">
        <f>$B29      +$C29      +$D29</f>
        <v>2584000</v>
      </c>
      <c r="F29" s="93">
        <v>2584000</v>
      </c>
      <c r="G29" s="94">
        <v>2584000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IF(($L29      =0),0,((($N29      -$L29      )/$L29      )*100))</f>
        <v>0</v>
      </c>
      <c r="S29" s="49">
        <f>IF(($M29      =0),0,((($O29      -$M29      )/$M29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41</v>
      </c>
      <c r="B30" s="95">
        <f>SUM(B26:B29)</f>
        <v>2584000</v>
      </c>
      <c r="C30" s="95">
        <f>SUM(C26:C29)</f>
        <v>0</v>
      </c>
      <c r="D30" s="95"/>
      <c r="E30" s="95">
        <f>$B30      +$C30      +$D30</f>
        <v>2584000</v>
      </c>
      <c r="F30" s="96">
        <f t="shared" ref="F30:O30" si="16">SUM(F26:F29)</f>
        <v>2584000</v>
      </c>
      <c r="G30" s="97">
        <f t="shared" si="16"/>
        <v>2584000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IF(($L30      =0),0,((($N30      -$L30      )/$L30      )*100))</f>
        <v>0</v>
      </c>
      <c r="S30" s="53">
        <f>IF(($M30      =0),0,((($O30      -$M30      )/$M30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4619000</v>
      </c>
      <c r="C32" s="92">
        <v>0</v>
      </c>
      <c r="D32" s="92"/>
      <c r="E32" s="92">
        <f>$B32      +$C32      +$D32</f>
        <v>4619000</v>
      </c>
      <c r="F32" s="93">
        <v>4619000</v>
      </c>
      <c r="G32" s="94">
        <v>4619000</v>
      </c>
      <c r="H32" s="93">
        <v>514000</v>
      </c>
      <c r="I32" s="94">
        <v>1036986</v>
      </c>
      <c r="J32" s="93">
        <v>2274000</v>
      </c>
      <c r="K32" s="94">
        <v>1750608</v>
      </c>
      <c r="L32" s="93">
        <v>1648000</v>
      </c>
      <c r="M32" s="94">
        <v>1648600</v>
      </c>
      <c r="N32" s="93">
        <v>183000</v>
      </c>
      <c r="O32" s="94">
        <v>182806</v>
      </c>
      <c r="P32" s="93">
        <f>$H32      +$J32      +$L32      +$N32</f>
        <v>4619000</v>
      </c>
      <c r="Q32" s="94">
        <f>$I32      +$K32      +$M32      +$O32</f>
        <v>4619000</v>
      </c>
      <c r="R32" s="48">
        <f>IF(($L32      =0),0,((($N32      -$L32      )/$L32      )*100))</f>
        <v>-88.895631067961162</v>
      </c>
      <c r="S32" s="49">
        <f>IF(($M32      =0),0,((($O32      -$M32      )/$M32      )*100))</f>
        <v>-88.911440009705203</v>
      </c>
      <c r="T32" s="48">
        <f>IF(($E32      =0),0,(($P32      /$E32      )*100))</f>
        <v>100</v>
      </c>
      <c r="U32" s="50">
        <f>IF(($E32      =0),0,(($Q32      /$E32      )*100))</f>
        <v>100</v>
      </c>
      <c r="V32" s="93">
        <v>0</v>
      </c>
      <c r="W32" s="94">
        <v>0</v>
      </c>
    </row>
    <row r="33" spans="1:23" ht="12.95" customHeight="1" x14ac:dyDescent="0.2">
      <c r="A33" s="51" t="s">
        <v>41</v>
      </c>
      <c r="B33" s="95">
        <f>B32</f>
        <v>4619000</v>
      </c>
      <c r="C33" s="95">
        <f>C32</f>
        <v>0</v>
      </c>
      <c r="D33" s="95"/>
      <c r="E33" s="95">
        <f>$B33      +$C33      +$D33</f>
        <v>4619000</v>
      </c>
      <c r="F33" s="96">
        <f t="shared" ref="F33:O33" si="17">F32</f>
        <v>4619000</v>
      </c>
      <c r="G33" s="97">
        <f t="shared" si="17"/>
        <v>4619000</v>
      </c>
      <c r="H33" s="96">
        <f t="shared" si="17"/>
        <v>514000</v>
      </c>
      <c r="I33" s="97">
        <f t="shared" si="17"/>
        <v>1036986</v>
      </c>
      <c r="J33" s="96">
        <f t="shared" si="17"/>
        <v>2274000</v>
      </c>
      <c r="K33" s="97">
        <f t="shared" si="17"/>
        <v>1750608</v>
      </c>
      <c r="L33" s="96">
        <f t="shared" si="17"/>
        <v>1648000</v>
      </c>
      <c r="M33" s="97">
        <f t="shared" si="17"/>
        <v>1648600</v>
      </c>
      <c r="N33" s="96">
        <f t="shared" si="17"/>
        <v>183000</v>
      </c>
      <c r="O33" s="97">
        <f t="shared" si="17"/>
        <v>182806</v>
      </c>
      <c r="P33" s="96">
        <f>$H33      +$J33      +$L33      +$N33</f>
        <v>4619000</v>
      </c>
      <c r="Q33" s="97">
        <f>$I33      +$K33      +$M33      +$O33</f>
        <v>4619000</v>
      </c>
      <c r="R33" s="52">
        <f>IF(($L33      =0),0,((($N33      -$L33      )/$L33      )*100))</f>
        <v>-88.895631067961162</v>
      </c>
      <c r="S33" s="53">
        <f>IF(($M33      =0),0,((($O33      -$M33      )/$M33      )*100))</f>
        <v>-88.911440009705203</v>
      </c>
      <c r="T33" s="52">
        <f>IF($E33   =0,0,($P33   /$E33   )*100)</f>
        <v>100</v>
      </c>
      <c r="U33" s="54">
        <f>IF($E33   =0,0,($Q33   /$E33   )*100)</f>
        <v>100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IF(($L35      =0),0,((($N35      -$L35      )/$L35      )*100))</f>
        <v>0</v>
      </c>
      <c r="S35" s="49">
        <f t="shared" ref="S35:S40" si="22">IF(($M35      =0),0,((($O35      -$M35      )/$M35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41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IF(($L42      =0),0,((($N42      -$L42      )/$L42      )*100))</f>
        <v>0</v>
      </c>
      <c r="S42" s="49">
        <f t="shared" ref="S42:S53" si="30">IF(($M42      =0),0,((($O42      -$M42      )/$M42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10000000</v>
      </c>
      <c r="C43" s="92">
        <v>10000000</v>
      </c>
      <c r="D43" s="92"/>
      <c r="E43" s="92">
        <f t="shared" si="26"/>
        <v>20000000</v>
      </c>
      <c r="F43" s="93">
        <v>20000000</v>
      </c>
      <c r="G43" s="94">
        <v>20000000</v>
      </c>
      <c r="H43" s="93">
        <v>1000000</v>
      </c>
      <c r="I43" s="94">
        <v>1015774</v>
      </c>
      <c r="J43" s="93">
        <v>3000000</v>
      </c>
      <c r="K43" s="94">
        <v>3298639</v>
      </c>
      <c r="L43" s="93">
        <v>2796000</v>
      </c>
      <c r="M43" s="94">
        <v>2788239</v>
      </c>
      <c r="N43" s="93">
        <v>11901000</v>
      </c>
      <c r="O43" s="94">
        <v>12897349</v>
      </c>
      <c r="P43" s="93">
        <f t="shared" si="27"/>
        <v>18697000</v>
      </c>
      <c r="Q43" s="94">
        <f t="shared" si="28"/>
        <v>20000001</v>
      </c>
      <c r="R43" s="48">
        <f t="shared" si="29"/>
        <v>325.64377682403432</v>
      </c>
      <c r="S43" s="49">
        <f t="shared" si="30"/>
        <v>362.56253499072358</v>
      </c>
      <c r="T43" s="48">
        <f t="shared" si="31"/>
        <v>93.484999999999999</v>
      </c>
      <c r="U43" s="50">
        <f t="shared" si="32"/>
        <v>100.00000499999999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70000000</v>
      </c>
      <c r="C51" s="92">
        <v>0</v>
      </c>
      <c r="D51" s="92"/>
      <c r="E51" s="92">
        <f t="shared" si="26"/>
        <v>70000000</v>
      </c>
      <c r="F51" s="93">
        <v>70000000</v>
      </c>
      <c r="G51" s="94">
        <v>70000000</v>
      </c>
      <c r="H51" s="93">
        <v>5245000</v>
      </c>
      <c r="I51" s="94">
        <v>3777247</v>
      </c>
      <c r="J51" s="93">
        <v>10086000</v>
      </c>
      <c r="K51" s="94">
        <v>9151579</v>
      </c>
      <c r="L51" s="93">
        <v>8833000</v>
      </c>
      <c r="M51" s="94">
        <v>9578437</v>
      </c>
      <c r="N51" s="93">
        <v>44237000</v>
      </c>
      <c r="O51" s="94">
        <v>47492737</v>
      </c>
      <c r="P51" s="93">
        <f t="shared" si="27"/>
        <v>68401000</v>
      </c>
      <c r="Q51" s="94">
        <f t="shared" si="28"/>
        <v>70000000</v>
      </c>
      <c r="R51" s="48">
        <f t="shared" si="29"/>
        <v>400.81512509906031</v>
      </c>
      <c r="S51" s="49">
        <f t="shared" si="30"/>
        <v>395.82971626790464</v>
      </c>
      <c r="T51" s="48">
        <f t="shared" si="31"/>
        <v>97.715714285714284</v>
      </c>
      <c r="U51" s="50">
        <f t="shared" si="32"/>
        <v>100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41</v>
      </c>
      <c r="B53" s="95">
        <f>SUM(B42:B52)</f>
        <v>80000000</v>
      </c>
      <c r="C53" s="95">
        <f>SUM(C42:C52)</f>
        <v>10000000</v>
      </c>
      <c r="D53" s="95"/>
      <c r="E53" s="95">
        <f t="shared" si="26"/>
        <v>90000000</v>
      </c>
      <c r="F53" s="96">
        <f t="shared" ref="F53:O53" si="33">SUM(F42:F52)</f>
        <v>90000000</v>
      </c>
      <c r="G53" s="97">
        <f t="shared" si="33"/>
        <v>90000000</v>
      </c>
      <c r="H53" s="96">
        <f t="shared" si="33"/>
        <v>6245000</v>
      </c>
      <c r="I53" s="97">
        <f t="shared" si="33"/>
        <v>4793021</v>
      </c>
      <c r="J53" s="96">
        <f t="shared" si="33"/>
        <v>13086000</v>
      </c>
      <c r="K53" s="97">
        <f t="shared" si="33"/>
        <v>12450218</v>
      </c>
      <c r="L53" s="96">
        <f t="shared" si="33"/>
        <v>11629000</v>
      </c>
      <c r="M53" s="97">
        <f t="shared" si="33"/>
        <v>12366676</v>
      </c>
      <c r="N53" s="96">
        <f t="shared" si="33"/>
        <v>56138000</v>
      </c>
      <c r="O53" s="97">
        <f t="shared" si="33"/>
        <v>60390086</v>
      </c>
      <c r="P53" s="96">
        <f t="shared" si="27"/>
        <v>87098000</v>
      </c>
      <c r="Q53" s="97">
        <f t="shared" si="28"/>
        <v>90000001</v>
      </c>
      <c r="R53" s="52">
        <f t="shared" si="29"/>
        <v>382.74142230630321</v>
      </c>
      <c r="S53" s="53">
        <f t="shared" si="30"/>
        <v>388.3291678378248</v>
      </c>
      <c r="T53" s="52">
        <f>IF((+$E43+$E45+$E47+$E48+$E51) =0,0,(P53   /(+$E43+$E45+$E47+$E48+$E51) )*100)</f>
        <v>96.775555555555556</v>
      </c>
      <c r="U53" s="54">
        <f>IF((+$E43+$E45+$E47+$E48+$E51) =0,0,(Q53   /(+$E43+$E45+$E47+$E48+$E51) )*100)</f>
        <v>100.00000111111112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IF(($L55      =0),0,((($N55      -$L55      )/$L55      )*100))</f>
        <v>0</v>
      </c>
      <c r="S55" s="49">
        <f>IF(($M55      =0),0,((($O55      -$M55      )/$M55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IF(($L56      =0),0,((($N56      -$L56      )/$L56      )*100))</f>
        <v>0</v>
      </c>
      <c r="S56" s="49">
        <f>IF(($M56      =0),0,((($O56      -$M56      )/$M56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IF(($L57      =0),0,((($N57      -$L57      )/$L57      )*100))</f>
        <v>0</v>
      </c>
      <c r="S57" s="49">
        <f>IF(($M57      =0),0,((($O57      -$M57      )/$M57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IF(($L58      =0),0,((($N58      -$L58      )/$L58      )*100))</f>
        <v>0</v>
      </c>
      <c r="S58" s="49">
        <f>IF(($M58      =0),0,((($O58      -$M58      )/$M58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41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IF(($L59      =0),0,((($N59      -$L59      )/$L59      )*100))</f>
        <v>0</v>
      </c>
      <c r="S59" s="58">
        <f>IF(($M59      =0),0,((($O59      -$M59      )/$M59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IF(($L61      =0),0,((($N61      -$L61      )/$L61      )*100))</f>
        <v>0</v>
      </c>
      <c r="S61" s="49">
        <f t="shared" ref="S61:S67" si="39">IF(($M61      =0),0,((($O61      -$M61      )/$M61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41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SUM(B9:B14,B17:B23,B26:B29,B32,B35:B39,B42:B52,B55:B58,B61:B65)</f>
        <v>91434000</v>
      </c>
      <c r="C67" s="104">
        <f>SUM(C9:C14,C17:C23,C26:C29,C32,C35:C39,C42:C52,C55:C58,C61:C65)</f>
        <v>10000000</v>
      </c>
      <c r="D67" s="104"/>
      <c r="E67" s="104">
        <f t="shared" si="35"/>
        <v>101434000</v>
      </c>
      <c r="F67" s="105">
        <f t="shared" ref="F67:O67" si="43">SUM(F9:F14,F17:F23,F26:F29,F32,F35:F39,F42:F52,F55:F58,F61:F65)</f>
        <v>101434000</v>
      </c>
      <c r="G67" s="106">
        <f t="shared" si="43"/>
        <v>98403000</v>
      </c>
      <c r="H67" s="105">
        <f t="shared" si="43"/>
        <v>6978000</v>
      </c>
      <c r="I67" s="106">
        <f t="shared" si="43"/>
        <v>6059672</v>
      </c>
      <c r="J67" s="105">
        <f t="shared" si="43"/>
        <v>15787000</v>
      </c>
      <c r="K67" s="106">
        <f t="shared" si="43"/>
        <v>14445927</v>
      </c>
      <c r="L67" s="105">
        <f t="shared" si="43"/>
        <v>13499000</v>
      </c>
      <c r="M67" s="106">
        <f t="shared" si="43"/>
        <v>14273801</v>
      </c>
      <c r="N67" s="105">
        <f t="shared" si="43"/>
        <v>56653000</v>
      </c>
      <c r="O67" s="106">
        <f t="shared" si="43"/>
        <v>61039600</v>
      </c>
      <c r="P67" s="105">
        <f t="shared" si="36"/>
        <v>92917000</v>
      </c>
      <c r="Q67" s="106">
        <f t="shared" si="37"/>
        <v>95819000</v>
      </c>
      <c r="R67" s="61">
        <f t="shared" si="38"/>
        <v>319.68293947699829</v>
      </c>
      <c r="S67" s="62">
        <f t="shared" si="39"/>
        <v>327.63381666873454</v>
      </c>
      <c r="T67" s="61">
        <f>IF((+$E9+$E10+$E11+$E12+$E13+$E17+$E18+$E20+$E21+$E22+$E26+$E27+$E28+$E29+$E32+$E35+$E38+$E43+$E45+$E47+$E48+$E51+$E55+$E56+$E57+$E58+$E61+$E63+$E64+$E65)=0,0,(P67/(+$E9+$E10+$E11+$E12+$E13+$E17+$E18+$E20+$E21+$E22+$E26+$E27+$E28+$E29+$E32+$E35+$E38+$E43+$E45+$E47+$E48+$E51+$E55+$E56+$E57+$E58+$E61+$E63+$E64+$E65)*100))</f>
        <v>94.424966718494346</v>
      </c>
      <c r="U67" s="61">
        <f>IF((+$E9+$E10+$E11+$E12+$E13+$E17+$E18+$E20+$E21+$E22+$E26+$E27+$E28+$E29+$E32+$E35+$E38+$E43+$E45+$E47+$E48+$E51+$E55+$E56+$E57+$E58+$E61+$E63+$E64+$E65)=0,0,(Q67/(+$E9+$E10+$E11+$E12+$E13+$E17+$E18+$E20+$E21+$E22+$E26+$E27+$E28+$E29+$E32+$E35+$E38+$E43+$E45+$E47+$E48+$E51+$E55+$E56+$E57+$E58+$E61+$E63+$E64+$E65)*100))</f>
        <v>97.374063798867923</v>
      </c>
      <c r="V67" s="105">
        <f>SUM(V9:V14,V17:V23,V26:V29,V32,V35:V39,V42:V52,V55:V58,V61:V65)</f>
        <v>0</v>
      </c>
      <c r="W67" s="106">
        <f>SUM(W9:W14,W17:W23,W26:W29,W32,W35:W39,W42:W52,W55:W58,W61:W65)</f>
        <v>0</v>
      </c>
    </row>
    <row r="68" spans="1:23" ht="12.95" customHeight="1" x14ac:dyDescent="0.2">
      <c r="A68" s="40" t="s">
        <v>42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180995000</v>
      </c>
      <c r="C69" s="92">
        <v>0</v>
      </c>
      <c r="D69" s="92"/>
      <c r="E69" s="92">
        <f>$B69      +$C69      +$D69</f>
        <v>180995000</v>
      </c>
      <c r="F69" s="93">
        <v>180995000</v>
      </c>
      <c r="G69" s="94">
        <v>180995000</v>
      </c>
      <c r="H69" s="93">
        <v>38496000</v>
      </c>
      <c r="I69" s="94">
        <v>32412559</v>
      </c>
      <c r="J69" s="93">
        <v>44992000</v>
      </c>
      <c r="K69" s="94">
        <v>45805349</v>
      </c>
      <c r="L69" s="93">
        <v>34664000</v>
      </c>
      <c r="M69" s="94">
        <v>34180126</v>
      </c>
      <c r="N69" s="93">
        <v>62843000</v>
      </c>
      <c r="O69" s="94">
        <v>68596967</v>
      </c>
      <c r="P69" s="93">
        <f>$H69      +$J69      +$L69      +$N69</f>
        <v>180995000</v>
      </c>
      <c r="Q69" s="94">
        <f>$I69      +$K69      +$M69      +$O69</f>
        <v>180995001</v>
      </c>
      <c r="R69" s="48">
        <f>IF(($L69      =0),0,((($N69      -$L69      )/$L69      )*100))</f>
        <v>81.291830140780064</v>
      </c>
      <c r="S69" s="49">
        <f>IF(($M69      =0),0,((($O69      -$M69      )/$M69      )*100))</f>
        <v>100.69255157222065</v>
      </c>
      <c r="T69" s="48">
        <f>IF(($E69      =0),0,(($P69      /$E69      )*100))</f>
        <v>100</v>
      </c>
      <c r="U69" s="50">
        <f>IF(($E69      =0),0,(($Q69      /$E69      )*100))</f>
        <v>100.00000055250145</v>
      </c>
      <c r="V69" s="93">
        <v>0</v>
      </c>
      <c r="W69" s="94">
        <v>0</v>
      </c>
    </row>
    <row r="70" spans="1:23" ht="12.95" customHeight="1" x14ac:dyDescent="0.2">
      <c r="A70" s="56" t="s">
        <v>41</v>
      </c>
      <c r="B70" s="101">
        <f>B69</f>
        <v>180995000</v>
      </c>
      <c r="C70" s="101">
        <f>C69</f>
        <v>0</v>
      </c>
      <c r="D70" s="101"/>
      <c r="E70" s="101">
        <f>$B70      +$C70      +$D70</f>
        <v>180995000</v>
      </c>
      <c r="F70" s="102">
        <f t="shared" ref="F70:O70" si="44">F69</f>
        <v>180995000</v>
      </c>
      <c r="G70" s="103">
        <f t="shared" si="44"/>
        <v>180995000</v>
      </c>
      <c r="H70" s="102">
        <f t="shared" si="44"/>
        <v>38496000</v>
      </c>
      <c r="I70" s="103">
        <f t="shared" si="44"/>
        <v>32412559</v>
      </c>
      <c r="J70" s="102">
        <f t="shared" si="44"/>
        <v>44992000</v>
      </c>
      <c r="K70" s="103">
        <f t="shared" si="44"/>
        <v>45805349</v>
      </c>
      <c r="L70" s="102">
        <f t="shared" si="44"/>
        <v>34664000</v>
      </c>
      <c r="M70" s="103">
        <f t="shared" si="44"/>
        <v>34180126</v>
      </c>
      <c r="N70" s="102">
        <f t="shared" si="44"/>
        <v>62843000</v>
      </c>
      <c r="O70" s="103">
        <f t="shared" si="44"/>
        <v>68596967</v>
      </c>
      <c r="P70" s="102">
        <f>$H70      +$J70      +$L70      +$N70</f>
        <v>180995000</v>
      </c>
      <c r="Q70" s="103">
        <f>$I70      +$K70      +$M70      +$O70</f>
        <v>180995001</v>
      </c>
      <c r="R70" s="57">
        <f>IF(($L70      =0),0,((($N70      -$L70      )/$L70      )*100))</f>
        <v>81.291830140780064</v>
      </c>
      <c r="S70" s="58">
        <f>IF(($M70      =0),0,((($O70      -$M70      )/$M70      )*100))</f>
        <v>100.69255157222065</v>
      </c>
      <c r="T70" s="57">
        <f>IF($E70   =0,0,($P70   /$E70   )*100)</f>
        <v>100</v>
      </c>
      <c r="U70" s="59">
        <f>IF($E70   =0,0,($Q70   /$E70 )*100)</f>
        <v>100.00000055250145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180995000</v>
      </c>
      <c r="C71" s="104">
        <f>C69</f>
        <v>0</v>
      </c>
      <c r="D71" s="104"/>
      <c r="E71" s="104">
        <f>$B71      +$C71      +$D71</f>
        <v>180995000</v>
      </c>
      <c r="F71" s="105">
        <f t="shared" ref="F71:O71" si="45">F69</f>
        <v>180995000</v>
      </c>
      <c r="G71" s="106">
        <f t="shared" si="45"/>
        <v>180995000</v>
      </c>
      <c r="H71" s="105">
        <f t="shared" si="45"/>
        <v>38496000</v>
      </c>
      <c r="I71" s="106">
        <f t="shared" si="45"/>
        <v>32412559</v>
      </c>
      <c r="J71" s="105">
        <f t="shared" si="45"/>
        <v>44992000</v>
      </c>
      <c r="K71" s="106">
        <f t="shared" si="45"/>
        <v>45805349</v>
      </c>
      <c r="L71" s="105">
        <f t="shared" si="45"/>
        <v>34664000</v>
      </c>
      <c r="M71" s="106">
        <f t="shared" si="45"/>
        <v>34180126</v>
      </c>
      <c r="N71" s="105">
        <f t="shared" si="45"/>
        <v>62843000</v>
      </c>
      <c r="O71" s="106">
        <f t="shared" si="45"/>
        <v>68596967</v>
      </c>
      <c r="P71" s="105">
        <f>$H71      +$J71      +$L71      +$N71</f>
        <v>180995000</v>
      </c>
      <c r="Q71" s="106">
        <f>$I71      +$K71      +$M71      +$O71</f>
        <v>180995001</v>
      </c>
      <c r="R71" s="61">
        <f>IF(($L71      =0),0,((($N71      -$L71      )/$L71      )*100))</f>
        <v>81.291830140780064</v>
      </c>
      <c r="S71" s="62">
        <f>IF(($M71      =0),0,((($O71      -$M71      )/$M71      )*100))</f>
        <v>100.69255157222065</v>
      </c>
      <c r="T71" s="61">
        <f>IF($E71   =0,0,($P71   /$E71   )*100)</f>
        <v>100</v>
      </c>
      <c r="U71" s="65">
        <f>IF($E71   =0,0,($Q71   /$E71   )*100)</f>
        <v>100.00000055250145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SUM(B9:B14,B17:B23,B26:B29,B32,B35:B39,B42:B52,B55:B58,B61:B65,B69)</f>
        <v>272429000</v>
      </c>
      <c r="C72" s="104">
        <f>SUM(C9:C14,C17:C23,C26:C29,C32,C35:C39,C42:C52,C55:C58,C61:C65,C69)</f>
        <v>10000000</v>
      </c>
      <c r="D72" s="104"/>
      <c r="E72" s="104">
        <f>$B72      +$C72      +$D72</f>
        <v>282429000</v>
      </c>
      <c r="F72" s="105">
        <f t="shared" ref="F72:O72" si="46">SUM(F9:F14,F17:F23,F26:F29,F32,F35:F39,F42:F52,F55:F58,F61:F65,F69)</f>
        <v>282429000</v>
      </c>
      <c r="G72" s="106">
        <f t="shared" si="46"/>
        <v>279398000</v>
      </c>
      <c r="H72" s="105">
        <f t="shared" si="46"/>
        <v>45474000</v>
      </c>
      <c r="I72" s="106">
        <f t="shared" si="46"/>
        <v>38472231</v>
      </c>
      <c r="J72" s="105">
        <f t="shared" si="46"/>
        <v>60779000</v>
      </c>
      <c r="K72" s="106">
        <f t="shared" si="46"/>
        <v>60251276</v>
      </c>
      <c r="L72" s="105">
        <f t="shared" si="46"/>
        <v>48163000</v>
      </c>
      <c r="M72" s="106">
        <f t="shared" si="46"/>
        <v>48453927</v>
      </c>
      <c r="N72" s="105">
        <f t="shared" si="46"/>
        <v>119496000</v>
      </c>
      <c r="O72" s="106">
        <f t="shared" si="46"/>
        <v>129636567</v>
      </c>
      <c r="P72" s="105">
        <f>$H72      +$J72      +$L72      +$N72</f>
        <v>273912000</v>
      </c>
      <c r="Q72" s="106">
        <f>$I72      +$K72      +$M72      +$O72</f>
        <v>276814001</v>
      </c>
      <c r="R72" s="61">
        <f>IF(($L72      =0),0,((($N72      -$L72      )/$L72      )*100))</f>
        <v>148.10746838859706</v>
      </c>
      <c r="S72" s="62">
        <f>IF(($M72      =0),0,((($O72      -$M72      )/$M72      )*100))</f>
        <v>167.54604843483585</v>
      </c>
      <c r="T72" s="61">
        <f>IF((+$E9+$E10+$E11+$E12+$E13+$E17+$E18+$E20+$E21+$E22+$E26+$E27+$E28+$E29+$E32+$E35+$E38+$E43+$E45+$E47+$E48+$E51+$E55+$E56+$E57+$E58+$E61++$E63+$E64+$E65+$E69)=0,0,(P72/(+$E9+$E10+$E11+$E12+$E13+$E17+$E18+$E20+$E21+$E22+$E26+$E27+$E28+$E29+$E32+$E35+$E38+$E43+$E45+$E47+$E48+$E51+$E55+$E56+$E57+$E58+$E61+$E63+$E64+$E65+$E69)*100))</f>
        <v>98.036492745116291</v>
      </c>
      <c r="U72" s="65">
        <f>IF((+$E9+$E10+$E11+$E12+$E13+$E17+$E18+$E20+$E21+$E22+$E26+$E27+$E28+$E29+$E32+$E35+$E38+$E43+$E45+$E47+$E48+$E51+$E55+$E56+$E57+$E58+$E61+$E63+$E65+$E69)=0,0,(Q72/(+$E9+$E10+$E11+$E12+$E13+$E17+$E18+$E20+$E21+$E22+$E26+$E27+$E28+$E29+$E32+$E35+$E38+$E43+$E45+$E47+$E48+$E51+$E55+$E56+$E57+$E58+$E61+$E63+$E65+$E69)*100))</f>
        <v>99.075154797099472</v>
      </c>
      <c r="V72" s="105">
        <f>SUM(V9:V14,V17:V23,V26:V29,V32,V35:V39,V42:V52,V55:V58,V61:V65,V69)</f>
        <v>0</v>
      </c>
      <c r="W72" s="106">
        <f>SUM(W9:W14,W17:W23,W26:W29,W32,W35:W39,W42:W52,W55:W58,W61:W65,W69)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5" t="s">
        <v>10</v>
      </c>
      <c r="Q74" s="136"/>
      <c r="R74" s="137" t="s">
        <v>11</v>
      </c>
      <c r="S74" s="136"/>
      <c r="T74" s="137" t="s">
        <v>12</v>
      </c>
      <c r="U74" s="136"/>
      <c r="V74" s="135"/>
      <c r="W74" s="136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IF(($L86      =0),0,((($N86      -$L86      )/$L86      )*100))</f>
        <v>0</v>
      </c>
      <c r="S86" s="90">
        <f t="shared" ref="S86:S93" si="52">IF(($M86      =0),0,((($O86      -$M86      )/$M86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sheetProtection algorithmName="SHA-512" hashValue="EQMH3f+pLlI8QQO38So9g/n3sjCeNjcmEToohyV0QWR/HZIA5eQr7XQvk90aZrnyoZqZ0pAG8mrzGbcvHodndw==" saltValue="a3F8DskG3lWRAMk3CO0XMg==" spinCount="100000" sheet="1" objects="1" scenarios="1"/>
  <mergeCells count="18">
    <mergeCell ref="P74:Q74"/>
    <mergeCell ref="R74:S74"/>
    <mergeCell ref="T74:U74"/>
    <mergeCell ref="V74:W74"/>
    <mergeCell ref="P6:Q6"/>
    <mergeCell ref="R6:S6"/>
    <mergeCell ref="T6:U6"/>
    <mergeCell ref="V6:W6"/>
    <mergeCell ref="F6:G6"/>
    <mergeCell ref="H6:I6"/>
    <mergeCell ref="J6:K6"/>
    <mergeCell ref="L6:M6"/>
    <mergeCell ref="N6:O6"/>
    <mergeCell ref="A1:U1"/>
    <mergeCell ref="A2:U2"/>
    <mergeCell ref="A3:U3"/>
    <mergeCell ref="A4:U4"/>
    <mergeCell ref="A5:U5"/>
  </mergeCells>
  <printOptions horizontalCentered="1"/>
  <pageMargins left="0.5" right="0.25" top="0.5" bottom="0.5" header="0.5" footer="0.5"/>
  <pageSetup paperSize="9" scale="38" orientation="landscape" r:id="rId1"/>
  <rowBreaks count="2" manualBreakCount="2">
    <brk id="73" max="16383" man="1"/>
    <brk id="95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DD41D419059BD48A4F3D2F58962FE1F" ma:contentTypeVersion="" ma:contentTypeDescription="Create a new document." ma:contentTypeScope="" ma:versionID="03fa18404f68163801eb9545ceb115f8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438B9FBD-39D0-401D-94AD-4956ABF35B76}"/>
</file>

<file path=customXml/itemProps2.xml><?xml version="1.0" encoding="utf-8"?>
<ds:datastoreItem xmlns:ds="http://schemas.openxmlformats.org/officeDocument/2006/customXml" ds:itemID="{5293F346-8947-4EE7-A2D7-F34E8A4F6966}"/>
</file>

<file path=customXml/itemProps3.xml><?xml version="1.0" encoding="utf-8"?>
<ds:datastoreItem xmlns:ds="http://schemas.openxmlformats.org/officeDocument/2006/customXml" ds:itemID="{E494A254-C3D2-45E6-A9B9-8AAA7FE9493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55</vt:i4>
      </vt:variant>
    </vt:vector>
  </HeadingPairs>
  <TitlesOfParts>
    <vt:vector size="110" baseType="lpstr">
      <vt:lpstr>Summary</vt:lpstr>
      <vt:lpstr>DC21</vt:lpstr>
      <vt:lpstr>DC22</vt:lpstr>
      <vt:lpstr>DC23</vt:lpstr>
      <vt:lpstr>DC24</vt:lpstr>
      <vt:lpstr>DC25</vt:lpstr>
      <vt:lpstr>DC26</vt:lpstr>
      <vt:lpstr>DC27</vt:lpstr>
      <vt:lpstr>DC28</vt:lpstr>
      <vt:lpstr>DC29</vt:lpstr>
      <vt:lpstr>DC43</vt:lpstr>
      <vt:lpstr>ETH</vt:lpstr>
      <vt:lpstr>KZN212</vt:lpstr>
      <vt:lpstr>KZN213</vt:lpstr>
      <vt:lpstr>KZN214</vt:lpstr>
      <vt:lpstr>KZN216</vt:lpstr>
      <vt:lpstr>KZN221</vt:lpstr>
      <vt:lpstr>KZN222</vt:lpstr>
      <vt:lpstr>KZN223</vt:lpstr>
      <vt:lpstr>KZN224</vt:lpstr>
      <vt:lpstr>KZN225</vt:lpstr>
      <vt:lpstr>KZN226</vt:lpstr>
      <vt:lpstr>KZN227</vt:lpstr>
      <vt:lpstr>KZN235</vt:lpstr>
      <vt:lpstr>KZN237</vt:lpstr>
      <vt:lpstr>KZN238</vt:lpstr>
      <vt:lpstr>KZN241</vt:lpstr>
      <vt:lpstr>KZN242</vt:lpstr>
      <vt:lpstr>KZN244</vt:lpstr>
      <vt:lpstr>KZN245</vt:lpstr>
      <vt:lpstr>KZN252</vt:lpstr>
      <vt:lpstr>KZN253</vt:lpstr>
      <vt:lpstr>KZN254</vt:lpstr>
      <vt:lpstr>KZN261</vt:lpstr>
      <vt:lpstr>KZN262</vt:lpstr>
      <vt:lpstr>KZN263</vt:lpstr>
      <vt:lpstr>KZN265</vt:lpstr>
      <vt:lpstr>KZN266</vt:lpstr>
      <vt:lpstr>KZN271</vt:lpstr>
      <vt:lpstr>KZN272</vt:lpstr>
      <vt:lpstr>KZN275</vt:lpstr>
      <vt:lpstr>KZN276</vt:lpstr>
      <vt:lpstr>KZN281</vt:lpstr>
      <vt:lpstr>KZN282</vt:lpstr>
      <vt:lpstr>KZN284</vt:lpstr>
      <vt:lpstr>KZN285</vt:lpstr>
      <vt:lpstr>KZN286</vt:lpstr>
      <vt:lpstr>KZN291</vt:lpstr>
      <vt:lpstr>KZN292</vt:lpstr>
      <vt:lpstr>KZN293</vt:lpstr>
      <vt:lpstr>KZN294</vt:lpstr>
      <vt:lpstr>KZN433</vt:lpstr>
      <vt:lpstr>KZN434</vt:lpstr>
      <vt:lpstr>KZN435</vt:lpstr>
      <vt:lpstr>KZN436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'DC43'!Print_Area</vt:lpstr>
      <vt:lpstr>ETH!Print_Area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Lawrence Gqesha</dc:creator>
  <cp:lastModifiedBy>Kgothatso Matlala</cp:lastModifiedBy>
  <cp:lastPrinted>2022-08-26T12:25:09Z</cp:lastPrinted>
  <dcterms:created xsi:type="dcterms:W3CDTF">2022-08-10T11:59:52Z</dcterms:created>
  <dcterms:modified xsi:type="dcterms:W3CDTF">2022-08-26T12:25:13Z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0x0101009DD41D419059BD48A4F3D2F58962FE1F</vt:lpwstr>
  </property>
</Properties>
</file>