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WC014" sheetId="1" r:id="rId1"/>
  </sheets>
  <definedNames>
    <definedName name="_xlnm.Print_Area" localSheetId="0">'WC014'!$A$1:$AA$45</definedName>
  </definedNames>
  <calcPr calcMode="manual" fullCalcOnLoad="1"/>
</workbook>
</file>

<file path=xl/sharedStrings.xml><?xml version="1.0" encoding="utf-8"?>
<sst xmlns="http://schemas.openxmlformats.org/spreadsheetml/2006/main" count="71" uniqueCount="70">
  <si>
    <t>Western Cape: Saldanha Bay(WC014) - Table C5 Quarterly Budgeted Capital Expenditure by Functional Classification and Funding for 1st Quarter ended 30 September 2017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</si>
  <si>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</si>
  <si>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</si>
  <si>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</si>
  <si>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</si>
  <si>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</si>
  <si>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</si>
  <si>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</si>
  <si>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</si>
  <si>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</si>
  <si>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</si>
  <si>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</si>
  <si>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</si>
  <si>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</si>
  <si>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</si>
  <si>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</si>
  <si>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</si>
  <si>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</si>
  <si>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</si>
  <si>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</si>
  <si>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</si>
  <si>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</si>
  <si>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</si>
  <si>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</si>
  <si>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</si>
  <si>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</si>
  <si>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</si>
  <si>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</si>
  <si>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</si>
  <si>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</si>
  <si>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</si>
  <si>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</si>
  <si>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</si>
  <si>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</si>
  <si>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</si>
  <si>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</si>
  <si>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</si>
  <si>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</si>
  <si>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</si>
  <si>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</si>
  <si>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</si>
  <si>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</si>
  <si>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</si>
  <si>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</si>
  <si>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</si>
  <si>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</si>
  <si>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</si>
  <si>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</si>
  <si>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</si>
  <si>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</si>
  <si>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</si>
  <si>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</si>
  <si>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3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</si>
  <si>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</si>
  <si>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</si>
  <si>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</si>
  <si>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</si>
  <si>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</si>
  <si>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</si>
  <si>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</si>
  <si>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</si>
  <si>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</si>
  <si>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</si>
  <si>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Internallty generated funds</t>
  </si>
  <si>
    <t>Total Capital Funding</t>
  </si>
  <si>
    <t>References</t>
  </si>
  <si>
    <t>3. Capital expenditure by functional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</si>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</sst>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  <xf numFmtId="180" fontId="48" fillId="0" borderId="31" xfId="0" applyNumberFormat="1" applyFont="1" applyFill="1" applyBorder="1" applyAlignment="1" applyProtection="1">
      <alignment/>
      <protection/>
    </xf>
    <xf numFmtId="180" fontId="48" fillId="0" borderId="3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3">
      <selection activeCell="F33" sqref="F33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32" t="s">
        <v>1</v>
      </c>
      <c r="B2" s="1" t="s">
        <v>69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57765726</v>
      </c>
      <c r="F5" s="18">
        <f t="shared" si="0"/>
        <v>57765726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17433528</v>
      </c>
      <c r="Y5" s="18">
        <f t="shared" si="0"/>
        <v>-17433528</v>
      </c>
      <c r="Z5" s="4">
        <f>+IF(X5&lt;&gt;0,+(Y5/X5)*100,0)</f>
        <v>-100</v>
      </c>
      <c r="AA5" s="16">
        <f>SUM(AA6:AA8)</f>
        <v>57765726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57765726</v>
      </c>
      <c r="F7" s="24">
        <v>57765726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17433528</v>
      </c>
      <c r="Y7" s="24">
        <v>-17433528</v>
      </c>
      <c r="Z7" s="7">
        <v>-100</v>
      </c>
      <c r="AA7" s="29">
        <v>57765726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54703484</v>
      </c>
      <c r="F9" s="18">
        <f t="shared" si="1"/>
        <v>54703484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12343946</v>
      </c>
      <c r="Y9" s="18">
        <f t="shared" si="1"/>
        <v>-12343946</v>
      </c>
      <c r="Z9" s="4">
        <f>+IF(X9&lt;&gt;0,+(Y9/X9)*100,0)</f>
        <v>-100</v>
      </c>
      <c r="AA9" s="30">
        <f>SUM(AA10:AA14)</f>
        <v>54703484</v>
      </c>
    </row>
    <row r="10" spans="1:27" ht="12.75">
      <c r="A10" s="5" t="s">
        <v>36</v>
      </c>
      <c r="B10" s="3"/>
      <c r="C10" s="19"/>
      <c r="D10" s="19"/>
      <c r="E10" s="20">
        <v>31162204</v>
      </c>
      <c r="F10" s="21">
        <v>31162204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7885126</v>
      </c>
      <c r="Y10" s="21">
        <v>-7885126</v>
      </c>
      <c r="Z10" s="6">
        <v>-100</v>
      </c>
      <c r="AA10" s="28">
        <v>31162204</v>
      </c>
    </row>
    <row r="11" spans="1:27" ht="12.75">
      <c r="A11" s="5" t="s">
        <v>37</v>
      </c>
      <c r="B11" s="3"/>
      <c r="C11" s="19"/>
      <c r="D11" s="19"/>
      <c r="E11" s="20">
        <v>18941280</v>
      </c>
      <c r="F11" s="21">
        <v>18941280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4383820</v>
      </c>
      <c r="Y11" s="21">
        <v>-4383820</v>
      </c>
      <c r="Z11" s="6">
        <v>-100</v>
      </c>
      <c r="AA11" s="28">
        <v>18941280</v>
      </c>
    </row>
    <row r="12" spans="1:27" ht="12.75">
      <c r="A12" s="5" t="s">
        <v>38</v>
      </c>
      <c r="B12" s="3"/>
      <c r="C12" s="19"/>
      <c r="D12" s="19"/>
      <c r="E12" s="20">
        <v>4300000</v>
      </c>
      <c r="F12" s="21">
        <v>4300000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4300000</v>
      </c>
    </row>
    <row r="13" spans="1:27" ht="12.75">
      <c r="A13" s="5" t="s">
        <v>39</v>
      </c>
      <c r="B13" s="3"/>
      <c r="C13" s="19"/>
      <c r="D13" s="19"/>
      <c r="E13" s="20">
        <v>300000</v>
      </c>
      <c r="F13" s="21">
        <v>300000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75000</v>
      </c>
      <c r="Y13" s="21">
        <v>-75000</v>
      </c>
      <c r="Z13" s="6">
        <v>-100</v>
      </c>
      <c r="AA13" s="28">
        <v>300000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152534560</v>
      </c>
      <c r="F15" s="18">
        <f t="shared" si="2"/>
        <v>152534560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39294290</v>
      </c>
      <c r="Y15" s="18">
        <f t="shared" si="2"/>
        <v>-39294290</v>
      </c>
      <c r="Z15" s="4">
        <f>+IF(X15&lt;&gt;0,+(Y15/X15)*100,0)</f>
        <v>-100</v>
      </c>
      <c r="AA15" s="30">
        <f>SUM(AA16:AA18)</f>
        <v>152534560</v>
      </c>
    </row>
    <row r="16" spans="1:27" ht="12.75">
      <c r="A16" s="5" t="s">
        <v>42</v>
      </c>
      <c r="B16" s="3"/>
      <c r="C16" s="19"/>
      <c r="D16" s="19"/>
      <c r="E16" s="20">
        <v>14836200</v>
      </c>
      <c r="F16" s="21">
        <v>14836200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3703200</v>
      </c>
      <c r="Y16" s="21">
        <v>-3703200</v>
      </c>
      <c r="Z16" s="6">
        <v>-100</v>
      </c>
      <c r="AA16" s="28">
        <v>14836200</v>
      </c>
    </row>
    <row r="17" spans="1:27" ht="12.75">
      <c r="A17" s="5" t="s">
        <v>43</v>
      </c>
      <c r="B17" s="3"/>
      <c r="C17" s="19"/>
      <c r="D17" s="19"/>
      <c r="E17" s="20">
        <v>137698360</v>
      </c>
      <c r="F17" s="21">
        <v>137698360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35591090</v>
      </c>
      <c r="Y17" s="21">
        <v>-35591090</v>
      </c>
      <c r="Z17" s="6">
        <v>-100</v>
      </c>
      <c r="AA17" s="28">
        <v>137698360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301635888</v>
      </c>
      <c r="F19" s="18">
        <f t="shared" si="3"/>
        <v>301635888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79653472</v>
      </c>
      <c r="Y19" s="18">
        <f t="shared" si="3"/>
        <v>-79653472</v>
      </c>
      <c r="Z19" s="4">
        <f>+IF(X19&lt;&gt;0,+(Y19/X19)*100,0)</f>
        <v>-100</v>
      </c>
      <c r="AA19" s="30">
        <f>SUM(AA20:AA23)</f>
        <v>301635888</v>
      </c>
    </row>
    <row r="20" spans="1:27" ht="12.75">
      <c r="A20" s="5" t="s">
        <v>46</v>
      </c>
      <c r="B20" s="3"/>
      <c r="C20" s="19"/>
      <c r="D20" s="19"/>
      <c r="E20" s="20">
        <v>82234104</v>
      </c>
      <c r="F20" s="21">
        <v>82234104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24168026</v>
      </c>
      <c r="Y20" s="21">
        <v>-24168026</v>
      </c>
      <c r="Z20" s="6">
        <v>-100</v>
      </c>
      <c r="AA20" s="28">
        <v>82234104</v>
      </c>
    </row>
    <row r="21" spans="1:27" ht="12.75">
      <c r="A21" s="5" t="s">
        <v>47</v>
      </c>
      <c r="B21" s="3"/>
      <c r="C21" s="19"/>
      <c r="D21" s="19"/>
      <c r="E21" s="20">
        <v>57442288</v>
      </c>
      <c r="F21" s="21">
        <v>57442288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14550572</v>
      </c>
      <c r="Y21" s="21">
        <v>-14550572</v>
      </c>
      <c r="Z21" s="6">
        <v>-100</v>
      </c>
      <c r="AA21" s="28">
        <v>57442288</v>
      </c>
    </row>
    <row r="22" spans="1:27" ht="12.75">
      <c r="A22" s="5" t="s">
        <v>48</v>
      </c>
      <c r="B22" s="3"/>
      <c r="C22" s="22"/>
      <c r="D22" s="22"/>
      <c r="E22" s="23">
        <v>89162024</v>
      </c>
      <c r="F22" s="24">
        <v>89162024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22790506</v>
      </c>
      <c r="Y22" s="24">
        <v>-22790506</v>
      </c>
      <c r="Z22" s="7">
        <v>-100</v>
      </c>
      <c r="AA22" s="29">
        <v>89162024</v>
      </c>
    </row>
    <row r="23" spans="1:27" ht="12.75">
      <c r="A23" s="5" t="s">
        <v>49</v>
      </c>
      <c r="B23" s="3"/>
      <c r="C23" s="19"/>
      <c r="D23" s="19"/>
      <c r="E23" s="20">
        <v>72797472</v>
      </c>
      <c r="F23" s="21">
        <v>72797472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18144368</v>
      </c>
      <c r="Y23" s="21">
        <v>-18144368</v>
      </c>
      <c r="Z23" s="6">
        <v>-100</v>
      </c>
      <c r="AA23" s="28">
        <v>72797472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68">
        <f t="shared" si="4"/>
        <v>566639658</v>
      </c>
      <c r="F25" s="51">
        <f t="shared" si="4"/>
        <v>566639658</v>
      </c>
      <c r="G25" s="51">
        <f t="shared" si="4"/>
        <v>0</v>
      </c>
      <c r="H25" s="51">
        <f t="shared" si="4"/>
        <v>0</v>
      </c>
      <c r="I25" s="51">
        <f t="shared" si="4"/>
        <v>0</v>
      </c>
      <c r="J25" s="51">
        <f t="shared" si="4"/>
        <v>0</v>
      </c>
      <c r="K25" s="51">
        <f t="shared" si="4"/>
        <v>0</v>
      </c>
      <c r="L25" s="51">
        <f t="shared" si="4"/>
        <v>0</v>
      </c>
      <c r="M25" s="51">
        <f t="shared" si="4"/>
        <v>0</v>
      </c>
      <c r="N25" s="51">
        <f t="shared" si="4"/>
        <v>0</v>
      </c>
      <c r="O25" s="51">
        <f t="shared" si="4"/>
        <v>0</v>
      </c>
      <c r="P25" s="51">
        <f t="shared" si="4"/>
        <v>0</v>
      </c>
      <c r="Q25" s="51">
        <f t="shared" si="4"/>
        <v>0</v>
      </c>
      <c r="R25" s="51">
        <f t="shared" si="4"/>
        <v>0</v>
      </c>
      <c r="S25" s="51">
        <f t="shared" si="4"/>
        <v>0</v>
      </c>
      <c r="T25" s="51">
        <f t="shared" si="4"/>
        <v>0</v>
      </c>
      <c r="U25" s="51">
        <f t="shared" si="4"/>
        <v>0</v>
      </c>
      <c r="V25" s="51">
        <f t="shared" si="4"/>
        <v>0</v>
      </c>
      <c r="W25" s="51">
        <f t="shared" si="4"/>
        <v>0</v>
      </c>
      <c r="X25" s="51">
        <f t="shared" si="4"/>
        <v>148725236</v>
      </c>
      <c r="Y25" s="51">
        <f t="shared" si="4"/>
        <v>-148725236</v>
      </c>
      <c r="Z25" s="52">
        <f>+IF(X25&lt;&gt;0,+(Y25/X25)*100,0)</f>
        <v>-100</v>
      </c>
      <c r="AA25" s="53">
        <f>+AA5+AA9+AA15+AA19+AA24</f>
        <v>566639658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4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5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1500000</v>
      </c>
      <c r="Y28" s="21">
        <v>-1500000</v>
      </c>
      <c r="Z28" s="6">
        <v>-100</v>
      </c>
      <c r="AA28" s="19"/>
    </row>
    <row r="29" spans="1:27" ht="12.75">
      <c r="A29" s="55" t="s">
        <v>55</v>
      </c>
      <c r="B29" s="3"/>
      <c r="C29" s="19"/>
      <c r="D29" s="19"/>
      <c r="E29" s="20">
        <v>39895920</v>
      </c>
      <c r="F29" s="21">
        <v>39895920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35633980</v>
      </c>
      <c r="Y29" s="21">
        <v>-35633980</v>
      </c>
      <c r="Z29" s="6">
        <v>-100</v>
      </c>
      <c r="AA29" s="28">
        <v>39895920</v>
      </c>
    </row>
    <row r="30" spans="1:27" ht="12.75">
      <c r="A30" s="55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6" t="s">
        <v>57</v>
      </c>
      <c r="B31" s="3"/>
      <c r="C31" s="19"/>
      <c r="D31" s="19"/>
      <c r="E31" s="20">
        <v>-12000000</v>
      </c>
      <c r="F31" s="21">
        <v>-12000000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4000000</v>
      </c>
      <c r="Y31" s="21">
        <v>-4000000</v>
      </c>
      <c r="Z31" s="6">
        <v>-100</v>
      </c>
      <c r="AA31" s="28">
        <v>-12000000</v>
      </c>
    </row>
    <row r="32" spans="1:27" ht="12.75">
      <c r="A32" s="57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27895920</v>
      </c>
      <c r="F32" s="27">
        <f t="shared" si="5"/>
        <v>27895920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41133980</v>
      </c>
      <c r="Y32" s="27">
        <f t="shared" si="5"/>
        <v>-41133980</v>
      </c>
      <c r="Z32" s="13">
        <f>+IF(X32&lt;&gt;0,+(Y32/X32)*100,0)</f>
        <v>-100</v>
      </c>
      <c r="AA32" s="31">
        <f>SUM(AA28:AA31)</f>
        <v>27895920</v>
      </c>
    </row>
    <row r="33" spans="1:27" ht="12.75">
      <c r="A33" s="58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8" t="s">
        <v>61</v>
      </c>
      <c r="B34" s="3" t="s">
        <v>62</v>
      </c>
      <c r="C34" s="19"/>
      <c r="D34" s="19"/>
      <c r="E34" s="20">
        <v>71292256</v>
      </c>
      <c r="F34" s="21">
        <v>71292256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19103064</v>
      </c>
      <c r="Y34" s="21">
        <v>-19103064</v>
      </c>
      <c r="Z34" s="6">
        <v>-100</v>
      </c>
      <c r="AA34" s="28">
        <v>71292256</v>
      </c>
    </row>
    <row r="35" spans="1:27" ht="12.75">
      <c r="A35" s="58" t="s">
        <v>63</v>
      </c>
      <c r="B35" s="3"/>
      <c r="C35" s="19"/>
      <c r="D35" s="19"/>
      <c r="E35" s="20">
        <v>309054306</v>
      </c>
      <c r="F35" s="21">
        <v>309054306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79838898</v>
      </c>
      <c r="Y35" s="21">
        <v>-79838898</v>
      </c>
      <c r="Z35" s="6">
        <v>-100</v>
      </c>
      <c r="AA35" s="28">
        <v>309054306</v>
      </c>
    </row>
    <row r="36" spans="1:27" ht="12.75">
      <c r="A36" s="59" t="s">
        <v>64</v>
      </c>
      <c r="B36" s="10"/>
      <c r="C36" s="60">
        <f aca="true" t="shared" si="6" ref="C36:Y36">SUM(C32:C35)</f>
        <v>0</v>
      </c>
      <c r="D36" s="60">
        <f>SUM(D32:D35)</f>
        <v>0</v>
      </c>
      <c r="E36" s="69">
        <f t="shared" si="6"/>
        <v>408242482</v>
      </c>
      <c r="F36" s="61">
        <f t="shared" si="6"/>
        <v>408242482</v>
      </c>
      <c r="G36" s="61">
        <f t="shared" si="6"/>
        <v>0</v>
      </c>
      <c r="H36" s="61">
        <f t="shared" si="6"/>
        <v>0</v>
      </c>
      <c r="I36" s="61">
        <f t="shared" si="6"/>
        <v>0</v>
      </c>
      <c r="J36" s="61">
        <f t="shared" si="6"/>
        <v>0</v>
      </c>
      <c r="K36" s="61">
        <f t="shared" si="6"/>
        <v>0</v>
      </c>
      <c r="L36" s="61">
        <f t="shared" si="6"/>
        <v>0</v>
      </c>
      <c r="M36" s="61">
        <f t="shared" si="6"/>
        <v>0</v>
      </c>
      <c r="N36" s="61">
        <f t="shared" si="6"/>
        <v>0</v>
      </c>
      <c r="O36" s="61">
        <f t="shared" si="6"/>
        <v>0</v>
      </c>
      <c r="P36" s="61">
        <f t="shared" si="6"/>
        <v>0</v>
      </c>
      <c r="Q36" s="61">
        <f t="shared" si="6"/>
        <v>0</v>
      </c>
      <c r="R36" s="61">
        <f t="shared" si="6"/>
        <v>0</v>
      </c>
      <c r="S36" s="61">
        <f t="shared" si="6"/>
        <v>0</v>
      </c>
      <c r="T36" s="61">
        <f t="shared" si="6"/>
        <v>0</v>
      </c>
      <c r="U36" s="61">
        <f t="shared" si="6"/>
        <v>0</v>
      </c>
      <c r="V36" s="61">
        <f t="shared" si="6"/>
        <v>0</v>
      </c>
      <c r="W36" s="61">
        <f t="shared" si="6"/>
        <v>0</v>
      </c>
      <c r="X36" s="61">
        <f t="shared" si="6"/>
        <v>140075942</v>
      </c>
      <c r="Y36" s="61">
        <f t="shared" si="6"/>
        <v>-140075942</v>
      </c>
      <c r="Z36" s="62">
        <f>+IF(X36&lt;&gt;0,+(Y36/X36)*100,0)</f>
        <v>-100</v>
      </c>
      <c r="AA36" s="63">
        <f>SUM(AA32:AA35)</f>
        <v>408242482</v>
      </c>
    </row>
    <row r="37" spans="1:27" ht="12.75">
      <c r="A37" s="14" t="s">
        <v>65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ht="12.75">
      <c r="A38" s="65" t="s">
        <v>66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2.75">
      <c r="A39" s="15" t="s">
        <v>67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2.75">
      <c r="A40" s="15" t="s">
        <v>68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created xsi:type="dcterms:W3CDTF">2017-03-02T05:41:51Z</dcterms:created>
  <dcterms:modified xsi:type="dcterms:W3CDTF">2017-03-02T05:42:38Z</dcterms:modified>
  <cp:category/>
  <cp:version/>
  <cp:contentType/>
  <cp:contentStatus/>
</cp:coreProperties>
</file>