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DC1" sheetId="1" r:id="rId1"/>
  </sheets>
  <definedNames>
    <definedName name="_xlnm.Print_Area" localSheetId="0">'DC1'!$A$1:$BP$54</definedName>
  </definedNames>
  <calcPr fullCalcOnLoad="1"/>
</workbook>
</file>

<file path=xl/sharedStrings.xml><?xml version="1.0" encoding="utf-8"?>
<sst xmlns="http://schemas.openxmlformats.org/spreadsheetml/2006/main" count="118" uniqueCount="112">
  <si>
    <t>Western Cape: West Coast(DC1) - Table C6 Quarterly Budget Statement - Financial Position Comparison for 3rd Quarter ended 31 March 2018</t>
  </si>
  <si>
    <t>Description</t>
  </si>
  <si>
    <t>2016/17</t>
  </si>
  <si>
    <t>2017/18</t>
  </si>
  <si>
    <t>Budget year 2017/18</t>
  </si>
  <si>
    <t>R thousands</t>
  </si>
  <si>
    <t>1</t>
  </si>
  <si>
    <t>Audited Outcome BR</t>
  </si>
  <si>
    <t>Audited Outcome MSCOA</t>
  </si>
  <si>
    <t>Audited Outcome Diff</t>
  </si>
  <si>
    <t>Original Budget BR</t>
  </si>
  <si>
    <t>Original Budget MSCOA</t>
  </si>
  <si>
    <t>Original Budget Diff</t>
  </si>
  <si>
    <t>Adjusted Budget BR</t>
  </si>
  <si>
    <t>Adjusted Budget MSCOA</t>
  </si>
  <si>
    <t>Adjusted Budget Diff</t>
  </si>
  <si>
    <t>M01 July Actual BR</t>
  </si>
  <si>
    <t>M01 July Actual MSCOA</t>
  </si>
  <si>
    <t>M01 July Actual Diff</t>
  </si>
  <si>
    <t>M02 Aug Actual BR</t>
  </si>
  <si>
    <t>M02 Aug Actual MSCOA</t>
  </si>
  <si>
    <t>M02 Aug Actual Diff</t>
  </si>
  <si>
    <t>M03 Sept Actual BR</t>
  </si>
  <si>
    <t>M03 Sept Actual MSCOA</t>
  </si>
  <si>
    <t>M03 Sept Actual Diff</t>
  </si>
  <si>
    <t>Q1 Sept Actual BR</t>
  </si>
  <si>
    <t>Q1 Sept Actual MSCOA</t>
  </si>
  <si>
    <t>Q1 Sept Actual Diff</t>
  </si>
  <si>
    <t>M04 Oct Actual BR</t>
  </si>
  <si>
    <t>M04 Oct Actual MSCOA</t>
  </si>
  <si>
    <t>M04 Oct Actual Diff</t>
  </si>
  <si>
    <t>M05 Nov Actual BR</t>
  </si>
  <si>
    <t>M05 Nov Actual MSCOA</t>
  </si>
  <si>
    <t>M05 Nov Actual Diff</t>
  </si>
  <si>
    <t>M06 Dec Actual BR</t>
  </si>
  <si>
    <t>M06 Dec Actual MSCOA</t>
  </si>
  <si>
    <t>M06 Dec Actual Diff</t>
  </si>
  <si>
    <t>Q2 Dec Actual BR</t>
  </si>
  <si>
    <t>Q2 Dec Actual MSCOA</t>
  </si>
  <si>
    <t>Q2 Dec Actual Diff</t>
  </si>
  <si>
    <t>M07 Jan Actual BR</t>
  </si>
  <si>
    <t>M07 Jan Actual MSCOA</t>
  </si>
  <si>
    <t>M07 Jan Actual Diff</t>
  </si>
  <si>
    <t>M08 Feb Actual BR</t>
  </si>
  <si>
    <t>M08 Feb Actual MSCOA</t>
  </si>
  <si>
    <t>M08 Feb Actual Diff</t>
  </si>
  <si>
    <t>M09 Mar Actual BR</t>
  </si>
  <si>
    <t>M09 Mar Actual MSCOA</t>
  </si>
  <si>
    <t>M09 Mar Actual Diff</t>
  </si>
  <si>
    <t>Q3 Mar Actual BR</t>
  </si>
  <si>
    <t>Q3 Mar Actual MSCOA</t>
  </si>
  <si>
    <t>Q3 Mar Actual Diff</t>
  </si>
  <si>
    <t>M10 Apr Actual BR</t>
  </si>
  <si>
    <t>M10 Apr Actual MSCOA</t>
  </si>
  <si>
    <t>M10 Apr Actual Diff</t>
  </si>
  <si>
    <t>M11 May Actual BR</t>
  </si>
  <si>
    <t>M11 May Actual MSCOA</t>
  </si>
  <si>
    <t>M11 May Actual Diff</t>
  </si>
  <si>
    <t>M12 June Actual BR</t>
  </si>
  <si>
    <t>M12 June Actual MSCOA</t>
  </si>
  <si>
    <t>M12 June Actual Diff</t>
  </si>
  <si>
    <t>Q4 June Actual BR</t>
  </si>
  <si>
    <t>Q4 June Actual MSCOA</t>
  </si>
  <si>
    <t>Q4 June Actual Diff</t>
  </si>
  <si>
    <t>YTD Actual BR</t>
  </si>
  <si>
    <t>YTD Actual MSCOA</t>
  </si>
  <si>
    <t>YTD Actual Diff</t>
  </si>
  <si>
    <t>YTD Budget BR</t>
  </si>
  <si>
    <t>YTD Budget MSCOA</t>
  </si>
  <si>
    <t>YTD Budget Diff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</si>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</sst>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#,###,;\(#,###,\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1" fontId="2" fillId="0" borderId="18" xfId="0" applyNumberFormat="1" applyFont="1" applyFill="1" applyBorder="1" applyAlignment="1" applyProtection="1">
      <alignment horizontal="center"/>
      <protection/>
    </xf>
    <xf numFmtId="171" fontId="2" fillId="0" borderId="19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171" fontId="3" fillId="0" borderId="20" xfId="0" applyNumberFormat="1" applyFont="1" applyFill="1" applyBorder="1" applyAlignment="1" applyProtection="1">
      <alignment/>
      <protection/>
    </xf>
    <xf numFmtId="171" fontId="3" fillId="0" borderId="21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 indent="1"/>
      <protection/>
    </xf>
    <xf numFmtId="171" fontId="3" fillId="0" borderId="20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/>
      <protection/>
    </xf>
    <xf numFmtId="171" fontId="2" fillId="0" borderId="24" xfId="0" applyNumberFormat="1" applyFont="1" applyFill="1" applyBorder="1" applyAlignment="1" applyProtection="1">
      <alignment/>
      <protection/>
    </xf>
    <xf numFmtId="171" fontId="2" fillId="0" borderId="25" xfId="0" applyNumberFormat="1" applyFont="1" applyFill="1" applyBorder="1" applyAlignment="1" applyProtection="1">
      <alignment/>
      <protection/>
    </xf>
    <xf numFmtId="171" fontId="2" fillId="0" borderId="26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1" fontId="2" fillId="0" borderId="28" xfId="0" applyNumberFormat="1" applyFont="1" applyFill="1" applyBorder="1" applyAlignment="1" applyProtection="1">
      <alignment/>
      <protection/>
    </xf>
    <xf numFmtId="171" fontId="2" fillId="0" borderId="29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171" fontId="2" fillId="0" borderId="13" xfId="0" applyNumberFormat="1" applyFont="1" applyFill="1" applyBorder="1" applyAlignment="1" applyProtection="1">
      <alignment/>
      <protection/>
    </xf>
    <xf numFmtId="171" fontId="2" fillId="0" borderId="15" xfId="0" applyNumberFormat="1" applyFont="1" applyFill="1" applyBorder="1" applyAlignment="1" applyProtection="1">
      <alignment/>
      <protection/>
    </xf>
    <xf numFmtId="171" fontId="2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1" fontId="2" fillId="0" borderId="14" xfId="0" applyNumberFormat="1" applyFont="1" applyFill="1" applyBorder="1" applyAlignment="1" applyProtection="1">
      <alignment/>
      <protection/>
    </xf>
    <xf numFmtId="171" fontId="2" fillId="0" borderId="16" xfId="0" applyNumberFormat="1" applyFont="1" applyFill="1" applyBorder="1" applyAlignment="1" applyProtection="1">
      <alignment/>
      <protection/>
    </xf>
    <xf numFmtId="171" fontId="2" fillId="0" borderId="32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9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/>
      <protection/>
    </xf>
    <xf numFmtId="0" fontId="2" fillId="0" borderId="33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171" fontId="2" fillId="3" borderId="38" xfId="0" applyNumberFormat="1" applyFont="1" applyFill="1" applyBorder="1" applyAlignment="1" applyProtection="1">
      <alignment horizontal="center"/>
      <protection/>
    </xf>
    <xf numFmtId="171" fontId="3" fillId="3" borderId="39" xfId="0" applyNumberFormat="1" applyFont="1" applyFill="1" applyBorder="1" applyAlignment="1" applyProtection="1">
      <alignment/>
      <protection/>
    </xf>
    <xf numFmtId="171" fontId="2" fillId="3" borderId="40" xfId="0" applyNumberFormat="1" applyFont="1" applyFill="1" applyBorder="1" applyAlignment="1" applyProtection="1">
      <alignment/>
      <protection/>
    </xf>
    <xf numFmtId="171" fontId="2" fillId="3" borderId="41" xfId="0" applyNumberFormat="1" applyFont="1" applyFill="1" applyBorder="1" applyAlignment="1" applyProtection="1">
      <alignment/>
      <protection/>
    </xf>
    <xf numFmtId="171" fontId="2" fillId="3" borderId="42" xfId="0" applyNumberFormat="1" applyFont="1" applyFill="1" applyBorder="1" applyAlignment="1" applyProtection="1">
      <alignment/>
      <protection/>
    </xf>
    <xf numFmtId="171" fontId="2" fillId="3" borderId="43" xfId="0" applyNumberFormat="1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171" fontId="2" fillId="3" borderId="10" xfId="0" applyNumberFormat="1" applyFont="1" applyFill="1" applyBorder="1" applyAlignment="1" applyProtection="1">
      <alignment horizontal="center"/>
      <protection/>
    </xf>
    <xf numFmtId="171" fontId="3" fillId="3" borderId="20" xfId="0" applyNumberFormat="1" applyFont="1" applyFill="1" applyBorder="1" applyAlignment="1" applyProtection="1">
      <alignment/>
      <protection/>
    </xf>
    <xf numFmtId="171" fontId="3" fillId="3" borderId="20" xfId="42" applyNumberFormat="1" applyFont="1" applyFill="1" applyBorder="1" applyAlignment="1" applyProtection="1">
      <alignment/>
      <protection/>
    </xf>
    <xf numFmtId="171" fontId="2" fillId="3" borderId="24" xfId="0" applyNumberFormat="1" applyFont="1" applyFill="1" applyBorder="1" applyAlignment="1" applyProtection="1">
      <alignment/>
      <protection/>
    </xf>
    <xf numFmtId="171" fontId="2" fillId="3" borderId="28" xfId="0" applyNumberFormat="1" applyFont="1" applyFill="1" applyBorder="1" applyAlignment="1" applyProtection="1">
      <alignment/>
      <protection/>
    </xf>
    <xf numFmtId="171" fontId="2" fillId="3" borderId="13" xfId="0" applyNumberFormat="1" applyFont="1" applyFill="1" applyBorder="1" applyAlignment="1" applyProtection="1">
      <alignment/>
      <protection/>
    </xf>
    <xf numFmtId="171" fontId="2" fillId="3" borderId="14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171" fontId="2" fillId="33" borderId="10" xfId="0" applyNumberFormat="1" applyFont="1" applyFill="1" applyBorder="1" applyAlignment="1" applyProtection="1">
      <alignment horizontal="center"/>
      <protection/>
    </xf>
    <xf numFmtId="171" fontId="3" fillId="33" borderId="20" xfId="0" applyNumberFormat="1" applyFont="1" applyFill="1" applyBorder="1" applyAlignment="1" applyProtection="1">
      <alignment/>
      <protection/>
    </xf>
    <xf numFmtId="171" fontId="2" fillId="33" borderId="24" xfId="0" applyNumberFormat="1" applyFont="1" applyFill="1" applyBorder="1" applyAlignment="1" applyProtection="1">
      <alignment/>
      <protection/>
    </xf>
    <xf numFmtId="171" fontId="2" fillId="33" borderId="28" xfId="0" applyNumberFormat="1" applyFont="1" applyFill="1" applyBorder="1" applyAlignment="1" applyProtection="1">
      <alignment/>
      <protection/>
    </xf>
    <xf numFmtId="171" fontId="2" fillId="33" borderId="13" xfId="0" applyNumberFormat="1" applyFont="1" applyFill="1" applyBorder="1" applyAlignment="1" applyProtection="1">
      <alignment/>
      <protection/>
    </xf>
    <xf numFmtId="171" fontId="2" fillId="33" borderId="14" xfId="0" applyNumberFormat="1" applyFont="1" applyFill="1" applyBorder="1" applyAlignment="1" applyProtection="1">
      <alignment/>
      <protection/>
    </xf>
    <xf numFmtId="171" fontId="3" fillId="33" borderId="20" xfId="42" applyNumberFormat="1" applyFont="1" applyFill="1" applyBorder="1" applyAlignment="1" applyProtection="1">
      <alignment/>
      <protection/>
    </xf>
    <xf numFmtId="0" fontId="26" fillId="0" borderId="44" xfId="0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8" width="9.7109375" style="0" hidden="1" customWidth="1"/>
    <col min="9" max="14" width="9.7109375" style="0" customWidth="1"/>
    <col min="15" max="23" width="9.7109375" style="0" hidden="1" customWidth="1"/>
    <col min="24" max="26" width="9.7109375" style="0" customWidth="1"/>
    <col min="27" max="35" width="9.7109375" style="0" hidden="1" customWidth="1"/>
    <col min="36" max="38" width="9.7109375" style="0" customWidth="1"/>
    <col min="39" max="47" width="9.7109375" style="0" hidden="1" customWidth="1"/>
    <col min="48" max="50" width="9.7109375" style="0" customWidth="1"/>
    <col min="51" max="68" width="9.7109375" style="0" hidden="1" customWidth="1"/>
  </cols>
  <sheetData>
    <row r="1" spans="1:68" s="79" customFormat="1" ht="18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</row>
    <row r="2" spans="1:68" ht="24.75" customHeight="1">
      <c r="A2" s="2" t="s">
        <v>1</v>
      </c>
      <c r="B2" s="1" t="s">
        <v>111</v>
      </c>
      <c r="C2" s="48" t="s">
        <v>2</v>
      </c>
      <c r="D2" s="49"/>
      <c r="E2" s="50"/>
      <c r="F2" s="48" t="s">
        <v>3</v>
      </c>
      <c r="G2" s="49"/>
      <c r="H2" s="50"/>
      <c r="I2" s="51" t="s">
        <v>4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4"/>
    </row>
    <row r="3" spans="1:68" ht="34.5" customHeight="1">
      <c r="A3" s="3" t="s">
        <v>5</v>
      </c>
      <c r="B3" s="4" t="s">
        <v>6</v>
      </c>
      <c r="C3" s="5" t="s">
        <v>7</v>
      </c>
      <c r="D3" s="5" t="s">
        <v>8</v>
      </c>
      <c r="E3" s="6" t="s">
        <v>9</v>
      </c>
      <c r="F3" s="5" t="s">
        <v>7</v>
      </c>
      <c r="G3" s="5" t="s">
        <v>8</v>
      </c>
      <c r="H3" s="6" t="s">
        <v>9</v>
      </c>
      <c r="I3" s="55" t="s">
        <v>10</v>
      </c>
      <c r="J3" s="70" t="s">
        <v>11</v>
      </c>
      <c r="K3" s="5" t="s">
        <v>12</v>
      </c>
      <c r="L3" s="62" t="s">
        <v>13</v>
      </c>
      <c r="M3" s="70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62" t="s">
        <v>25</v>
      </c>
      <c r="Y3" s="70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62" t="s">
        <v>37</v>
      </c>
      <c r="AK3" s="70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62" t="s">
        <v>49</v>
      </c>
      <c r="AW3" s="70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65</v>
      </c>
      <c r="BM3" s="5" t="s">
        <v>66</v>
      </c>
      <c r="BN3" s="5" t="s">
        <v>67</v>
      </c>
      <c r="BO3" s="5" t="s">
        <v>68</v>
      </c>
      <c r="BP3" s="7" t="s">
        <v>69</v>
      </c>
    </row>
    <row r="4" spans="1:68" ht="13.5">
      <c r="A4" s="8" t="s">
        <v>70</v>
      </c>
      <c r="B4" s="9"/>
      <c r="C4" s="10"/>
      <c r="D4" s="10"/>
      <c r="E4" s="11"/>
      <c r="F4" s="10"/>
      <c r="G4" s="10"/>
      <c r="H4" s="11"/>
      <c r="I4" s="56"/>
      <c r="J4" s="71"/>
      <c r="K4" s="10"/>
      <c r="L4" s="63"/>
      <c r="M4" s="71"/>
      <c r="N4" s="10"/>
      <c r="O4" s="10"/>
      <c r="P4" s="10"/>
      <c r="Q4" s="10"/>
      <c r="R4" s="10"/>
      <c r="S4" s="10"/>
      <c r="T4" s="10"/>
      <c r="U4" s="10"/>
      <c r="V4" s="10"/>
      <c r="W4" s="10"/>
      <c r="X4" s="63"/>
      <c r="Y4" s="7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63"/>
      <c r="AK4" s="71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63"/>
      <c r="AW4" s="71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2"/>
    </row>
    <row r="5" spans="1:68" ht="13.5">
      <c r="A5" s="8" t="s">
        <v>71</v>
      </c>
      <c r="B5" s="13"/>
      <c r="C5" s="14"/>
      <c r="D5" s="14"/>
      <c r="E5" s="15"/>
      <c r="F5" s="14"/>
      <c r="G5" s="14"/>
      <c r="H5" s="15"/>
      <c r="I5" s="57"/>
      <c r="J5" s="72"/>
      <c r="K5" s="14"/>
      <c r="L5" s="64"/>
      <c r="M5" s="72"/>
      <c r="N5" s="14"/>
      <c r="O5" s="14"/>
      <c r="P5" s="14"/>
      <c r="Q5" s="14"/>
      <c r="R5" s="14"/>
      <c r="S5" s="14"/>
      <c r="T5" s="14"/>
      <c r="U5" s="14"/>
      <c r="V5" s="14"/>
      <c r="W5" s="14"/>
      <c r="X5" s="64"/>
      <c r="Y5" s="7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64"/>
      <c r="AK5" s="72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64"/>
      <c r="AW5" s="72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6"/>
    </row>
    <row r="6" spans="1:68" ht="13.5">
      <c r="A6" s="17" t="s">
        <v>72</v>
      </c>
      <c r="B6" s="13"/>
      <c r="C6" s="14">
        <v>234434001</v>
      </c>
      <c r="D6" s="14"/>
      <c r="E6" s="15">
        <v>234434001</v>
      </c>
      <c r="F6" s="14"/>
      <c r="G6" s="14"/>
      <c r="H6" s="15"/>
      <c r="I6" s="57">
        <v>231521363</v>
      </c>
      <c r="J6" s="72">
        <v>225862763</v>
      </c>
      <c r="K6" s="14">
        <v>5658600</v>
      </c>
      <c r="L6" s="64">
        <v>231021363</v>
      </c>
      <c r="M6" s="72">
        <v>227839941</v>
      </c>
      <c r="N6" s="14">
        <v>3181422</v>
      </c>
      <c r="O6" s="14">
        <v>260860351</v>
      </c>
      <c r="P6" s="14">
        <v>-193573648</v>
      </c>
      <c r="Q6" s="14">
        <v>454433999</v>
      </c>
      <c r="R6" s="14">
        <v>277238130</v>
      </c>
      <c r="S6" s="14">
        <v>16269078</v>
      </c>
      <c r="T6" s="14">
        <v>260969052</v>
      </c>
      <c r="U6" s="14">
        <v>275171570</v>
      </c>
      <c r="V6" s="14">
        <v>-1957861</v>
      </c>
      <c r="W6" s="14">
        <v>277129431</v>
      </c>
      <c r="X6" s="64">
        <v>275171570</v>
      </c>
      <c r="Y6" s="72">
        <v>-1957861</v>
      </c>
      <c r="Z6" s="14">
        <v>277129431</v>
      </c>
      <c r="AA6" s="14">
        <v>263745998</v>
      </c>
      <c r="AB6" s="14">
        <v>-11425573</v>
      </c>
      <c r="AC6" s="14">
        <v>275171571</v>
      </c>
      <c r="AD6" s="14">
        <v>249614390</v>
      </c>
      <c r="AE6" s="14">
        <v>-14131608</v>
      </c>
      <c r="AF6" s="14">
        <v>263745998</v>
      </c>
      <c r="AG6" s="14">
        <v>261381958</v>
      </c>
      <c r="AH6" s="14">
        <v>6767567</v>
      </c>
      <c r="AI6" s="14">
        <v>254614391</v>
      </c>
      <c r="AJ6" s="64">
        <v>261381958</v>
      </c>
      <c r="AK6" s="72">
        <v>6767567</v>
      </c>
      <c r="AL6" s="14">
        <v>254614391</v>
      </c>
      <c r="AM6" s="14">
        <v>258665141</v>
      </c>
      <c r="AN6" s="14">
        <v>-4863893</v>
      </c>
      <c r="AO6" s="14">
        <v>263529034</v>
      </c>
      <c r="AP6" s="14">
        <v>252970146</v>
      </c>
      <c r="AQ6" s="14">
        <v>-5694996</v>
      </c>
      <c r="AR6" s="14">
        <v>258665142</v>
      </c>
      <c r="AS6" s="14">
        <v>268049638</v>
      </c>
      <c r="AT6" s="14">
        <v>15079492</v>
      </c>
      <c r="AU6" s="14">
        <v>252970146</v>
      </c>
      <c r="AV6" s="64">
        <v>268049638</v>
      </c>
      <c r="AW6" s="72">
        <v>15079492</v>
      </c>
      <c r="AX6" s="14">
        <v>252970146</v>
      </c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>
        <v>268049638</v>
      </c>
      <c r="BL6" s="14">
        <v>15079492</v>
      </c>
      <c r="BM6" s="14">
        <v>252970146</v>
      </c>
      <c r="BN6" s="14">
        <v>173266022</v>
      </c>
      <c r="BO6" s="14">
        <v>28705997</v>
      </c>
      <c r="BP6" s="16">
        <v>144560025</v>
      </c>
    </row>
    <row r="7" spans="1:68" ht="13.5">
      <c r="A7" s="17" t="s">
        <v>73</v>
      </c>
      <c r="B7" s="13"/>
      <c r="C7" s="14"/>
      <c r="D7" s="14"/>
      <c r="E7" s="15"/>
      <c r="F7" s="14"/>
      <c r="G7" s="14"/>
      <c r="H7" s="15"/>
      <c r="I7" s="57"/>
      <c r="J7" s="72">
        <v>-1754000</v>
      </c>
      <c r="K7" s="14">
        <v>1754000</v>
      </c>
      <c r="L7" s="64"/>
      <c r="M7" s="72">
        <v>10650000</v>
      </c>
      <c r="N7" s="14">
        <v>-10650000</v>
      </c>
      <c r="O7" s="14"/>
      <c r="P7" s="14">
        <v>220000000</v>
      </c>
      <c r="Q7" s="14">
        <v>-220000000</v>
      </c>
      <c r="R7" s="14"/>
      <c r="S7" s="14"/>
      <c r="T7" s="14"/>
      <c r="U7" s="14"/>
      <c r="V7" s="14"/>
      <c r="W7" s="14"/>
      <c r="X7" s="64"/>
      <c r="Y7" s="72"/>
      <c r="Z7" s="14"/>
      <c r="AA7" s="14"/>
      <c r="AB7" s="14"/>
      <c r="AC7" s="14"/>
      <c r="AD7" s="14"/>
      <c r="AE7" s="14"/>
      <c r="AF7" s="14"/>
      <c r="AG7" s="14"/>
      <c r="AH7" s="14">
        <v>5000000</v>
      </c>
      <c r="AI7" s="14">
        <v>-5000000</v>
      </c>
      <c r="AJ7" s="64"/>
      <c r="AK7" s="72">
        <v>5000000</v>
      </c>
      <c r="AL7" s="14">
        <v>-5000000</v>
      </c>
      <c r="AM7" s="14"/>
      <c r="AN7" s="14">
        <v>2147077</v>
      </c>
      <c r="AO7" s="14">
        <v>-2147077</v>
      </c>
      <c r="AP7" s="14"/>
      <c r="AQ7" s="14"/>
      <c r="AR7" s="14"/>
      <c r="AS7" s="14"/>
      <c r="AT7" s="14"/>
      <c r="AU7" s="14"/>
      <c r="AV7" s="64"/>
      <c r="AW7" s="72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>
        <v>4116705</v>
      </c>
      <c r="BP7" s="16">
        <v>-4116705</v>
      </c>
    </row>
    <row r="8" spans="1:68" ht="13.5">
      <c r="A8" s="17" t="s">
        <v>74</v>
      </c>
      <c r="B8" s="13"/>
      <c r="C8" s="14">
        <v>3950639</v>
      </c>
      <c r="D8" s="14"/>
      <c r="E8" s="15">
        <v>3950639</v>
      </c>
      <c r="F8" s="14"/>
      <c r="G8" s="14"/>
      <c r="H8" s="15"/>
      <c r="I8" s="57">
        <v>4203796</v>
      </c>
      <c r="J8" s="72">
        <v>4203796</v>
      </c>
      <c r="K8" s="14"/>
      <c r="L8" s="64">
        <v>4203796</v>
      </c>
      <c r="M8" s="72">
        <v>9665902</v>
      </c>
      <c r="N8" s="14">
        <v>-5462106</v>
      </c>
      <c r="O8" s="14">
        <v>14400352</v>
      </c>
      <c r="P8" s="14">
        <v>5257950</v>
      </c>
      <c r="Q8" s="14">
        <v>9142402</v>
      </c>
      <c r="R8" s="14">
        <v>9941925</v>
      </c>
      <c r="S8" s="14">
        <v>-4473425</v>
      </c>
      <c r="T8" s="14">
        <v>14415350</v>
      </c>
      <c r="U8" s="14">
        <v>9519665</v>
      </c>
      <c r="V8" s="14">
        <v>-413955</v>
      </c>
      <c r="W8" s="14">
        <v>9933620</v>
      </c>
      <c r="X8" s="64">
        <v>9519665</v>
      </c>
      <c r="Y8" s="72">
        <v>-413955</v>
      </c>
      <c r="Z8" s="14">
        <v>9933620</v>
      </c>
      <c r="AA8" s="14">
        <v>9111555</v>
      </c>
      <c r="AB8" s="14">
        <v>-408109</v>
      </c>
      <c r="AC8" s="14">
        <v>9519664</v>
      </c>
      <c r="AD8" s="14">
        <v>8652108</v>
      </c>
      <c r="AE8" s="14">
        <v>-459448</v>
      </c>
      <c r="AF8" s="14">
        <v>9111556</v>
      </c>
      <c r="AG8" s="14">
        <v>9406647</v>
      </c>
      <c r="AH8" s="14">
        <v>754540</v>
      </c>
      <c r="AI8" s="14">
        <v>8652107</v>
      </c>
      <c r="AJ8" s="64">
        <v>9406647</v>
      </c>
      <c r="AK8" s="72">
        <v>754540</v>
      </c>
      <c r="AL8" s="14">
        <v>8652107</v>
      </c>
      <c r="AM8" s="14">
        <v>9967539</v>
      </c>
      <c r="AN8" s="14">
        <v>560890</v>
      </c>
      <c r="AO8" s="14">
        <v>9406649</v>
      </c>
      <c r="AP8" s="14">
        <v>10023725</v>
      </c>
      <c r="AQ8" s="14">
        <v>56185</v>
      </c>
      <c r="AR8" s="14">
        <v>9967540</v>
      </c>
      <c r="AS8" s="14">
        <v>9168442</v>
      </c>
      <c r="AT8" s="14">
        <v>-855282</v>
      </c>
      <c r="AU8" s="14">
        <v>10023724</v>
      </c>
      <c r="AV8" s="64">
        <v>9168442</v>
      </c>
      <c r="AW8" s="72">
        <v>-855282</v>
      </c>
      <c r="AX8" s="14">
        <v>10023724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>
        <v>9168442</v>
      </c>
      <c r="BL8" s="14">
        <v>-855282</v>
      </c>
      <c r="BM8" s="14">
        <v>10023724</v>
      </c>
      <c r="BN8" s="14">
        <v>3152847</v>
      </c>
      <c r="BO8" s="14">
        <v>-1126489</v>
      </c>
      <c r="BP8" s="16">
        <v>4279336</v>
      </c>
    </row>
    <row r="9" spans="1:68" ht="13.5">
      <c r="A9" s="17" t="s">
        <v>75</v>
      </c>
      <c r="B9" s="13"/>
      <c r="C9" s="14">
        <v>28076833</v>
      </c>
      <c r="D9" s="14"/>
      <c r="E9" s="15">
        <v>28076833</v>
      </c>
      <c r="F9" s="14"/>
      <c r="G9" s="14"/>
      <c r="H9" s="15"/>
      <c r="I9" s="57"/>
      <c r="J9" s="72"/>
      <c r="K9" s="14"/>
      <c r="L9" s="64"/>
      <c r="M9" s="72">
        <v>23475499</v>
      </c>
      <c r="N9" s="14">
        <v>-23475499</v>
      </c>
      <c r="O9" s="14">
        <v>24975357</v>
      </c>
      <c r="P9" s="14">
        <v>829058</v>
      </c>
      <c r="Q9" s="14">
        <v>24146299</v>
      </c>
      <c r="R9" s="14">
        <v>7975946</v>
      </c>
      <c r="S9" s="14">
        <v>-17426849</v>
      </c>
      <c r="T9" s="14">
        <v>25402795</v>
      </c>
      <c r="U9" s="14">
        <v>9657746</v>
      </c>
      <c r="V9" s="14">
        <v>1995207</v>
      </c>
      <c r="W9" s="14">
        <v>7662539</v>
      </c>
      <c r="X9" s="64">
        <v>9657746</v>
      </c>
      <c r="Y9" s="72">
        <v>1995207</v>
      </c>
      <c r="Z9" s="14">
        <v>7662539</v>
      </c>
      <c r="AA9" s="14">
        <v>22755728</v>
      </c>
      <c r="AB9" s="14">
        <v>13116803</v>
      </c>
      <c r="AC9" s="14">
        <v>9638925</v>
      </c>
      <c r="AD9" s="14">
        <v>19867137</v>
      </c>
      <c r="AE9" s="14">
        <v>-1418012</v>
      </c>
      <c r="AF9" s="14">
        <v>21285149</v>
      </c>
      <c r="AG9" s="14">
        <v>15424385</v>
      </c>
      <c r="AH9" s="14">
        <v>-4890822</v>
      </c>
      <c r="AI9" s="14">
        <v>20315207</v>
      </c>
      <c r="AJ9" s="64">
        <v>15424385</v>
      </c>
      <c r="AK9" s="72">
        <v>-4890822</v>
      </c>
      <c r="AL9" s="14">
        <v>20315207</v>
      </c>
      <c r="AM9" s="14">
        <v>26690194</v>
      </c>
      <c r="AN9" s="14">
        <v>11965218</v>
      </c>
      <c r="AO9" s="14">
        <v>14724976</v>
      </c>
      <c r="AP9" s="14">
        <v>29313595</v>
      </c>
      <c r="AQ9" s="14">
        <v>3647783</v>
      </c>
      <c r="AR9" s="14">
        <v>25665812</v>
      </c>
      <c r="AS9" s="14">
        <v>32317006</v>
      </c>
      <c r="AT9" s="14">
        <v>2187121</v>
      </c>
      <c r="AU9" s="14">
        <v>30129885</v>
      </c>
      <c r="AV9" s="64">
        <v>32317006</v>
      </c>
      <c r="AW9" s="72">
        <v>2187121</v>
      </c>
      <c r="AX9" s="14">
        <v>30129885</v>
      </c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>
        <v>32317006</v>
      </c>
      <c r="BL9" s="14">
        <v>2187121</v>
      </c>
      <c r="BM9" s="14">
        <v>30129885</v>
      </c>
      <c r="BN9" s="14"/>
      <c r="BO9" s="14"/>
      <c r="BP9" s="16"/>
    </row>
    <row r="10" spans="1:68" ht="13.5">
      <c r="A10" s="17" t="s">
        <v>76</v>
      </c>
      <c r="B10" s="13"/>
      <c r="C10" s="14">
        <v>1196396</v>
      </c>
      <c r="D10" s="18"/>
      <c r="E10" s="15">
        <v>1196396</v>
      </c>
      <c r="F10" s="14"/>
      <c r="G10" s="18"/>
      <c r="H10" s="15"/>
      <c r="I10" s="57">
        <v>607000</v>
      </c>
      <c r="J10" s="72">
        <v>607000</v>
      </c>
      <c r="K10" s="18"/>
      <c r="L10" s="65">
        <v>607000</v>
      </c>
      <c r="M10" s="77">
        <v>1196396</v>
      </c>
      <c r="N10" s="14">
        <v>-589396</v>
      </c>
      <c r="O10" s="18">
        <v>1196396</v>
      </c>
      <c r="P10" s="18"/>
      <c r="Q10" s="14">
        <v>1196396</v>
      </c>
      <c r="R10" s="18">
        <v>1196396</v>
      </c>
      <c r="S10" s="18"/>
      <c r="T10" s="18">
        <v>1196396</v>
      </c>
      <c r="U10" s="14">
        <v>1196396</v>
      </c>
      <c r="V10" s="18"/>
      <c r="W10" s="18">
        <v>1196396</v>
      </c>
      <c r="X10" s="64">
        <v>1196396</v>
      </c>
      <c r="Y10" s="77"/>
      <c r="Z10" s="18">
        <v>1196396</v>
      </c>
      <c r="AA10" s="18">
        <v>1196396</v>
      </c>
      <c r="AB10" s="14"/>
      <c r="AC10" s="18">
        <v>1196396</v>
      </c>
      <c r="AD10" s="14">
        <v>1196396</v>
      </c>
      <c r="AE10" s="18"/>
      <c r="AF10" s="18">
        <v>1196396</v>
      </c>
      <c r="AG10" s="18">
        <v>1196396</v>
      </c>
      <c r="AH10" s="14"/>
      <c r="AI10" s="18">
        <v>1196396</v>
      </c>
      <c r="AJ10" s="65">
        <v>1196396</v>
      </c>
      <c r="AK10" s="72"/>
      <c r="AL10" s="18">
        <v>1196396</v>
      </c>
      <c r="AM10" s="18">
        <v>1196396</v>
      </c>
      <c r="AN10" s="18"/>
      <c r="AO10" s="14">
        <v>1196396</v>
      </c>
      <c r="AP10" s="18">
        <v>1196396</v>
      </c>
      <c r="AQ10" s="18"/>
      <c r="AR10" s="14">
        <v>1196396</v>
      </c>
      <c r="AS10" s="18">
        <v>1196396</v>
      </c>
      <c r="AT10" s="18"/>
      <c r="AU10" s="18">
        <v>1196396</v>
      </c>
      <c r="AV10" s="64">
        <v>1196396</v>
      </c>
      <c r="AW10" s="77"/>
      <c r="AX10" s="14">
        <v>1196396</v>
      </c>
      <c r="AY10" s="18"/>
      <c r="AZ10" s="18"/>
      <c r="BA10" s="18"/>
      <c r="BB10" s="14"/>
      <c r="BC10" s="18"/>
      <c r="BD10" s="18"/>
      <c r="BE10" s="14"/>
      <c r="BF10" s="18"/>
      <c r="BG10" s="18"/>
      <c r="BH10" s="18"/>
      <c r="BI10" s="14"/>
      <c r="BJ10" s="18"/>
      <c r="BK10" s="18">
        <v>1196396</v>
      </c>
      <c r="BL10" s="14"/>
      <c r="BM10" s="18">
        <v>1196396</v>
      </c>
      <c r="BN10" s="18">
        <v>455250</v>
      </c>
      <c r="BO10" s="18"/>
      <c r="BP10" s="19">
        <v>455250</v>
      </c>
    </row>
    <row r="11" spans="1:68" ht="13.5">
      <c r="A11" s="17" t="s">
        <v>77</v>
      </c>
      <c r="B11" s="13"/>
      <c r="C11" s="14">
        <v>6338246</v>
      </c>
      <c r="D11" s="14"/>
      <c r="E11" s="15">
        <v>6338246</v>
      </c>
      <c r="F11" s="14"/>
      <c r="G11" s="14"/>
      <c r="H11" s="15"/>
      <c r="I11" s="57">
        <v>3573308</v>
      </c>
      <c r="J11" s="72">
        <v>3573307</v>
      </c>
      <c r="K11" s="14">
        <v>1</v>
      </c>
      <c r="L11" s="64">
        <v>3573308</v>
      </c>
      <c r="M11" s="72">
        <v>6338246</v>
      </c>
      <c r="N11" s="14">
        <v>-2764938</v>
      </c>
      <c r="O11" s="14">
        <v>5413880</v>
      </c>
      <c r="P11" s="14">
        <v>-45757</v>
      </c>
      <c r="Q11" s="14">
        <v>5459637</v>
      </c>
      <c r="R11" s="14">
        <v>2535176</v>
      </c>
      <c r="S11" s="14">
        <v>-2995340</v>
      </c>
      <c r="T11" s="14">
        <v>5530516</v>
      </c>
      <c r="U11" s="14">
        <v>4252485</v>
      </c>
      <c r="V11" s="14">
        <v>1097460</v>
      </c>
      <c r="W11" s="14">
        <v>3155025</v>
      </c>
      <c r="X11" s="64">
        <v>4252485</v>
      </c>
      <c r="Y11" s="72">
        <v>1097460</v>
      </c>
      <c r="Z11" s="14">
        <v>3155025</v>
      </c>
      <c r="AA11" s="14">
        <v>4561377</v>
      </c>
      <c r="AB11" s="14">
        <v>217848</v>
      </c>
      <c r="AC11" s="14">
        <v>4343529</v>
      </c>
      <c r="AD11" s="14">
        <v>5284599</v>
      </c>
      <c r="AE11" s="14">
        <v>-1176532</v>
      </c>
      <c r="AF11" s="14">
        <v>6461131</v>
      </c>
      <c r="AG11" s="14">
        <v>5132962</v>
      </c>
      <c r="AH11" s="14">
        <v>502376</v>
      </c>
      <c r="AI11" s="14">
        <v>4630586</v>
      </c>
      <c r="AJ11" s="64">
        <v>5132962</v>
      </c>
      <c r="AK11" s="72">
        <v>502376</v>
      </c>
      <c r="AL11" s="14">
        <v>4630586</v>
      </c>
      <c r="AM11" s="14">
        <v>5061384</v>
      </c>
      <c r="AN11" s="14">
        <v>-220999</v>
      </c>
      <c r="AO11" s="14">
        <v>5282383</v>
      </c>
      <c r="AP11" s="14">
        <v>4941078</v>
      </c>
      <c r="AQ11" s="14">
        <v>-44153</v>
      </c>
      <c r="AR11" s="14">
        <v>4985231</v>
      </c>
      <c r="AS11" s="14">
        <v>4451588</v>
      </c>
      <c r="AT11" s="14">
        <v>528341</v>
      </c>
      <c r="AU11" s="14">
        <v>3923247</v>
      </c>
      <c r="AV11" s="64">
        <v>4451588</v>
      </c>
      <c r="AW11" s="72">
        <v>528341</v>
      </c>
      <c r="AX11" s="14">
        <v>3923247</v>
      </c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>
        <v>4451588</v>
      </c>
      <c r="BL11" s="14">
        <v>528341</v>
      </c>
      <c r="BM11" s="14">
        <v>3923247</v>
      </c>
      <c r="BN11" s="14">
        <v>2679981</v>
      </c>
      <c r="BO11" s="14"/>
      <c r="BP11" s="16">
        <v>2679981</v>
      </c>
    </row>
    <row r="12" spans="1:68" ht="13.5">
      <c r="A12" s="20" t="s">
        <v>78</v>
      </c>
      <c r="B12" s="21"/>
      <c r="C12" s="22">
        <f aca="true" t="shared" si="0" ref="C12:BN12">SUM(C6:C11)</f>
        <v>273996115</v>
      </c>
      <c r="D12" s="22">
        <f t="shared" si="0"/>
        <v>0</v>
      </c>
      <c r="E12" s="23">
        <f t="shared" si="0"/>
        <v>273996115</v>
      </c>
      <c r="F12" s="22">
        <f t="shared" si="0"/>
        <v>0</v>
      </c>
      <c r="G12" s="22">
        <f t="shared" si="0"/>
        <v>0</v>
      </c>
      <c r="H12" s="23">
        <f t="shared" si="0"/>
        <v>0</v>
      </c>
      <c r="I12" s="58">
        <f t="shared" si="0"/>
        <v>239905467</v>
      </c>
      <c r="J12" s="73">
        <f t="shared" si="0"/>
        <v>232492866</v>
      </c>
      <c r="K12" s="22">
        <f t="shared" si="0"/>
        <v>7412601</v>
      </c>
      <c r="L12" s="66">
        <f t="shared" si="0"/>
        <v>239405467</v>
      </c>
      <c r="M12" s="73">
        <f t="shared" si="0"/>
        <v>279165984</v>
      </c>
      <c r="N12" s="22">
        <f t="shared" si="0"/>
        <v>-39760517</v>
      </c>
      <c r="O12" s="22">
        <f t="shared" si="0"/>
        <v>306846336</v>
      </c>
      <c r="P12" s="22">
        <f t="shared" si="0"/>
        <v>32467603</v>
      </c>
      <c r="Q12" s="22">
        <f t="shared" si="0"/>
        <v>274378733</v>
      </c>
      <c r="R12" s="22">
        <f t="shared" si="0"/>
        <v>298887573</v>
      </c>
      <c r="S12" s="22">
        <f t="shared" si="0"/>
        <v>-8626536</v>
      </c>
      <c r="T12" s="22">
        <f t="shared" si="0"/>
        <v>307514109</v>
      </c>
      <c r="U12" s="22">
        <f t="shared" si="0"/>
        <v>299797862</v>
      </c>
      <c r="V12" s="22">
        <f t="shared" si="0"/>
        <v>720851</v>
      </c>
      <c r="W12" s="22">
        <f t="shared" si="0"/>
        <v>299077011</v>
      </c>
      <c r="X12" s="66">
        <f t="shared" si="0"/>
        <v>299797862</v>
      </c>
      <c r="Y12" s="73">
        <f t="shared" si="0"/>
        <v>720851</v>
      </c>
      <c r="Z12" s="22">
        <f t="shared" si="0"/>
        <v>299077011</v>
      </c>
      <c r="AA12" s="22">
        <f t="shared" si="0"/>
        <v>301371054</v>
      </c>
      <c r="AB12" s="22">
        <f t="shared" si="0"/>
        <v>1500969</v>
      </c>
      <c r="AC12" s="22">
        <f t="shared" si="0"/>
        <v>299870085</v>
      </c>
      <c r="AD12" s="22">
        <f t="shared" si="0"/>
        <v>284614630</v>
      </c>
      <c r="AE12" s="22">
        <f t="shared" si="0"/>
        <v>-17185600</v>
      </c>
      <c r="AF12" s="22">
        <f t="shared" si="0"/>
        <v>301800230</v>
      </c>
      <c r="AG12" s="22">
        <f t="shared" si="0"/>
        <v>292542348</v>
      </c>
      <c r="AH12" s="22">
        <f t="shared" si="0"/>
        <v>8133661</v>
      </c>
      <c r="AI12" s="22">
        <f t="shared" si="0"/>
        <v>284408687</v>
      </c>
      <c r="AJ12" s="66">
        <f t="shared" si="0"/>
        <v>292542348</v>
      </c>
      <c r="AK12" s="73">
        <f t="shared" si="0"/>
        <v>8133661</v>
      </c>
      <c r="AL12" s="22">
        <f t="shared" si="0"/>
        <v>284408687</v>
      </c>
      <c r="AM12" s="22">
        <f t="shared" si="0"/>
        <v>301580654</v>
      </c>
      <c r="AN12" s="22">
        <f t="shared" si="0"/>
        <v>9588293</v>
      </c>
      <c r="AO12" s="22">
        <f t="shared" si="0"/>
        <v>291992361</v>
      </c>
      <c r="AP12" s="22">
        <f t="shared" si="0"/>
        <v>298444940</v>
      </c>
      <c r="AQ12" s="22">
        <f t="shared" si="0"/>
        <v>-2035181</v>
      </c>
      <c r="AR12" s="22">
        <f t="shared" si="0"/>
        <v>300480121</v>
      </c>
      <c r="AS12" s="22">
        <f t="shared" si="0"/>
        <v>315183070</v>
      </c>
      <c r="AT12" s="22">
        <f t="shared" si="0"/>
        <v>16939672</v>
      </c>
      <c r="AU12" s="22">
        <f t="shared" si="0"/>
        <v>298243398</v>
      </c>
      <c r="AV12" s="66">
        <f t="shared" si="0"/>
        <v>315183070</v>
      </c>
      <c r="AW12" s="73">
        <f t="shared" si="0"/>
        <v>16939672</v>
      </c>
      <c r="AX12" s="22">
        <f t="shared" si="0"/>
        <v>298243398</v>
      </c>
      <c r="AY12" s="22">
        <f t="shared" si="0"/>
        <v>0</v>
      </c>
      <c r="AZ12" s="22">
        <f t="shared" si="0"/>
        <v>0</v>
      </c>
      <c r="BA12" s="22">
        <f t="shared" si="0"/>
        <v>0</v>
      </c>
      <c r="BB12" s="22">
        <f t="shared" si="0"/>
        <v>0</v>
      </c>
      <c r="BC12" s="22">
        <f t="shared" si="0"/>
        <v>0</v>
      </c>
      <c r="BD12" s="22">
        <f t="shared" si="0"/>
        <v>0</v>
      </c>
      <c r="BE12" s="22">
        <f t="shared" si="0"/>
        <v>0</v>
      </c>
      <c r="BF12" s="22">
        <f t="shared" si="0"/>
        <v>0</v>
      </c>
      <c r="BG12" s="22">
        <f t="shared" si="0"/>
        <v>0</v>
      </c>
      <c r="BH12" s="22">
        <f t="shared" si="0"/>
        <v>0</v>
      </c>
      <c r="BI12" s="22">
        <f t="shared" si="0"/>
        <v>0</v>
      </c>
      <c r="BJ12" s="22">
        <f t="shared" si="0"/>
        <v>0</v>
      </c>
      <c r="BK12" s="22">
        <f t="shared" si="0"/>
        <v>315183070</v>
      </c>
      <c r="BL12" s="22">
        <f t="shared" si="0"/>
        <v>16939672</v>
      </c>
      <c r="BM12" s="22">
        <f t="shared" si="0"/>
        <v>298243398</v>
      </c>
      <c r="BN12" s="22">
        <f t="shared" si="0"/>
        <v>179554100</v>
      </c>
      <c r="BO12" s="22">
        <f>SUM(BO6:BO11)</f>
        <v>31696213</v>
      </c>
      <c r="BP12" s="24">
        <f>SUM(BP6:BP11)</f>
        <v>147857887</v>
      </c>
    </row>
    <row r="13" spans="1:68" ht="4.5" customHeight="1">
      <c r="A13" s="25"/>
      <c r="B13" s="13"/>
      <c r="C13" s="14"/>
      <c r="D13" s="14"/>
      <c r="E13" s="15"/>
      <c r="F13" s="14"/>
      <c r="G13" s="14"/>
      <c r="H13" s="15"/>
      <c r="I13" s="57"/>
      <c r="J13" s="72"/>
      <c r="K13" s="14"/>
      <c r="L13" s="64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64"/>
      <c r="Y13" s="72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64"/>
      <c r="AK13" s="72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64"/>
      <c r="AW13" s="72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6"/>
    </row>
    <row r="14" spans="1:68" ht="13.5">
      <c r="A14" s="8" t="s">
        <v>79</v>
      </c>
      <c r="B14" s="13"/>
      <c r="C14" s="14"/>
      <c r="D14" s="14"/>
      <c r="E14" s="15"/>
      <c r="F14" s="14"/>
      <c r="G14" s="14"/>
      <c r="H14" s="15"/>
      <c r="I14" s="57"/>
      <c r="J14" s="72"/>
      <c r="K14" s="14"/>
      <c r="L14" s="64"/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64"/>
      <c r="Y14" s="72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64"/>
      <c r="AK14" s="72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64"/>
      <c r="AW14" s="72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6"/>
    </row>
    <row r="15" spans="1:68" ht="13.5">
      <c r="A15" s="17" t="s">
        <v>80</v>
      </c>
      <c r="B15" s="13"/>
      <c r="C15" s="14">
        <v>19361937</v>
      </c>
      <c r="D15" s="14"/>
      <c r="E15" s="15">
        <v>19361937</v>
      </c>
      <c r="F15" s="14"/>
      <c r="G15" s="14"/>
      <c r="H15" s="15"/>
      <c r="I15" s="57">
        <v>11797000</v>
      </c>
      <c r="J15" s="72">
        <v>11797000</v>
      </c>
      <c r="K15" s="14"/>
      <c r="L15" s="64">
        <v>11797000</v>
      </c>
      <c r="M15" s="72">
        <v>19361937</v>
      </c>
      <c r="N15" s="14">
        <v>-7564937</v>
      </c>
      <c r="O15" s="14">
        <v>19361937</v>
      </c>
      <c r="P15" s="14"/>
      <c r="Q15" s="14">
        <v>19361937</v>
      </c>
      <c r="R15" s="14">
        <v>19361937</v>
      </c>
      <c r="S15" s="14"/>
      <c r="T15" s="14">
        <v>19361937</v>
      </c>
      <c r="U15" s="14">
        <v>19361937</v>
      </c>
      <c r="V15" s="14"/>
      <c r="W15" s="14">
        <v>19361937</v>
      </c>
      <c r="X15" s="64">
        <v>19361937</v>
      </c>
      <c r="Y15" s="72"/>
      <c r="Z15" s="14">
        <v>19361937</v>
      </c>
      <c r="AA15" s="14">
        <v>19361937</v>
      </c>
      <c r="AB15" s="14"/>
      <c r="AC15" s="14">
        <v>19361937</v>
      </c>
      <c r="AD15" s="14">
        <v>19361937</v>
      </c>
      <c r="AE15" s="14"/>
      <c r="AF15" s="14">
        <v>19361937</v>
      </c>
      <c r="AG15" s="14">
        <v>19361937</v>
      </c>
      <c r="AH15" s="14"/>
      <c r="AI15" s="14">
        <v>19361937</v>
      </c>
      <c r="AJ15" s="64">
        <v>19361937</v>
      </c>
      <c r="AK15" s="72"/>
      <c r="AL15" s="14">
        <v>19361937</v>
      </c>
      <c r="AM15" s="14">
        <v>19361937</v>
      </c>
      <c r="AN15" s="14"/>
      <c r="AO15" s="14">
        <v>19361937</v>
      </c>
      <c r="AP15" s="14">
        <v>14731937</v>
      </c>
      <c r="AQ15" s="14">
        <v>-4630000</v>
      </c>
      <c r="AR15" s="14">
        <v>19361937</v>
      </c>
      <c r="AS15" s="14">
        <v>14731937</v>
      </c>
      <c r="AT15" s="14"/>
      <c r="AU15" s="14">
        <v>14731937</v>
      </c>
      <c r="AV15" s="64">
        <v>14731937</v>
      </c>
      <c r="AW15" s="72"/>
      <c r="AX15" s="14">
        <v>14731937</v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>
        <v>14731937</v>
      </c>
      <c r="BL15" s="14"/>
      <c r="BM15" s="14">
        <v>14731937</v>
      </c>
      <c r="BN15" s="14">
        <v>8847750</v>
      </c>
      <c r="BO15" s="14"/>
      <c r="BP15" s="16">
        <v>8847750</v>
      </c>
    </row>
    <row r="16" spans="1:68" ht="13.5">
      <c r="A16" s="17" t="s">
        <v>81</v>
      </c>
      <c r="B16" s="13"/>
      <c r="C16" s="14"/>
      <c r="D16" s="18"/>
      <c r="E16" s="15"/>
      <c r="F16" s="14"/>
      <c r="G16" s="18"/>
      <c r="H16" s="15"/>
      <c r="I16" s="57"/>
      <c r="J16" s="72"/>
      <c r="K16" s="18"/>
      <c r="L16" s="65"/>
      <c r="M16" s="77"/>
      <c r="N16" s="14"/>
      <c r="O16" s="18"/>
      <c r="P16" s="18"/>
      <c r="Q16" s="14"/>
      <c r="R16" s="18"/>
      <c r="S16" s="18"/>
      <c r="T16" s="18"/>
      <c r="U16" s="14"/>
      <c r="V16" s="18"/>
      <c r="W16" s="18"/>
      <c r="X16" s="64"/>
      <c r="Y16" s="77"/>
      <c r="Z16" s="18"/>
      <c r="AA16" s="18"/>
      <c r="AB16" s="14"/>
      <c r="AC16" s="18"/>
      <c r="AD16" s="14"/>
      <c r="AE16" s="18"/>
      <c r="AF16" s="18"/>
      <c r="AG16" s="18"/>
      <c r="AH16" s="14"/>
      <c r="AI16" s="18"/>
      <c r="AJ16" s="65"/>
      <c r="AK16" s="72"/>
      <c r="AL16" s="18"/>
      <c r="AM16" s="18"/>
      <c r="AN16" s="18"/>
      <c r="AO16" s="14"/>
      <c r="AP16" s="18"/>
      <c r="AQ16" s="18"/>
      <c r="AR16" s="14"/>
      <c r="AS16" s="18"/>
      <c r="AT16" s="18"/>
      <c r="AU16" s="18"/>
      <c r="AV16" s="64"/>
      <c r="AW16" s="77"/>
      <c r="AX16" s="14"/>
      <c r="AY16" s="18"/>
      <c r="AZ16" s="18"/>
      <c r="BA16" s="18"/>
      <c r="BB16" s="14"/>
      <c r="BC16" s="18"/>
      <c r="BD16" s="18"/>
      <c r="BE16" s="14"/>
      <c r="BF16" s="18"/>
      <c r="BG16" s="18"/>
      <c r="BH16" s="18"/>
      <c r="BI16" s="14"/>
      <c r="BJ16" s="18"/>
      <c r="BK16" s="18"/>
      <c r="BL16" s="14"/>
      <c r="BM16" s="18"/>
      <c r="BN16" s="18"/>
      <c r="BO16" s="18"/>
      <c r="BP16" s="19"/>
    </row>
    <row r="17" spans="1:68" ht="13.5">
      <c r="A17" s="17" t="s">
        <v>82</v>
      </c>
      <c r="B17" s="13"/>
      <c r="C17" s="14">
        <v>4572282</v>
      </c>
      <c r="D17" s="14"/>
      <c r="E17" s="15">
        <v>4572282</v>
      </c>
      <c r="F17" s="14"/>
      <c r="G17" s="14"/>
      <c r="H17" s="15"/>
      <c r="I17" s="57">
        <v>4437662</v>
      </c>
      <c r="J17" s="72">
        <v>4437662</v>
      </c>
      <c r="K17" s="14"/>
      <c r="L17" s="64">
        <v>4437662</v>
      </c>
      <c r="M17" s="72">
        <v>4539062</v>
      </c>
      <c r="N17" s="14">
        <v>-101400</v>
      </c>
      <c r="O17" s="14">
        <v>4585930</v>
      </c>
      <c r="P17" s="14"/>
      <c r="Q17" s="14">
        <v>4585930</v>
      </c>
      <c r="R17" s="14">
        <v>4572282</v>
      </c>
      <c r="S17" s="14"/>
      <c r="T17" s="14">
        <v>4572282</v>
      </c>
      <c r="U17" s="14">
        <v>4572282</v>
      </c>
      <c r="V17" s="14"/>
      <c r="W17" s="14">
        <v>4572282</v>
      </c>
      <c r="X17" s="64">
        <v>4572282</v>
      </c>
      <c r="Y17" s="72"/>
      <c r="Z17" s="14">
        <v>4572282</v>
      </c>
      <c r="AA17" s="14">
        <v>4572282</v>
      </c>
      <c r="AB17" s="14"/>
      <c r="AC17" s="14">
        <v>4572282</v>
      </c>
      <c r="AD17" s="14">
        <v>4572282</v>
      </c>
      <c r="AE17" s="14"/>
      <c r="AF17" s="14">
        <v>4572282</v>
      </c>
      <c r="AG17" s="14">
        <v>4572282</v>
      </c>
      <c r="AH17" s="14"/>
      <c r="AI17" s="14">
        <v>4572282</v>
      </c>
      <c r="AJ17" s="64">
        <v>4572282</v>
      </c>
      <c r="AK17" s="72"/>
      <c r="AL17" s="14">
        <v>4572282</v>
      </c>
      <c r="AM17" s="14">
        <v>4563911</v>
      </c>
      <c r="AN17" s="14">
        <v>-8371</v>
      </c>
      <c r="AO17" s="14">
        <v>4572282</v>
      </c>
      <c r="AP17" s="14">
        <v>4552720</v>
      </c>
      <c r="AQ17" s="14">
        <v>-11191</v>
      </c>
      <c r="AR17" s="14">
        <v>4563911</v>
      </c>
      <c r="AS17" s="14">
        <v>4550172</v>
      </c>
      <c r="AT17" s="14">
        <v>-2548</v>
      </c>
      <c r="AU17" s="14">
        <v>4552720</v>
      </c>
      <c r="AV17" s="64">
        <v>4550172</v>
      </c>
      <c r="AW17" s="72">
        <v>-2548</v>
      </c>
      <c r="AX17" s="14">
        <v>4552720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>
        <v>4550172</v>
      </c>
      <c r="BL17" s="14">
        <v>-2548</v>
      </c>
      <c r="BM17" s="14">
        <v>4552720</v>
      </c>
      <c r="BN17" s="14">
        <v>3328247</v>
      </c>
      <c r="BO17" s="14">
        <v>-24912</v>
      </c>
      <c r="BP17" s="16">
        <v>3353159</v>
      </c>
    </row>
    <row r="18" spans="1:68" ht="13.5">
      <c r="A18" s="17" t="s">
        <v>83</v>
      </c>
      <c r="B18" s="13"/>
      <c r="C18" s="14"/>
      <c r="D18" s="14"/>
      <c r="E18" s="15"/>
      <c r="F18" s="14"/>
      <c r="G18" s="14"/>
      <c r="H18" s="15"/>
      <c r="I18" s="57"/>
      <c r="J18" s="72"/>
      <c r="K18" s="14"/>
      <c r="L18" s="64"/>
      <c r="M18" s="72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64"/>
      <c r="Y18" s="72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64"/>
      <c r="AK18" s="72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64"/>
      <c r="AW18" s="72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6"/>
    </row>
    <row r="19" spans="1:68" ht="13.5">
      <c r="A19" s="17" t="s">
        <v>84</v>
      </c>
      <c r="B19" s="13"/>
      <c r="C19" s="14">
        <v>323739341</v>
      </c>
      <c r="D19" s="14"/>
      <c r="E19" s="15">
        <v>323739341</v>
      </c>
      <c r="F19" s="14"/>
      <c r="G19" s="14"/>
      <c r="H19" s="15"/>
      <c r="I19" s="57">
        <v>317179854</v>
      </c>
      <c r="J19" s="72">
        <v>325644353</v>
      </c>
      <c r="K19" s="14">
        <v>-8464499</v>
      </c>
      <c r="L19" s="64">
        <v>318049854</v>
      </c>
      <c r="M19" s="72">
        <v>319674940</v>
      </c>
      <c r="N19" s="14">
        <v>-1625086</v>
      </c>
      <c r="O19" s="14">
        <v>317498172</v>
      </c>
      <c r="P19" s="14"/>
      <c r="Q19" s="14">
        <v>317498172</v>
      </c>
      <c r="R19" s="14">
        <v>323787573</v>
      </c>
      <c r="S19" s="14">
        <v>175336</v>
      </c>
      <c r="T19" s="14">
        <v>323612237</v>
      </c>
      <c r="U19" s="14">
        <v>323787573</v>
      </c>
      <c r="V19" s="14">
        <v>117780</v>
      </c>
      <c r="W19" s="14">
        <v>323669793</v>
      </c>
      <c r="X19" s="64">
        <v>323787573</v>
      </c>
      <c r="Y19" s="72">
        <v>117780</v>
      </c>
      <c r="Z19" s="14">
        <v>323669793</v>
      </c>
      <c r="AA19" s="14">
        <v>323787573</v>
      </c>
      <c r="AB19" s="14">
        <v>345542</v>
      </c>
      <c r="AC19" s="14">
        <v>323442031</v>
      </c>
      <c r="AD19" s="14">
        <v>323739341</v>
      </c>
      <c r="AE19" s="14">
        <v>82880</v>
      </c>
      <c r="AF19" s="14">
        <v>323656461</v>
      </c>
      <c r="AG19" s="14">
        <v>323739341</v>
      </c>
      <c r="AH19" s="14">
        <v>260604</v>
      </c>
      <c r="AI19" s="14">
        <v>323478737</v>
      </c>
      <c r="AJ19" s="64">
        <v>323739341</v>
      </c>
      <c r="AK19" s="72">
        <v>260604</v>
      </c>
      <c r="AL19" s="14">
        <v>323478737</v>
      </c>
      <c r="AM19" s="14">
        <v>320519839</v>
      </c>
      <c r="AN19" s="14">
        <v>-3457304</v>
      </c>
      <c r="AO19" s="14">
        <v>323977143</v>
      </c>
      <c r="AP19" s="14">
        <v>318084190</v>
      </c>
      <c r="AQ19" s="14">
        <v>-2835022</v>
      </c>
      <c r="AR19" s="14">
        <v>320919212</v>
      </c>
      <c r="AS19" s="14">
        <v>317267831</v>
      </c>
      <c r="AT19" s="14">
        <v>-228839</v>
      </c>
      <c r="AU19" s="14">
        <v>317496670</v>
      </c>
      <c r="AV19" s="64">
        <v>317267831</v>
      </c>
      <c r="AW19" s="72">
        <v>-228839</v>
      </c>
      <c r="AX19" s="14">
        <v>317496670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>
        <v>317267831</v>
      </c>
      <c r="BL19" s="14">
        <v>-228839</v>
      </c>
      <c r="BM19" s="14">
        <v>317496670</v>
      </c>
      <c r="BN19" s="14">
        <v>238537391</v>
      </c>
      <c r="BO19" s="14">
        <v>-1856941</v>
      </c>
      <c r="BP19" s="16">
        <v>240394332</v>
      </c>
    </row>
    <row r="20" spans="1:68" ht="13.5">
      <c r="A20" s="17" t="s">
        <v>85</v>
      </c>
      <c r="B20" s="13"/>
      <c r="C20" s="14"/>
      <c r="D20" s="14"/>
      <c r="E20" s="15"/>
      <c r="F20" s="14"/>
      <c r="G20" s="14"/>
      <c r="H20" s="15"/>
      <c r="I20" s="57"/>
      <c r="J20" s="72"/>
      <c r="K20" s="14"/>
      <c r="L20" s="64"/>
      <c r="M20" s="7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64"/>
      <c r="Y20" s="7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64"/>
      <c r="AK20" s="72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64"/>
      <c r="AW20" s="72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6"/>
    </row>
    <row r="21" spans="1:68" ht="13.5">
      <c r="A21" s="17" t="s">
        <v>86</v>
      </c>
      <c r="B21" s="13"/>
      <c r="C21" s="14"/>
      <c r="D21" s="14"/>
      <c r="E21" s="15"/>
      <c r="F21" s="14"/>
      <c r="G21" s="14"/>
      <c r="H21" s="15"/>
      <c r="I21" s="57"/>
      <c r="J21" s="72"/>
      <c r="K21" s="14"/>
      <c r="L21" s="64"/>
      <c r="M21" s="7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64"/>
      <c r="Y21" s="72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64"/>
      <c r="AK21" s="72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64"/>
      <c r="AW21" s="72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6"/>
    </row>
    <row r="22" spans="1:68" ht="13.5">
      <c r="A22" s="17" t="s">
        <v>87</v>
      </c>
      <c r="B22" s="13"/>
      <c r="C22" s="14">
        <v>520363</v>
      </c>
      <c r="D22" s="14"/>
      <c r="E22" s="15">
        <v>520363</v>
      </c>
      <c r="F22" s="14"/>
      <c r="G22" s="14"/>
      <c r="H22" s="15"/>
      <c r="I22" s="57">
        <v>707153</v>
      </c>
      <c r="J22" s="72">
        <v>1207153</v>
      </c>
      <c r="K22" s="14">
        <v>-500000</v>
      </c>
      <c r="L22" s="64">
        <v>707153</v>
      </c>
      <c r="M22" s="72">
        <v>533653</v>
      </c>
      <c r="N22" s="14">
        <v>173500</v>
      </c>
      <c r="O22" s="14">
        <v>664210</v>
      </c>
      <c r="P22" s="14"/>
      <c r="Q22" s="14">
        <v>664210</v>
      </c>
      <c r="R22" s="14">
        <v>520363</v>
      </c>
      <c r="S22" s="14"/>
      <c r="T22" s="14">
        <v>520363</v>
      </c>
      <c r="U22" s="14">
        <v>520363</v>
      </c>
      <c r="V22" s="14"/>
      <c r="W22" s="14">
        <v>520363</v>
      </c>
      <c r="X22" s="64">
        <v>520363</v>
      </c>
      <c r="Y22" s="72"/>
      <c r="Z22" s="14">
        <v>520363</v>
      </c>
      <c r="AA22" s="14">
        <v>520363</v>
      </c>
      <c r="AB22" s="14"/>
      <c r="AC22" s="14">
        <v>520363</v>
      </c>
      <c r="AD22" s="14">
        <v>520363</v>
      </c>
      <c r="AE22" s="14"/>
      <c r="AF22" s="14">
        <v>520363</v>
      </c>
      <c r="AG22" s="14">
        <v>520363</v>
      </c>
      <c r="AH22" s="14"/>
      <c r="AI22" s="14">
        <v>520363</v>
      </c>
      <c r="AJ22" s="64">
        <v>520363</v>
      </c>
      <c r="AK22" s="72"/>
      <c r="AL22" s="14">
        <v>520363</v>
      </c>
      <c r="AM22" s="14">
        <v>408024</v>
      </c>
      <c r="AN22" s="14">
        <v>-112338</v>
      </c>
      <c r="AO22" s="14">
        <v>520362</v>
      </c>
      <c r="AP22" s="14">
        <v>257833</v>
      </c>
      <c r="AQ22" s="14">
        <v>-150192</v>
      </c>
      <c r="AR22" s="14">
        <v>408025</v>
      </c>
      <c r="AS22" s="14">
        <v>223643</v>
      </c>
      <c r="AT22" s="14">
        <v>-34191</v>
      </c>
      <c r="AU22" s="14">
        <v>257834</v>
      </c>
      <c r="AV22" s="64">
        <v>223643</v>
      </c>
      <c r="AW22" s="72">
        <v>-34191</v>
      </c>
      <c r="AX22" s="14">
        <v>257834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>
        <v>223643</v>
      </c>
      <c r="BL22" s="14">
        <v>-34191</v>
      </c>
      <c r="BM22" s="14">
        <v>257834</v>
      </c>
      <c r="BN22" s="14">
        <v>530365</v>
      </c>
      <c r="BO22" s="14">
        <v>134969</v>
      </c>
      <c r="BP22" s="16">
        <v>395396</v>
      </c>
    </row>
    <row r="23" spans="1:68" ht="13.5">
      <c r="A23" s="17" t="s">
        <v>88</v>
      </c>
      <c r="B23" s="13"/>
      <c r="C23" s="14"/>
      <c r="D23" s="18"/>
      <c r="E23" s="15"/>
      <c r="F23" s="14"/>
      <c r="G23" s="18"/>
      <c r="H23" s="15"/>
      <c r="I23" s="57"/>
      <c r="J23" s="72"/>
      <c r="K23" s="18"/>
      <c r="L23" s="65"/>
      <c r="M23" s="77"/>
      <c r="N23" s="14"/>
      <c r="O23" s="18"/>
      <c r="P23" s="18"/>
      <c r="Q23" s="14"/>
      <c r="R23" s="18"/>
      <c r="S23" s="18"/>
      <c r="T23" s="18"/>
      <c r="U23" s="14"/>
      <c r="V23" s="18"/>
      <c r="W23" s="18"/>
      <c r="X23" s="64"/>
      <c r="Y23" s="77"/>
      <c r="Z23" s="18"/>
      <c r="AA23" s="18"/>
      <c r="AB23" s="14"/>
      <c r="AC23" s="18"/>
      <c r="AD23" s="14"/>
      <c r="AE23" s="18"/>
      <c r="AF23" s="18"/>
      <c r="AG23" s="18"/>
      <c r="AH23" s="14"/>
      <c r="AI23" s="18"/>
      <c r="AJ23" s="65"/>
      <c r="AK23" s="72"/>
      <c r="AL23" s="18"/>
      <c r="AM23" s="18"/>
      <c r="AN23" s="18"/>
      <c r="AO23" s="14"/>
      <c r="AP23" s="18"/>
      <c r="AQ23" s="18"/>
      <c r="AR23" s="14"/>
      <c r="AS23" s="18"/>
      <c r="AT23" s="18"/>
      <c r="AU23" s="18"/>
      <c r="AV23" s="64"/>
      <c r="AW23" s="77"/>
      <c r="AX23" s="14"/>
      <c r="AY23" s="18"/>
      <c r="AZ23" s="18"/>
      <c r="BA23" s="18"/>
      <c r="BB23" s="14"/>
      <c r="BC23" s="18"/>
      <c r="BD23" s="18"/>
      <c r="BE23" s="14"/>
      <c r="BF23" s="18"/>
      <c r="BG23" s="18"/>
      <c r="BH23" s="18"/>
      <c r="BI23" s="14"/>
      <c r="BJ23" s="18"/>
      <c r="BK23" s="18"/>
      <c r="BL23" s="14"/>
      <c r="BM23" s="18"/>
      <c r="BN23" s="18"/>
      <c r="BO23" s="18"/>
      <c r="BP23" s="19"/>
    </row>
    <row r="24" spans="1:68" ht="13.5">
      <c r="A24" s="20" t="s">
        <v>89</v>
      </c>
      <c r="B24" s="26"/>
      <c r="C24" s="27">
        <f aca="true" t="shared" si="1" ref="C24:BN24">SUM(C15:C23)</f>
        <v>348193923</v>
      </c>
      <c r="D24" s="27">
        <f t="shared" si="1"/>
        <v>0</v>
      </c>
      <c r="E24" s="23">
        <f t="shared" si="1"/>
        <v>348193923</v>
      </c>
      <c r="F24" s="27">
        <f t="shared" si="1"/>
        <v>0</v>
      </c>
      <c r="G24" s="27">
        <f t="shared" si="1"/>
        <v>0</v>
      </c>
      <c r="H24" s="23">
        <f t="shared" si="1"/>
        <v>0</v>
      </c>
      <c r="I24" s="59">
        <f t="shared" si="1"/>
        <v>334121669</v>
      </c>
      <c r="J24" s="74">
        <f t="shared" si="1"/>
        <v>343086168</v>
      </c>
      <c r="K24" s="27">
        <f t="shared" si="1"/>
        <v>-8964499</v>
      </c>
      <c r="L24" s="67">
        <f t="shared" si="1"/>
        <v>334991669</v>
      </c>
      <c r="M24" s="74">
        <f t="shared" si="1"/>
        <v>344109592</v>
      </c>
      <c r="N24" s="27">
        <f t="shared" si="1"/>
        <v>-9117923</v>
      </c>
      <c r="O24" s="27">
        <f t="shared" si="1"/>
        <v>342110249</v>
      </c>
      <c r="P24" s="27">
        <f t="shared" si="1"/>
        <v>0</v>
      </c>
      <c r="Q24" s="27">
        <f t="shared" si="1"/>
        <v>342110249</v>
      </c>
      <c r="R24" s="27">
        <f t="shared" si="1"/>
        <v>348242155</v>
      </c>
      <c r="S24" s="27">
        <f t="shared" si="1"/>
        <v>175336</v>
      </c>
      <c r="T24" s="27">
        <f t="shared" si="1"/>
        <v>348066819</v>
      </c>
      <c r="U24" s="27">
        <f t="shared" si="1"/>
        <v>348242155</v>
      </c>
      <c r="V24" s="27">
        <f t="shared" si="1"/>
        <v>117780</v>
      </c>
      <c r="W24" s="27">
        <f t="shared" si="1"/>
        <v>348124375</v>
      </c>
      <c r="X24" s="67">
        <f t="shared" si="1"/>
        <v>348242155</v>
      </c>
      <c r="Y24" s="74">
        <f t="shared" si="1"/>
        <v>117780</v>
      </c>
      <c r="Z24" s="27">
        <f t="shared" si="1"/>
        <v>348124375</v>
      </c>
      <c r="AA24" s="27">
        <f t="shared" si="1"/>
        <v>348242155</v>
      </c>
      <c r="AB24" s="27">
        <f t="shared" si="1"/>
        <v>345542</v>
      </c>
      <c r="AC24" s="27">
        <f t="shared" si="1"/>
        <v>347896613</v>
      </c>
      <c r="AD24" s="27">
        <f t="shared" si="1"/>
        <v>348193923</v>
      </c>
      <c r="AE24" s="27">
        <f t="shared" si="1"/>
        <v>82880</v>
      </c>
      <c r="AF24" s="27">
        <f t="shared" si="1"/>
        <v>348111043</v>
      </c>
      <c r="AG24" s="27">
        <f t="shared" si="1"/>
        <v>348193923</v>
      </c>
      <c r="AH24" s="27">
        <f t="shared" si="1"/>
        <v>260604</v>
      </c>
      <c r="AI24" s="27">
        <f t="shared" si="1"/>
        <v>347933319</v>
      </c>
      <c r="AJ24" s="67">
        <f t="shared" si="1"/>
        <v>348193923</v>
      </c>
      <c r="AK24" s="74">
        <f t="shared" si="1"/>
        <v>260604</v>
      </c>
      <c r="AL24" s="27">
        <f t="shared" si="1"/>
        <v>347933319</v>
      </c>
      <c r="AM24" s="27">
        <f t="shared" si="1"/>
        <v>344853711</v>
      </c>
      <c r="AN24" s="27">
        <f t="shared" si="1"/>
        <v>-3578013</v>
      </c>
      <c r="AO24" s="27">
        <f t="shared" si="1"/>
        <v>348431724</v>
      </c>
      <c r="AP24" s="27">
        <f t="shared" si="1"/>
        <v>337626680</v>
      </c>
      <c r="AQ24" s="27">
        <f t="shared" si="1"/>
        <v>-7626405</v>
      </c>
      <c r="AR24" s="27">
        <f t="shared" si="1"/>
        <v>345253085</v>
      </c>
      <c r="AS24" s="27">
        <f t="shared" si="1"/>
        <v>336773583</v>
      </c>
      <c r="AT24" s="27">
        <f t="shared" si="1"/>
        <v>-265578</v>
      </c>
      <c r="AU24" s="27">
        <f t="shared" si="1"/>
        <v>337039161</v>
      </c>
      <c r="AV24" s="67">
        <f t="shared" si="1"/>
        <v>336773583</v>
      </c>
      <c r="AW24" s="74">
        <f t="shared" si="1"/>
        <v>-265578</v>
      </c>
      <c r="AX24" s="27">
        <f t="shared" si="1"/>
        <v>337039161</v>
      </c>
      <c r="AY24" s="27">
        <f t="shared" si="1"/>
        <v>0</v>
      </c>
      <c r="AZ24" s="27">
        <f t="shared" si="1"/>
        <v>0</v>
      </c>
      <c r="BA24" s="27">
        <f t="shared" si="1"/>
        <v>0</v>
      </c>
      <c r="BB24" s="27">
        <f t="shared" si="1"/>
        <v>0</v>
      </c>
      <c r="BC24" s="27">
        <f t="shared" si="1"/>
        <v>0</v>
      </c>
      <c r="BD24" s="27">
        <f t="shared" si="1"/>
        <v>0</v>
      </c>
      <c r="BE24" s="27">
        <f t="shared" si="1"/>
        <v>0</v>
      </c>
      <c r="BF24" s="27">
        <f t="shared" si="1"/>
        <v>0</v>
      </c>
      <c r="BG24" s="27">
        <f t="shared" si="1"/>
        <v>0</v>
      </c>
      <c r="BH24" s="27">
        <f t="shared" si="1"/>
        <v>0</v>
      </c>
      <c r="BI24" s="27">
        <f t="shared" si="1"/>
        <v>0</v>
      </c>
      <c r="BJ24" s="27">
        <f t="shared" si="1"/>
        <v>0</v>
      </c>
      <c r="BK24" s="27">
        <f t="shared" si="1"/>
        <v>336773583</v>
      </c>
      <c r="BL24" s="27">
        <f t="shared" si="1"/>
        <v>-265578</v>
      </c>
      <c r="BM24" s="27">
        <f t="shared" si="1"/>
        <v>337039161</v>
      </c>
      <c r="BN24" s="27">
        <f t="shared" si="1"/>
        <v>251243753</v>
      </c>
      <c r="BO24" s="27">
        <f>SUM(BO15:BO23)</f>
        <v>-1746884</v>
      </c>
      <c r="BP24" s="28">
        <f>SUM(BP15:BP23)</f>
        <v>252990637</v>
      </c>
    </row>
    <row r="25" spans="1:68" ht="13.5">
      <c r="A25" s="20" t="s">
        <v>90</v>
      </c>
      <c r="B25" s="21"/>
      <c r="C25" s="22">
        <f aca="true" t="shared" si="2" ref="C25:BN25">+C12+C24</f>
        <v>622190038</v>
      </c>
      <c r="D25" s="22">
        <f t="shared" si="2"/>
        <v>0</v>
      </c>
      <c r="E25" s="23">
        <f t="shared" si="2"/>
        <v>622190038</v>
      </c>
      <c r="F25" s="22">
        <f t="shared" si="2"/>
        <v>0</v>
      </c>
      <c r="G25" s="22">
        <f t="shared" si="2"/>
        <v>0</v>
      </c>
      <c r="H25" s="23">
        <f t="shared" si="2"/>
        <v>0</v>
      </c>
      <c r="I25" s="58">
        <f t="shared" si="2"/>
        <v>574027136</v>
      </c>
      <c r="J25" s="73">
        <f t="shared" si="2"/>
        <v>575579034</v>
      </c>
      <c r="K25" s="22">
        <f t="shared" si="2"/>
        <v>-1551898</v>
      </c>
      <c r="L25" s="66">
        <f t="shared" si="2"/>
        <v>574397136</v>
      </c>
      <c r="M25" s="73">
        <f t="shared" si="2"/>
        <v>623275576</v>
      </c>
      <c r="N25" s="22">
        <f t="shared" si="2"/>
        <v>-48878440</v>
      </c>
      <c r="O25" s="22">
        <f t="shared" si="2"/>
        <v>648956585</v>
      </c>
      <c r="P25" s="22">
        <f t="shared" si="2"/>
        <v>32467603</v>
      </c>
      <c r="Q25" s="22">
        <f t="shared" si="2"/>
        <v>616488982</v>
      </c>
      <c r="R25" s="22">
        <f t="shared" si="2"/>
        <v>647129728</v>
      </c>
      <c r="S25" s="22">
        <f t="shared" si="2"/>
        <v>-8451200</v>
      </c>
      <c r="T25" s="22">
        <f t="shared" si="2"/>
        <v>655580928</v>
      </c>
      <c r="U25" s="22">
        <f t="shared" si="2"/>
        <v>648040017</v>
      </c>
      <c r="V25" s="22">
        <f t="shared" si="2"/>
        <v>838631</v>
      </c>
      <c r="W25" s="22">
        <f t="shared" si="2"/>
        <v>647201386</v>
      </c>
      <c r="X25" s="66">
        <f t="shared" si="2"/>
        <v>648040017</v>
      </c>
      <c r="Y25" s="73">
        <f t="shared" si="2"/>
        <v>838631</v>
      </c>
      <c r="Z25" s="22">
        <f t="shared" si="2"/>
        <v>647201386</v>
      </c>
      <c r="AA25" s="22">
        <f t="shared" si="2"/>
        <v>649613209</v>
      </c>
      <c r="AB25" s="22">
        <f t="shared" si="2"/>
        <v>1846511</v>
      </c>
      <c r="AC25" s="22">
        <f t="shared" si="2"/>
        <v>647766698</v>
      </c>
      <c r="AD25" s="22">
        <f t="shared" si="2"/>
        <v>632808553</v>
      </c>
      <c r="AE25" s="22">
        <f t="shared" si="2"/>
        <v>-17102720</v>
      </c>
      <c r="AF25" s="22">
        <f t="shared" si="2"/>
        <v>649911273</v>
      </c>
      <c r="AG25" s="22">
        <f t="shared" si="2"/>
        <v>640736271</v>
      </c>
      <c r="AH25" s="22">
        <f t="shared" si="2"/>
        <v>8394265</v>
      </c>
      <c r="AI25" s="22">
        <f t="shared" si="2"/>
        <v>632342006</v>
      </c>
      <c r="AJ25" s="66">
        <f t="shared" si="2"/>
        <v>640736271</v>
      </c>
      <c r="AK25" s="73">
        <f t="shared" si="2"/>
        <v>8394265</v>
      </c>
      <c r="AL25" s="22">
        <f t="shared" si="2"/>
        <v>632342006</v>
      </c>
      <c r="AM25" s="22">
        <f t="shared" si="2"/>
        <v>646434365</v>
      </c>
      <c r="AN25" s="22">
        <f t="shared" si="2"/>
        <v>6010280</v>
      </c>
      <c r="AO25" s="22">
        <f t="shared" si="2"/>
        <v>640424085</v>
      </c>
      <c r="AP25" s="22">
        <f t="shared" si="2"/>
        <v>636071620</v>
      </c>
      <c r="AQ25" s="22">
        <f t="shared" si="2"/>
        <v>-9661586</v>
      </c>
      <c r="AR25" s="22">
        <f t="shared" si="2"/>
        <v>645733206</v>
      </c>
      <c r="AS25" s="22">
        <f t="shared" si="2"/>
        <v>651956653</v>
      </c>
      <c r="AT25" s="22">
        <f t="shared" si="2"/>
        <v>16674094</v>
      </c>
      <c r="AU25" s="22">
        <f t="shared" si="2"/>
        <v>635282559</v>
      </c>
      <c r="AV25" s="66">
        <f t="shared" si="2"/>
        <v>651956653</v>
      </c>
      <c r="AW25" s="73">
        <f t="shared" si="2"/>
        <v>16674094</v>
      </c>
      <c r="AX25" s="22">
        <f t="shared" si="2"/>
        <v>635282559</v>
      </c>
      <c r="AY25" s="22">
        <f t="shared" si="2"/>
        <v>0</v>
      </c>
      <c r="AZ25" s="22">
        <f t="shared" si="2"/>
        <v>0</v>
      </c>
      <c r="BA25" s="22">
        <f t="shared" si="2"/>
        <v>0</v>
      </c>
      <c r="BB25" s="22">
        <f t="shared" si="2"/>
        <v>0</v>
      </c>
      <c r="BC25" s="22">
        <f t="shared" si="2"/>
        <v>0</v>
      </c>
      <c r="BD25" s="22">
        <f t="shared" si="2"/>
        <v>0</v>
      </c>
      <c r="BE25" s="22">
        <f t="shared" si="2"/>
        <v>0</v>
      </c>
      <c r="BF25" s="22">
        <f t="shared" si="2"/>
        <v>0</v>
      </c>
      <c r="BG25" s="22">
        <f t="shared" si="2"/>
        <v>0</v>
      </c>
      <c r="BH25" s="22">
        <f t="shared" si="2"/>
        <v>0</v>
      </c>
      <c r="BI25" s="22">
        <f t="shared" si="2"/>
        <v>0</v>
      </c>
      <c r="BJ25" s="22">
        <f t="shared" si="2"/>
        <v>0</v>
      </c>
      <c r="BK25" s="22">
        <f t="shared" si="2"/>
        <v>651956653</v>
      </c>
      <c r="BL25" s="22">
        <f t="shared" si="2"/>
        <v>16674094</v>
      </c>
      <c r="BM25" s="22">
        <f t="shared" si="2"/>
        <v>635282559</v>
      </c>
      <c r="BN25" s="22">
        <f t="shared" si="2"/>
        <v>430797853</v>
      </c>
      <c r="BO25" s="22">
        <f>+BO12+BO24</f>
        <v>29949329</v>
      </c>
      <c r="BP25" s="24">
        <f>+BP12+BP24</f>
        <v>400848524</v>
      </c>
    </row>
    <row r="26" spans="1:68" ht="4.5" customHeight="1">
      <c r="A26" s="25"/>
      <c r="B26" s="13"/>
      <c r="C26" s="14"/>
      <c r="D26" s="14"/>
      <c r="E26" s="15"/>
      <c r="F26" s="14"/>
      <c r="G26" s="14"/>
      <c r="H26" s="15"/>
      <c r="I26" s="57"/>
      <c r="J26" s="72"/>
      <c r="K26" s="14"/>
      <c r="L26" s="64"/>
      <c r="M26" s="7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64"/>
      <c r="Y26" s="7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64"/>
      <c r="AK26" s="72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64"/>
      <c r="AW26" s="72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6"/>
    </row>
    <row r="27" spans="1:68" ht="13.5">
      <c r="A27" s="8" t="s">
        <v>91</v>
      </c>
      <c r="B27" s="13"/>
      <c r="C27" s="14"/>
      <c r="D27" s="14"/>
      <c r="E27" s="15"/>
      <c r="F27" s="14"/>
      <c r="G27" s="14"/>
      <c r="H27" s="15"/>
      <c r="I27" s="57"/>
      <c r="J27" s="72"/>
      <c r="K27" s="14"/>
      <c r="L27" s="64"/>
      <c r="M27" s="72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64"/>
      <c r="Y27" s="7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64"/>
      <c r="AK27" s="72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64"/>
      <c r="AW27" s="72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6"/>
    </row>
    <row r="28" spans="1:68" ht="13.5">
      <c r="A28" s="8" t="s">
        <v>92</v>
      </c>
      <c r="B28" s="29"/>
      <c r="C28" s="14"/>
      <c r="D28" s="14"/>
      <c r="E28" s="15"/>
      <c r="F28" s="14"/>
      <c r="G28" s="14"/>
      <c r="H28" s="15"/>
      <c r="I28" s="57"/>
      <c r="J28" s="72"/>
      <c r="K28" s="14"/>
      <c r="L28" s="64"/>
      <c r="M28" s="7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64"/>
      <c r="Y28" s="7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64"/>
      <c r="AK28" s="72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64"/>
      <c r="AW28" s="72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6"/>
    </row>
    <row r="29" spans="1:68" ht="13.5">
      <c r="A29" s="17" t="s">
        <v>93</v>
      </c>
      <c r="B29" s="13"/>
      <c r="C29" s="14"/>
      <c r="D29" s="14"/>
      <c r="E29" s="15"/>
      <c r="F29" s="14"/>
      <c r="G29" s="14"/>
      <c r="H29" s="15"/>
      <c r="I29" s="57"/>
      <c r="J29" s="72"/>
      <c r="K29" s="14"/>
      <c r="L29" s="64"/>
      <c r="M29" s="7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64"/>
      <c r="Y29" s="7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64"/>
      <c r="AK29" s="72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64"/>
      <c r="AW29" s="72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6"/>
    </row>
    <row r="30" spans="1:68" ht="13.5">
      <c r="A30" s="17" t="s">
        <v>94</v>
      </c>
      <c r="B30" s="13"/>
      <c r="C30" s="14">
        <v>17003568</v>
      </c>
      <c r="D30" s="14"/>
      <c r="E30" s="15">
        <v>17003568</v>
      </c>
      <c r="F30" s="14"/>
      <c r="G30" s="14"/>
      <c r="H30" s="15"/>
      <c r="I30" s="57">
        <v>12853186</v>
      </c>
      <c r="J30" s="72">
        <v>12853186</v>
      </c>
      <c r="K30" s="14"/>
      <c r="L30" s="64">
        <v>12853186</v>
      </c>
      <c r="M30" s="72">
        <v>17003568</v>
      </c>
      <c r="N30" s="14">
        <v>-4150382</v>
      </c>
      <c r="O30" s="14">
        <v>17003568</v>
      </c>
      <c r="P30" s="14"/>
      <c r="Q30" s="14">
        <v>17003568</v>
      </c>
      <c r="R30" s="14">
        <v>17003568</v>
      </c>
      <c r="S30" s="14"/>
      <c r="T30" s="14">
        <v>17003568</v>
      </c>
      <c r="U30" s="14">
        <v>17003568</v>
      </c>
      <c r="V30" s="14"/>
      <c r="W30" s="14">
        <v>17003568</v>
      </c>
      <c r="X30" s="64">
        <v>17003568</v>
      </c>
      <c r="Y30" s="72"/>
      <c r="Z30" s="14">
        <v>17003568</v>
      </c>
      <c r="AA30" s="14">
        <v>17003568</v>
      </c>
      <c r="AB30" s="14"/>
      <c r="AC30" s="14">
        <v>17003568</v>
      </c>
      <c r="AD30" s="14">
        <v>14581276</v>
      </c>
      <c r="AE30" s="14">
        <v>-2422292</v>
      </c>
      <c r="AF30" s="14">
        <v>17003568</v>
      </c>
      <c r="AG30" s="14">
        <v>8607920</v>
      </c>
      <c r="AH30" s="14">
        <v>-5973356</v>
      </c>
      <c r="AI30" s="14">
        <v>14581276</v>
      </c>
      <c r="AJ30" s="64">
        <v>8607920</v>
      </c>
      <c r="AK30" s="72">
        <v>-5973356</v>
      </c>
      <c r="AL30" s="14">
        <v>14581276</v>
      </c>
      <c r="AM30" s="14">
        <v>8607920</v>
      </c>
      <c r="AN30" s="14"/>
      <c r="AO30" s="14">
        <v>8607920</v>
      </c>
      <c r="AP30" s="14">
        <v>8607920</v>
      </c>
      <c r="AQ30" s="14"/>
      <c r="AR30" s="14">
        <v>8607920</v>
      </c>
      <c r="AS30" s="14">
        <v>8607920</v>
      </c>
      <c r="AT30" s="14"/>
      <c r="AU30" s="14">
        <v>8607920</v>
      </c>
      <c r="AV30" s="64">
        <v>8607920</v>
      </c>
      <c r="AW30" s="72"/>
      <c r="AX30" s="14">
        <v>8607920</v>
      </c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>
        <v>8607920</v>
      </c>
      <c r="BL30" s="14"/>
      <c r="BM30" s="14">
        <v>8607920</v>
      </c>
      <c r="BN30" s="14">
        <v>9639890</v>
      </c>
      <c r="BO30" s="14"/>
      <c r="BP30" s="16">
        <v>9639890</v>
      </c>
    </row>
    <row r="31" spans="1:68" ht="13.5">
      <c r="A31" s="17" t="s">
        <v>95</v>
      </c>
      <c r="B31" s="13"/>
      <c r="C31" s="14"/>
      <c r="D31" s="14"/>
      <c r="E31" s="15"/>
      <c r="F31" s="14"/>
      <c r="G31" s="14"/>
      <c r="H31" s="15"/>
      <c r="I31" s="57"/>
      <c r="J31" s="72"/>
      <c r="K31" s="14"/>
      <c r="L31" s="64"/>
      <c r="M31" s="7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64"/>
      <c r="Y31" s="7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64"/>
      <c r="AK31" s="72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64"/>
      <c r="AW31" s="72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6"/>
    </row>
    <row r="32" spans="1:68" ht="13.5">
      <c r="A32" s="17" t="s">
        <v>96</v>
      </c>
      <c r="B32" s="13"/>
      <c r="C32" s="14">
        <v>26970201</v>
      </c>
      <c r="D32" s="14"/>
      <c r="E32" s="15">
        <v>26970201</v>
      </c>
      <c r="F32" s="14"/>
      <c r="G32" s="14"/>
      <c r="H32" s="15"/>
      <c r="I32" s="57">
        <v>64114385</v>
      </c>
      <c r="J32" s="72">
        <v>67454101</v>
      </c>
      <c r="K32" s="14">
        <v>-3339716</v>
      </c>
      <c r="L32" s="64">
        <v>64114385</v>
      </c>
      <c r="M32" s="72">
        <v>41140375</v>
      </c>
      <c r="N32" s="14">
        <v>22974010</v>
      </c>
      <c r="O32" s="14">
        <v>19596381</v>
      </c>
      <c r="P32" s="14">
        <v>-3060791</v>
      </c>
      <c r="Q32" s="14">
        <v>22657172</v>
      </c>
      <c r="R32" s="14">
        <v>20948880</v>
      </c>
      <c r="S32" s="14">
        <v>1448708</v>
      </c>
      <c r="T32" s="14">
        <v>19500172</v>
      </c>
      <c r="U32" s="14">
        <v>25912052</v>
      </c>
      <c r="V32" s="14">
        <v>234916</v>
      </c>
      <c r="W32" s="14">
        <v>25677136</v>
      </c>
      <c r="X32" s="64">
        <v>25912052</v>
      </c>
      <c r="Y32" s="72">
        <v>234916</v>
      </c>
      <c r="Z32" s="14">
        <v>25677136</v>
      </c>
      <c r="AA32" s="14">
        <v>34048997</v>
      </c>
      <c r="AB32" s="14">
        <v>-106539</v>
      </c>
      <c r="AC32" s="14">
        <v>34155536</v>
      </c>
      <c r="AD32" s="14">
        <v>33243322</v>
      </c>
      <c r="AE32" s="14">
        <v>-1913382</v>
      </c>
      <c r="AF32" s="14">
        <v>35156704</v>
      </c>
      <c r="AG32" s="14">
        <v>25119016</v>
      </c>
      <c r="AH32" s="14">
        <v>-5815396</v>
      </c>
      <c r="AI32" s="14">
        <v>30934412</v>
      </c>
      <c r="AJ32" s="64">
        <v>25119016</v>
      </c>
      <c r="AK32" s="72">
        <v>-5815396</v>
      </c>
      <c r="AL32" s="14">
        <v>30934412</v>
      </c>
      <c r="AM32" s="14">
        <v>37614661</v>
      </c>
      <c r="AN32" s="14">
        <v>6539824</v>
      </c>
      <c r="AO32" s="14">
        <v>31074837</v>
      </c>
      <c r="AP32" s="14">
        <v>34451298</v>
      </c>
      <c r="AQ32" s="14">
        <v>1063533</v>
      </c>
      <c r="AR32" s="14">
        <v>33387765</v>
      </c>
      <c r="AS32" s="14">
        <v>28966270</v>
      </c>
      <c r="AT32" s="14">
        <v>-385866</v>
      </c>
      <c r="AU32" s="14">
        <v>29352136</v>
      </c>
      <c r="AV32" s="64">
        <v>28966270</v>
      </c>
      <c r="AW32" s="72">
        <v>-385866</v>
      </c>
      <c r="AX32" s="14">
        <v>29352136</v>
      </c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>
        <v>28966270</v>
      </c>
      <c r="BL32" s="14">
        <v>-385866</v>
      </c>
      <c r="BM32" s="14">
        <v>29352136</v>
      </c>
      <c r="BN32" s="14">
        <v>48085789</v>
      </c>
      <c r="BO32" s="14">
        <v>13800663</v>
      </c>
      <c r="BP32" s="16">
        <v>34285126</v>
      </c>
    </row>
    <row r="33" spans="1:68" ht="13.5">
      <c r="A33" s="17" t="s">
        <v>97</v>
      </c>
      <c r="B33" s="13"/>
      <c r="C33" s="14"/>
      <c r="D33" s="14"/>
      <c r="E33" s="15"/>
      <c r="F33" s="14"/>
      <c r="G33" s="14"/>
      <c r="H33" s="15"/>
      <c r="I33" s="57">
        <v>7963000</v>
      </c>
      <c r="J33" s="72">
        <v>4623284</v>
      </c>
      <c r="K33" s="14">
        <v>3339716</v>
      </c>
      <c r="L33" s="64">
        <v>7963000</v>
      </c>
      <c r="M33" s="72">
        <v>5840180</v>
      </c>
      <c r="N33" s="14">
        <v>2122820</v>
      </c>
      <c r="O33" s="14">
        <v>13875526</v>
      </c>
      <c r="P33" s="14">
        <v>-113520</v>
      </c>
      <c r="Q33" s="14">
        <v>13989046</v>
      </c>
      <c r="R33" s="14">
        <v>13753801</v>
      </c>
      <c r="S33" s="14">
        <v>-121725</v>
      </c>
      <c r="T33" s="14">
        <v>13875526</v>
      </c>
      <c r="U33" s="14">
        <v>13704455</v>
      </c>
      <c r="V33" s="14">
        <v>-56977</v>
      </c>
      <c r="W33" s="14">
        <v>13761432</v>
      </c>
      <c r="X33" s="64">
        <v>13704455</v>
      </c>
      <c r="Y33" s="72">
        <v>-56977</v>
      </c>
      <c r="Z33" s="14">
        <v>13761432</v>
      </c>
      <c r="AA33" s="14">
        <v>10440805</v>
      </c>
      <c r="AB33" s="14">
        <v>-3263649</v>
      </c>
      <c r="AC33" s="14">
        <v>13704454</v>
      </c>
      <c r="AD33" s="14">
        <v>8330161</v>
      </c>
      <c r="AE33" s="14">
        <v>3193432</v>
      </c>
      <c r="AF33" s="14">
        <v>5136729</v>
      </c>
      <c r="AG33" s="14">
        <v>8227351</v>
      </c>
      <c r="AH33" s="14">
        <v>-102810</v>
      </c>
      <c r="AI33" s="14">
        <v>8330161</v>
      </c>
      <c r="AJ33" s="64">
        <v>8227351</v>
      </c>
      <c r="AK33" s="72">
        <v>-102810</v>
      </c>
      <c r="AL33" s="14">
        <v>8330161</v>
      </c>
      <c r="AM33" s="14">
        <v>8194448</v>
      </c>
      <c r="AN33" s="14">
        <v>-32903</v>
      </c>
      <c r="AO33" s="14">
        <v>8227351</v>
      </c>
      <c r="AP33" s="14">
        <v>8364095</v>
      </c>
      <c r="AQ33" s="14">
        <v>169647</v>
      </c>
      <c r="AR33" s="14">
        <v>8194448</v>
      </c>
      <c r="AS33" s="14">
        <v>8338659</v>
      </c>
      <c r="AT33" s="14">
        <v>-25435</v>
      </c>
      <c r="AU33" s="14">
        <v>8364094</v>
      </c>
      <c r="AV33" s="64">
        <v>8338659</v>
      </c>
      <c r="AW33" s="72">
        <v>-25435</v>
      </c>
      <c r="AX33" s="14">
        <v>8364094</v>
      </c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>
        <v>8338659</v>
      </c>
      <c r="BL33" s="14">
        <v>-25435</v>
      </c>
      <c r="BM33" s="14">
        <v>8364094</v>
      </c>
      <c r="BN33" s="14">
        <v>5972250</v>
      </c>
      <c r="BO33" s="14"/>
      <c r="BP33" s="16">
        <v>5972250</v>
      </c>
    </row>
    <row r="34" spans="1:68" ht="13.5">
      <c r="A34" s="20" t="s">
        <v>98</v>
      </c>
      <c r="B34" s="21"/>
      <c r="C34" s="22">
        <f aca="true" t="shared" si="3" ref="C34:BN34">SUM(C29:C33)</f>
        <v>43973769</v>
      </c>
      <c r="D34" s="22">
        <f t="shared" si="3"/>
        <v>0</v>
      </c>
      <c r="E34" s="23">
        <f t="shared" si="3"/>
        <v>43973769</v>
      </c>
      <c r="F34" s="22">
        <f t="shared" si="3"/>
        <v>0</v>
      </c>
      <c r="G34" s="22">
        <f t="shared" si="3"/>
        <v>0</v>
      </c>
      <c r="H34" s="23">
        <f t="shared" si="3"/>
        <v>0</v>
      </c>
      <c r="I34" s="58">
        <f t="shared" si="3"/>
        <v>84930571</v>
      </c>
      <c r="J34" s="73">
        <f t="shared" si="3"/>
        <v>84930571</v>
      </c>
      <c r="K34" s="22">
        <f t="shared" si="3"/>
        <v>0</v>
      </c>
      <c r="L34" s="66">
        <f t="shared" si="3"/>
        <v>84930571</v>
      </c>
      <c r="M34" s="73">
        <f t="shared" si="3"/>
        <v>63984123</v>
      </c>
      <c r="N34" s="22">
        <f t="shared" si="3"/>
        <v>20946448</v>
      </c>
      <c r="O34" s="22">
        <f t="shared" si="3"/>
        <v>50475475</v>
      </c>
      <c r="P34" s="22">
        <f t="shared" si="3"/>
        <v>-3174311</v>
      </c>
      <c r="Q34" s="22">
        <f t="shared" si="3"/>
        <v>53649786</v>
      </c>
      <c r="R34" s="22">
        <f t="shared" si="3"/>
        <v>51706249</v>
      </c>
      <c r="S34" s="22">
        <f t="shared" si="3"/>
        <v>1326983</v>
      </c>
      <c r="T34" s="22">
        <f t="shared" si="3"/>
        <v>50379266</v>
      </c>
      <c r="U34" s="22">
        <f t="shared" si="3"/>
        <v>56620075</v>
      </c>
      <c r="V34" s="22">
        <f t="shared" si="3"/>
        <v>177939</v>
      </c>
      <c r="W34" s="22">
        <f t="shared" si="3"/>
        <v>56442136</v>
      </c>
      <c r="X34" s="66">
        <f t="shared" si="3"/>
        <v>56620075</v>
      </c>
      <c r="Y34" s="73">
        <f t="shared" si="3"/>
        <v>177939</v>
      </c>
      <c r="Z34" s="22">
        <f t="shared" si="3"/>
        <v>56442136</v>
      </c>
      <c r="AA34" s="22">
        <f t="shared" si="3"/>
        <v>61493370</v>
      </c>
      <c r="AB34" s="22">
        <f t="shared" si="3"/>
        <v>-3370188</v>
      </c>
      <c r="AC34" s="22">
        <f t="shared" si="3"/>
        <v>64863558</v>
      </c>
      <c r="AD34" s="22">
        <f t="shared" si="3"/>
        <v>56154759</v>
      </c>
      <c r="AE34" s="22">
        <f t="shared" si="3"/>
        <v>-1142242</v>
      </c>
      <c r="AF34" s="22">
        <f t="shared" si="3"/>
        <v>57297001</v>
      </c>
      <c r="AG34" s="22">
        <f t="shared" si="3"/>
        <v>41954287</v>
      </c>
      <c r="AH34" s="22">
        <f t="shared" si="3"/>
        <v>-11891562</v>
      </c>
      <c r="AI34" s="22">
        <f t="shared" si="3"/>
        <v>53845849</v>
      </c>
      <c r="AJ34" s="66">
        <f t="shared" si="3"/>
        <v>41954287</v>
      </c>
      <c r="AK34" s="73">
        <f t="shared" si="3"/>
        <v>-11891562</v>
      </c>
      <c r="AL34" s="22">
        <f t="shared" si="3"/>
        <v>53845849</v>
      </c>
      <c r="AM34" s="22">
        <f t="shared" si="3"/>
        <v>54417029</v>
      </c>
      <c r="AN34" s="22">
        <f t="shared" si="3"/>
        <v>6506921</v>
      </c>
      <c r="AO34" s="22">
        <f t="shared" si="3"/>
        <v>47910108</v>
      </c>
      <c r="AP34" s="22">
        <f t="shared" si="3"/>
        <v>51423313</v>
      </c>
      <c r="AQ34" s="22">
        <f t="shared" si="3"/>
        <v>1233180</v>
      </c>
      <c r="AR34" s="22">
        <f t="shared" si="3"/>
        <v>50190133</v>
      </c>
      <c r="AS34" s="22">
        <f t="shared" si="3"/>
        <v>45912849</v>
      </c>
      <c r="AT34" s="22">
        <f t="shared" si="3"/>
        <v>-411301</v>
      </c>
      <c r="AU34" s="22">
        <f t="shared" si="3"/>
        <v>46324150</v>
      </c>
      <c r="AV34" s="66">
        <f t="shared" si="3"/>
        <v>45912849</v>
      </c>
      <c r="AW34" s="73">
        <f t="shared" si="3"/>
        <v>-411301</v>
      </c>
      <c r="AX34" s="22">
        <f t="shared" si="3"/>
        <v>46324150</v>
      </c>
      <c r="AY34" s="22">
        <f t="shared" si="3"/>
        <v>0</v>
      </c>
      <c r="AZ34" s="22">
        <f t="shared" si="3"/>
        <v>0</v>
      </c>
      <c r="BA34" s="22">
        <f t="shared" si="3"/>
        <v>0</v>
      </c>
      <c r="BB34" s="22">
        <f t="shared" si="3"/>
        <v>0</v>
      </c>
      <c r="BC34" s="22">
        <f t="shared" si="3"/>
        <v>0</v>
      </c>
      <c r="BD34" s="22">
        <f t="shared" si="3"/>
        <v>0</v>
      </c>
      <c r="BE34" s="22">
        <f t="shared" si="3"/>
        <v>0</v>
      </c>
      <c r="BF34" s="22">
        <f t="shared" si="3"/>
        <v>0</v>
      </c>
      <c r="BG34" s="22">
        <f t="shared" si="3"/>
        <v>0</v>
      </c>
      <c r="BH34" s="22">
        <f t="shared" si="3"/>
        <v>0</v>
      </c>
      <c r="BI34" s="22">
        <f t="shared" si="3"/>
        <v>0</v>
      </c>
      <c r="BJ34" s="22">
        <f t="shared" si="3"/>
        <v>0</v>
      </c>
      <c r="BK34" s="22">
        <f t="shared" si="3"/>
        <v>45912849</v>
      </c>
      <c r="BL34" s="22">
        <f t="shared" si="3"/>
        <v>-411301</v>
      </c>
      <c r="BM34" s="22">
        <f t="shared" si="3"/>
        <v>46324150</v>
      </c>
      <c r="BN34" s="22">
        <f t="shared" si="3"/>
        <v>63697929</v>
      </c>
      <c r="BO34" s="22">
        <f>SUM(BO29:BO33)</f>
        <v>13800663</v>
      </c>
      <c r="BP34" s="24">
        <f>SUM(BP29:BP33)</f>
        <v>49897266</v>
      </c>
    </row>
    <row r="35" spans="1:68" ht="4.5" customHeight="1">
      <c r="A35" s="25"/>
      <c r="B35" s="13"/>
      <c r="C35" s="14"/>
      <c r="D35" s="14"/>
      <c r="E35" s="15"/>
      <c r="F35" s="14"/>
      <c r="G35" s="14"/>
      <c r="H35" s="15"/>
      <c r="I35" s="57"/>
      <c r="J35" s="72"/>
      <c r="K35" s="14"/>
      <c r="L35" s="64"/>
      <c r="M35" s="7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64"/>
      <c r="Y35" s="7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64"/>
      <c r="AK35" s="72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64"/>
      <c r="AW35" s="72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6"/>
    </row>
    <row r="36" spans="1:68" ht="13.5">
      <c r="A36" s="8" t="s">
        <v>99</v>
      </c>
      <c r="B36" s="13"/>
      <c r="C36" s="14"/>
      <c r="D36" s="14"/>
      <c r="E36" s="15"/>
      <c r="F36" s="14"/>
      <c r="G36" s="14"/>
      <c r="H36" s="15"/>
      <c r="I36" s="57"/>
      <c r="J36" s="72"/>
      <c r="K36" s="14"/>
      <c r="L36" s="64"/>
      <c r="M36" s="72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64"/>
      <c r="Y36" s="7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64"/>
      <c r="AK36" s="72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64"/>
      <c r="AW36" s="72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6"/>
    </row>
    <row r="37" spans="1:68" ht="13.5">
      <c r="A37" s="17" t="s">
        <v>94</v>
      </c>
      <c r="B37" s="13"/>
      <c r="C37" s="14">
        <v>40242583</v>
      </c>
      <c r="D37" s="14"/>
      <c r="E37" s="15">
        <v>40242583</v>
      </c>
      <c r="F37" s="14"/>
      <c r="G37" s="14"/>
      <c r="H37" s="15"/>
      <c r="I37" s="57">
        <v>40241747</v>
      </c>
      <c r="J37" s="72">
        <v>107379522</v>
      </c>
      <c r="K37" s="14">
        <v>-67137775</v>
      </c>
      <c r="L37" s="64">
        <v>40241747</v>
      </c>
      <c r="M37" s="72">
        <v>89439976</v>
      </c>
      <c r="N37" s="14">
        <v>-49198229</v>
      </c>
      <c r="O37" s="14">
        <v>38327115</v>
      </c>
      <c r="P37" s="14">
        <v>-2134513</v>
      </c>
      <c r="Q37" s="14">
        <v>40461628</v>
      </c>
      <c r="R37" s="14">
        <v>38327115</v>
      </c>
      <c r="S37" s="14">
        <v>-229762</v>
      </c>
      <c r="T37" s="14">
        <v>38556877</v>
      </c>
      <c r="U37" s="14">
        <v>38327115</v>
      </c>
      <c r="V37" s="14">
        <v>-227084</v>
      </c>
      <c r="W37" s="14">
        <v>38554199</v>
      </c>
      <c r="X37" s="64">
        <v>38327115</v>
      </c>
      <c r="Y37" s="72">
        <v>-227084</v>
      </c>
      <c r="Z37" s="14">
        <v>38554199</v>
      </c>
      <c r="AA37" s="14">
        <v>38327115</v>
      </c>
      <c r="AB37" s="14">
        <v>-232080</v>
      </c>
      <c r="AC37" s="14">
        <v>38559195</v>
      </c>
      <c r="AD37" s="14">
        <v>38327115</v>
      </c>
      <c r="AE37" s="14">
        <v>-229640</v>
      </c>
      <c r="AF37" s="14">
        <v>38556755</v>
      </c>
      <c r="AG37" s="14">
        <v>38327115</v>
      </c>
      <c r="AH37" s="14">
        <v>-229640</v>
      </c>
      <c r="AI37" s="14">
        <v>38556755</v>
      </c>
      <c r="AJ37" s="64">
        <v>38327115</v>
      </c>
      <c r="AK37" s="72">
        <v>-229640</v>
      </c>
      <c r="AL37" s="14">
        <v>38556755</v>
      </c>
      <c r="AM37" s="14">
        <v>38327115</v>
      </c>
      <c r="AN37" s="14">
        <v>-240115</v>
      </c>
      <c r="AO37" s="14">
        <v>38567230</v>
      </c>
      <c r="AP37" s="14">
        <v>38327115</v>
      </c>
      <c r="AQ37" s="14">
        <v>-240115</v>
      </c>
      <c r="AR37" s="14">
        <v>38567230</v>
      </c>
      <c r="AS37" s="14">
        <v>38327114</v>
      </c>
      <c r="AT37" s="14">
        <v>-236607</v>
      </c>
      <c r="AU37" s="14">
        <v>38563721</v>
      </c>
      <c r="AV37" s="64">
        <v>38327114</v>
      </c>
      <c r="AW37" s="72">
        <v>-236607</v>
      </c>
      <c r="AX37" s="14">
        <v>38563721</v>
      </c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>
        <v>38327114</v>
      </c>
      <c r="BL37" s="14">
        <v>-236607</v>
      </c>
      <c r="BM37" s="14">
        <v>38563721</v>
      </c>
      <c r="BN37" s="14">
        <v>30181310</v>
      </c>
      <c r="BO37" s="14">
        <v>-8501784</v>
      </c>
      <c r="BP37" s="16">
        <v>38683094</v>
      </c>
    </row>
    <row r="38" spans="1:68" ht="13.5">
      <c r="A38" s="17" t="s">
        <v>97</v>
      </c>
      <c r="B38" s="13"/>
      <c r="C38" s="14">
        <v>69757646</v>
      </c>
      <c r="D38" s="14"/>
      <c r="E38" s="15">
        <v>69757646</v>
      </c>
      <c r="F38" s="14"/>
      <c r="G38" s="14"/>
      <c r="H38" s="15"/>
      <c r="I38" s="57">
        <v>75100775</v>
      </c>
      <c r="J38" s="72">
        <v>7963000</v>
      </c>
      <c r="K38" s="14">
        <v>67137775</v>
      </c>
      <c r="L38" s="64">
        <v>75100775</v>
      </c>
      <c r="M38" s="72">
        <v>7783737</v>
      </c>
      <c r="N38" s="14">
        <v>67317038</v>
      </c>
      <c r="O38" s="14">
        <v>69538601</v>
      </c>
      <c r="P38" s="14"/>
      <c r="Q38" s="14">
        <v>69538601</v>
      </c>
      <c r="R38" s="14">
        <v>69308840</v>
      </c>
      <c r="S38" s="14"/>
      <c r="T38" s="14">
        <v>69308840</v>
      </c>
      <c r="U38" s="14">
        <v>69081756</v>
      </c>
      <c r="V38" s="14"/>
      <c r="W38" s="14">
        <v>69081756</v>
      </c>
      <c r="X38" s="64">
        <v>69081756</v>
      </c>
      <c r="Y38" s="72"/>
      <c r="Z38" s="14">
        <v>69081756</v>
      </c>
      <c r="AA38" s="14">
        <v>68849675</v>
      </c>
      <c r="AB38" s="14"/>
      <c r="AC38" s="14">
        <v>68849675</v>
      </c>
      <c r="AD38" s="14">
        <v>68620035</v>
      </c>
      <c r="AE38" s="14"/>
      <c r="AF38" s="14">
        <v>68620035</v>
      </c>
      <c r="AG38" s="14">
        <v>68390394</v>
      </c>
      <c r="AH38" s="14"/>
      <c r="AI38" s="14">
        <v>68390394</v>
      </c>
      <c r="AJ38" s="64">
        <v>68390394</v>
      </c>
      <c r="AK38" s="72"/>
      <c r="AL38" s="14">
        <v>68390394</v>
      </c>
      <c r="AM38" s="14">
        <v>68150279</v>
      </c>
      <c r="AN38" s="14"/>
      <c r="AO38" s="14">
        <v>68150279</v>
      </c>
      <c r="AP38" s="14">
        <v>67910164</v>
      </c>
      <c r="AQ38" s="14"/>
      <c r="AR38" s="14">
        <v>67910164</v>
      </c>
      <c r="AS38" s="14">
        <v>67673557</v>
      </c>
      <c r="AT38" s="14"/>
      <c r="AU38" s="14">
        <v>67673557</v>
      </c>
      <c r="AV38" s="64">
        <v>67673557</v>
      </c>
      <c r="AW38" s="72"/>
      <c r="AX38" s="14">
        <v>67673557</v>
      </c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>
        <v>67673557</v>
      </c>
      <c r="BL38" s="14"/>
      <c r="BM38" s="14">
        <v>67673557</v>
      </c>
      <c r="BN38" s="14">
        <v>56325581</v>
      </c>
      <c r="BO38" s="14"/>
      <c r="BP38" s="16">
        <v>56325581</v>
      </c>
    </row>
    <row r="39" spans="1:68" ht="13.5">
      <c r="A39" s="20" t="s">
        <v>100</v>
      </c>
      <c r="B39" s="26"/>
      <c r="C39" s="27">
        <f aca="true" t="shared" si="4" ref="C39:BN39">SUM(C37:C38)</f>
        <v>110000229</v>
      </c>
      <c r="D39" s="27">
        <f t="shared" si="4"/>
        <v>0</v>
      </c>
      <c r="E39" s="23">
        <f t="shared" si="4"/>
        <v>110000229</v>
      </c>
      <c r="F39" s="27">
        <f t="shared" si="4"/>
        <v>0</v>
      </c>
      <c r="G39" s="27">
        <f t="shared" si="4"/>
        <v>0</v>
      </c>
      <c r="H39" s="23">
        <f t="shared" si="4"/>
        <v>0</v>
      </c>
      <c r="I39" s="59">
        <f t="shared" si="4"/>
        <v>115342522</v>
      </c>
      <c r="J39" s="74">
        <f t="shared" si="4"/>
        <v>115342522</v>
      </c>
      <c r="K39" s="27">
        <f t="shared" si="4"/>
        <v>0</v>
      </c>
      <c r="L39" s="67">
        <f t="shared" si="4"/>
        <v>115342522</v>
      </c>
      <c r="M39" s="74">
        <f t="shared" si="4"/>
        <v>97223713</v>
      </c>
      <c r="N39" s="27">
        <f t="shared" si="4"/>
        <v>18118809</v>
      </c>
      <c r="O39" s="27">
        <f t="shared" si="4"/>
        <v>107865716</v>
      </c>
      <c r="P39" s="27">
        <f t="shared" si="4"/>
        <v>-2134513</v>
      </c>
      <c r="Q39" s="27">
        <f t="shared" si="4"/>
        <v>110000229</v>
      </c>
      <c r="R39" s="27">
        <f t="shared" si="4"/>
        <v>107635955</v>
      </c>
      <c r="S39" s="27">
        <f t="shared" si="4"/>
        <v>-229762</v>
      </c>
      <c r="T39" s="27">
        <f t="shared" si="4"/>
        <v>107865717</v>
      </c>
      <c r="U39" s="27">
        <f t="shared" si="4"/>
        <v>107408871</v>
      </c>
      <c r="V39" s="27">
        <f t="shared" si="4"/>
        <v>-227084</v>
      </c>
      <c r="W39" s="27">
        <f t="shared" si="4"/>
        <v>107635955</v>
      </c>
      <c r="X39" s="67">
        <f t="shared" si="4"/>
        <v>107408871</v>
      </c>
      <c r="Y39" s="74">
        <f t="shared" si="4"/>
        <v>-227084</v>
      </c>
      <c r="Z39" s="27">
        <f t="shared" si="4"/>
        <v>107635955</v>
      </c>
      <c r="AA39" s="27">
        <f t="shared" si="4"/>
        <v>107176790</v>
      </c>
      <c r="AB39" s="27">
        <f t="shared" si="4"/>
        <v>-232080</v>
      </c>
      <c r="AC39" s="27">
        <f t="shared" si="4"/>
        <v>107408870</v>
      </c>
      <c r="AD39" s="27">
        <f t="shared" si="4"/>
        <v>106947150</v>
      </c>
      <c r="AE39" s="27">
        <f t="shared" si="4"/>
        <v>-229640</v>
      </c>
      <c r="AF39" s="27">
        <f t="shared" si="4"/>
        <v>107176790</v>
      </c>
      <c r="AG39" s="27">
        <f t="shared" si="4"/>
        <v>106717509</v>
      </c>
      <c r="AH39" s="27">
        <f t="shared" si="4"/>
        <v>-229640</v>
      </c>
      <c r="AI39" s="27">
        <f t="shared" si="4"/>
        <v>106947149</v>
      </c>
      <c r="AJ39" s="67">
        <f t="shared" si="4"/>
        <v>106717509</v>
      </c>
      <c r="AK39" s="74">
        <f t="shared" si="4"/>
        <v>-229640</v>
      </c>
      <c r="AL39" s="27">
        <f t="shared" si="4"/>
        <v>106947149</v>
      </c>
      <c r="AM39" s="27">
        <f t="shared" si="4"/>
        <v>106477394</v>
      </c>
      <c r="AN39" s="27">
        <f t="shared" si="4"/>
        <v>-240115</v>
      </c>
      <c r="AO39" s="27">
        <f t="shared" si="4"/>
        <v>106717509</v>
      </c>
      <c r="AP39" s="27">
        <f t="shared" si="4"/>
        <v>106237279</v>
      </c>
      <c r="AQ39" s="27">
        <f t="shared" si="4"/>
        <v>-240115</v>
      </c>
      <c r="AR39" s="27">
        <f t="shared" si="4"/>
        <v>106477394</v>
      </c>
      <c r="AS39" s="27">
        <f t="shared" si="4"/>
        <v>106000671</v>
      </c>
      <c r="AT39" s="27">
        <f t="shared" si="4"/>
        <v>-236607</v>
      </c>
      <c r="AU39" s="27">
        <f t="shared" si="4"/>
        <v>106237278</v>
      </c>
      <c r="AV39" s="67">
        <f t="shared" si="4"/>
        <v>106000671</v>
      </c>
      <c r="AW39" s="74">
        <f t="shared" si="4"/>
        <v>-236607</v>
      </c>
      <c r="AX39" s="27">
        <f t="shared" si="4"/>
        <v>106237278</v>
      </c>
      <c r="AY39" s="27">
        <f t="shared" si="4"/>
        <v>0</v>
      </c>
      <c r="AZ39" s="27">
        <f t="shared" si="4"/>
        <v>0</v>
      </c>
      <c r="BA39" s="27">
        <f t="shared" si="4"/>
        <v>0</v>
      </c>
      <c r="BB39" s="27">
        <f t="shared" si="4"/>
        <v>0</v>
      </c>
      <c r="BC39" s="27">
        <f t="shared" si="4"/>
        <v>0</v>
      </c>
      <c r="BD39" s="27">
        <f t="shared" si="4"/>
        <v>0</v>
      </c>
      <c r="BE39" s="27">
        <f t="shared" si="4"/>
        <v>0</v>
      </c>
      <c r="BF39" s="27">
        <f t="shared" si="4"/>
        <v>0</v>
      </c>
      <c r="BG39" s="27">
        <f t="shared" si="4"/>
        <v>0</v>
      </c>
      <c r="BH39" s="27">
        <f t="shared" si="4"/>
        <v>0</v>
      </c>
      <c r="BI39" s="27">
        <f t="shared" si="4"/>
        <v>0</v>
      </c>
      <c r="BJ39" s="27">
        <f t="shared" si="4"/>
        <v>0</v>
      </c>
      <c r="BK39" s="27">
        <f t="shared" si="4"/>
        <v>106000671</v>
      </c>
      <c r="BL39" s="27">
        <f t="shared" si="4"/>
        <v>-236607</v>
      </c>
      <c r="BM39" s="27">
        <f t="shared" si="4"/>
        <v>106237278</v>
      </c>
      <c r="BN39" s="27">
        <f t="shared" si="4"/>
        <v>86506891</v>
      </c>
      <c r="BO39" s="27">
        <f>SUM(BO37:BO38)</f>
        <v>-8501784</v>
      </c>
      <c r="BP39" s="28">
        <f>SUM(BP37:BP38)</f>
        <v>95008675</v>
      </c>
    </row>
    <row r="40" spans="1:68" ht="13.5">
      <c r="A40" s="20" t="s">
        <v>101</v>
      </c>
      <c r="B40" s="21"/>
      <c r="C40" s="22">
        <f aca="true" t="shared" si="5" ref="C40:BN40">+C34+C39</f>
        <v>153973998</v>
      </c>
      <c r="D40" s="22">
        <f t="shared" si="5"/>
        <v>0</v>
      </c>
      <c r="E40" s="23">
        <f t="shared" si="5"/>
        <v>153973998</v>
      </c>
      <c r="F40" s="22">
        <f t="shared" si="5"/>
        <v>0</v>
      </c>
      <c r="G40" s="22">
        <f t="shared" si="5"/>
        <v>0</v>
      </c>
      <c r="H40" s="23">
        <f t="shared" si="5"/>
        <v>0</v>
      </c>
      <c r="I40" s="58">
        <f t="shared" si="5"/>
        <v>200273093</v>
      </c>
      <c r="J40" s="73">
        <f t="shared" si="5"/>
        <v>200273093</v>
      </c>
      <c r="K40" s="22">
        <f t="shared" si="5"/>
        <v>0</v>
      </c>
      <c r="L40" s="66">
        <f t="shared" si="5"/>
        <v>200273093</v>
      </c>
      <c r="M40" s="73">
        <f t="shared" si="5"/>
        <v>161207836</v>
      </c>
      <c r="N40" s="22">
        <f t="shared" si="5"/>
        <v>39065257</v>
      </c>
      <c r="O40" s="22">
        <f t="shared" si="5"/>
        <v>158341191</v>
      </c>
      <c r="P40" s="22">
        <f t="shared" si="5"/>
        <v>-5308824</v>
      </c>
      <c r="Q40" s="22">
        <f t="shared" si="5"/>
        <v>163650015</v>
      </c>
      <c r="R40" s="22">
        <f t="shared" si="5"/>
        <v>159342204</v>
      </c>
      <c r="S40" s="22">
        <f t="shared" si="5"/>
        <v>1097221</v>
      </c>
      <c r="T40" s="22">
        <f t="shared" si="5"/>
        <v>158244983</v>
      </c>
      <c r="U40" s="22">
        <f t="shared" si="5"/>
        <v>164028946</v>
      </c>
      <c r="V40" s="22">
        <f t="shared" si="5"/>
        <v>-49145</v>
      </c>
      <c r="W40" s="22">
        <f t="shared" si="5"/>
        <v>164078091</v>
      </c>
      <c r="X40" s="66">
        <f t="shared" si="5"/>
        <v>164028946</v>
      </c>
      <c r="Y40" s="73">
        <f t="shared" si="5"/>
        <v>-49145</v>
      </c>
      <c r="Z40" s="22">
        <f t="shared" si="5"/>
        <v>164078091</v>
      </c>
      <c r="AA40" s="22">
        <f t="shared" si="5"/>
        <v>168670160</v>
      </c>
      <c r="AB40" s="22">
        <f t="shared" si="5"/>
        <v>-3602268</v>
      </c>
      <c r="AC40" s="22">
        <f t="shared" si="5"/>
        <v>172272428</v>
      </c>
      <c r="AD40" s="22">
        <f t="shared" si="5"/>
        <v>163101909</v>
      </c>
      <c r="AE40" s="22">
        <f t="shared" si="5"/>
        <v>-1371882</v>
      </c>
      <c r="AF40" s="22">
        <f t="shared" si="5"/>
        <v>164473791</v>
      </c>
      <c r="AG40" s="22">
        <f t="shared" si="5"/>
        <v>148671796</v>
      </c>
      <c r="AH40" s="22">
        <f t="shared" si="5"/>
        <v>-12121202</v>
      </c>
      <c r="AI40" s="22">
        <f t="shared" si="5"/>
        <v>160792998</v>
      </c>
      <c r="AJ40" s="66">
        <f t="shared" si="5"/>
        <v>148671796</v>
      </c>
      <c r="AK40" s="73">
        <f t="shared" si="5"/>
        <v>-12121202</v>
      </c>
      <c r="AL40" s="22">
        <f t="shared" si="5"/>
        <v>160792998</v>
      </c>
      <c r="AM40" s="22">
        <f t="shared" si="5"/>
        <v>160894423</v>
      </c>
      <c r="AN40" s="22">
        <f t="shared" si="5"/>
        <v>6266806</v>
      </c>
      <c r="AO40" s="22">
        <f t="shared" si="5"/>
        <v>154627617</v>
      </c>
      <c r="AP40" s="22">
        <f t="shared" si="5"/>
        <v>157660592</v>
      </c>
      <c r="AQ40" s="22">
        <f t="shared" si="5"/>
        <v>993065</v>
      </c>
      <c r="AR40" s="22">
        <f t="shared" si="5"/>
        <v>156667527</v>
      </c>
      <c r="AS40" s="22">
        <f t="shared" si="5"/>
        <v>151913520</v>
      </c>
      <c r="AT40" s="22">
        <f t="shared" si="5"/>
        <v>-647908</v>
      </c>
      <c r="AU40" s="22">
        <f t="shared" si="5"/>
        <v>152561428</v>
      </c>
      <c r="AV40" s="66">
        <f t="shared" si="5"/>
        <v>151913520</v>
      </c>
      <c r="AW40" s="73">
        <f t="shared" si="5"/>
        <v>-647908</v>
      </c>
      <c r="AX40" s="22">
        <f t="shared" si="5"/>
        <v>152561428</v>
      </c>
      <c r="AY40" s="22">
        <f t="shared" si="5"/>
        <v>0</v>
      </c>
      <c r="AZ40" s="22">
        <f t="shared" si="5"/>
        <v>0</v>
      </c>
      <c r="BA40" s="22">
        <f t="shared" si="5"/>
        <v>0</v>
      </c>
      <c r="BB40" s="22">
        <f t="shared" si="5"/>
        <v>0</v>
      </c>
      <c r="BC40" s="22">
        <f t="shared" si="5"/>
        <v>0</v>
      </c>
      <c r="BD40" s="22">
        <f t="shared" si="5"/>
        <v>0</v>
      </c>
      <c r="BE40" s="22">
        <f t="shared" si="5"/>
        <v>0</v>
      </c>
      <c r="BF40" s="22">
        <f t="shared" si="5"/>
        <v>0</v>
      </c>
      <c r="BG40" s="22">
        <f t="shared" si="5"/>
        <v>0</v>
      </c>
      <c r="BH40" s="22">
        <f t="shared" si="5"/>
        <v>0</v>
      </c>
      <c r="BI40" s="22">
        <f t="shared" si="5"/>
        <v>0</v>
      </c>
      <c r="BJ40" s="22">
        <f t="shared" si="5"/>
        <v>0</v>
      </c>
      <c r="BK40" s="22">
        <f t="shared" si="5"/>
        <v>151913520</v>
      </c>
      <c r="BL40" s="22">
        <f t="shared" si="5"/>
        <v>-647908</v>
      </c>
      <c r="BM40" s="22">
        <f t="shared" si="5"/>
        <v>152561428</v>
      </c>
      <c r="BN40" s="22">
        <f t="shared" si="5"/>
        <v>150204820</v>
      </c>
      <c r="BO40" s="22">
        <f>+BO34+BO39</f>
        <v>5298879</v>
      </c>
      <c r="BP40" s="24">
        <f>+BP34+BP39</f>
        <v>144905941</v>
      </c>
    </row>
    <row r="41" spans="1:68" ht="4.5" customHeight="1">
      <c r="A41" s="25"/>
      <c r="B41" s="13"/>
      <c r="C41" s="14"/>
      <c r="D41" s="14"/>
      <c r="E41" s="15"/>
      <c r="F41" s="14"/>
      <c r="G41" s="14"/>
      <c r="H41" s="15"/>
      <c r="I41" s="57"/>
      <c r="J41" s="72"/>
      <c r="K41" s="14"/>
      <c r="L41" s="64"/>
      <c r="M41" s="72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64"/>
      <c r="Y41" s="7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64"/>
      <c r="AK41" s="72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64"/>
      <c r="AW41" s="72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6"/>
    </row>
    <row r="42" spans="1:68" ht="13.5">
      <c r="A42" s="30" t="s">
        <v>102</v>
      </c>
      <c r="B42" s="31" t="s">
        <v>103</v>
      </c>
      <c r="C42" s="32">
        <f aca="true" t="shared" si="6" ref="C42:BK42">+C25-C40</f>
        <v>468216040</v>
      </c>
      <c r="D42" s="32">
        <f t="shared" si="6"/>
        <v>0</v>
      </c>
      <c r="E42" s="33">
        <f t="shared" si="6"/>
        <v>468216040</v>
      </c>
      <c r="F42" s="32">
        <f t="shared" si="6"/>
        <v>0</v>
      </c>
      <c r="G42" s="32">
        <f t="shared" si="6"/>
        <v>0</v>
      </c>
      <c r="H42" s="33">
        <f t="shared" si="6"/>
        <v>0</v>
      </c>
      <c r="I42" s="60">
        <f t="shared" si="6"/>
        <v>373754043</v>
      </c>
      <c r="J42" s="75">
        <f t="shared" si="6"/>
        <v>375305941</v>
      </c>
      <c r="K42" s="32">
        <f t="shared" si="6"/>
        <v>-1551898</v>
      </c>
      <c r="L42" s="68">
        <f t="shared" si="6"/>
        <v>374124043</v>
      </c>
      <c r="M42" s="75">
        <f t="shared" si="6"/>
        <v>462067740</v>
      </c>
      <c r="N42" s="32">
        <f t="shared" si="6"/>
        <v>-87943697</v>
      </c>
      <c r="O42" s="32">
        <f t="shared" si="6"/>
        <v>490615394</v>
      </c>
      <c r="P42" s="32">
        <f t="shared" si="6"/>
        <v>37776427</v>
      </c>
      <c r="Q42" s="32">
        <f t="shared" si="6"/>
        <v>452838967</v>
      </c>
      <c r="R42" s="32">
        <f t="shared" si="6"/>
        <v>487787524</v>
      </c>
      <c r="S42" s="32">
        <f t="shared" si="6"/>
        <v>-9548421</v>
      </c>
      <c r="T42" s="32">
        <f t="shared" si="6"/>
        <v>497335945</v>
      </c>
      <c r="U42" s="32">
        <f t="shared" si="6"/>
        <v>484011071</v>
      </c>
      <c r="V42" s="32">
        <f t="shared" si="6"/>
        <v>887776</v>
      </c>
      <c r="W42" s="32">
        <f t="shared" si="6"/>
        <v>483123295</v>
      </c>
      <c r="X42" s="68">
        <f t="shared" si="6"/>
        <v>484011071</v>
      </c>
      <c r="Y42" s="75">
        <f t="shared" si="6"/>
        <v>887776</v>
      </c>
      <c r="Z42" s="32">
        <f t="shared" si="6"/>
        <v>483123295</v>
      </c>
      <c r="AA42" s="32">
        <f t="shared" si="6"/>
        <v>480943049</v>
      </c>
      <c r="AB42" s="32">
        <f t="shared" si="6"/>
        <v>5448779</v>
      </c>
      <c r="AC42" s="32">
        <f t="shared" si="6"/>
        <v>475494270</v>
      </c>
      <c r="AD42" s="32">
        <f t="shared" si="6"/>
        <v>469706644</v>
      </c>
      <c r="AE42" s="32">
        <f t="shared" si="6"/>
        <v>-15730838</v>
      </c>
      <c r="AF42" s="32">
        <f t="shared" si="6"/>
        <v>485437482</v>
      </c>
      <c r="AG42" s="32">
        <f t="shared" si="6"/>
        <v>492064475</v>
      </c>
      <c r="AH42" s="32">
        <f t="shared" si="6"/>
        <v>20515467</v>
      </c>
      <c r="AI42" s="32">
        <f t="shared" si="6"/>
        <v>471549008</v>
      </c>
      <c r="AJ42" s="68">
        <f t="shared" si="6"/>
        <v>492064475</v>
      </c>
      <c r="AK42" s="75">
        <f t="shared" si="6"/>
        <v>20515467</v>
      </c>
      <c r="AL42" s="32">
        <f t="shared" si="6"/>
        <v>471549008</v>
      </c>
      <c r="AM42" s="32">
        <f t="shared" si="6"/>
        <v>485539942</v>
      </c>
      <c r="AN42" s="32">
        <f t="shared" si="6"/>
        <v>-256526</v>
      </c>
      <c r="AO42" s="32">
        <f t="shared" si="6"/>
        <v>485796468</v>
      </c>
      <c r="AP42" s="32">
        <f t="shared" si="6"/>
        <v>478411028</v>
      </c>
      <c r="AQ42" s="32">
        <f t="shared" si="6"/>
        <v>-10654651</v>
      </c>
      <c r="AR42" s="32">
        <f t="shared" si="6"/>
        <v>489065679</v>
      </c>
      <c r="AS42" s="32">
        <f t="shared" si="6"/>
        <v>500043133</v>
      </c>
      <c r="AT42" s="32">
        <f t="shared" si="6"/>
        <v>17322002</v>
      </c>
      <c r="AU42" s="32">
        <f t="shared" si="6"/>
        <v>482721131</v>
      </c>
      <c r="AV42" s="68">
        <f t="shared" si="6"/>
        <v>500043133</v>
      </c>
      <c r="AW42" s="75">
        <f t="shared" si="6"/>
        <v>17322002</v>
      </c>
      <c r="AX42" s="32">
        <f t="shared" si="6"/>
        <v>482721131</v>
      </c>
      <c r="AY42" s="32">
        <f t="shared" si="6"/>
        <v>0</v>
      </c>
      <c r="AZ42" s="32">
        <f t="shared" si="6"/>
        <v>0</v>
      </c>
      <c r="BA42" s="32">
        <f t="shared" si="6"/>
        <v>0</v>
      </c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500043133</v>
      </c>
      <c r="BL42" s="32">
        <f>+BL25-BL40</f>
        <v>17322002</v>
      </c>
      <c r="BM42" s="32">
        <f>+BM25-BM40</f>
        <v>482721131</v>
      </c>
      <c r="BN42" s="32">
        <f>+BN25-BN40</f>
        <v>280593033</v>
      </c>
      <c r="BO42" s="32">
        <f>+BO25-BO40</f>
        <v>24650450</v>
      </c>
      <c r="BP42" s="34">
        <f>+BP25-BP40</f>
        <v>255942583</v>
      </c>
    </row>
    <row r="43" spans="1:68" ht="4.5" customHeight="1">
      <c r="A43" s="25"/>
      <c r="B43" s="13"/>
      <c r="C43" s="14"/>
      <c r="D43" s="14"/>
      <c r="E43" s="15"/>
      <c r="F43" s="14"/>
      <c r="G43" s="14"/>
      <c r="H43" s="15"/>
      <c r="I43" s="57"/>
      <c r="J43" s="72"/>
      <c r="K43" s="14"/>
      <c r="L43" s="64"/>
      <c r="M43" s="7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64"/>
      <c r="Y43" s="7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64"/>
      <c r="AK43" s="72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64"/>
      <c r="AW43" s="72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6"/>
    </row>
    <row r="44" spans="1:68" ht="13.5">
      <c r="A44" s="8" t="s">
        <v>104</v>
      </c>
      <c r="B44" s="13"/>
      <c r="C44" s="14"/>
      <c r="D44" s="14"/>
      <c r="E44" s="15"/>
      <c r="F44" s="14"/>
      <c r="G44" s="14"/>
      <c r="H44" s="15"/>
      <c r="I44" s="57"/>
      <c r="J44" s="72"/>
      <c r="K44" s="14"/>
      <c r="L44" s="64"/>
      <c r="M44" s="7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64"/>
      <c r="Y44" s="7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4"/>
      <c r="AK44" s="72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64"/>
      <c r="AW44" s="72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6"/>
    </row>
    <row r="45" spans="1:68" ht="13.5">
      <c r="A45" s="17" t="s">
        <v>105</v>
      </c>
      <c r="B45" s="13"/>
      <c r="C45" s="14">
        <v>468216040</v>
      </c>
      <c r="D45" s="14"/>
      <c r="E45" s="15">
        <v>468216040</v>
      </c>
      <c r="F45" s="14"/>
      <c r="G45" s="14"/>
      <c r="H45" s="15"/>
      <c r="I45" s="57">
        <v>373754044</v>
      </c>
      <c r="J45" s="72">
        <v>-128454419</v>
      </c>
      <c r="K45" s="14">
        <v>502208463</v>
      </c>
      <c r="L45" s="64">
        <v>374124044</v>
      </c>
      <c r="M45" s="72">
        <v>-212356548</v>
      </c>
      <c r="N45" s="14">
        <v>586480592</v>
      </c>
      <c r="O45" s="14">
        <v>490615394</v>
      </c>
      <c r="P45" s="14">
        <v>628</v>
      </c>
      <c r="Q45" s="14">
        <v>490614766</v>
      </c>
      <c r="R45" s="14">
        <v>487787524</v>
      </c>
      <c r="S45" s="14">
        <v>3993</v>
      </c>
      <c r="T45" s="14">
        <v>487783531</v>
      </c>
      <c r="U45" s="14">
        <v>484011071</v>
      </c>
      <c r="V45" s="14">
        <v>-1009390</v>
      </c>
      <c r="W45" s="14">
        <v>485020461</v>
      </c>
      <c r="X45" s="64">
        <v>484011071</v>
      </c>
      <c r="Y45" s="72">
        <v>-1009390</v>
      </c>
      <c r="Z45" s="14">
        <v>485020461</v>
      </c>
      <c r="AA45" s="14">
        <v>480943049</v>
      </c>
      <c r="AB45" s="14">
        <v>-2786511</v>
      </c>
      <c r="AC45" s="14">
        <v>483729560</v>
      </c>
      <c r="AD45" s="14">
        <v>469706644</v>
      </c>
      <c r="AE45" s="14">
        <v>3818284</v>
      </c>
      <c r="AF45" s="14">
        <v>465888360</v>
      </c>
      <c r="AG45" s="14">
        <v>492064475</v>
      </c>
      <c r="AH45" s="14"/>
      <c r="AI45" s="14">
        <v>492064475</v>
      </c>
      <c r="AJ45" s="64">
        <v>492064475</v>
      </c>
      <c r="AK45" s="72"/>
      <c r="AL45" s="14">
        <v>492064475</v>
      </c>
      <c r="AM45" s="14">
        <v>485539942</v>
      </c>
      <c r="AN45" s="14">
        <v>-290668</v>
      </c>
      <c r="AO45" s="14">
        <v>485830610</v>
      </c>
      <c r="AP45" s="14">
        <v>478411028</v>
      </c>
      <c r="AQ45" s="14">
        <v>-2647153</v>
      </c>
      <c r="AR45" s="14">
        <v>481058181</v>
      </c>
      <c r="AS45" s="14">
        <v>500043133</v>
      </c>
      <c r="AT45" s="14">
        <v>-421462</v>
      </c>
      <c r="AU45" s="14">
        <v>500464595</v>
      </c>
      <c r="AV45" s="64">
        <v>500043133</v>
      </c>
      <c r="AW45" s="72">
        <v>-421462</v>
      </c>
      <c r="AX45" s="14">
        <v>500464595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>
        <v>500043133</v>
      </c>
      <c r="BL45" s="14">
        <v>-421462</v>
      </c>
      <c r="BM45" s="14">
        <v>500464595</v>
      </c>
      <c r="BN45" s="14">
        <v>280593033</v>
      </c>
      <c r="BO45" s="14"/>
      <c r="BP45" s="16">
        <v>280593033</v>
      </c>
    </row>
    <row r="46" spans="1:68" ht="13.5">
      <c r="A46" s="17" t="s">
        <v>106</v>
      </c>
      <c r="B46" s="13"/>
      <c r="C46" s="14"/>
      <c r="D46" s="14"/>
      <c r="E46" s="15"/>
      <c r="F46" s="14"/>
      <c r="G46" s="14"/>
      <c r="H46" s="15"/>
      <c r="I46" s="57"/>
      <c r="J46" s="72">
        <v>-244826972</v>
      </c>
      <c r="K46" s="14">
        <v>244826972</v>
      </c>
      <c r="L46" s="64"/>
      <c r="M46" s="72">
        <v>-247366642</v>
      </c>
      <c r="N46" s="14">
        <v>247366642</v>
      </c>
      <c r="O46" s="14"/>
      <c r="P46" s="14"/>
      <c r="Q46" s="14"/>
      <c r="R46" s="14"/>
      <c r="S46" s="14"/>
      <c r="T46" s="14"/>
      <c r="U46" s="14"/>
      <c r="V46" s="14"/>
      <c r="W46" s="14"/>
      <c r="X46" s="64"/>
      <c r="Y46" s="7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64"/>
      <c r="AK46" s="72"/>
      <c r="AL46" s="14"/>
      <c r="AM46" s="14"/>
      <c r="AN46" s="14">
        <v>293115</v>
      </c>
      <c r="AO46" s="14">
        <v>-293115</v>
      </c>
      <c r="AP46" s="14"/>
      <c r="AQ46" s="14">
        <v>2647153</v>
      </c>
      <c r="AR46" s="14">
        <v>-2647153</v>
      </c>
      <c r="AS46" s="14"/>
      <c r="AT46" s="14">
        <v>281550</v>
      </c>
      <c r="AU46" s="14">
        <v>-281550</v>
      </c>
      <c r="AV46" s="64"/>
      <c r="AW46" s="72">
        <v>281550</v>
      </c>
      <c r="AX46" s="14">
        <v>-281550</v>
      </c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>
        <v>281550</v>
      </c>
      <c r="BM46" s="14">
        <v>-281550</v>
      </c>
      <c r="BN46" s="14"/>
      <c r="BO46" s="14"/>
      <c r="BP46" s="16"/>
    </row>
    <row r="47" spans="1:68" ht="13.5">
      <c r="A47" s="17"/>
      <c r="B47" s="13"/>
      <c r="C47" s="14"/>
      <c r="D47" s="14"/>
      <c r="E47" s="15"/>
      <c r="F47" s="14"/>
      <c r="G47" s="14"/>
      <c r="H47" s="15"/>
      <c r="I47" s="57"/>
      <c r="J47" s="72"/>
      <c r="K47" s="14"/>
      <c r="L47" s="64"/>
      <c r="M47" s="7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64"/>
      <c r="Y47" s="7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64"/>
      <c r="AK47" s="72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64"/>
      <c r="AW47" s="72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6"/>
    </row>
    <row r="48" spans="1:68" ht="13.5">
      <c r="A48" s="35" t="s">
        <v>107</v>
      </c>
      <c r="B48" s="36" t="s">
        <v>103</v>
      </c>
      <c r="C48" s="37">
        <f aca="true" t="shared" si="7" ref="C48:BN48">SUM(C45:C47)</f>
        <v>468216040</v>
      </c>
      <c r="D48" s="37">
        <f t="shared" si="7"/>
        <v>0</v>
      </c>
      <c r="E48" s="38">
        <f t="shared" si="7"/>
        <v>468216040</v>
      </c>
      <c r="F48" s="37">
        <f t="shared" si="7"/>
        <v>0</v>
      </c>
      <c r="G48" s="37">
        <f t="shared" si="7"/>
        <v>0</v>
      </c>
      <c r="H48" s="38">
        <f t="shared" si="7"/>
        <v>0</v>
      </c>
      <c r="I48" s="61">
        <f t="shared" si="7"/>
        <v>373754044</v>
      </c>
      <c r="J48" s="76">
        <f t="shared" si="7"/>
        <v>-373281391</v>
      </c>
      <c r="K48" s="37">
        <f t="shared" si="7"/>
        <v>747035435</v>
      </c>
      <c r="L48" s="69">
        <f t="shared" si="7"/>
        <v>374124044</v>
      </c>
      <c r="M48" s="76">
        <f t="shared" si="7"/>
        <v>-459723190</v>
      </c>
      <c r="N48" s="37">
        <f t="shared" si="7"/>
        <v>833847234</v>
      </c>
      <c r="O48" s="37">
        <f t="shared" si="7"/>
        <v>490615394</v>
      </c>
      <c r="P48" s="37">
        <f t="shared" si="7"/>
        <v>628</v>
      </c>
      <c r="Q48" s="37">
        <f t="shared" si="7"/>
        <v>490614766</v>
      </c>
      <c r="R48" s="37">
        <f t="shared" si="7"/>
        <v>487787524</v>
      </c>
      <c r="S48" s="37">
        <f t="shared" si="7"/>
        <v>3993</v>
      </c>
      <c r="T48" s="37">
        <f t="shared" si="7"/>
        <v>487783531</v>
      </c>
      <c r="U48" s="37">
        <f t="shared" si="7"/>
        <v>484011071</v>
      </c>
      <c r="V48" s="37">
        <f t="shared" si="7"/>
        <v>-1009390</v>
      </c>
      <c r="W48" s="37">
        <f t="shared" si="7"/>
        <v>485020461</v>
      </c>
      <c r="X48" s="69">
        <f t="shared" si="7"/>
        <v>484011071</v>
      </c>
      <c r="Y48" s="76">
        <f t="shared" si="7"/>
        <v>-1009390</v>
      </c>
      <c r="Z48" s="37">
        <f t="shared" si="7"/>
        <v>485020461</v>
      </c>
      <c r="AA48" s="37">
        <f t="shared" si="7"/>
        <v>480943049</v>
      </c>
      <c r="AB48" s="37">
        <f t="shared" si="7"/>
        <v>-2786511</v>
      </c>
      <c r="AC48" s="37">
        <f t="shared" si="7"/>
        <v>483729560</v>
      </c>
      <c r="AD48" s="37">
        <f t="shared" si="7"/>
        <v>469706644</v>
      </c>
      <c r="AE48" s="37">
        <f t="shared" si="7"/>
        <v>3818284</v>
      </c>
      <c r="AF48" s="37">
        <f t="shared" si="7"/>
        <v>465888360</v>
      </c>
      <c r="AG48" s="37">
        <f t="shared" si="7"/>
        <v>492064475</v>
      </c>
      <c r="AH48" s="37">
        <f t="shared" si="7"/>
        <v>0</v>
      </c>
      <c r="AI48" s="37">
        <f t="shared" si="7"/>
        <v>492064475</v>
      </c>
      <c r="AJ48" s="69">
        <f t="shared" si="7"/>
        <v>492064475</v>
      </c>
      <c r="AK48" s="76">
        <f t="shared" si="7"/>
        <v>0</v>
      </c>
      <c r="AL48" s="37">
        <f t="shared" si="7"/>
        <v>492064475</v>
      </c>
      <c r="AM48" s="37">
        <f t="shared" si="7"/>
        <v>485539942</v>
      </c>
      <c r="AN48" s="37">
        <f t="shared" si="7"/>
        <v>2447</v>
      </c>
      <c r="AO48" s="37">
        <f t="shared" si="7"/>
        <v>485537495</v>
      </c>
      <c r="AP48" s="37">
        <f t="shared" si="7"/>
        <v>478411028</v>
      </c>
      <c r="AQ48" s="37">
        <f t="shared" si="7"/>
        <v>0</v>
      </c>
      <c r="AR48" s="37">
        <f t="shared" si="7"/>
        <v>478411028</v>
      </c>
      <c r="AS48" s="37">
        <f t="shared" si="7"/>
        <v>500043133</v>
      </c>
      <c r="AT48" s="37">
        <f t="shared" si="7"/>
        <v>-139912</v>
      </c>
      <c r="AU48" s="37">
        <f t="shared" si="7"/>
        <v>500183045</v>
      </c>
      <c r="AV48" s="69">
        <f t="shared" si="7"/>
        <v>500043133</v>
      </c>
      <c r="AW48" s="76">
        <f t="shared" si="7"/>
        <v>-139912</v>
      </c>
      <c r="AX48" s="37">
        <f t="shared" si="7"/>
        <v>500183045</v>
      </c>
      <c r="AY48" s="37">
        <f t="shared" si="7"/>
        <v>0</v>
      </c>
      <c r="AZ48" s="37">
        <f t="shared" si="7"/>
        <v>0</v>
      </c>
      <c r="BA48" s="37">
        <f t="shared" si="7"/>
        <v>0</v>
      </c>
      <c r="BB48" s="37">
        <f t="shared" si="7"/>
        <v>0</v>
      </c>
      <c r="BC48" s="37">
        <f t="shared" si="7"/>
        <v>0</v>
      </c>
      <c r="BD48" s="37">
        <f t="shared" si="7"/>
        <v>0</v>
      </c>
      <c r="BE48" s="37">
        <f t="shared" si="7"/>
        <v>0</v>
      </c>
      <c r="BF48" s="37">
        <f t="shared" si="7"/>
        <v>0</v>
      </c>
      <c r="BG48" s="37">
        <f t="shared" si="7"/>
        <v>0</v>
      </c>
      <c r="BH48" s="37">
        <f t="shared" si="7"/>
        <v>0</v>
      </c>
      <c r="BI48" s="37">
        <f t="shared" si="7"/>
        <v>0</v>
      </c>
      <c r="BJ48" s="37">
        <f t="shared" si="7"/>
        <v>0</v>
      </c>
      <c r="BK48" s="37">
        <f t="shared" si="7"/>
        <v>500043133</v>
      </c>
      <c r="BL48" s="37">
        <f t="shared" si="7"/>
        <v>-139912</v>
      </c>
      <c r="BM48" s="37">
        <f t="shared" si="7"/>
        <v>500183045</v>
      </c>
      <c r="BN48" s="37">
        <f t="shared" si="7"/>
        <v>280593033</v>
      </c>
      <c r="BO48" s="37">
        <f>SUM(BO45:BO47)</f>
        <v>0</v>
      </c>
      <c r="BP48" s="39">
        <f>SUM(BP45:BP47)</f>
        <v>280593033</v>
      </c>
    </row>
    <row r="49" spans="1:68" ht="13.5">
      <c r="A49" s="40" t="s">
        <v>108</v>
      </c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2"/>
      <c r="AE49" s="42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2"/>
      <c r="AY49" s="42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</row>
    <row r="50" spans="1:68" ht="13.5">
      <c r="A50" s="44" t="s">
        <v>109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44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44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</row>
    <row r="51" spans="1:68" ht="13.5">
      <c r="A51" s="45" t="s">
        <v>110</v>
      </c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7"/>
      <c r="AE51" s="47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7"/>
      <c r="AY51" s="47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</row>
    <row r="52" spans="1:68" ht="13.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</row>
    <row r="53" spans="1:68" ht="13.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</row>
    <row r="54" spans="1:68" ht="13.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</row>
  </sheetData>
  <sheetProtection/>
  <mergeCells count="4">
    <mergeCell ref="A1:BP1"/>
    <mergeCell ref="C2:E2"/>
    <mergeCell ref="F2:H2"/>
    <mergeCell ref="I2:BP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2018-05-17T13:52:59Z</dcterms:created>
  <dcterms:modified xsi:type="dcterms:W3CDTF">2018-05-17T13:54:59Z</dcterms:modified>
  <cp:category/>
  <cp:version/>
  <cp:contentType/>
  <cp:contentStatus/>
</cp:coreProperties>
</file>