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DC1" sheetId="1" r:id="rId1"/>
  </sheets>
  <definedNames>
    <definedName name="_xlnm.Print_Area" localSheetId="0">'DC1'!$A$1:$AA$43</definedName>
  </definedNames>
  <calcPr fullCalcOnLoad="1"/>
</workbook>
</file>

<file path=xl/sharedStrings.xml><?xml version="1.0" encoding="utf-8"?>
<sst xmlns="http://schemas.openxmlformats.org/spreadsheetml/2006/main" count="69" uniqueCount="64">
  <si>
    <t>Western Cape: West Coast(DC1) - Table C7 Quarterly Budget Statement - Cash Flows for 3rd Quarter ended 31 March 2018</t>
  </si>
  <si>
    <t>Description</t>
  </si>
  <si>
    <t>2016/17</t>
  </si>
  <si>
    <t>2017/18</t>
  </si>
  <si>
    <t>Budget year 2017/18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</si>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</sst>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C43" sqref="C43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63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114320616</v>
      </c>
      <c r="D7" s="17"/>
      <c r="E7" s="18">
        <v>123020188</v>
      </c>
      <c r="F7" s="19">
        <v>115689180</v>
      </c>
      <c r="G7" s="19">
        <v>8864385</v>
      </c>
      <c r="H7" s="19">
        <v>5077587</v>
      </c>
      <c r="I7" s="19">
        <v>8115124</v>
      </c>
      <c r="J7" s="19">
        <v>22057096</v>
      </c>
      <c r="K7" s="19">
        <v>8200698</v>
      </c>
      <c r="L7" s="19">
        <v>7631124</v>
      </c>
      <c r="M7" s="19">
        <v>8295986</v>
      </c>
      <c r="N7" s="19">
        <v>24127808</v>
      </c>
      <c r="O7" s="19">
        <v>8233043</v>
      </c>
      <c r="P7" s="19">
        <v>8164141</v>
      </c>
      <c r="Q7" s="19">
        <v>7211215</v>
      </c>
      <c r="R7" s="19">
        <v>23608399</v>
      </c>
      <c r="S7" s="19"/>
      <c r="T7" s="19"/>
      <c r="U7" s="19"/>
      <c r="V7" s="19"/>
      <c r="W7" s="19">
        <v>69793303</v>
      </c>
      <c r="X7" s="19">
        <v>91870182</v>
      </c>
      <c r="Y7" s="19">
        <v>-22076879</v>
      </c>
      <c r="Z7" s="20">
        <v>-24.03</v>
      </c>
      <c r="AA7" s="21">
        <v>115689180</v>
      </c>
    </row>
    <row r="8" spans="1:27" ht="13.5">
      <c r="A8" s="22" t="s">
        <v>35</v>
      </c>
      <c r="B8" s="16"/>
      <c r="C8" s="17">
        <v>111868997</v>
      </c>
      <c r="D8" s="17"/>
      <c r="E8" s="18">
        <v>127486193</v>
      </c>
      <c r="F8" s="19">
        <v>142255246</v>
      </c>
      <c r="G8" s="19">
        <v>11219269</v>
      </c>
      <c r="H8" s="19">
        <v>34702735</v>
      </c>
      <c r="I8" s="19">
        <v>12044804</v>
      </c>
      <c r="J8" s="19">
        <v>57966808</v>
      </c>
      <c r="K8" s="19">
        <v>3095833</v>
      </c>
      <c r="L8" s="19">
        <v>19888203</v>
      </c>
      <c r="M8" s="19">
        <v>58111030</v>
      </c>
      <c r="N8" s="19">
        <v>81095066</v>
      </c>
      <c r="O8" s="19">
        <v>8079280</v>
      </c>
      <c r="P8" s="19">
        <v>15236353</v>
      </c>
      <c r="Q8" s="19">
        <v>18308751</v>
      </c>
      <c r="R8" s="19">
        <v>41624384</v>
      </c>
      <c r="S8" s="19"/>
      <c r="T8" s="19"/>
      <c r="U8" s="19"/>
      <c r="V8" s="19"/>
      <c r="W8" s="19">
        <v>180686258</v>
      </c>
      <c r="X8" s="19">
        <v>100811217</v>
      </c>
      <c r="Y8" s="19">
        <v>79875041</v>
      </c>
      <c r="Z8" s="20">
        <v>79.23</v>
      </c>
      <c r="AA8" s="21">
        <v>142255246</v>
      </c>
    </row>
    <row r="9" spans="1:27" ht="13.5">
      <c r="A9" s="22" t="s">
        <v>36</v>
      </c>
      <c r="B9" s="16"/>
      <c r="C9" s="17">
        <v>88917107</v>
      </c>
      <c r="D9" s="17"/>
      <c r="E9" s="18">
        <v>90115000</v>
      </c>
      <c r="F9" s="19">
        <v>93559430</v>
      </c>
      <c r="G9" s="19">
        <v>35722088</v>
      </c>
      <c r="H9" s="19">
        <v>164791</v>
      </c>
      <c r="I9" s="19">
        <v>274636</v>
      </c>
      <c r="J9" s="19">
        <v>36161515</v>
      </c>
      <c r="K9" s="19">
        <v>695080</v>
      </c>
      <c r="L9" s="19">
        <v>1024027</v>
      </c>
      <c r="M9" s="19">
        <v>29103982</v>
      </c>
      <c r="N9" s="19">
        <v>30823089</v>
      </c>
      <c r="O9" s="19">
        <v>318390</v>
      </c>
      <c r="P9" s="19">
        <v>737631</v>
      </c>
      <c r="Q9" s="19">
        <v>21586389</v>
      </c>
      <c r="R9" s="19">
        <v>22642410</v>
      </c>
      <c r="S9" s="19"/>
      <c r="T9" s="19"/>
      <c r="U9" s="19"/>
      <c r="V9" s="19"/>
      <c r="W9" s="19">
        <v>89627014</v>
      </c>
      <c r="X9" s="19">
        <v>89505000</v>
      </c>
      <c r="Y9" s="19">
        <v>122014</v>
      </c>
      <c r="Z9" s="20">
        <v>0.14</v>
      </c>
      <c r="AA9" s="21">
        <v>93559430</v>
      </c>
    </row>
    <row r="10" spans="1:27" ht="13.5">
      <c r="A10" s="22" t="s">
        <v>37</v>
      </c>
      <c r="B10" s="16"/>
      <c r="C10" s="17"/>
      <c r="D10" s="17"/>
      <c r="E10" s="18">
        <v>1450000</v>
      </c>
      <c r="F10" s="19">
        <v>1450000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725000</v>
      </c>
      <c r="Y10" s="19">
        <v>-725000</v>
      </c>
      <c r="Z10" s="20">
        <v>-100</v>
      </c>
      <c r="AA10" s="21">
        <v>1450000</v>
      </c>
    </row>
    <row r="11" spans="1:27" ht="13.5">
      <c r="A11" s="22" t="s">
        <v>38</v>
      </c>
      <c r="B11" s="16"/>
      <c r="C11" s="17">
        <v>20726817</v>
      </c>
      <c r="D11" s="17"/>
      <c r="E11" s="18">
        <v>13942144</v>
      </c>
      <c r="F11" s="19">
        <v>13942140</v>
      </c>
      <c r="G11" s="19">
        <v>317280</v>
      </c>
      <c r="H11" s="19">
        <v>68192</v>
      </c>
      <c r="I11" s="19">
        <v>475771</v>
      </c>
      <c r="J11" s="19">
        <v>861243</v>
      </c>
      <c r="K11" s="19">
        <v>293770</v>
      </c>
      <c r="L11" s="19">
        <v>238990</v>
      </c>
      <c r="M11" s="19">
        <v>1672814</v>
      </c>
      <c r="N11" s="19">
        <v>2205574</v>
      </c>
      <c r="O11" s="19">
        <v>5932</v>
      </c>
      <c r="P11" s="19">
        <v>191185</v>
      </c>
      <c r="Q11" s="19">
        <v>196658</v>
      </c>
      <c r="R11" s="19">
        <v>393775</v>
      </c>
      <c r="S11" s="19"/>
      <c r="T11" s="19"/>
      <c r="U11" s="19"/>
      <c r="V11" s="19"/>
      <c r="W11" s="19">
        <v>3460592</v>
      </c>
      <c r="X11" s="19">
        <v>6585783</v>
      </c>
      <c r="Y11" s="19">
        <v>-3125191</v>
      </c>
      <c r="Z11" s="20">
        <v>-47.45</v>
      </c>
      <c r="AA11" s="21">
        <v>13942140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-294885993</v>
      </c>
      <c r="D14" s="17"/>
      <c r="E14" s="18">
        <v>-320506841</v>
      </c>
      <c r="F14" s="19">
        <v>-332851226</v>
      </c>
      <c r="G14" s="19">
        <v>-249404745</v>
      </c>
      <c r="H14" s="19">
        <v>-20915589</v>
      </c>
      <c r="I14" s="19">
        <v>-22160867</v>
      </c>
      <c r="J14" s="19">
        <v>-292481201</v>
      </c>
      <c r="K14" s="19">
        <v>-23142030</v>
      </c>
      <c r="L14" s="19">
        <v>-42333879</v>
      </c>
      <c r="M14" s="19">
        <v>-79089953</v>
      </c>
      <c r="N14" s="19">
        <v>-144565862</v>
      </c>
      <c r="O14" s="19">
        <v>-21387406</v>
      </c>
      <c r="P14" s="19">
        <v>-28076526</v>
      </c>
      <c r="Q14" s="19">
        <v>-29827123</v>
      </c>
      <c r="R14" s="19">
        <v>-79291055</v>
      </c>
      <c r="S14" s="19"/>
      <c r="T14" s="19"/>
      <c r="U14" s="19"/>
      <c r="V14" s="19"/>
      <c r="W14" s="19">
        <v>-516338118</v>
      </c>
      <c r="X14" s="19">
        <v>-237618735</v>
      </c>
      <c r="Y14" s="19">
        <v>-278719383</v>
      </c>
      <c r="Z14" s="20">
        <v>117.3</v>
      </c>
      <c r="AA14" s="21">
        <v>-332851226</v>
      </c>
    </row>
    <row r="15" spans="1:27" ht="13.5">
      <c r="A15" s="22" t="s">
        <v>42</v>
      </c>
      <c r="B15" s="16"/>
      <c r="C15" s="17">
        <v>-7276198</v>
      </c>
      <c r="D15" s="17"/>
      <c r="E15" s="18">
        <v>-12287040</v>
      </c>
      <c r="F15" s="19">
        <v>-8455140</v>
      </c>
      <c r="G15" s="19">
        <v>-291925</v>
      </c>
      <c r="H15" s="19">
        <v>-178484</v>
      </c>
      <c r="I15" s="19">
        <v>-184099</v>
      </c>
      <c r="J15" s="19">
        <v>-654508</v>
      </c>
      <c r="K15" s="19">
        <v>-130501</v>
      </c>
      <c r="L15" s="19">
        <v>-473119</v>
      </c>
      <c r="M15" s="19">
        <v>-2657213</v>
      </c>
      <c r="N15" s="19">
        <v>-3260833</v>
      </c>
      <c r="O15" s="19">
        <v>-1338</v>
      </c>
      <c r="P15" s="19"/>
      <c r="Q15" s="19">
        <v>-1338</v>
      </c>
      <c r="R15" s="19">
        <v>-2676</v>
      </c>
      <c r="S15" s="19"/>
      <c r="T15" s="19"/>
      <c r="U15" s="19"/>
      <c r="V15" s="19"/>
      <c r="W15" s="19">
        <v>-3918017</v>
      </c>
      <c r="X15" s="19">
        <v>-6341346</v>
      </c>
      <c r="Y15" s="19">
        <v>2423329</v>
      </c>
      <c r="Z15" s="20">
        <v>-38.21</v>
      </c>
      <c r="AA15" s="21">
        <v>-8455140</v>
      </c>
    </row>
    <row r="16" spans="1:27" ht="13.5">
      <c r="A16" s="22" t="s">
        <v>43</v>
      </c>
      <c r="B16" s="16"/>
      <c r="C16" s="17"/>
      <c r="D16" s="17"/>
      <c r="E16" s="18">
        <v>-350000</v>
      </c>
      <c r="F16" s="19">
        <v>-2350000</v>
      </c>
      <c r="G16" s="19"/>
      <c r="H16" s="19">
        <v>-559350</v>
      </c>
      <c r="I16" s="19">
        <v>-405450</v>
      </c>
      <c r="J16" s="19">
        <v>-964800</v>
      </c>
      <c r="K16" s="19">
        <v>-93082</v>
      </c>
      <c r="L16" s="19">
        <v>-24075</v>
      </c>
      <c r="M16" s="19">
        <v>-12825</v>
      </c>
      <c r="N16" s="19">
        <v>-129982</v>
      </c>
      <c r="O16" s="19">
        <v>-56477</v>
      </c>
      <c r="P16" s="19"/>
      <c r="Q16" s="19">
        <v>-1525999</v>
      </c>
      <c r="R16" s="19">
        <v>-1582476</v>
      </c>
      <c r="S16" s="19"/>
      <c r="T16" s="19"/>
      <c r="U16" s="19"/>
      <c r="V16" s="19"/>
      <c r="W16" s="19">
        <v>-2677258</v>
      </c>
      <c r="X16" s="19">
        <v>-262494</v>
      </c>
      <c r="Y16" s="19">
        <v>-2414764</v>
      </c>
      <c r="Z16" s="20">
        <v>919.93</v>
      </c>
      <c r="AA16" s="21">
        <v>-2350000</v>
      </c>
    </row>
    <row r="17" spans="1:27" ht="13.5">
      <c r="A17" s="23" t="s">
        <v>44</v>
      </c>
      <c r="B17" s="24"/>
      <c r="C17" s="25">
        <f aca="true" t="shared" si="0" ref="C17:Y17">SUM(C6:C16)</f>
        <v>33671346</v>
      </c>
      <c r="D17" s="25">
        <f>SUM(D6:D16)</f>
        <v>0</v>
      </c>
      <c r="E17" s="26">
        <f t="shared" si="0"/>
        <v>22869644</v>
      </c>
      <c r="F17" s="27">
        <f t="shared" si="0"/>
        <v>23239630</v>
      </c>
      <c r="G17" s="27">
        <f t="shared" si="0"/>
        <v>-193573648</v>
      </c>
      <c r="H17" s="27">
        <f t="shared" si="0"/>
        <v>18359882</v>
      </c>
      <c r="I17" s="27">
        <f t="shared" si="0"/>
        <v>-1840081</v>
      </c>
      <c r="J17" s="27">
        <f t="shared" si="0"/>
        <v>-177053847</v>
      </c>
      <c r="K17" s="27">
        <f t="shared" si="0"/>
        <v>-11080232</v>
      </c>
      <c r="L17" s="27">
        <f t="shared" si="0"/>
        <v>-14048729</v>
      </c>
      <c r="M17" s="27">
        <f t="shared" si="0"/>
        <v>15423821</v>
      </c>
      <c r="N17" s="27">
        <f t="shared" si="0"/>
        <v>-9705140</v>
      </c>
      <c r="O17" s="27">
        <f t="shared" si="0"/>
        <v>-4808576</v>
      </c>
      <c r="P17" s="27">
        <f t="shared" si="0"/>
        <v>-3747216</v>
      </c>
      <c r="Q17" s="27">
        <f t="shared" si="0"/>
        <v>15948553</v>
      </c>
      <c r="R17" s="27">
        <f t="shared" si="0"/>
        <v>7392761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-179366226</v>
      </c>
      <c r="X17" s="27">
        <f t="shared" si="0"/>
        <v>45274607</v>
      </c>
      <c r="Y17" s="27">
        <f t="shared" si="0"/>
        <v>-224640833</v>
      </c>
      <c r="Z17" s="28">
        <f>+IF(X17&lt;&gt;0,+(Y17/X17)*100,0)</f>
        <v>-496.174009859434</v>
      </c>
      <c r="AA17" s="29">
        <f>SUM(AA6:AA16)</f>
        <v>23239630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-10660365</v>
      </c>
      <c r="D26" s="17"/>
      <c r="E26" s="18">
        <v>-8964500</v>
      </c>
      <c r="F26" s="19">
        <v>-9834500</v>
      </c>
      <c r="G26" s="19"/>
      <c r="H26" s="19">
        <v>-175336</v>
      </c>
      <c r="I26" s="19">
        <v>-117779</v>
      </c>
      <c r="J26" s="19">
        <v>-293115</v>
      </c>
      <c r="K26" s="19">
        <v>-345540</v>
      </c>
      <c r="L26" s="19">
        <v>-82880</v>
      </c>
      <c r="M26" s="19">
        <v>-260605</v>
      </c>
      <c r="N26" s="19">
        <v>-689025</v>
      </c>
      <c r="O26" s="19">
        <v>-55318</v>
      </c>
      <c r="P26" s="19">
        <v>-2247779</v>
      </c>
      <c r="Q26" s="19">
        <v>-869062</v>
      </c>
      <c r="R26" s="19">
        <v>-3172159</v>
      </c>
      <c r="S26" s="19"/>
      <c r="T26" s="19"/>
      <c r="U26" s="19"/>
      <c r="V26" s="19"/>
      <c r="W26" s="19">
        <v>-4154299</v>
      </c>
      <c r="X26" s="19">
        <v>-7412732</v>
      </c>
      <c r="Y26" s="19">
        <v>3258433</v>
      </c>
      <c r="Z26" s="20">
        <v>-43.96</v>
      </c>
      <c r="AA26" s="21">
        <v>-9834500</v>
      </c>
    </row>
    <row r="27" spans="1:27" ht="13.5">
      <c r="A27" s="23" t="s">
        <v>51</v>
      </c>
      <c r="B27" s="24"/>
      <c r="C27" s="25">
        <f aca="true" t="shared" si="1" ref="C27:Y27">SUM(C21:C26)</f>
        <v>-10660365</v>
      </c>
      <c r="D27" s="25">
        <f>SUM(D21:D26)</f>
        <v>0</v>
      </c>
      <c r="E27" s="26">
        <f t="shared" si="1"/>
        <v>-8964500</v>
      </c>
      <c r="F27" s="27">
        <f t="shared" si="1"/>
        <v>-9834500</v>
      </c>
      <c r="G27" s="27">
        <f t="shared" si="1"/>
        <v>0</v>
      </c>
      <c r="H27" s="27">
        <f t="shared" si="1"/>
        <v>-175336</v>
      </c>
      <c r="I27" s="27">
        <f t="shared" si="1"/>
        <v>-117779</v>
      </c>
      <c r="J27" s="27">
        <f t="shared" si="1"/>
        <v>-293115</v>
      </c>
      <c r="K27" s="27">
        <f t="shared" si="1"/>
        <v>-345540</v>
      </c>
      <c r="L27" s="27">
        <f t="shared" si="1"/>
        <v>-82880</v>
      </c>
      <c r="M27" s="27">
        <f t="shared" si="1"/>
        <v>-260605</v>
      </c>
      <c r="N27" s="27">
        <f t="shared" si="1"/>
        <v>-689025</v>
      </c>
      <c r="O27" s="27">
        <f t="shared" si="1"/>
        <v>-55318</v>
      </c>
      <c r="P27" s="27">
        <f t="shared" si="1"/>
        <v>-2247779</v>
      </c>
      <c r="Q27" s="27">
        <f t="shared" si="1"/>
        <v>-869062</v>
      </c>
      <c r="R27" s="27">
        <f t="shared" si="1"/>
        <v>-3172159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-4154299</v>
      </c>
      <c r="X27" s="27">
        <f t="shared" si="1"/>
        <v>-7412732</v>
      </c>
      <c r="Y27" s="27">
        <f t="shared" si="1"/>
        <v>3258433</v>
      </c>
      <c r="Z27" s="28">
        <f>+IF(X27&lt;&gt;0,+(Y27/X27)*100,0)</f>
        <v>-43.95724815088418</v>
      </c>
      <c r="AA27" s="29">
        <f>SUM(AA21:AA26)</f>
        <v>-9834500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-15491853</v>
      </c>
      <c r="D35" s="17"/>
      <c r="E35" s="18">
        <v>-9298640</v>
      </c>
      <c r="F35" s="19">
        <v>-9298640</v>
      </c>
      <c r="G35" s="19"/>
      <c r="H35" s="19">
        <v>-1915468</v>
      </c>
      <c r="I35" s="19"/>
      <c r="J35" s="19">
        <v>-1915468</v>
      </c>
      <c r="K35" s="19"/>
      <c r="L35" s="19"/>
      <c r="M35" s="19">
        <v>-8395648</v>
      </c>
      <c r="N35" s="19">
        <v>-8395648</v>
      </c>
      <c r="O35" s="19"/>
      <c r="P35" s="19"/>
      <c r="Q35" s="19"/>
      <c r="R35" s="19"/>
      <c r="S35" s="19"/>
      <c r="T35" s="19"/>
      <c r="U35" s="19"/>
      <c r="V35" s="19"/>
      <c r="W35" s="19">
        <v>-10311116</v>
      </c>
      <c r="X35" s="19"/>
      <c r="Y35" s="19">
        <v>-10311116</v>
      </c>
      <c r="Z35" s="20"/>
      <c r="AA35" s="21">
        <v>-9298640</v>
      </c>
    </row>
    <row r="36" spans="1:27" ht="13.5">
      <c r="A36" s="23" t="s">
        <v>57</v>
      </c>
      <c r="B36" s="24"/>
      <c r="C36" s="25">
        <f aca="true" t="shared" si="2" ref="C36:Y36">SUM(C31:C35)</f>
        <v>-15491853</v>
      </c>
      <c r="D36" s="25">
        <f>SUM(D31:D35)</f>
        <v>0</v>
      </c>
      <c r="E36" s="26">
        <f t="shared" si="2"/>
        <v>-9298640</v>
      </c>
      <c r="F36" s="27">
        <f t="shared" si="2"/>
        <v>-9298640</v>
      </c>
      <c r="G36" s="27">
        <f t="shared" si="2"/>
        <v>0</v>
      </c>
      <c r="H36" s="27">
        <f t="shared" si="2"/>
        <v>-1915468</v>
      </c>
      <c r="I36" s="27">
        <f t="shared" si="2"/>
        <v>0</v>
      </c>
      <c r="J36" s="27">
        <f t="shared" si="2"/>
        <v>-1915468</v>
      </c>
      <c r="K36" s="27">
        <f t="shared" si="2"/>
        <v>0</v>
      </c>
      <c r="L36" s="27">
        <f t="shared" si="2"/>
        <v>0</v>
      </c>
      <c r="M36" s="27">
        <f t="shared" si="2"/>
        <v>-8395648</v>
      </c>
      <c r="N36" s="27">
        <f t="shared" si="2"/>
        <v>-8395648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-10311116</v>
      </c>
      <c r="X36" s="27">
        <f t="shared" si="2"/>
        <v>0</v>
      </c>
      <c r="Y36" s="27">
        <f t="shared" si="2"/>
        <v>-10311116</v>
      </c>
      <c r="Z36" s="28">
        <f>+IF(X36&lt;&gt;0,+(Y36/X36)*100,0)</f>
        <v>0</v>
      </c>
      <c r="AA36" s="29">
        <f>SUM(AA31:AA35)</f>
        <v>-9298640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7519128</v>
      </c>
      <c r="D38" s="31">
        <f>+D17+D27+D36</f>
        <v>0</v>
      </c>
      <c r="E38" s="32">
        <f t="shared" si="3"/>
        <v>4606504</v>
      </c>
      <c r="F38" s="33">
        <f t="shared" si="3"/>
        <v>4106490</v>
      </c>
      <c r="G38" s="33">
        <f t="shared" si="3"/>
        <v>-193573648</v>
      </c>
      <c r="H38" s="33">
        <f t="shared" si="3"/>
        <v>16269078</v>
      </c>
      <c r="I38" s="33">
        <f t="shared" si="3"/>
        <v>-1957860</v>
      </c>
      <c r="J38" s="33">
        <f t="shared" si="3"/>
        <v>-179262430</v>
      </c>
      <c r="K38" s="33">
        <f t="shared" si="3"/>
        <v>-11425772</v>
      </c>
      <c r="L38" s="33">
        <f t="shared" si="3"/>
        <v>-14131609</v>
      </c>
      <c r="M38" s="33">
        <f t="shared" si="3"/>
        <v>6767568</v>
      </c>
      <c r="N38" s="33">
        <f t="shared" si="3"/>
        <v>-18789813</v>
      </c>
      <c r="O38" s="33">
        <f t="shared" si="3"/>
        <v>-4863894</v>
      </c>
      <c r="P38" s="33">
        <f t="shared" si="3"/>
        <v>-5994995</v>
      </c>
      <c r="Q38" s="33">
        <f t="shared" si="3"/>
        <v>15079491</v>
      </c>
      <c r="R38" s="33">
        <f t="shared" si="3"/>
        <v>4220602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-193831641</v>
      </c>
      <c r="X38" s="33">
        <f t="shared" si="3"/>
        <v>37861875</v>
      </c>
      <c r="Y38" s="33">
        <f t="shared" si="3"/>
        <v>-231693516</v>
      </c>
      <c r="Z38" s="34">
        <f>+IF(X38&lt;&gt;0,+(Y38/X38)*100,0)</f>
        <v>-611.9441152874758</v>
      </c>
      <c r="AA38" s="35">
        <f>+AA17+AA27+AA36</f>
        <v>4106490</v>
      </c>
    </row>
    <row r="39" spans="1:27" ht="13.5">
      <c r="A39" s="22" t="s">
        <v>59</v>
      </c>
      <c r="B39" s="16"/>
      <c r="C39" s="31">
        <v>226914873</v>
      </c>
      <c r="D39" s="31"/>
      <c r="E39" s="32">
        <v>226914873</v>
      </c>
      <c r="F39" s="33">
        <v>226914873</v>
      </c>
      <c r="G39" s="33">
        <v>234434001</v>
      </c>
      <c r="H39" s="33">
        <v>40860353</v>
      </c>
      <c r="I39" s="33">
        <v>57129431</v>
      </c>
      <c r="J39" s="33">
        <v>234434001</v>
      </c>
      <c r="K39" s="33">
        <v>55171571</v>
      </c>
      <c r="L39" s="33">
        <v>43745799</v>
      </c>
      <c r="M39" s="33">
        <v>29614190</v>
      </c>
      <c r="N39" s="33">
        <v>55171571</v>
      </c>
      <c r="O39" s="33">
        <v>36381758</v>
      </c>
      <c r="P39" s="33">
        <v>31517864</v>
      </c>
      <c r="Q39" s="33">
        <v>25522869</v>
      </c>
      <c r="R39" s="33">
        <v>36381758</v>
      </c>
      <c r="S39" s="33"/>
      <c r="T39" s="33"/>
      <c r="U39" s="33"/>
      <c r="V39" s="33"/>
      <c r="W39" s="33">
        <v>234434001</v>
      </c>
      <c r="X39" s="33">
        <v>226914873</v>
      </c>
      <c r="Y39" s="33">
        <v>7519128</v>
      </c>
      <c r="Z39" s="34">
        <v>3.31</v>
      </c>
      <c r="AA39" s="35">
        <v>226914873</v>
      </c>
    </row>
    <row r="40" spans="1:27" ht="13.5">
      <c r="A40" s="41" t="s">
        <v>60</v>
      </c>
      <c r="B40" s="42"/>
      <c r="C40" s="43">
        <v>234434001</v>
      </c>
      <c r="D40" s="43"/>
      <c r="E40" s="44">
        <v>231521377</v>
      </c>
      <c r="F40" s="45">
        <v>231021363</v>
      </c>
      <c r="G40" s="45">
        <v>40860353</v>
      </c>
      <c r="H40" s="45">
        <v>57129431</v>
      </c>
      <c r="I40" s="45">
        <v>55171571</v>
      </c>
      <c r="J40" s="45">
        <v>55171571</v>
      </c>
      <c r="K40" s="45">
        <v>43745799</v>
      </c>
      <c r="L40" s="45">
        <v>29614190</v>
      </c>
      <c r="M40" s="45">
        <v>36381758</v>
      </c>
      <c r="N40" s="45">
        <v>36381758</v>
      </c>
      <c r="O40" s="45">
        <v>31517864</v>
      </c>
      <c r="P40" s="45">
        <v>25522869</v>
      </c>
      <c r="Q40" s="45">
        <v>40602360</v>
      </c>
      <c r="R40" s="45">
        <v>40602360</v>
      </c>
      <c r="S40" s="45"/>
      <c r="T40" s="45"/>
      <c r="U40" s="45"/>
      <c r="V40" s="45"/>
      <c r="W40" s="45">
        <v>40602360</v>
      </c>
      <c r="X40" s="45">
        <v>264776748</v>
      </c>
      <c r="Y40" s="45">
        <v>-224174388</v>
      </c>
      <c r="Z40" s="46">
        <v>-84.67</v>
      </c>
      <c r="AA40" s="47">
        <v>231021363</v>
      </c>
    </row>
    <row r="41" spans="1:27" ht="13.5">
      <c r="A41" s="48" t="s">
        <v>61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62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2018-05-17T13:47:55Z</dcterms:created>
  <dcterms:modified xsi:type="dcterms:W3CDTF">2018-05-17T13:48:48Z</dcterms:modified>
  <cp:category/>
  <cp:version/>
  <cp:contentType/>
  <cp:contentStatus/>
</cp:coreProperties>
</file>