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sheets/sheet8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CD - LGBA\Municipalities\07. IYM\2021-22\01. National Publications\Section 71\01. Q1\04. Final\"/>
    </mc:Choice>
  </mc:AlternateContent>
  <workbookProtection workbookAlgorithmName="SHA-512" workbookHashValue="JUnh8WLxxa0272Qn7DnAlkwBpsjVW6HK5EWxuK53Yu9hL1NJJ+BgIWwm465fj4xsQG3QJ2PxbbG1E2Lrmnf9eQ==" workbookSaltValue="NJzBgW19m+HLYDVAgkbD6A==" workbookSpinCount="100000" lockStructure="1"/>
  <bookViews>
    <workbookView xWindow="480" yWindow="60" windowWidth="13275" windowHeight="7170"/>
  </bookViews>
  <sheets>
    <sheet name="Summary" sheetId="1" r:id="rId1"/>
    <sheet name="BUF" sheetId="2" r:id="rId2"/>
    <sheet name="CPT" sheetId="3" r:id="rId3"/>
    <sheet name="EKU" sheetId="4" r:id="rId4"/>
    <sheet name="ETH" sheetId="5" r:id="rId5"/>
    <sheet name="JHB" sheetId="6" r:id="rId6"/>
    <sheet name="MAN" sheetId="7" r:id="rId7"/>
    <sheet name="NMA" sheetId="8" r:id="rId8"/>
    <sheet name="TSH" sheetId="9" r:id="rId9"/>
  </sheets>
  <definedNames>
    <definedName name="_xlnm.Print_Area" localSheetId="1">BUF!$A$1:$X$127</definedName>
    <definedName name="_xlnm.Print_Area" localSheetId="2">CPT!$A$1:$X$127</definedName>
    <definedName name="_xlnm.Print_Area" localSheetId="3">EKU!$A$1:$X$127</definedName>
    <definedName name="_xlnm.Print_Area" localSheetId="4">ETH!$A$1:$X$127</definedName>
    <definedName name="_xlnm.Print_Area" localSheetId="5">JHB!$A$1:$X$127</definedName>
    <definedName name="_xlnm.Print_Area" localSheetId="6">MAN!$A$1:$X$127</definedName>
    <definedName name="_xlnm.Print_Area" localSheetId="7">NMA!$A$1:$X$127</definedName>
    <definedName name="_xlnm.Print_Area" localSheetId="0">Summary!$A$1:$X$127</definedName>
    <definedName name="_xlnm.Print_Area" localSheetId="8">TSH!$A$1:$X$127</definedName>
  </definedNames>
  <calcPr calcId="162913" calcMode="manual"/>
</workbook>
</file>

<file path=xl/calcChain.xml><?xml version="1.0" encoding="utf-8"?>
<calcChain xmlns="http://schemas.openxmlformats.org/spreadsheetml/2006/main">
  <c r="W113" i="2" l="1"/>
  <c r="V113" i="2"/>
  <c r="Q113" i="2"/>
  <c r="P113" i="2"/>
  <c r="O113" i="2"/>
  <c r="N113" i="2"/>
  <c r="M113" i="2"/>
  <c r="S113" i="2" s="1"/>
  <c r="L113" i="2"/>
  <c r="R113" i="2" s="1"/>
  <c r="K113" i="2"/>
  <c r="J113" i="2"/>
  <c r="I113" i="2"/>
  <c r="H113" i="2"/>
  <c r="G113" i="2"/>
  <c r="F113" i="2"/>
  <c r="E113" i="2"/>
  <c r="U113" i="2" s="1"/>
  <c r="D113" i="2"/>
  <c r="C113" i="2"/>
  <c r="B113" i="2"/>
  <c r="Q112" i="2"/>
  <c r="P112" i="2"/>
  <c r="O112" i="2"/>
  <c r="N112" i="2"/>
  <c r="L112" i="2"/>
  <c r="R112" i="2" s="1"/>
  <c r="U111" i="2"/>
  <c r="T111" i="2"/>
  <c r="S111" i="2"/>
  <c r="R111" i="2"/>
  <c r="S110" i="2"/>
  <c r="R110" i="2"/>
  <c r="E110" i="2"/>
  <c r="U110" i="2" s="1"/>
  <c r="S109" i="2"/>
  <c r="R109" i="2"/>
  <c r="E109" i="2"/>
  <c r="T109" i="2" s="1"/>
  <c r="S108" i="2"/>
  <c r="R108" i="2"/>
  <c r="E108" i="2"/>
  <c r="U108" i="2" s="1"/>
  <c r="S107" i="2"/>
  <c r="R107" i="2"/>
  <c r="E107" i="2"/>
  <c r="T107" i="2" s="1"/>
  <c r="S106" i="2"/>
  <c r="R106" i="2"/>
  <c r="E106" i="2"/>
  <c r="U106" i="2" s="1"/>
  <c r="S105" i="2"/>
  <c r="R105" i="2"/>
  <c r="E105" i="2"/>
  <c r="U105" i="2" s="1"/>
  <c r="S104" i="2"/>
  <c r="R104" i="2"/>
  <c r="E104" i="2"/>
  <c r="U104" i="2" s="1"/>
  <c r="S103" i="2"/>
  <c r="R103" i="2"/>
  <c r="E103" i="2"/>
  <c r="T103" i="2" s="1"/>
  <c r="S102" i="2"/>
  <c r="R102" i="2"/>
  <c r="E102" i="2"/>
  <c r="U102" i="2" s="1"/>
  <c r="S101" i="2"/>
  <c r="R101" i="2"/>
  <c r="E101" i="2"/>
  <c r="T101" i="2" s="1"/>
  <c r="S100" i="2"/>
  <c r="R100" i="2"/>
  <c r="E100" i="2"/>
  <c r="U100" i="2" s="1"/>
  <c r="S99" i="2"/>
  <c r="R99" i="2"/>
  <c r="E99" i="2"/>
  <c r="T99" i="2" s="1"/>
  <c r="S98" i="2"/>
  <c r="R98" i="2"/>
  <c r="E98" i="2"/>
  <c r="U98" i="2" s="1"/>
  <c r="S97" i="2"/>
  <c r="R97" i="2"/>
  <c r="E97" i="2"/>
  <c r="U97" i="2" s="1"/>
  <c r="S96" i="2"/>
  <c r="R96" i="2"/>
  <c r="E96" i="2"/>
  <c r="W95" i="2"/>
  <c r="W112" i="2" s="1"/>
  <c r="V95" i="2"/>
  <c r="V112" i="2" s="1"/>
  <c r="M95" i="2"/>
  <c r="M112" i="2" s="1"/>
  <c r="S112" i="2" s="1"/>
  <c r="L95" i="2"/>
  <c r="R95" i="2" s="1"/>
  <c r="K95" i="2"/>
  <c r="K112" i="2" s="1"/>
  <c r="J95" i="2"/>
  <c r="J112" i="2" s="1"/>
  <c r="I95" i="2"/>
  <c r="I112" i="2" s="1"/>
  <c r="H95" i="2"/>
  <c r="H112" i="2" s="1"/>
  <c r="G95" i="2"/>
  <c r="G112" i="2" s="1"/>
  <c r="F95" i="2"/>
  <c r="F112" i="2" s="1"/>
  <c r="D95" i="2"/>
  <c r="D112" i="2" s="1"/>
  <c r="C95" i="2"/>
  <c r="C112" i="2" s="1"/>
  <c r="B95" i="2"/>
  <c r="B112" i="2" s="1"/>
  <c r="W113" i="3"/>
  <c r="V113" i="3"/>
  <c r="Q113" i="3"/>
  <c r="P113" i="3"/>
  <c r="O113" i="3"/>
  <c r="N113" i="3"/>
  <c r="M113" i="3"/>
  <c r="S113" i="3" s="1"/>
  <c r="L113" i="3"/>
  <c r="R113" i="3" s="1"/>
  <c r="K113" i="3"/>
  <c r="J113" i="3"/>
  <c r="I113" i="3"/>
  <c r="H113" i="3"/>
  <c r="G113" i="3"/>
  <c r="F113" i="3"/>
  <c r="E113" i="3"/>
  <c r="T113" i="3" s="1"/>
  <c r="D113" i="3"/>
  <c r="C113" i="3"/>
  <c r="B113" i="3"/>
  <c r="Q112" i="3"/>
  <c r="P112" i="3"/>
  <c r="O112" i="3"/>
  <c r="N112" i="3"/>
  <c r="G112" i="3"/>
  <c r="U111" i="3"/>
  <c r="T111" i="3"/>
  <c r="S111" i="3"/>
  <c r="R111" i="3"/>
  <c r="S110" i="3"/>
  <c r="R110" i="3"/>
  <c r="E110" i="3"/>
  <c r="U110" i="3" s="1"/>
  <c r="S109" i="3"/>
  <c r="R109" i="3"/>
  <c r="E109" i="3"/>
  <c r="T109" i="3" s="1"/>
  <c r="S108" i="3"/>
  <c r="R108" i="3"/>
  <c r="E108" i="3"/>
  <c r="S107" i="3"/>
  <c r="R107" i="3"/>
  <c r="E107" i="3"/>
  <c r="S106" i="3"/>
  <c r="R106" i="3"/>
  <c r="E106" i="3"/>
  <c r="S105" i="3"/>
  <c r="R105" i="3"/>
  <c r="E105" i="3"/>
  <c r="S104" i="3"/>
  <c r="R104" i="3"/>
  <c r="E104" i="3"/>
  <c r="S103" i="3"/>
  <c r="R103" i="3"/>
  <c r="E103" i="3"/>
  <c r="S102" i="3"/>
  <c r="R102" i="3"/>
  <c r="E102" i="3"/>
  <c r="S101" i="3"/>
  <c r="R101" i="3"/>
  <c r="E101" i="3"/>
  <c r="S100" i="3"/>
  <c r="R100" i="3"/>
  <c r="E100" i="3"/>
  <c r="S99" i="3"/>
  <c r="R99" i="3"/>
  <c r="E99" i="3"/>
  <c r="U99" i="3" s="1"/>
  <c r="T98" i="3"/>
  <c r="S98" i="3"/>
  <c r="R98" i="3"/>
  <c r="E98" i="3"/>
  <c r="U98" i="3" s="1"/>
  <c r="S97" i="3"/>
  <c r="R97" i="3"/>
  <c r="E97" i="3"/>
  <c r="U97" i="3" s="1"/>
  <c r="U96" i="3"/>
  <c r="S96" i="3"/>
  <c r="R96" i="3"/>
  <c r="E96" i="3"/>
  <c r="T96" i="3" s="1"/>
  <c r="W95" i="3"/>
  <c r="W112" i="3" s="1"/>
  <c r="V95" i="3"/>
  <c r="V112" i="3" s="1"/>
  <c r="M95" i="3"/>
  <c r="L95" i="3"/>
  <c r="L112" i="3" s="1"/>
  <c r="R112" i="3" s="1"/>
  <c r="K95" i="3"/>
  <c r="K112" i="3" s="1"/>
  <c r="J95" i="3"/>
  <c r="J112" i="3" s="1"/>
  <c r="I95" i="3"/>
  <c r="I112" i="3" s="1"/>
  <c r="H95" i="3"/>
  <c r="H112" i="3" s="1"/>
  <c r="G95" i="3"/>
  <c r="F95" i="3"/>
  <c r="F112" i="3" s="1"/>
  <c r="D95" i="3"/>
  <c r="D112" i="3" s="1"/>
  <c r="C95" i="3"/>
  <c r="C112" i="3" s="1"/>
  <c r="B95" i="3"/>
  <c r="B112" i="3" s="1"/>
  <c r="W113" i="4"/>
  <c r="V113" i="4"/>
  <c r="Q113" i="4"/>
  <c r="P113" i="4"/>
  <c r="O113" i="4"/>
  <c r="N113" i="4"/>
  <c r="M113" i="4"/>
  <c r="S113" i="4" s="1"/>
  <c r="L113" i="4"/>
  <c r="R113" i="4" s="1"/>
  <c r="K113" i="4"/>
  <c r="J113" i="4"/>
  <c r="I113" i="4"/>
  <c r="H113" i="4"/>
  <c r="G113" i="4"/>
  <c r="F113" i="4"/>
  <c r="E113" i="4"/>
  <c r="D113" i="4"/>
  <c r="C113" i="4"/>
  <c r="B113" i="4"/>
  <c r="Q112" i="4"/>
  <c r="P112" i="4"/>
  <c r="O112" i="4"/>
  <c r="N112" i="4"/>
  <c r="U111" i="4"/>
  <c r="T111" i="4"/>
  <c r="S111" i="4"/>
  <c r="R111" i="4"/>
  <c r="T110" i="4"/>
  <c r="S110" i="4"/>
  <c r="R110" i="4"/>
  <c r="E110" i="4"/>
  <c r="U110" i="4" s="1"/>
  <c r="U109" i="4"/>
  <c r="S109" i="4"/>
  <c r="R109" i="4"/>
  <c r="E109" i="4"/>
  <c r="T109" i="4" s="1"/>
  <c r="T108" i="4"/>
  <c r="S108" i="4"/>
  <c r="R108" i="4"/>
  <c r="E108" i="4"/>
  <c r="U108" i="4" s="1"/>
  <c r="T107" i="4"/>
  <c r="S107" i="4"/>
  <c r="R107" i="4"/>
  <c r="E107" i="4"/>
  <c r="U107" i="4" s="1"/>
  <c r="U106" i="4"/>
  <c r="S106" i="4"/>
  <c r="R106" i="4"/>
  <c r="E106" i="4"/>
  <c r="T106" i="4" s="1"/>
  <c r="S105" i="4"/>
  <c r="R105" i="4"/>
  <c r="E105" i="4"/>
  <c r="S104" i="4"/>
  <c r="R104" i="4"/>
  <c r="E104" i="4"/>
  <c r="U104" i="4" s="1"/>
  <c r="S103" i="4"/>
  <c r="R103" i="4"/>
  <c r="E103" i="4"/>
  <c r="U103" i="4" s="1"/>
  <c r="S102" i="4"/>
  <c r="R102" i="4"/>
  <c r="E102" i="4"/>
  <c r="U102" i="4" s="1"/>
  <c r="S101" i="4"/>
  <c r="R101" i="4"/>
  <c r="E101" i="4"/>
  <c r="T101" i="4" s="1"/>
  <c r="S100" i="4"/>
  <c r="R100" i="4"/>
  <c r="E100" i="4"/>
  <c r="U100" i="4" s="1"/>
  <c r="S99" i="4"/>
  <c r="R99" i="4"/>
  <c r="E99" i="4"/>
  <c r="U99" i="4" s="1"/>
  <c r="S98" i="4"/>
  <c r="R98" i="4"/>
  <c r="E98" i="4"/>
  <c r="T98" i="4" s="1"/>
  <c r="S97" i="4"/>
  <c r="R97" i="4"/>
  <c r="E97" i="4"/>
  <c r="S96" i="4"/>
  <c r="R96" i="4"/>
  <c r="E96" i="4"/>
  <c r="W95" i="4"/>
  <c r="W112" i="4" s="1"/>
  <c r="V95" i="4"/>
  <c r="V112" i="4" s="1"/>
  <c r="M95" i="4"/>
  <c r="M112" i="4" s="1"/>
  <c r="S112" i="4" s="1"/>
  <c r="L95" i="4"/>
  <c r="L112" i="4" s="1"/>
  <c r="R112" i="4" s="1"/>
  <c r="K95" i="4"/>
  <c r="K112" i="4" s="1"/>
  <c r="J95" i="4"/>
  <c r="J112" i="4" s="1"/>
  <c r="I95" i="4"/>
  <c r="I112" i="4" s="1"/>
  <c r="H95" i="4"/>
  <c r="H112" i="4" s="1"/>
  <c r="G95" i="4"/>
  <c r="G112" i="4" s="1"/>
  <c r="F95" i="4"/>
  <c r="F112" i="4" s="1"/>
  <c r="D95" i="4"/>
  <c r="D112" i="4" s="1"/>
  <c r="C95" i="4"/>
  <c r="C112" i="4" s="1"/>
  <c r="B95" i="4"/>
  <c r="B112" i="4" s="1"/>
  <c r="W113" i="5"/>
  <c r="V113" i="5"/>
  <c r="U113" i="5"/>
  <c r="Q113" i="5"/>
  <c r="P113" i="5"/>
  <c r="O113" i="5"/>
  <c r="N113" i="5"/>
  <c r="M113" i="5"/>
  <c r="S113" i="5" s="1"/>
  <c r="L113" i="5"/>
  <c r="R113" i="5" s="1"/>
  <c r="K113" i="5"/>
  <c r="J113" i="5"/>
  <c r="I113" i="5"/>
  <c r="H113" i="5"/>
  <c r="G113" i="5"/>
  <c r="F113" i="5"/>
  <c r="E113" i="5"/>
  <c r="T113" i="5" s="1"/>
  <c r="D113" i="5"/>
  <c r="C113" i="5"/>
  <c r="B113" i="5"/>
  <c r="Q112" i="5"/>
  <c r="P112" i="5"/>
  <c r="O112" i="5"/>
  <c r="N112" i="5"/>
  <c r="U111" i="5"/>
  <c r="T111" i="5"/>
  <c r="S111" i="5"/>
  <c r="R111" i="5"/>
  <c r="S110" i="5"/>
  <c r="R110" i="5"/>
  <c r="E110" i="5"/>
  <c r="S109" i="5"/>
  <c r="R109" i="5"/>
  <c r="E109" i="5"/>
  <c r="T108" i="5"/>
  <c r="S108" i="5"/>
  <c r="R108" i="5"/>
  <c r="E108" i="5"/>
  <c r="U108" i="5" s="1"/>
  <c r="S107" i="5"/>
  <c r="R107" i="5"/>
  <c r="E107" i="5"/>
  <c r="U106" i="5"/>
  <c r="S106" i="5"/>
  <c r="R106" i="5"/>
  <c r="E106" i="5"/>
  <c r="T106" i="5" s="1"/>
  <c r="S105" i="5"/>
  <c r="R105" i="5"/>
  <c r="E105" i="5"/>
  <c r="T104" i="5"/>
  <c r="S104" i="5"/>
  <c r="R104" i="5"/>
  <c r="E104" i="5"/>
  <c r="U104" i="5" s="1"/>
  <c r="S103" i="5"/>
  <c r="R103" i="5"/>
  <c r="E103" i="5"/>
  <c r="S102" i="5"/>
  <c r="R102" i="5"/>
  <c r="E102" i="5"/>
  <c r="S101" i="5"/>
  <c r="R101" i="5"/>
  <c r="E101" i="5"/>
  <c r="U101" i="5" s="1"/>
  <c r="S100" i="5"/>
  <c r="R100" i="5"/>
  <c r="E100" i="5"/>
  <c r="U100" i="5" s="1"/>
  <c r="S99" i="5"/>
  <c r="R99" i="5"/>
  <c r="E99" i="5"/>
  <c r="U99" i="5" s="1"/>
  <c r="S98" i="5"/>
  <c r="R98" i="5"/>
  <c r="E98" i="5"/>
  <c r="T98" i="5" s="1"/>
  <c r="S97" i="5"/>
  <c r="R97" i="5"/>
  <c r="E97" i="5"/>
  <c r="U97" i="5" s="1"/>
  <c r="S96" i="5"/>
  <c r="R96" i="5"/>
  <c r="E96" i="5"/>
  <c r="T96" i="5" s="1"/>
  <c r="W95" i="5"/>
  <c r="W112" i="5" s="1"/>
  <c r="V95" i="5"/>
  <c r="V112" i="5" s="1"/>
  <c r="M95" i="5"/>
  <c r="M112" i="5" s="1"/>
  <c r="S112" i="5" s="1"/>
  <c r="L95" i="5"/>
  <c r="L112" i="5" s="1"/>
  <c r="R112" i="5" s="1"/>
  <c r="K95" i="5"/>
  <c r="K112" i="5" s="1"/>
  <c r="J95" i="5"/>
  <c r="J112" i="5" s="1"/>
  <c r="I95" i="5"/>
  <c r="I112" i="5" s="1"/>
  <c r="H95" i="5"/>
  <c r="H112" i="5" s="1"/>
  <c r="G95" i="5"/>
  <c r="G112" i="5" s="1"/>
  <c r="F95" i="5"/>
  <c r="F112" i="5" s="1"/>
  <c r="D95" i="5"/>
  <c r="D112" i="5" s="1"/>
  <c r="C95" i="5"/>
  <c r="C112" i="5" s="1"/>
  <c r="B95" i="5"/>
  <c r="B112" i="5" s="1"/>
  <c r="W113" i="6"/>
  <c r="V113" i="6"/>
  <c r="U113" i="6"/>
  <c r="Q113" i="6"/>
  <c r="P113" i="6"/>
  <c r="O113" i="6"/>
  <c r="N113" i="6"/>
  <c r="M113" i="6"/>
  <c r="S113" i="6" s="1"/>
  <c r="L113" i="6"/>
  <c r="R113" i="6" s="1"/>
  <c r="K113" i="6"/>
  <c r="J113" i="6"/>
  <c r="I113" i="6"/>
  <c r="H113" i="6"/>
  <c r="G113" i="6"/>
  <c r="F113" i="6"/>
  <c r="E113" i="6"/>
  <c r="T113" i="6" s="1"/>
  <c r="D113" i="6"/>
  <c r="C113" i="6"/>
  <c r="B113" i="6"/>
  <c r="Q112" i="6"/>
  <c r="P112" i="6"/>
  <c r="O112" i="6"/>
  <c r="N112" i="6"/>
  <c r="U111" i="6"/>
  <c r="T111" i="6"/>
  <c r="S111" i="6"/>
  <c r="R111" i="6"/>
  <c r="S110" i="6"/>
  <c r="R110" i="6"/>
  <c r="E110" i="6"/>
  <c r="U110" i="6" s="1"/>
  <c r="S109" i="6"/>
  <c r="R109" i="6"/>
  <c r="E109" i="6"/>
  <c r="U109" i="6" s="1"/>
  <c r="S108" i="6"/>
  <c r="R108" i="6"/>
  <c r="E108" i="6"/>
  <c r="T108" i="6" s="1"/>
  <c r="S107" i="6"/>
  <c r="R107" i="6"/>
  <c r="E107" i="6"/>
  <c r="S106" i="6"/>
  <c r="R106" i="6"/>
  <c r="E106" i="6"/>
  <c r="U106" i="6" s="1"/>
  <c r="S105" i="6"/>
  <c r="R105" i="6"/>
  <c r="E105" i="6"/>
  <c r="U105" i="6" s="1"/>
  <c r="S104" i="6"/>
  <c r="R104" i="6"/>
  <c r="E104" i="6"/>
  <c r="U104" i="6" s="1"/>
  <c r="S103" i="6"/>
  <c r="R103" i="6"/>
  <c r="E103" i="6"/>
  <c r="T103" i="6" s="1"/>
  <c r="S102" i="6"/>
  <c r="R102" i="6"/>
  <c r="E102" i="6"/>
  <c r="U102" i="6" s="1"/>
  <c r="S101" i="6"/>
  <c r="R101" i="6"/>
  <c r="E101" i="6"/>
  <c r="U101" i="6" s="1"/>
  <c r="S100" i="6"/>
  <c r="R100" i="6"/>
  <c r="E100" i="6"/>
  <c r="T100" i="6" s="1"/>
  <c r="S99" i="6"/>
  <c r="R99" i="6"/>
  <c r="E99" i="6"/>
  <c r="S98" i="6"/>
  <c r="R98" i="6"/>
  <c r="E98" i="6"/>
  <c r="U98" i="6" s="1"/>
  <c r="S97" i="6"/>
  <c r="R97" i="6"/>
  <c r="E97" i="6"/>
  <c r="U97" i="6" s="1"/>
  <c r="S96" i="6"/>
  <c r="R96" i="6"/>
  <c r="E96" i="6"/>
  <c r="U96" i="6" s="1"/>
  <c r="W95" i="6"/>
  <c r="W112" i="6" s="1"/>
  <c r="V95" i="6"/>
  <c r="V112" i="6" s="1"/>
  <c r="M95" i="6"/>
  <c r="L95" i="6"/>
  <c r="R95" i="6" s="1"/>
  <c r="K95" i="6"/>
  <c r="K112" i="6" s="1"/>
  <c r="J95" i="6"/>
  <c r="J112" i="6" s="1"/>
  <c r="I95" i="6"/>
  <c r="I112" i="6" s="1"/>
  <c r="H95" i="6"/>
  <c r="H112" i="6" s="1"/>
  <c r="G95" i="6"/>
  <c r="G112" i="6" s="1"/>
  <c r="F95" i="6"/>
  <c r="F112" i="6" s="1"/>
  <c r="D95" i="6"/>
  <c r="D112" i="6" s="1"/>
  <c r="C95" i="6"/>
  <c r="C112" i="6" s="1"/>
  <c r="B95" i="6"/>
  <c r="B112" i="6" s="1"/>
  <c r="W113" i="7"/>
  <c r="V113" i="7"/>
  <c r="Q113" i="7"/>
  <c r="P113" i="7"/>
  <c r="O113" i="7"/>
  <c r="N113" i="7"/>
  <c r="M113" i="7"/>
  <c r="S113" i="7" s="1"/>
  <c r="L113" i="7"/>
  <c r="R113" i="7" s="1"/>
  <c r="K113" i="7"/>
  <c r="J113" i="7"/>
  <c r="I113" i="7"/>
  <c r="H113" i="7"/>
  <c r="G113" i="7"/>
  <c r="F113" i="7"/>
  <c r="E113" i="7"/>
  <c r="T113" i="7" s="1"/>
  <c r="D113" i="7"/>
  <c r="C113" i="7"/>
  <c r="B113" i="7"/>
  <c r="Q112" i="7"/>
  <c r="P112" i="7"/>
  <c r="O112" i="7"/>
  <c r="N112" i="7"/>
  <c r="U111" i="7"/>
  <c r="T111" i="7"/>
  <c r="S111" i="7"/>
  <c r="R111" i="7"/>
  <c r="S110" i="7"/>
  <c r="R110" i="7"/>
  <c r="E110" i="7"/>
  <c r="U110" i="7" s="1"/>
  <c r="S109" i="7"/>
  <c r="R109" i="7"/>
  <c r="E109" i="7"/>
  <c r="U109" i="7" s="1"/>
  <c r="S108" i="7"/>
  <c r="R108" i="7"/>
  <c r="E108" i="7"/>
  <c r="T108" i="7" s="1"/>
  <c r="S107" i="7"/>
  <c r="R107" i="7"/>
  <c r="E107" i="7"/>
  <c r="U107" i="7" s="1"/>
  <c r="S106" i="7"/>
  <c r="R106" i="7"/>
  <c r="E106" i="7"/>
  <c r="T106" i="7" s="1"/>
  <c r="S105" i="7"/>
  <c r="R105" i="7"/>
  <c r="E105" i="7"/>
  <c r="U105" i="7" s="1"/>
  <c r="S104" i="7"/>
  <c r="R104" i="7"/>
  <c r="E104" i="7"/>
  <c r="T104" i="7" s="1"/>
  <c r="S103" i="7"/>
  <c r="R103" i="7"/>
  <c r="E103" i="7"/>
  <c r="U103" i="7" s="1"/>
  <c r="S102" i="7"/>
  <c r="R102" i="7"/>
  <c r="E102" i="7"/>
  <c r="U102" i="7" s="1"/>
  <c r="S101" i="7"/>
  <c r="R101" i="7"/>
  <c r="E101" i="7"/>
  <c r="U101" i="7" s="1"/>
  <c r="S100" i="7"/>
  <c r="R100" i="7"/>
  <c r="E100" i="7"/>
  <c r="T100" i="7" s="1"/>
  <c r="S99" i="7"/>
  <c r="R99" i="7"/>
  <c r="E99" i="7"/>
  <c r="U99" i="7" s="1"/>
  <c r="S98" i="7"/>
  <c r="R98" i="7"/>
  <c r="E98" i="7"/>
  <c r="S97" i="7"/>
  <c r="R97" i="7"/>
  <c r="E97" i="7"/>
  <c r="U97" i="7" s="1"/>
  <c r="S96" i="7"/>
  <c r="R96" i="7"/>
  <c r="E96" i="7"/>
  <c r="T96" i="7" s="1"/>
  <c r="W95" i="7"/>
  <c r="W112" i="7" s="1"/>
  <c r="V95" i="7"/>
  <c r="V112" i="7" s="1"/>
  <c r="M95" i="7"/>
  <c r="S95" i="7" s="1"/>
  <c r="L95" i="7"/>
  <c r="K95" i="7"/>
  <c r="K112" i="7" s="1"/>
  <c r="J95" i="7"/>
  <c r="J112" i="7" s="1"/>
  <c r="I95" i="7"/>
  <c r="I112" i="7" s="1"/>
  <c r="H95" i="7"/>
  <c r="H112" i="7" s="1"/>
  <c r="G95" i="7"/>
  <c r="G112" i="7" s="1"/>
  <c r="F95" i="7"/>
  <c r="F112" i="7" s="1"/>
  <c r="D95" i="7"/>
  <c r="D112" i="7" s="1"/>
  <c r="C95" i="7"/>
  <c r="C112" i="7" s="1"/>
  <c r="B95" i="7"/>
  <c r="B112" i="7" s="1"/>
  <c r="W113" i="8"/>
  <c r="V113" i="8"/>
  <c r="Q113" i="8"/>
  <c r="P113" i="8"/>
  <c r="O113" i="8"/>
  <c r="N113" i="8"/>
  <c r="M113" i="8"/>
  <c r="S113" i="8" s="1"/>
  <c r="L113" i="8"/>
  <c r="R113" i="8" s="1"/>
  <c r="K113" i="8"/>
  <c r="J113" i="8"/>
  <c r="I113" i="8"/>
  <c r="H113" i="8"/>
  <c r="G113" i="8"/>
  <c r="F113" i="8"/>
  <c r="E113" i="8"/>
  <c r="D113" i="8"/>
  <c r="C113" i="8"/>
  <c r="B113" i="8"/>
  <c r="Q112" i="8"/>
  <c r="P112" i="8"/>
  <c r="O112" i="8"/>
  <c r="N112" i="8"/>
  <c r="U111" i="8"/>
  <c r="T111" i="8"/>
  <c r="S111" i="8"/>
  <c r="R111" i="8"/>
  <c r="S110" i="8"/>
  <c r="R110" i="8"/>
  <c r="E110" i="8"/>
  <c r="U110" i="8" s="1"/>
  <c r="S109" i="8"/>
  <c r="R109" i="8"/>
  <c r="E109" i="8"/>
  <c r="U109" i="8" s="1"/>
  <c r="S108" i="8"/>
  <c r="R108" i="8"/>
  <c r="E108" i="8"/>
  <c r="T108" i="8" s="1"/>
  <c r="S107" i="8"/>
  <c r="R107" i="8"/>
  <c r="E107" i="8"/>
  <c r="U107" i="8" s="1"/>
  <c r="S106" i="8"/>
  <c r="R106" i="8"/>
  <c r="E106" i="8"/>
  <c r="U106" i="8" s="1"/>
  <c r="S105" i="8"/>
  <c r="R105" i="8"/>
  <c r="E105" i="8"/>
  <c r="U105" i="8" s="1"/>
  <c r="S104" i="8"/>
  <c r="R104" i="8"/>
  <c r="E104" i="8"/>
  <c r="T104" i="8" s="1"/>
  <c r="S103" i="8"/>
  <c r="R103" i="8"/>
  <c r="E103" i="8"/>
  <c r="U103" i="8" s="1"/>
  <c r="S102" i="8"/>
  <c r="R102" i="8"/>
  <c r="E102" i="8"/>
  <c r="U102" i="8" s="1"/>
  <c r="S101" i="8"/>
  <c r="R101" i="8"/>
  <c r="E101" i="8"/>
  <c r="U101" i="8" s="1"/>
  <c r="S100" i="8"/>
  <c r="R100" i="8"/>
  <c r="E100" i="8"/>
  <c r="T100" i="8" s="1"/>
  <c r="S99" i="8"/>
  <c r="R99" i="8"/>
  <c r="E99" i="8"/>
  <c r="U99" i="8" s="1"/>
  <c r="S98" i="8"/>
  <c r="R98" i="8"/>
  <c r="E98" i="8"/>
  <c r="U98" i="8" s="1"/>
  <c r="S97" i="8"/>
  <c r="R97" i="8"/>
  <c r="E97" i="8"/>
  <c r="T97" i="8" s="1"/>
  <c r="S96" i="8"/>
  <c r="R96" i="8"/>
  <c r="E96" i="8"/>
  <c r="T96" i="8" s="1"/>
  <c r="W95" i="8"/>
  <c r="W112" i="8" s="1"/>
  <c r="V95" i="8"/>
  <c r="V112" i="8" s="1"/>
  <c r="M95" i="8"/>
  <c r="L95" i="8"/>
  <c r="K95" i="8"/>
  <c r="K112" i="8" s="1"/>
  <c r="J95" i="8"/>
  <c r="J112" i="8" s="1"/>
  <c r="I95" i="8"/>
  <c r="I112" i="8" s="1"/>
  <c r="H95" i="8"/>
  <c r="H112" i="8" s="1"/>
  <c r="G95" i="8"/>
  <c r="G112" i="8" s="1"/>
  <c r="F95" i="8"/>
  <c r="F112" i="8" s="1"/>
  <c r="D95" i="8"/>
  <c r="D112" i="8" s="1"/>
  <c r="C95" i="8"/>
  <c r="C112" i="8" s="1"/>
  <c r="B95" i="8"/>
  <c r="B112" i="8" s="1"/>
  <c r="W113" i="9"/>
  <c r="V113" i="9"/>
  <c r="S113" i="9"/>
  <c r="Q113" i="9"/>
  <c r="P113" i="9"/>
  <c r="O113" i="9"/>
  <c r="N113" i="9"/>
  <c r="M113" i="9"/>
  <c r="L113" i="9"/>
  <c r="R113" i="9" s="1"/>
  <c r="K113" i="9"/>
  <c r="J113" i="9"/>
  <c r="I113" i="9"/>
  <c r="H113" i="9"/>
  <c r="G113" i="9"/>
  <c r="F113" i="9"/>
  <c r="E113" i="9"/>
  <c r="U113" i="9" s="1"/>
  <c r="D113" i="9"/>
  <c r="C113" i="9"/>
  <c r="B113" i="9"/>
  <c r="Q112" i="9"/>
  <c r="P112" i="9"/>
  <c r="O112" i="9"/>
  <c r="N112" i="9"/>
  <c r="U111" i="9"/>
  <c r="T111" i="9"/>
  <c r="S111" i="9"/>
  <c r="R111" i="9"/>
  <c r="S110" i="9"/>
  <c r="R110" i="9"/>
  <c r="E110" i="9"/>
  <c r="U110" i="9" s="1"/>
  <c r="S109" i="9"/>
  <c r="R109" i="9"/>
  <c r="E109" i="9"/>
  <c r="T109" i="9" s="1"/>
  <c r="S108" i="9"/>
  <c r="R108" i="9"/>
  <c r="E108" i="9"/>
  <c r="U108" i="9" s="1"/>
  <c r="S107" i="9"/>
  <c r="R107" i="9"/>
  <c r="E107" i="9"/>
  <c r="U107" i="9" s="1"/>
  <c r="S106" i="9"/>
  <c r="R106" i="9"/>
  <c r="E106" i="9"/>
  <c r="U106" i="9" s="1"/>
  <c r="S105" i="9"/>
  <c r="R105" i="9"/>
  <c r="E105" i="9"/>
  <c r="T105" i="9" s="1"/>
  <c r="S104" i="9"/>
  <c r="R104" i="9"/>
  <c r="E104" i="9"/>
  <c r="U104" i="9" s="1"/>
  <c r="S103" i="9"/>
  <c r="R103" i="9"/>
  <c r="E103" i="9"/>
  <c r="U103" i="9" s="1"/>
  <c r="S102" i="9"/>
  <c r="R102" i="9"/>
  <c r="E102" i="9"/>
  <c r="T102" i="9" s="1"/>
  <c r="S101" i="9"/>
  <c r="R101" i="9"/>
  <c r="E101" i="9"/>
  <c r="T101" i="9" s="1"/>
  <c r="S100" i="9"/>
  <c r="R100" i="9"/>
  <c r="E100" i="9"/>
  <c r="U100" i="9" s="1"/>
  <c r="S99" i="9"/>
  <c r="R99" i="9"/>
  <c r="E99" i="9"/>
  <c r="U99" i="9" s="1"/>
  <c r="S98" i="9"/>
  <c r="R98" i="9"/>
  <c r="E98" i="9"/>
  <c r="U98" i="9" s="1"/>
  <c r="S97" i="9"/>
  <c r="R97" i="9"/>
  <c r="E97" i="9"/>
  <c r="T97" i="9" s="1"/>
  <c r="S96" i="9"/>
  <c r="R96" i="9"/>
  <c r="E96" i="9"/>
  <c r="U96" i="9" s="1"/>
  <c r="W95" i="9"/>
  <c r="W112" i="9" s="1"/>
  <c r="V95" i="9"/>
  <c r="V112" i="9" s="1"/>
  <c r="M95" i="9"/>
  <c r="S95" i="9" s="1"/>
  <c r="L95" i="9"/>
  <c r="L112" i="9" s="1"/>
  <c r="R112" i="9" s="1"/>
  <c r="K95" i="9"/>
  <c r="K112" i="9" s="1"/>
  <c r="J95" i="9"/>
  <c r="J112" i="9" s="1"/>
  <c r="I95" i="9"/>
  <c r="I112" i="9" s="1"/>
  <c r="H95" i="9"/>
  <c r="H112" i="9" s="1"/>
  <c r="G95" i="9"/>
  <c r="G112" i="9" s="1"/>
  <c r="F95" i="9"/>
  <c r="F112" i="9" s="1"/>
  <c r="D95" i="9"/>
  <c r="D112" i="9" s="1"/>
  <c r="C95" i="9"/>
  <c r="C112" i="9" s="1"/>
  <c r="B95" i="9"/>
  <c r="B112" i="9" s="1"/>
  <c r="W113" i="1"/>
  <c r="V113" i="1"/>
  <c r="Q113" i="1"/>
  <c r="P113" i="1"/>
  <c r="O113" i="1"/>
  <c r="N113" i="1"/>
  <c r="M113" i="1"/>
  <c r="S113" i="1" s="1"/>
  <c r="L113" i="1"/>
  <c r="R113" i="1" s="1"/>
  <c r="K113" i="1"/>
  <c r="J113" i="1"/>
  <c r="I113" i="1"/>
  <c r="H113" i="1"/>
  <c r="G113" i="1"/>
  <c r="F113" i="1"/>
  <c r="E113" i="1"/>
  <c r="U113" i="1" s="1"/>
  <c r="D113" i="1"/>
  <c r="C113" i="1"/>
  <c r="B113" i="1"/>
  <c r="Q112" i="1"/>
  <c r="P112" i="1"/>
  <c r="O112" i="1"/>
  <c r="N112" i="1"/>
  <c r="U111" i="1"/>
  <c r="T111" i="1"/>
  <c r="S111" i="1"/>
  <c r="R111" i="1"/>
  <c r="S110" i="1"/>
  <c r="R110" i="1"/>
  <c r="E110" i="1"/>
  <c r="T110" i="1" s="1"/>
  <c r="S109" i="1"/>
  <c r="R109" i="1"/>
  <c r="E109" i="1"/>
  <c r="U109" i="1" s="1"/>
  <c r="S108" i="1"/>
  <c r="R108" i="1"/>
  <c r="E108" i="1"/>
  <c r="U108" i="1" s="1"/>
  <c r="S107" i="1"/>
  <c r="R107" i="1"/>
  <c r="E107" i="1"/>
  <c r="U107" i="1" s="1"/>
  <c r="S106" i="1"/>
  <c r="R106" i="1"/>
  <c r="E106" i="1"/>
  <c r="T106" i="1" s="1"/>
  <c r="S105" i="1"/>
  <c r="R105" i="1"/>
  <c r="E105" i="1"/>
  <c r="U105" i="1" s="1"/>
  <c r="S104" i="1"/>
  <c r="R104" i="1"/>
  <c r="E104" i="1"/>
  <c r="U104" i="1" s="1"/>
  <c r="S103" i="1"/>
  <c r="R103" i="1"/>
  <c r="E103" i="1"/>
  <c r="T103" i="1" s="1"/>
  <c r="S102" i="1"/>
  <c r="R102" i="1"/>
  <c r="E102" i="1"/>
  <c r="T102" i="1" s="1"/>
  <c r="S101" i="1"/>
  <c r="R101" i="1"/>
  <c r="E101" i="1"/>
  <c r="U101" i="1" s="1"/>
  <c r="S100" i="1"/>
  <c r="R100" i="1"/>
  <c r="E100" i="1"/>
  <c r="U100" i="1" s="1"/>
  <c r="S99" i="1"/>
  <c r="R99" i="1"/>
  <c r="E99" i="1"/>
  <c r="U99" i="1" s="1"/>
  <c r="S98" i="1"/>
  <c r="R98" i="1"/>
  <c r="E98" i="1"/>
  <c r="T98" i="1" s="1"/>
  <c r="S97" i="1"/>
  <c r="R97" i="1"/>
  <c r="E97" i="1"/>
  <c r="U97" i="1" s="1"/>
  <c r="S96" i="1"/>
  <c r="R96" i="1"/>
  <c r="E96" i="1"/>
  <c r="T96" i="1" s="1"/>
  <c r="W95" i="1"/>
  <c r="W112" i="1" s="1"/>
  <c r="V95" i="1"/>
  <c r="V112" i="1" s="1"/>
  <c r="M95" i="1"/>
  <c r="M112" i="1" s="1"/>
  <c r="S112" i="1" s="1"/>
  <c r="L95" i="1"/>
  <c r="L112" i="1" s="1"/>
  <c r="R112" i="1" s="1"/>
  <c r="K95" i="1"/>
  <c r="K112" i="1" s="1"/>
  <c r="J95" i="1"/>
  <c r="J112" i="1" s="1"/>
  <c r="I95" i="1"/>
  <c r="I112" i="1" s="1"/>
  <c r="H95" i="1"/>
  <c r="H112" i="1" s="1"/>
  <c r="G95" i="1"/>
  <c r="G112" i="1" s="1"/>
  <c r="F95" i="1"/>
  <c r="F112" i="1" s="1"/>
  <c r="D95" i="1"/>
  <c r="D112" i="1" s="1"/>
  <c r="C95" i="1"/>
  <c r="C112" i="1" s="1"/>
  <c r="B95" i="1"/>
  <c r="B112" i="1" s="1"/>
  <c r="E83" i="2"/>
  <c r="E82" i="2"/>
  <c r="E81" i="2"/>
  <c r="E80" i="2"/>
  <c r="W79" i="2"/>
  <c r="V79" i="2"/>
  <c r="M79" i="2"/>
  <c r="L79" i="2"/>
  <c r="K79" i="2"/>
  <c r="J79" i="2"/>
  <c r="I79" i="2"/>
  <c r="H79" i="2"/>
  <c r="G79" i="2"/>
  <c r="F79" i="2"/>
  <c r="D79" i="2"/>
  <c r="C79" i="2"/>
  <c r="B79" i="2"/>
  <c r="A76" i="2"/>
  <c r="E83" i="3"/>
  <c r="E82" i="3"/>
  <c r="E81" i="3"/>
  <c r="E80" i="3"/>
  <c r="W79" i="3"/>
  <c r="V79" i="3"/>
  <c r="M79" i="3"/>
  <c r="L79" i="3"/>
  <c r="K79" i="3"/>
  <c r="J79" i="3"/>
  <c r="I79" i="3"/>
  <c r="H79" i="3"/>
  <c r="G79" i="3"/>
  <c r="F79" i="3"/>
  <c r="D79" i="3"/>
  <c r="C79" i="3"/>
  <c r="B79" i="3"/>
  <c r="A76" i="3"/>
  <c r="E83" i="4"/>
  <c r="E82" i="4"/>
  <c r="E81" i="4"/>
  <c r="E80" i="4"/>
  <c r="W79" i="4"/>
  <c r="V79" i="4"/>
  <c r="M79" i="4"/>
  <c r="L79" i="4"/>
  <c r="K79" i="4"/>
  <c r="J79" i="4"/>
  <c r="I79" i="4"/>
  <c r="H79" i="4"/>
  <c r="G79" i="4"/>
  <c r="F79" i="4"/>
  <c r="D79" i="4"/>
  <c r="C79" i="4"/>
  <c r="B79" i="4"/>
  <c r="A76" i="4"/>
  <c r="E83" i="5"/>
  <c r="E82" i="5"/>
  <c r="E81" i="5"/>
  <c r="E80" i="5"/>
  <c r="W79" i="5"/>
  <c r="V79" i="5"/>
  <c r="M79" i="5"/>
  <c r="L79" i="5"/>
  <c r="K79" i="5"/>
  <c r="J79" i="5"/>
  <c r="I79" i="5"/>
  <c r="H79" i="5"/>
  <c r="G79" i="5"/>
  <c r="F79" i="5"/>
  <c r="D79" i="5"/>
  <c r="C79" i="5"/>
  <c r="B79" i="5"/>
  <c r="A76" i="5"/>
  <c r="E83" i="6"/>
  <c r="E82" i="6"/>
  <c r="E81" i="6"/>
  <c r="E80" i="6"/>
  <c r="W79" i="6"/>
  <c r="V79" i="6"/>
  <c r="M79" i="6"/>
  <c r="L79" i="6"/>
  <c r="K79" i="6"/>
  <c r="J79" i="6"/>
  <c r="I79" i="6"/>
  <c r="H79" i="6"/>
  <c r="G79" i="6"/>
  <c r="F79" i="6"/>
  <c r="D79" i="6"/>
  <c r="C79" i="6"/>
  <c r="B79" i="6"/>
  <c r="A76" i="6"/>
  <c r="E83" i="7"/>
  <c r="E82" i="7"/>
  <c r="E81" i="7"/>
  <c r="E80" i="7"/>
  <c r="W79" i="7"/>
  <c r="V79" i="7"/>
  <c r="M79" i="7"/>
  <c r="L79" i="7"/>
  <c r="K79" i="7"/>
  <c r="J79" i="7"/>
  <c r="I79" i="7"/>
  <c r="H79" i="7"/>
  <c r="G79" i="7"/>
  <c r="F79" i="7"/>
  <c r="D79" i="7"/>
  <c r="C79" i="7"/>
  <c r="B79" i="7"/>
  <c r="A76" i="7"/>
  <c r="E83" i="8"/>
  <c r="E82" i="8"/>
  <c r="E81" i="8"/>
  <c r="E80" i="8"/>
  <c r="E79" i="8" s="1"/>
  <c r="W79" i="8"/>
  <c r="V79" i="8"/>
  <c r="M79" i="8"/>
  <c r="L79" i="8"/>
  <c r="K79" i="8"/>
  <c r="J79" i="8"/>
  <c r="I79" i="8"/>
  <c r="H79" i="8"/>
  <c r="G79" i="8"/>
  <c r="F79" i="8"/>
  <c r="D79" i="8"/>
  <c r="C79" i="8"/>
  <c r="B79" i="8"/>
  <c r="A76" i="8"/>
  <c r="E83" i="9"/>
  <c r="E82" i="9"/>
  <c r="E81" i="9"/>
  <c r="E80" i="9"/>
  <c r="W79" i="9"/>
  <c r="V79" i="9"/>
  <c r="M79" i="9"/>
  <c r="L79" i="9"/>
  <c r="K79" i="9"/>
  <c r="J79" i="9"/>
  <c r="I79" i="9"/>
  <c r="H79" i="9"/>
  <c r="G79" i="9"/>
  <c r="F79" i="9"/>
  <c r="D79" i="9"/>
  <c r="C79" i="9"/>
  <c r="B79" i="9"/>
  <c r="A76" i="9"/>
  <c r="E83" i="1"/>
  <c r="E82" i="1"/>
  <c r="E81" i="1"/>
  <c r="E80" i="1"/>
  <c r="W79" i="1"/>
  <c r="V79" i="1"/>
  <c r="M79" i="1"/>
  <c r="L79" i="1"/>
  <c r="K79" i="1"/>
  <c r="J79" i="1"/>
  <c r="I79" i="1"/>
  <c r="H79" i="1"/>
  <c r="G79" i="1"/>
  <c r="F79" i="1"/>
  <c r="D79" i="1"/>
  <c r="C79" i="1"/>
  <c r="B79" i="1"/>
  <c r="A76" i="1"/>
  <c r="S93" i="9"/>
  <c r="R93" i="9"/>
  <c r="Q93" i="9"/>
  <c r="P93" i="9"/>
  <c r="E93" i="9"/>
  <c r="T92" i="9"/>
  <c r="S92" i="9"/>
  <c r="R92" i="9"/>
  <c r="Q92" i="9"/>
  <c r="P92" i="9"/>
  <c r="E92" i="9"/>
  <c r="U92" i="9" s="1"/>
  <c r="S91" i="9"/>
  <c r="R91" i="9"/>
  <c r="Q91" i="9"/>
  <c r="P91" i="9"/>
  <c r="E91" i="9"/>
  <c r="U91" i="9" s="1"/>
  <c r="S90" i="9"/>
  <c r="R90" i="9"/>
  <c r="Q90" i="9"/>
  <c r="P90" i="9"/>
  <c r="E90" i="9"/>
  <c r="T90" i="9" s="1"/>
  <c r="S89" i="9"/>
  <c r="R89" i="9"/>
  <c r="Q89" i="9"/>
  <c r="P89" i="9"/>
  <c r="E89" i="9"/>
  <c r="T88" i="9"/>
  <c r="S88" i="9"/>
  <c r="R88" i="9"/>
  <c r="Q88" i="9"/>
  <c r="P88" i="9"/>
  <c r="E88" i="9"/>
  <c r="U88" i="9" s="1"/>
  <c r="S87" i="9"/>
  <c r="R87" i="9"/>
  <c r="Q87" i="9"/>
  <c r="P87" i="9"/>
  <c r="E87" i="9"/>
  <c r="U87" i="9" s="1"/>
  <c r="S86" i="9"/>
  <c r="R86" i="9"/>
  <c r="Q86" i="9"/>
  <c r="P86" i="9"/>
  <c r="E86" i="9"/>
  <c r="T86" i="9" s="1"/>
  <c r="W72" i="9"/>
  <c r="V72" i="9"/>
  <c r="O72" i="9"/>
  <c r="N72" i="9"/>
  <c r="M72" i="9"/>
  <c r="L72" i="9"/>
  <c r="K72" i="9"/>
  <c r="J72" i="9"/>
  <c r="I72" i="9"/>
  <c r="S72" i="9" s="1"/>
  <c r="H72" i="9"/>
  <c r="G72" i="9"/>
  <c r="F72" i="9"/>
  <c r="C72" i="9"/>
  <c r="B72" i="9"/>
  <c r="E72" i="9" s="1"/>
  <c r="W71" i="9"/>
  <c r="V71" i="9"/>
  <c r="O71" i="9"/>
  <c r="N71" i="9"/>
  <c r="M71" i="9"/>
  <c r="L71" i="9"/>
  <c r="K71" i="9"/>
  <c r="J71" i="9"/>
  <c r="I71" i="9"/>
  <c r="H71" i="9"/>
  <c r="R71" i="9" s="1"/>
  <c r="G71" i="9"/>
  <c r="F71" i="9"/>
  <c r="C71" i="9"/>
  <c r="B71" i="9"/>
  <c r="E71" i="9" s="1"/>
  <c r="W70" i="9"/>
  <c r="V70" i="9"/>
  <c r="O70" i="9"/>
  <c r="N70" i="9"/>
  <c r="M70" i="9"/>
  <c r="L70" i="9"/>
  <c r="K70" i="9"/>
  <c r="J70" i="9"/>
  <c r="I70" i="9"/>
  <c r="H70" i="9"/>
  <c r="G70" i="9"/>
  <c r="F70" i="9"/>
  <c r="C70" i="9"/>
  <c r="B70" i="9"/>
  <c r="E70" i="9" s="1"/>
  <c r="U69" i="9"/>
  <c r="S69" i="9"/>
  <c r="R69" i="9"/>
  <c r="Q69" i="9"/>
  <c r="P69" i="9"/>
  <c r="E69" i="9"/>
  <c r="T69" i="9" s="1"/>
  <c r="W67" i="9"/>
  <c r="V67" i="9"/>
  <c r="O67" i="9"/>
  <c r="N67" i="9"/>
  <c r="M67" i="9"/>
  <c r="L67" i="9"/>
  <c r="K67" i="9"/>
  <c r="J67" i="9"/>
  <c r="I67" i="9"/>
  <c r="S67" i="9" s="1"/>
  <c r="H67" i="9"/>
  <c r="G67" i="9"/>
  <c r="F67" i="9"/>
  <c r="C67" i="9"/>
  <c r="B67" i="9"/>
  <c r="E67" i="9" s="1"/>
  <c r="W66" i="9"/>
  <c r="V66" i="9"/>
  <c r="S66" i="9"/>
  <c r="O66" i="9"/>
  <c r="N66" i="9"/>
  <c r="M66" i="9"/>
  <c r="L66" i="9"/>
  <c r="K66" i="9"/>
  <c r="J66" i="9"/>
  <c r="I66" i="9"/>
  <c r="H66" i="9"/>
  <c r="R66" i="9" s="1"/>
  <c r="G66" i="9"/>
  <c r="F66" i="9"/>
  <c r="C66" i="9"/>
  <c r="B66" i="9"/>
  <c r="E66" i="9" s="1"/>
  <c r="S65" i="9"/>
  <c r="R65" i="9"/>
  <c r="Q65" i="9"/>
  <c r="P65" i="9"/>
  <c r="E65" i="9"/>
  <c r="U65" i="9" s="1"/>
  <c r="U64" i="9"/>
  <c r="S64" i="9"/>
  <c r="R64" i="9"/>
  <c r="Q64" i="9"/>
  <c r="P64" i="9"/>
  <c r="E64" i="9"/>
  <c r="T64" i="9" s="1"/>
  <c r="U63" i="9"/>
  <c r="T63" i="9"/>
  <c r="S63" i="9"/>
  <c r="R63" i="9"/>
  <c r="Q63" i="9"/>
  <c r="P63" i="9"/>
  <c r="E63" i="9"/>
  <c r="S62" i="9"/>
  <c r="R62" i="9"/>
  <c r="Q62" i="9"/>
  <c r="P62" i="9"/>
  <c r="E62" i="9"/>
  <c r="U62" i="9" s="1"/>
  <c r="S61" i="9"/>
  <c r="R61" i="9"/>
  <c r="Q61" i="9"/>
  <c r="P61" i="9"/>
  <c r="E61" i="9"/>
  <c r="V59" i="9"/>
  <c r="O59" i="9"/>
  <c r="N59" i="9"/>
  <c r="M59" i="9"/>
  <c r="L59" i="9"/>
  <c r="K59" i="9"/>
  <c r="J59" i="9"/>
  <c r="I59" i="9"/>
  <c r="S59" i="9" s="1"/>
  <c r="H59" i="9"/>
  <c r="G59" i="9"/>
  <c r="F59" i="9"/>
  <c r="C59" i="9"/>
  <c r="B59" i="9"/>
  <c r="S58" i="9"/>
  <c r="R58" i="9"/>
  <c r="Q58" i="9"/>
  <c r="P58" i="9"/>
  <c r="E58" i="9"/>
  <c r="U58" i="9" s="1"/>
  <c r="S57" i="9"/>
  <c r="R57" i="9"/>
  <c r="Q57" i="9"/>
  <c r="P57" i="9"/>
  <c r="E57" i="9"/>
  <c r="U57" i="9" s="1"/>
  <c r="U56" i="9"/>
  <c r="S56" i="9"/>
  <c r="R56" i="9"/>
  <c r="Q56" i="9"/>
  <c r="P56" i="9"/>
  <c r="E56" i="9"/>
  <c r="T56" i="9" s="1"/>
  <c r="T55" i="9"/>
  <c r="S55" i="9"/>
  <c r="R55" i="9"/>
  <c r="Q55" i="9"/>
  <c r="P55" i="9"/>
  <c r="E55" i="9"/>
  <c r="U55" i="9" s="1"/>
  <c r="W53" i="9"/>
  <c r="V53" i="9"/>
  <c r="O53" i="9"/>
  <c r="N53" i="9"/>
  <c r="M53" i="9"/>
  <c r="L53" i="9"/>
  <c r="K53" i="9"/>
  <c r="J53" i="9"/>
  <c r="I53" i="9"/>
  <c r="H53" i="9"/>
  <c r="R53" i="9" s="1"/>
  <c r="G53" i="9"/>
  <c r="F53" i="9"/>
  <c r="C53" i="9"/>
  <c r="B53" i="9"/>
  <c r="S52" i="9"/>
  <c r="R52" i="9"/>
  <c r="Q52" i="9"/>
  <c r="P52" i="9"/>
  <c r="E52" i="9"/>
  <c r="U52" i="9" s="1"/>
  <c r="U51" i="9"/>
  <c r="S51" i="9"/>
  <c r="R51" i="9"/>
  <c r="Q51" i="9"/>
  <c r="P51" i="9"/>
  <c r="E51" i="9"/>
  <c r="T51" i="9" s="1"/>
  <c r="T50" i="9"/>
  <c r="S50" i="9"/>
  <c r="R50" i="9"/>
  <c r="Q50" i="9"/>
  <c r="P50" i="9"/>
  <c r="E50" i="9"/>
  <c r="U50" i="9" s="1"/>
  <c r="T49" i="9"/>
  <c r="S49" i="9"/>
  <c r="R49" i="9"/>
  <c r="Q49" i="9"/>
  <c r="P49" i="9"/>
  <c r="E49" i="9"/>
  <c r="U49" i="9" s="1"/>
  <c r="S48" i="9"/>
  <c r="R48" i="9"/>
  <c r="Q48" i="9"/>
  <c r="P48" i="9"/>
  <c r="E48" i="9"/>
  <c r="U48" i="9" s="1"/>
  <c r="S47" i="9"/>
  <c r="R47" i="9"/>
  <c r="Q47" i="9"/>
  <c r="P47" i="9"/>
  <c r="E47" i="9"/>
  <c r="T47" i="9" s="1"/>
  <c r="U46" i="9"/>
  <c r="S46" i="9"/>
  <c r="R46" i="9"/>
  <c r="Q46" i="9"/>
  <c r="P46" i="9"/>
  <c r="E46" i="9"/>
  <c r="T46" i="9" s="1"/>
  <c r="S45" i="9"/>
  <c r="R45" i="9"/>
  <c r="Q45" i="9"/>
  <c r="P45" i="9"/>
  <c r="E45" i="9"/>
  <c r="U45" i="9" s="1"/>
  <c r="S44" i="9"/>
  <c r="R44" i="9"/>
  <c r="Q44" i="9"/>
  <c r="P44" i="9"/>
  <c r="E44" i="9"/>
  <c r="U44" i="9" s="1"/>
  <c r="U43" i="9"/>
  <c r="S43" i="9"/>
  <c r="R43" i="9"/>
  <c r="Q43" i="9"/>
  <c r="P43" i="9"/>
  <c r="E43" i="9"/>
  <c r="U42" i="9"/>
  <c r="S42" i="9"/>
  <c r="R42" i="9"/>
  <c r="Q42" i="9"/>
  <c r="P42" i="9"/>
  <c r="E42" i="9"/>
  <c r="T42" i="9" s="1"/>
  <c r="W40" i="9"/>
  <c r="V40" i="9"/>
  <c r="O40" i="9"/>
  <c r="N40" i="9"/>
  <c r="M40" i="9"/>
  <c r="L40" i="9"/>
  <c r="K40" i="9"/>
  <c r="J40" i="9"/>
  <c r="I40" i="9"/>
  <c r="S40" i="9" s="1"/>
  <c r="H40" i="9"/>
  <c r="R40" i="9" s="1"/>
  <c r="G40" i="9"/>
  <c r="F40" i="9"/>
  <c r="C40" i="9"/>
  <c r="B40" i="9"/>
  <c r="S39" i="9"/>
  <c r="R39" i="9"/>
  <c r="Q39" i="9"/>
  <c r="P39" i="9"/>
  <c r="E39" i="9"/>
  <c r="U39" i="9" s="1"/>
  <c r="S38" i="9"/>
  <c r="R38" i="9"/>
  <c r="Q38" i="9"/>
  <c r="U38" i="9" s="1"/>
  <c r="P38" i="9"/>
  <c r="E38" i="9"/>
  <c r="T38" i="9" s="1"/>
  <c r="U37" i="9"/>
  <c r="S37" i="9"/>
  <c r="R37" i="9"/>
  <c r="Q37" i="9"/>
  <c r="P37" i="9"/>
  <c r="E37" i="9"/>
  <c r="T37" i="9" s="1"/>
  <c r="S36" i="9"/>
  <c r="R36" i="9"/>
  <c r="Q36" i="9"/>
  <c r="P36" i="9"/>
  <c r="E36" i="9"/>
  <c r="U36" i="9" s="1"/>
  <c r="S35" i="9"/>
  <c r="R35" i="9"/>
  <c r="Q35" i="9"/>
  <c r="P35" i="9"/>
  <c r="E35" i="9"/>
  <c r="W33" i="9"/>
  <c r="V33" i="9"/>
  <c r="O33" i="9"/>
  <c r="N33" i="9"/>
  <c r="M33" i="9"/>
  <c r="L33" i="9"/>
  <c r="K33" i="9"/>
  <c r="J33" i="9"/>
  <c r="I33" i="9"/>
  <c r="H33" i="9"/>
  <c r="P33" i="9" s="1"/>
  <c r="G33" i="9"/>
  <c r="F33" i="9"/>
  <c r="C33" i="9"/>
  <c r="B33" i="9"/>
  <c r="E33" i="9" s="1"/>
  <c r="S32" i="9"/>
  <c r="R32" i="9"/>
  <c r="Q32" i="9"/>
  <c r="U32" i="9" s="1"/>
  <c r="P32" i="9"/>
  <c r="T32" i="9" s="1"/>
  <c r="E32" i="9"/>
  <c r="W30" i="9"/>
  <c r="V30" i="9"/>
  <c r="S30" i="9"/>
  <c r="O30" i="9"/>
  <c r="N30" i="9"/>
  <c r="M30" i="9"/>
  <c r="L30" i="9"/>
  <c r="K30" i="9"/>
  <c r="J30" i="9"/>
  <c r="I30" i="9"/>
  <c r="H30" i="9"/>
  <c r="G30" i="9"/>
  <c r="F30" i="9"/>
  <c r="C30" i="9"/>
  <c r="B30" i="9"/>
  <c r="S29" i="9"/>
  <c r="R29" i="9"/>
  <c r="Q29" i="9"/>
  <c r="P29" i="9"/>
  <c r="E29" i="9"/>
  <c r="S28" i="9"/>
  <c r="R28" i="9"/>
  <c r="Q28" i="9"/>
  <c r="U28" i="9" s="1"/>
  <c r="P28" i="9"/>
  <c r="E28" i="9"/>
  <c r="T28" i="9" s="1"/>
  <c r="T27" i="9"/>
  <c r="S27" i="9"/>
  <c r="R27" i="9"/>
  <c r="Q27" i="9"/>
  <c r="P27" i="9"/>
  <c r="E27" i="9"/>
  <c r="U27" i="9" s="1"/>
  <c r="S26" i="9"/>
  <c r="R26" i="9"/>
  <c r="Q26" i="9"/>
  <c r="P26" i="9"/>
  <c r="E26" i="9"/>
  <c r="U26" i="9" s="1"/>
  <c r="W24" i="9"/>
  <c r="V24" i="9"/>
  <c r="O24" i="9"/>
  <c r="N24" i="9"/>
  <c r="M24" i="9"/>
  <c r="L24" i="9"/>
  <c r="K24" i="9"/>
  <c r="J24" i="9"/>
  <c r="I24" i="9"/>
  <c r="H24" i="9"/>
  <c r="G24" i="9"/>
  <c r="F24" i="9"/>
  <c r="C24" i="9"/>
  <c r="B24" i="9"/>
  <c r="E24" i="9" s="1"/>
  <c r="U23" i="9"/>
  <c r="S23" i="9"/>
  <c r="R23" i="9"/>
  <c r="Q23" i="9"/>
  <c r="P23" i="9"/>
  <c r="E23" i="9"/>
  <c r="T23" i="9" s="1"/>
  <c r="T22" i="9"/>
  <c r="S22" i="9"/>
  <c r="R22" i="9"/>
  <c r="Q22" i="9"/>
  <c r="P22" i="9"/>
  <c r="E22" i="9"/>
  <c r="U22" i="9" s="1"/>
  <c r="S21" i="9"/>
  <c r="R21" i="9"/>
  <c r="Q21" i="9"/>
  <c r="P21" i="9"/>
  <c r="E21" i="9"/>
  <c r="U21" i="9" s="1"/>
  <c r="S20" i="9"/>
  <c r="R20" i="9"/>
  <c r="Q20" i="9"/>
  <c r="P20" i="9"/>
  <c r="E20" i="9"/>
  <c r="U19" i="9"/>
  <c r="S19" i="9"/>
  <c r="R19" i="9"/>
  <c r="Q19" i="9"/>
  <c r="P19" i="9"/>
  <c r="E19" i="9"/>
  <c r="T19" i="9" s="1"/>
  <c r="S18" i="9"/>
  <c r="R18" i="9"/>
  <c r="Q18" i="9"/>
  <c r="P18" i="9"/>
  <c r="E18" i="9"/>
  <c r="U18" i="9" s="1"/>
  <c r="W16" i="9"/>
  <c r="V16" i="9"/>
  <c r="O16" i="9"/>
  <c r="N16" i="9"/>
  <c r="M16" i="9"/>
  <c r="L16" i="9"/>
  <c r="K16" i="9"/>
  <c r="J16" i="9"/>
  <c r="I16" i="9"/>
  <c r="S16" i="9" s="1"/>
  <c r="H16" i="9"/>
  <c r="R16" i="9" s="1"/>
  <c r="G16" i="9"/>
  <c r="F16" i="9"/>
  <c r="C16" i="9"/>
  <c r="B16" i="9"/>
  <c r="S15" i="9"/>
  <c r="R15" i="9"/>
  <c r="Q15" i="9"/>
  <c r="P15" i="9"/>
  <c r="E15" i="9"/>
  <c r="S14" i="9"/>
  <c r="R14" i="9"/>
  <c r="Q14" i="9"/>
  <c r="P14" i="9"/>
  <c r="E14" i="9"/>
  <c r="T14" i="9" s="1"/>
  <c r="S13" i="9"/>
  <c r="R13" i="9"/>
  <c r="Q13" i="9"/>
  <c r="U13" i="9" s="1"/>
  <c r="P13" i="9"/>
  <c r="T13" i="9" s="1"/>
  <c r="E13" i="9"/>
  <c r="S12" i="9"/>
  <c r="R12" i="9"/>
  <c r="Q12" i="9"/>
  <c r="P12" i="9"/>
  <c r="E12" i="9"/>
  <c r="U12" i="9" s="1"/>
  <c r="S11" i="9"/>
  <c r="R11" i="9"/>
  <c r="Q11" i="9"/>
  <c r="P11" i="9"/>
  <c r="E11" i="9"/>
  <c r="U11" i="9" s="1"/>
  <c r="U10" i="9"/>
  <c r="S10" i="9"/>
  <c r="R10" i="9"/>
  <c r="Q10" i="9"/>
  <c r="P10" i="9"/>
  <c r="E10" i="9"/>
  <c r="T10" i="9" s="1"/>
  <c r="S9" i="9"/>
  <c r="R9" i="9"/>
  <c r="Q9" i="9"/>
  <c r="P9" i="9"/>
  <c r="T9" i="9" s="1"/>
  <c r="E9" i="9"/>
  <c r="S93" i="8"/>
  <c r="R93" i="8"/>
  <c r="Q93" i="8"/>
  <c r="P93" i="8"/>
  <c r="E93" i="8"/>
  <c r="U93" i="8" s="1"/>
  <c r="S92" i="8"/>
  <c r="R92" i="8"/>
  <c r="Q92" i="8"/>
  <c r="P92" i="8"/>
  <c r="E92" i="8"/>
  <c r="U92" i="8" s="1"/>
  <c r="S91" i="8"/>
  <c r="R91" i="8"/>
  <c r="Q91" i="8"/>
  <c r="P91" i="8"/>
  <c r="E91" i="8"/>
  <c r="T91" i="8" s="1"/>
  <c r="S90" i="8"/>
  <c r="R90" i="8"/>
  <c r="Q90" i="8"/>
  <c r="P90" i="8"/>
  <c r="E90" i="8"/>
  <c r="T90" i="8" s="1"/>
  <c r="U89" i="8"/>
  <c r="T89" i="8"/>
  <c r="S89" i="8"/>
  <c r="R89" i="8"/>
  <c r="Q89" i="8"/>
  <c r="P89" i="8"/>
  <c r="E89" i="8"/>
  <c r="S88" i="8"/>
  <c r="R88" i="8"/>
  <c r="Q88" i="8"/>
  <c r="P88" i="8"/>
  <c r="E88" i="8"/>
  <c r="U88" i="8" s="1"/>
  <c r="S87" i="8"/>
  <c r="R87" i="8"/>
  <c r="Q87" i="8"/>
  <c r="P87" i="8"/>
  <c r="E87" i="8"/>
  <c r="U87" i="8" s="1"/>
  <c r="U86" i="8"/>
  <c r="S86" i="8"/>
  <c r="R86" i="8"/>
  <c r="Q86" i="8"/>
  <c r="P86" i="8"/>
  <c r="E86" i="8"/>
  <c r="T86" i="8" s="1"/>
  <c r="W72" i="8"/>
  <c r="V72" i="8"/>
  <c r="O72" i="8"/>
  <c r="N72" i="8"/>
  <c r="M72" i="8"/>
  <c r="L72" i="8"/>
  <c r="K72" i="8"/>
  <c r="J72" i="8"/>
  <c r="I72" i="8"/>
  <c r="S72" i="8" s="1"/>
  <c r="H72" i="8"/>
  <c r="R72" i="8" s="1"/>
  <c r="G72" i="8"/>
  <c r="F72" i="8"/>
  <c r="C72" i="8"/>
  <c r="B72" i="8"/>
  <c r="W71" i="8"/>
  <c r="V71" i="8"/>
  <c r="S71" i="8"/>
  <c r="O71" i="8"/>
  <c r="N71" i="8"/>
  <c r="M71" i="8"/>
  <c r="L71" i="8"/>
  <c r="K71" i="8"/>
  <c r="J71" i="8"/>
  <c r="I71" i="8"/>
  <c r="H71" i="8"/>
  <c r="R71" i="8" s="1"/>
  <c r="G71" i="8"/>
  <c r="F71" i="8"/>
  <c r="C71" i="8"/>
  <c r="B71" i="8"/>
  <c r="E71" i="8" s="1"/>
  <c r="W70" i="8"/>
  <c r="V70" i="8"/>
  <c r="O70" i="8"/>
  <c r="N70" i="8"/>
  <c r="M70" i="8"/>
  <c r="L70" i="8"/>
  <c r="K70" i="8"/>
  <c r="J70" i="8"/>
  <c r="I70" i="8"/>
  <c r="H70" i="8"/>
  <c r="G70" i="8"/>
  <c r="F70" i="8"/>
  <c r="C70" i="8"/>
  <c r="B70" i="8"/>
  <c r="E70" i="8" s="1"/>
  <c r="S69" i="8"/>
  <c r="R69" i="8"/>
  <c r="Q69" i="8"/>
  <c r="P69" i="8"/>
  <c r="E69" i="8"/>
  <c r="T69" i="8" s="1"/>
  <c r="W67" i="8"/>
  <c r="V67" i="8"/>
  <c r="O67" i="8"/>
  <c r="N67" i="8"/>
  <c r="M67" i="8"/>
  <c r="L67" i="8"/>
  <c r="K67" i="8"/>
  <c r="J67" i="8"/>
  <c r="I67" i="8"/>
  <c r="S67" i="8" s="1"/>
  <c r="H67" i="8"/>
  <c r="R67" i="8" s="1"/>
  <c r="G67" i="8"/>
  <c r="F67" i="8"/>
  <c r="C67" i="8"/>
  <c r="B67" i="8"/>
  <c r="W66" i="8"/>
  <c r="V66" i="8"/>
  <c r="O66" i="8"/>
  <c r="N66" i="8"/>
  <c r="M66" i="8"/>
  <c r="L66" i="8"/>
  <c r="K66" i="8"/>
  <c r="J66" i="8"/>
  <c r="I66" i="8"/>
  <c r="Q66" i="8" s="1"/>
  <c r="H66" i="8"/>
  <c r="R66" i="8" s="1"/>
  <c r="G66" i="8"/>
  <c r="F66" i="8"/>
  <c r="C66" i="8"/>
  <c r="B66" i="8"/>
  <c r="E66" i="8" s="1"/>
  <c r="S65" i="8"/>
  <c r="R65" i="8"/>
  <c r="Q65" i="8"/>
  <c r="P65" i="8"/>
  <c r="E65" i="8"/>
  <c r="S64" i="8"/>
  <c r="R64" i="8"/>
  <c r="Q64" i="8"/>
  <c r="P64" i="8"/>
  <c r="E64" i="8"/>
  <c r="T64" i="8" s="1"/>
  <c r="S63" i="8"/>
  <c r="R63" i="8"/>
  <c r="Q63" i="8"/>
  <c r="P63" i="8"/>
  <c r="E63" i="8"/>
  <c r="S62" i="8"/>
  <c r="R62" i="8"/>
  <c r="Q62" i="8"/>
  <c r="P62" i="8"/>
  <c r="E62" i="8"/>
  <c r="U62" i="8" s="1"/>
  <c r="S61" i="8"/>
  <c r="R61" i="8"/>
  <c r="Q61" i="8"/>
  <c r="P61" i="8"/>
  <c r="E61" i="8"/>
  <c r="V59" i="8"/>
  <c r="O59" i="8"/>
  <c r="N59" i="8"/>
  <c r="M59" i="8"/>
  <c r="L59" i="8"/>
  <c r="K59" i="8"/>
  <c r="J59" i="8"/>
  <c r="I59" i="8"/>
  <c r="S59" i="8" s="1"/>
  <c r="H59" i="8"/>
  <c r="R59" i="8" s="1"/>
  <c r="G59" i="8"/>
  <c r="F59" i="8"/>
  <c r="C59" i="8"/>
  <c r="B59" i="8"/>
  <c r="S58" i="8"/>
  <c r="R58" i="8"/>
  <c r="Q58" i="8"/>
  <c r="P58" i="8"/>
  <c r="E58" i="8"/>
  <c r="U58" i="8" s="1"/>
  <c r="S57" i="8"/>
  <c r="R57" i="8"/>
  <c r="Q57" i="8"/>
  <c r="P57" i="8"/>
  <c r="E57" i="8"/>
  <c r="U57" i="8" s="1"/>
  <c r="S56" i="8"/>
  <c r="R56" i="8"/>
  <c r="Q56" i="8"/>
  <c r="P56" i="8"/>
  <c r="E56" i="8"/>
  <c r="T56" i="8" s="1"/>
  <c r="U55" i="8"/>
  <c r="T55" i="8"/>
  <c r="S55" i="8"/>
  <c r="R55" i="8"/>
  <c r="Q55" i="8"/>
  <c r="P55" i="8"/>
  <c r="E55" i="8"/>
  <c r="W53" i="8"/>
  <c r="V53" i="8"/>
  <c r="O53" i="8"/>
  <c r="N53" i="8"/>
  <c r="M53" i="8"/>
  <c r="L53" i="8"/>
  <c r="K53" i="8"/>
  <c r="J53" i="8"/>
  <c r="I53" i="8"/>
  <c r="H53" i="8"/>
  <c r="R53" i="8" s="1"/>
  <c r="G53" i="8"/>
  <c r="F53" i="8"/>
  <c r="C53" i="8"/>
  <c r="B53" i="8"/>
  <c r="S52" i="8"/>
  <c r="R52" i="8"/>
  <c r="Q52" i="8"/>
  <c r="P52" i="8"/>
  <c r="E52" i="8"/>
  <c r="U52" i="8" s="1"/>
  <c r="S51" i="8"/>
  <c r="R51" i="8"/>
  <c r="Q51" i="8"/>
  <c r="P51" i="8"/>
  <c r="E51" i="8"/>
  <c r="T51" i="8" s="1"/>
  <c r="U50" i="8"/>
  <c r="T50" i="8"/>
  <c r="S50" i="8"/>
  <c r="R50" i="8"/>
  <c r="Q50" i="8"/>
  <c r="P50" i="8"/>
  <c r="E50" i="8"/>
  <c r="S49" i="8"/>
  <c r="R49" i="8"/>
  <c r="Q49" i="8"/>
  <c r="P49" i="8"/>
  <c r="E49" i="8"/>
  <c r="U49" i="8" s="1"/>
  <c r="S48" i="8"/>
  <c r="R48" i="8"/>
  <c r="Q48" i="8"/>
  <c r="P48" i="8"/>
  <c r="E48" i="8"/>
  <c r="U48" i="8" s="1"/>
  <c r="S47" i="8"/>
  <c r="R47" i="8"/>
  <c r="Q47" i="8"/>
  <c r="P47" i="8"/>
  <c r="E47" i="8"/>
  <c r="T47" i="8" s="1"/>
  <c r="T46" i="8"/>
  <c r="S46" i="8"/>
  <c r="R46" i="8"/>
  <c r="Q46" i="8"/>
  <c r="P46" i="8"/>
  <c r="E46" i="8"/>
  <c r="U46" i="8" s="1"/>
  <c r="S45" i="8"/>
  <c r="R45" i="8"/>
  <c r="Q45" i="8"/>
  <c r="P45" i="8"/>
  <c r="E45" i="8"/>
  <c r="U45" i="8" s="1"/>
  <c r="S44" i="8"/>
  <c r="R44" i="8"/>
  <c r="Q44" i="8"/>
  <c r="P44" i="8"/>
  <c r="E44" i="8"/>
  <c r="U44" i="8" s="1"/>
  <c r="U43" i="8"/>
  <c r="S43" i="8"/>
  <c r="R43" i="8"/>
  <c r="Q43" i="8"/>
  <c r="P43" i="8"/>
  <c r="E43" i="8"/>
  <c r="S42" i="8"/>
  <c r="R42" i="8"/>
  <c r="Q42" i="8"/>
  <c r="P42" i="8"/>
  <c r="E42" i="8"/>
  <c r="U42" i="8" s="1"/>
  <c r="W40" i="8"/>
  <c r="V40" i="8"/>
  <c r="O40" i="8"/>
  <c r="N40" i="8"/>
  <c r="M40" i="8"/>
  <c r="L40" i="8"/>
  <c r="K40" i="8"/>
  <c r="J40" i="8"/>
  <c r="I40" i="8"/>
  <c r="S40" i="8" s="1"/>
  <c r="H40" i="8"/>
  <c r="R40" i="8" s="1"/>
  <c r="G40" i="8"/>
  <c r="F40" i="8"/>
  <c r="C40" i="8"/>
  <c r="B40" i="8"/>
  <c r="S39" i="8"/>
  <c r="R39" i="8"/>
  <c r="Q39" i="8"/>
  <c r="P39" i="8"/>
  <c r="E39" i="8"/>
  <c r="U39" i="8" s="1"/>
  <c r="U38" i="8"/>
  <c r="S38" i="8"/>
  <c r="R38" i="8"/>
  <c r="Q38" i="8"/>
  <c r="P38" i="8"/>
  <c r="E38" i="8"/>
  <c r="T38" i="8" s="1"/>
  <c r="T37" i="8"/>
  <c r="S37" i="8"/>
  <c r="R37" i="8"/>
  <c r="Q37" i="8"/>
  <c r="P37" i="8"/>
  <c r="E37" i="8"/>
  <c r="U37" i="8" s="1"/>
  <c r="S36" i="8"/>
  <c r="R36" i="8"/>
  <c r="Q36" i="8"/>
  <c r="P36" i="8"/>
  <c r="E36" i="8"/>
  <c r="U36" i="8" s="1"/>
  <c r="S35" i="8"/>
  <c r="R35" i="8"/>
  <c r="Q35" i="8"/>
  <c r="P35" i="8"/>
  <c r="E35" i="8"/>
  <c r="W33" i="8"/>
  <c r="V33" i="8"/>
  <c r="O33" i="8"/>
  <c r="N33" i="8"/>
  <c r="M33" i="8"/>
  <c r="L33" i="8"/>
  <c r="K33" i="8"/>
  <c r="J33" i="8"/>
  <c r="I33" i="8"/>
  <c r="S33" i="8" s="1"/>
  <c r="H33" i="8"/>
  <c r="P33" i="8" s="1"/>
  <c r="G33" i="8"/>
  <c r="F33" i="8"/>
  <c r="C33" i="8"/>
  <c r="E33" i="8" s="1"/>
  <c r="B33" i="8"/>
  <c r="S32" i="8"/>
  <c r="R32" i="8"/>
  <c r="Q32" i="8"/>
  <c r="U32" i="8" s="1"/>
  <c r="P32" i="8"/>
  <c r="E32" i="8"/>
  <c r="W30" i="8"/>
  <c r="V30" i="8"/>
  <c r="O30" i="8"/>
  <c r="N30" i="8"/>
  <c r="M30" i="8"/>
  <c r="L30" i="8"/>
  <c r="K30" i="8"/>
  <c r="J30" i="8"/>
  <c r="I30" i="8"/>
  <c r="S30" i="8" s="1"/>
  <c r="H30" i="8"/>
  <c r="R30" i="8" s="1"/>
  <c r="G30" i="8"/>
  <c r="F30" i="8"/>
  <c r="C30" i="8"/>
  <c r="B30" i="8"/>
  <c r="S29" i="8"/>
  <c r="R29" i="8"/>
  <c r="Q29" i="8"/>
  <c r="P29" i="8"/>
  <c r="E29" i="8"/>
  <c r="U29" i="8" s="1"/>
  <c r="S28" i="8"/>
  <c r="R28" i="8"/>
  <c r="Q28" i="8"/>
  <c r="U28" i="8" s="1"/>
  <c r="P28" i="8"/>
  <c r="E28" i="8"/>
  <c r="S27" i="8"/>
  <c r="R27" i="8"/>
  <c r="Q27" i="8"/>
  <c r="P27" i="8"/>
  <c r="E27" i="8"/>
  <c r="U27" i="8" s="1"/>
  <c r="S26" i="8"/>
  <c r="R26" i="8"/>
  <c r="Q26" i="8"/>
  <c r="P26" i="8"/>
  <c r="E26" i="8"/>
  <c r="U26" i="8" s="1"/>
  <c r="W24" i="8"/>
  <c r="V24" i="8"/>
  <c r="O24" i="8"/>
  <c r="N24" i="8"/>
  <c r="M24" i="8"/>
  <c r="L24" i="8"/>
  <c r="K24" i="8"/>
  <c r="J24" i="8"/>
  <c r="I24" i="8"/>
  <c r="H24" i="8"/>
  <c r="G24" i="8"/>
  <c r="F24" i="8"/>
  <c r="C24" i="8"/>
  <c r="B24" i="8"/>
  <c r="E24" i="8" s="1"/>
  <c r="U23" i="8"/>
  <c r="S23" i="8"/>
  <c r="R23" i="8"/>
  <c r="Q23" i="8"/>
  <c r="P23" i="8"/>
  <c r="E23" i="8"/>
  <c r="T23" i="8" s="1"/>
  <c r="T22" i="8"/>
  <c r="S22" i="8"/>
  <c r="R22" i="8"/>
  <c r="Q22" i="8"/>
  <c r="P22" i="8"/>
  <c r="E22" i="8"/>
  <c r="U22" i="8" s="1"/>
  <c r="S21" i="8"/>
  <c r="R21" i="8"/>
  <c r="Q21" i="8"/>
  <c r="P21" i="8"/>
  <c r="E21" i="8"/>
  <c r="U21" i="8" s="1"/>
  <c r="S20" i="8"/>
  <c r="R20" i="8"/>
  <c r="Q20" i="8"/>
  <c r="P20" i="8"/>
  <c r="E20" i="8"/>
  <c r="U20" i="8" s="1"/>
  <c r="U19" i="8"/>
  <c r="S19" i="8"/>
  <c r="R19" i="8"/>
  <c r="Q19" i="8"/>
  <c r="P19" i="8"/>
  <c r="E19" i="8"/>
  <c r="T19" i="8" s="1"/>
  <c r="S18" i="8"/>
  <c r="R18" i="8"/>
  <c r="Q18" i="8"/>
  <c r="P18" i="8"/>
  <c r="E18" i="8"/>
  <c r="U18" i="8" s="1"/>
  <c r="W16" i="8"/>
  <c r="V16" i="8"/>
  <c r="S16" i="8"/>
  <c r="O16" i="8"/>
  <c r="N16" i="8"/>
  <c r="M16" i="8"/>
  <c r="L16" i="8"/>
  <c r="K16" i="8"/>
  <c r="J16" i="8"/>
  <c r="I16" i="8"/>
  <c r="H16" i="8"/>
  <c r="R16" i="8" s="1"/>
  <c r="G16" i="8"/>
  <c r="F16" i="8"/>
  <c r="C16" i="8"/>
  <c r="B16" i="8"/>
  <c r="S15" i="8"/>
  <c r="R15" i="8"/>
  <c r="Q15" i="8"/>
  <c r="P15" i="8"/>
  <c r="E15" i="8"/>
  <c r="U15" i="8" s="1"/>
  <c r="S14" i="8"/>
  <c r="R14" i="8"/>
  <c r="Q14" i="8"/>
  <c r="P14" i="8"/>
  <c r="E14" i="8"/>
  <c r="T14" i="8" s="1"/>
  <c r="S13" i="8"/>
  <c r="R13" i="8"/>
  <c r="Q13" i="8"/>
  <c r="U13" i="8" s="1"/>
  <c r="P13" i="8"/>
  <c r="T13" i="8" s="1"/>
  <c r="E13" i="8"/>
  <c r="S12" i="8"/>
  <c r="R12" i="8"/>
  <c r="Q12" i="8"/>
  <c r="P12" i="8"/>
  <c r="E12" i="8"/>
  <c r="U12" i="8" s="1"/>
  <c r="S11" i="8"/>
  <c r="R11" i="8"/>
  <c r="Q11" i="8"/>
  <c r="P11" i="8"/>
  <c r="E11" i="8"/>
  <c r="S10" i="8"/>
  <c r="R10" i="8"/>
  <c r="Q10" i="8"/>
  <c r="P10" i="8"/>
  <c r="E10" i="8"/>
  <c r="S9" i="8"/>
  <c r="R9" i="8"/>
  <c r="Q9" i="8"/>
  <c r="U9" i="8" s="1"/>
  <c r="P9" i="8"/>
  <c r="T9" i="8" s="1"/>
  <c r="E9" i="8"/>
  <c r="S93" i="7"/>
  <c r="R93" i="7"/>
  <c r="Q93" i="7"/>
  <c r="P93" i="7"/>
  <c r="E93" i="7"/>
  <c r="U93" i="7" s="1"/>
  <c r="S92" i="7"/>
  <c r="R92" i="7"/>
  <c r="Q92" i="7"/>
  <c r="P92" i="7"/>
  <c r="E92" i="7"/>
  <c r="U92" i="7" s="1"/>
  <c r="U91" i="7"/>
  <c r="S91" i="7"/>
  <c r="R91" i="7"/>
  <c r="Q91" i="7"/>
  <c r="P91" i="7"/>
  <c r="E91" i="7"/>
  <c r="T91" i="7" s="1"/>
  <c r="T90" i="7"/>
  <c r="S90" i="7"/>
  <c r="R90" i="7"/>
  <c r="Q90" i="7"/>
  <c r="P90" i="7"/>
  <c r="E90" i="7"/>
  <c r="U90" i="7" s="1"/>
  <c r="S89" i="7"/>
  <c r="R89" i="7"/>
  <c r="Q89" i="7"/>
  <c r="P89" i="7"/>
  <c r="E89" i="7"/>
  <c r="U89" i="7" s="1"/>
  <c r="S88" i="7"/>
  <c r="R88" i="7"/>
  <c r="Q88" i="7"/>
  <c r="P88" i="7"/>
  <c r="E88" i="7"/>
  <c r="U88" i="7" s="1"/>
  <c r="U87" i="7"/>
  <c r="S87" i="7"/>
  <c r="R87" i="7"/>
  <c r="Q87" i="7"/>
  <c r="P87" i="7"/>
  <c r="E87" i="7"/>
  <c r="T87" i="7" s="1"/>
  <c r="S86" i="7"/>
  <c r="R86" i="7"/>
  <c r="Q86" i="7"/>
  <c r="P86" i="7"/>
  <c r="E86" i="7"/>
  <c r="U86" i="7" s="1"/>
  <c r="W72" i="7"/>
  <c r="V72" i="7"/>
  <c r="O72" i="7"/>
  <c r="N72" i="7"/>
  <c r="M72" i="7"/>
  <c r="L72" i="7"/>
  <c r="K72" i="7"/>
  <c r="J72" i="7"/>
  <c r="I72" i="7"/>
  <c r="S72" i="7" s="1"/>
  <c r="H72" i="7"/>
  <c r="R72" i="7" s="1"/>
  <c r="G72" i="7"/>
  <c r="F72" i="7"/>
  <c r="C72" i="7"/>
  <c r="B72" i="7"/>
  <c r="W71" i="7"/>
  <c r="V71" i="7"/>
  <c r="O71" i="7"/>
  <c r="N71" i="7"/>
  <c r="M71" i="7"/>
  <c r="L71" i="7"/>
  <c r="K71" i="7"/>
  <c r="J71" i="7"/>
  <c r="I71" i="7"/>
  <c r="H71" i="7"/>
  <c r="G71" i="7"/>
  <c r="F71" i="7"/>
  <c r="C71" i="7"/>
  <c r="B71" i="7"/>
  <c r="W70" i="7"/>
  <c r="V70" i="7"/>
  <c r="R70" i="7"/>
  <c r="O70" i="7"/>
  <c r="N70" i="7"/>
  <c r="M70" i="7"/>
  <c r="L70" i="7"/>
  <c r="K70" i="7"/>
  <c r="J70" i="7"/>
  <c r="I70" i="7"/>
  <c r="S70" i="7" s="1"/>
  <c r="H70" i="7"/>
  <c r="G70" i="7"/>
  <c r="F70" i="7"/>
  <c r="E70" i="7"/>
  <c r="C70" i="7"/>
  <c r="B70" i="7"/>
  <c r="T69" i="7"/>
  <c r="S69" i="7"/>
  <c r="R69" i="7"/>
  <c r="Q69" i="7"/>
  <c r="P69" i="7"/>
  <c r="E69" i="7"/>
  <c r="U69" i="7" s="1"/>
  <c r="W67" i="7"/>
  <c r="V67" i="7"/>
  <c r="S67" i="7"/>
  <c r="O67" i="7"/>
  <c r="N67" i="7"/>
  <c r="M67" i="7"/>
  <c r="L67" i="7"/>
  <c r="K67" i="7"/>
  <c r="J67" i="7"/>
  <c r="I67" i="7"/>
  <c r="H67" i="7"/>
  <c r="R67" i="7" s="1"/>
  <c r="G67" i="7"/>
  <c r="F67" i="7"/>
  <c r="C67" i="7"/>
  <c r="B67" i="7"/>
  <c r="W66" i="7"/>
  <c r="V66" i="7"/>
  <c r="O66" i="7"/>
  <c r="N66" i="7"/>
  <c r="M66" i="7"/>
  <c r="L66" i="7"/>
  <c r="K66" i="7"/>
  <c r="J66" i="7"/>
  <c r="I66" i="7"/>
  <c r="H66" i="7"/>
  <c r="R66" i="7" s="1"/>
  <c r="G66" i="7"/>
  <c r="F66" i="7"/>
  <c r="C66" i="7"/>
  <c r="B66" i="7"/>
  <c r="S65" i="7"/>
  <c r="R65" i="7"/>
  <c r="Q65" i="7"/>
  <c r="P65" i="7"/>
  <c r="E65" i="7"/>
  <c r="U65" i="7" s="1"/>
  <c r="U64" i="7"/>
  <c r="T64" i="7"/>
  <c r="S64" i="7"/>
  <c r="R64" i="7"/>
  <c r="Q64" i="7"/>
  <c r="P64" i="7"/>
  <c r="E64" i="7"/>
  <c r="S63" i="7"/>
  <c r="R63" i="7"/>
  <c r="Q63" i="7"/>
  <c r="P63" i="7"/>
  <c r="E63" i="7"/>
  <c r="S62" i="7"/>
  <c r="R62" i="7"/>
  <c r="Q62" i="7"/>
  <c r="P62" i="7"/>
  <c r="E62" i="7"/>
  <c r="U62" i="7" s="1"/>
  <c r="U61" i="7"/>
  <c r="S61" i="7"/>
  <c r="R61" i="7"/>
  <c r="Q61" i="7"/>
  <c r="P61" i="7"/>
  <c r="E61" i="7"/>
  <c r="V59" i="7"/>
  <c r="S59" i="7"/>
  <c r="O59" i="7"/>
  <c r="N59" i="7"/>
  <c r="M59" i="7"/>
  <c r="L59" i="7"/>
  <c r="K59" i="7"/>
  <c r="J59" i="7"/>
  <c r="I59" i="7"/>
  <c r="H59" i="7"/>
  <c r="R59" i="7" s="1"/>
  <c r="G59" i="7"/>
  <c r="F59" i="7"/>
  <c r="C59" i="7"/>
  <c r="B59" i="7"/>
  <c r="E59" i="7" s="1"/>
  <c r="S58" i="7"/>
  <c r="R58" i="7"/>
  <c r="Q58" i="7"/>
  <c r="P58" i="7"/>
  <c r="E58" i="7"/>
  <c r="U58" i="7" s="1"/>
  <c r="S57" i="7"/>
  <c r="R57" i="7"/>
  <c r="Q57" i="7"/>
  <c r="P57" i="7"/>
  <c r="E57" i="7"/>
  <c r="T57" i="7" s="1"/>
  <c r="T56" i="7"/>
  <c r="S56" i="7"/>
  <c r="R56" i="7"/>
  <c r="Q56" i="7"/>
  <c r="P56" i="7"/>
  <c r="E56" i="7"/>
  <c r="U56" i="7" s="1"/>
  <c r="T55" i="7"/>
  <c r="S55" i="7"/>
  <c r="R55" i="7"/>
  <c r="Q55" i="7"/>
  <c r="P55" i="7"/>
  <c r="E55" i="7"/>
  <c r="U55" i="7" s="1"/>
  <c r="W53" i="7"/>
  <c r="V53" i="7"/>
  <c r="O53" i="7"/>
  <c r="N53" i="7"/>
  <c r="M53" i="7"/>
  <c r="L53" i="7"/>
  <c r="K53" i="7"/>
  <c r="J53" i="7"/>
  <c r="I53" i="7"/>
  <c r="H53" i="7"/>
  <c r="R53" i="7" s="1"/>
  <c r="G53" i="7"/>
  <c r="F53" i="7"/>
  <c r="C53" i="7"/>
  <c r="B53" i="7"/>
  <c r="S52" i="7"/>
  <c r="R52" i="7"/>
  <c r="Q52" i="7"/>
  <c r="P52" i="7"/>
  <c r="E52" i="7"/>
  <c r="T52" i="7" s="1"/>
  <c r="U51" i="7"/>
  <c r="T51" i="7"/>
  <c r="S51" i="7"/>
  <c r="R51" i="7"/>
  <c r="Q51" i="7"/>
  <c r="P51" i="7"/>
  <c r="E51" i="7"/>
  <c r="S50" i="7"/>
  <c r="R50" i="7"/>
  <c r="Q50" i="7"/>
  <c r="P50" i="7"/>
  <c r="E50" i="7"/>
  <c r="U50" i="7" s="1"/>
  <c r="S49" i="7"/>
  <c r="R49" i="7"/>
  <c r="Q49" i="7"/>
  <c r="P49" i="7"/>
  <c r="E49" i="7"/>
  <c r="S48" i="7"/>
  <c r="R48" i="7"/>
  <c r="Q48" i="7"/>
  <c r="P48" i="7"/>
  <c r="E48" i="7"/>
  <c r="T48" i="7" s="1"/>
  <c r="S47" i="7"/>
  <c r="R47" i="7"/>
  <c r="Q47" i="7"/>
  <c r="P47" i="7"/>
  <c r="E47" i="7"/>
  <c r="U47" i="7" s="1"/>
  <c r="T46" i="7"/>
  <c r="S46" i="7"/>
  <c r="R46" i="7"/>
  <c r="Q46" i="7"/>
  <c r="P46" i="7"/>
  <c r="E46" i="7"/>
  <c r="U46" i="7" s="1"/>
  <c r="S45" i="7"/>
  <c r="R45" i="7"/>
  <c r="Q45" i="7"/>
  <c r="P45" i="7"/>
  <c r="E45" i="7"/>
  <c r="U44" i="7"/>
  <c r="S44" i="7"/>
  <c r="R44" i="7"/>
  <c r="Q44" i="7"/>
  <c r="P44" i="7"/>
  <c r="E44" i="7"/>
  <c r="T44" i="7" s="1"/>
  <c r="U43" i="7"/>
  <c r="S43" i="7"/>
  <c r="R43" i="7"/>
  <c r="Q43" i="7"/>
  <c r="P43" i="7"/>
  <c r="E43" i="7"/>
  <c r="T43" i="7" s="1"/>
  <c r="T42" i="7"/>
  <c r="S42" i="7"/>
  <c r="R42" i="7"/>
  <c r="Q42" i="7"/>
  <c r="P42" i="7"/>
  <c r="E42" i="7"/>
  <c r="U42" i="7" s="1"/>
  <c r="W40" i="7"/>
  <c r="V40" i="7"/>
  <c r="O40" i="7"/>
  <c r="N40" i="7"/>
  <c r="M40" i="7"/>
  <c r="L40" i="7"/>
  <c r="K40" i="7"/>
  <c r="J40" i="7"/>
  <c r="I40" i="7"/>
  <c r="H40" i="7"/>
  <c r="G40" i="7"/>
  <c r="F40" i="7"/>
  <c r="C40" i="7"/>
  <c r="B40" i="7"/>
  <c r="S39" i="7"/>
  <c r="R39" i="7"/>
  <c r="Q39" i="7"/>
  <c r="P39" i="7"/>
  <c r="E39" i="7"/>
  <c r="U38" i="7"/>
  <c r="T38" i="7"/>
  <c r="S38" i="7"/>
  <c r="R38" i="7"/>
  <c r="Q38" i="7"/>
  <c r="P38" i="7"/>
  <c r="E38" i="7"/>
  <c r="S37" i="7"/>
  <c r="R37" i="7"/>
  <c r="Q37" i="7"/>
  <c r="P37" i="7"/>
  <c r="E37" i="7"/>
  <c r="U37" i="7" s="1"/>
  <c r="S36" i="7"/>
  <c r="R36" i="7"/>
  <c r="Q36" i="7"/>
  <c r="P36" i="7"/>
  <c r="E36" i="7"/>
  <c r="U35" i="7"/>
  <c r="S35" i="7"/>
  <c r="R35" i="7"/>
  <c r="Q35" i="7"/>
  <c r="P35" i="7"/>
  <c r="E35" i="7"/>
  <c r="W33" i="7"/>
  <c r="V33" i="7"/>
  <c r="O33" i="7"/>
  <c r="N33" i="7"/>
  <c r="M33" i="7"/>
  <c r="L33" i="7"/>
  <c r="K33" i="7"/>
  <c r="J33" i="7"/>
  <c r="I33" i="7"/>
  <c r="S33" i="7" s="1"/>
  <c r="H33" i="7"/>
  <c r="R33" i="7" s="1"/>
  <c r="G33" i="7"/>
  <c r="F33" i="7"/>
  <c r="C33" i="7"/>
  <c r="B33" i="7"/>
  <c r="E33" i="7" s="1"/>
  <c r="S32" i="7"/>
  <c r="R32" i="7"/>
  <c r="Q32" i="7"/>
  <c r="P32" i="7"/>
  <c r="T32" i="7" s="1"/>
  <c r="E32" i="7"/>
  <c r="W30" i="7"/>
  <c r="V30" i="7"/>
  <c r="O30" i="7"/>
  <c r="N30" i="7"/>
  <c r="M30" i="7"/>
  <c r="L30" i="7"/>
  <c r="K30" i="7"/>
  <c r="J30" i="7"/>
  <c r="I30" i="7"/>
  <c r="H30" i="7"/>
  <c r="R30" i="7" s="1"/>
  <c r="G30" i="7"/>
  <c r="F30" i="7"/>
  <c r="C30" i="7"/>
  <c r="B30" i="7"/>
  <c r="S29" i="7"/>
  <c r="R29" i="7"/>
  <c r="Q29" i="7"/>
  <c r="P29" i="7"/>
  <c r="E29" i="7"/>
  <c r="T29" i="7" s="1"/>
  <c r="S28" i="7"/>
  <c r="R28" i="7"/>
  <c r="Q28" i="7"/>
  <c r="P28" i="7"/>
  <c r="T28" i="7" s="1"/>
  <c r="E28" i="7"/>
  <c r="S27" i="7"/>
  <c r="R27" i="7"/>
  <c r="Q27" i="7"/>
  <c r="P27" i="7"/>
  <c r="E27" i="7"/>
  <c r="U27" i="7" s="1"/>
  <c r="S26" i="7"/>
  <c r="R26" i="7"/>
  <c r="Q26" i="7"/>
  <c r="P26" i="7"/>
  <c r="E26" i="7"/>
  <c r="W24" i="7"/>
  <c r="V24" i="7"/>
  <c r="O24" i="7"/>
  <c r="N24" i="7"/>
  <c r="M24" i="7"/>
  <c r="L24" i="7"/>
  <c r="K24" i="7"/>
  <c r="J24" i="7"/>
  <c r="I24" i="7"/>
  <c r="S24" i="7" s="1"/>
  <c r="H24" i="7"/>
  <c r="R24" i="7" s="1"/>
  <c r="G24" i="7"/>
  <c r="F24" i="7"/>
  <c r="C24" i="7"/>
  <c r="B24" i="7"/>
  <c r="E24" i="7" s="1"/>
  <c r="S23" i="7"/>
  <c r="R23" i="7"/>
  <c r="Q23" i="7"/>
  <c r="P23" i="7"/>
  <c r="E23" i="7"/>
  <c r="S22" i="7"/>
  <c r="R22" i="7"/>
  <c r="Q22" i="7"/>
  <c r="P22" i="7"/>
  <c r="E22" i="7"/>
  <c r="U22" i="7" s="1"/>
  <c r="S21" i="7"/>
  <c r="R21" i="7"/>
  <c r="Q21" i="7"/>
  <c r="P21" i="7"/>
  <c r="E21" i="7"/>
  <c r="S20" i="7"/>
  <c r="R20" i="7"/>
  <c r="Q20" i="7"/>
  <c r="P20" i="7"/>
  <c r="E20" i="7"/>
  <c r="S19" i="7"/>
  <c r="R19" i="7"/>
  <c r="Q19" i="7"/>
  <c r="P19" i="7"/>
  <c r="E19" i="7"/>
  <c r="T18" i="7"/>
  <c r="S18" i="7"/>
  <c r="R18" i="7"/>
  <c r="Q18" i="7"/>
  <c r="P18" i="7"/>
  <c r="E18" i="7"/>
  <c r="U18" i="7" s="1"/>
  <c r="W16" i="7"/>
  <c r="V16" i="7"/>
  <c r="O16" i="7"/>
  <c r="N16" i="7"/>
  <c r="M16" i="7"/>
  <c r="L16" i="7"/>
  <c r="K16" i="7"/>
  <c r="J16" i="7"/>
  <c r="I16" i="7"/>
  <c r="H16" i="7"/>
  <c r="G16" i="7"/>
  <c r="F16" i="7"/>
  <c r="C16" i="7"/>
  <c r="B16" i="7"/>
  <c r="E16" i="7" s="1"/>
  <c r="S15" i="7"/>
  <c r="R15" i="7"/>
  <c r="Q15" i="7"/>
  <c r="P15" i="7"/>
  <c r="E15" i="7"/>
  <c r="U15" i="7" s="1"/>
  <c r="S14" i="7"/>
  <c r="R14" i="7"/>
  <c r="Q14" i="7"/>
  <c r="P14" i="7"/>
  <c r="T14" i="7" s="1"/>
  <c r="E14" i="7"/>
  <c r="U14" i="7" s="1"/>
  <c r="S13" i="7"/>
  <c r="R13" i="7"/>
  <c r="Q13" i="7"/>
  <c r="U13" i="7" s="1"/>
  <c r="P13" i="7"/>
  <c r="E13" i="7"/>
  <c r="T13" i="7" s="1"/>
  <c r="T12" i="7"/>
  <c r="S12" i="7"/>
  <c r="R12" i="7"/>
  <c r="Q12" i="7"/>
  <c r="P12" i="7"/>
  <c r="E12" i="7"/>
  <c r="U12" i="7" s="1"/>
  <c r="S11" i="7"/>
  <c r="R11" i="7"/>
  <c r="Q11" i="7"/>
  <c r="P11" i="7"/>
  <c r="E11" i="7"/>
  <c r="U11" i="7" s="1"/>
  <c r="S10" i="7"/>
  <c r="R10" i="7"/>
  <c r="Q10" i="7"/>
  <c r="P10" i="7"/>
  <c r="T10" i="7" s="1"/>
  <c r="E10" i="7"/>
  <c r="S9" i="7"/>
  <c r="R9" i="7"/>
  <c r="Q9" i="7"/>
  <c r="P9" i="7"/>
  <c r="E9" i="7"/>
  <c r="U9" i="7" s="1"/>
  <c r="S93" i="6"/>
  <c r="R93" i="6"/>
  <c r="Q93" i="6"/>
  <c r="P93" i="6"/>
  <c r="E93" i="6"/>
  <c r="S92" i="6"/>
  <c r="R92" i="6"/>
  <c r="Q92" i="6"/>
  <c r="P92" i="6"/>
  <c r="E92" i="6"/>
  <c r="U92" i="6" s="1"/>
  <c r="S91" i="6"/>
  <c r="R91" i="6"/>
  <c r="Q91" i="6"/>
  <c r="P91" i="6"/>
  <c r="E91" i="6"/>
  <c r="T91" i="6" s="1"/>
  <c r="S90" i="6"/>
  <c r="R90" i="6"/>
  <c r="Q90" i="6"/>
  <c r="P90" i="6"/>
  <c r="E90" i="6"/>
  <c r="U90" i="6" s="1"/>
  <c r="U89" i="6"/>
  <c r="T89" i="6"/>
  <c r="S89" i="6"/>
  <c r="R89" i="6"/>
  <c r="Q89" i="6"/>
  <c r="P89" i="6"/>
  <c r="E89" i="6"/>
  <c r="S88" i="6"/>
  <c r="R88" i="6"/>
  <c r="Q88" i="6"/>
  <c r="P88" i="6"/>
  <c r="E88" i="6"/>
  <c r="T88" i="6" s="1"/>
  <c r="S87" i="6"/>
  <c r="R87" i="6"/>
  <c r="Q87" i="6"/>
  <c r="P87" i="6"/>
  <c r="E87" i="6"/>
  <c r="T87" i="6" s="1"/>
  <c r="S86" i="6"/>
  <c r="R86" i="6"/>
  <c r="Q86" i="6"/>
  <c r="P86" i="6"/>
  <c r="E86" i="6"/>
  <c r="U86" i="6" s="1"/>
  <c r="W72" i="6"/>
  <c r="V72" i="6"/>
  <c r="O72" i="6"/>
  <c r="N72" i="6"/>
  <c r="M72" i="6"/>
  <c r="L72" i="6"/>
  <c r="K72" i="6"/>
  <c r="J72" i="6"/>
  <c r="I72" i="6"/>
  <c r="H72" i="6"/>
  <c r="R72" i="6" s="1"/>
  <c r="G72" i="6"/>
  <c r="F72" i="6"/>
  <c r="C72" i="6"/>
  <c r="B72" i="6"/>
  <c r="E72" i="6" s="1"/>
  <c r="W71" i="6"/>
  <c r="V71" i="6"/>
  <c r="O71" i="6"/>
  <c r="N71" i="6"/>
  <c r="M71" i="6"/>
  <c r="L71" i="6"/>
  <c r="K71" i="6"/>
  <c r="J71" i="6"/>
  <c r="I71" i="6"/>
  <c r="H71" i="6"/>
  <c r="G71" i="6"/>
  <c r="F71" i="6"/>
  <c r="C71" i="6"/>
  <c r="E71" i="6" s="1"/>
  <c r="B71" i="6"/>
  <c r="W70" i="6"/>
  <c r="V70" i="6"/>
  <c r="O70" i="6"/>
  <c r="N70" i="6"/>
  <c r="M70" i="6"/>
  <c r="L70" i="6"/>
  <c r="K70" i="6"/>
  <c r="J70" i="6"/>
  <c r="I70" i="6"/>
  <c r="S70" i="6" s="1"/>
  <c r="H70" i="6"/>
  <c r="G70" i="6"/>
  <c r="F70" i="6"/>
  <c r="C70" i="6"/>
  <c r="B70" i="6"/>
  <c r="S69" i="6"/>
  <c r="R69" i="6"/>
  <c r="Q69" i="6"/>
  <c r="P69" i="6"/>
  <c r="E69" i="6"/>
  <c r="U69" i="6" s="1"/>
  <c r="W67" i="6"/>
  <c r="V67" i="6"/>
  <c r="O67" i="6"/>
  <c r="N67" i="6"/>
  <c r="M67" i="6"/>
  <c r="L67" i="6"/>
  <c r="K67" i="6"/>
  <c r="J67" i="6"/>
  <c r="I67" i="6"/>
  <c r="H67" i="6"/>
  <c r="P67" i="6" s="1"/>
  <c r="G67" i="6"/>
  <c r="F67" i="6"/>
  <c r="C67" i="6"/>
  <c r="B67" i="6"/>
  <c r="E67" i="6" s="1"/>
  <c r="W66" i="6"/>
  <c r="V66" i="6"/>
  <c r="O66" i="6"/>
  <c r="N66" i="6"/>
  <c r="M66" i="6"/>
  <c r="L66" i="6"/>
  <c r="K66" i="6"/>
  <c r="J66" i="6"/>
  <c r="I66" i="6"/>
  <c r="H66" i="6"/>
  <c r="G66" i="6"/>
  <c r="F66" i="6"/>
  <c r="E66" i="6"/>
  <c r="C66" i="6"/>
  <c r="B66" i="6"/>
  <c r="S65" i="6"/>
  <c r="R65" i="6"/>
  <c r="Q65" i="6"/>
  <c r="P65" i="6"/>
  <c r="E65" i="6"/>
  <c r="T64" i="6"/>
  <c r="S64" i="6"/>
  <c r="R64" i="6"/>
  <c r="Q64" i="6"/>
  <c r="P64" i="6"/>
  <c r="E64" i="6"/>
  <c r="U64" i="6" s="1"/>
  <c r="S63" i="6"/>
  <c r="R63" i="6"/>
  <c r="Q63" i="6"/>
  <c r="P63" i="6"/>
  <c r="E63" i="6"/>
  <c r="U63" i="6" s="1"/>
  <c r="U62" i="6"/>
  <c r="S62" i="6"/>
  <c r="R62" i="6"/>
  <c r="Q62" i="6"/>
  <c r="P62" i="6"/>
  <c r="E62" i="6"/>
  <c r="T62" i="6" s="1"/>
  <c r="S61" i="6"/>
  <c r="R61" i="6"/>
  <c r="Q61" i="6"/>
  <c r="P61" i="6"/>
  <c r="E61" i="6"/>
  <c r="U61" i="6" s="1"/>
  <c r="V59" i="6"/>
  <c r="O59" i="6"/>
  <c r="N59" i="6"/>
  <c r="M59" i="6"/>
  <c r="L59" i="6"/>
  <c r="K59" i="6"/>
  <c r="J59" i="6"/>
  <c r="I59" i="6"/>
  <c r="H59" i="6"/>
  <c r="P59" i="6" s="1"/>
  <c r="G59" i="6"/>
  <c r="F59" i="6"/>
  <c r="C59" i="6"/>
  <c r="B59" i="6"/>
  <c r="S58" i="6"/>
  <c r="R58" i="6"/>
  <c r="Q58" i="6"/>
  <c r="P58" i="6"/>
  <c r="E58" i="6"/>
  <c r="T58" i="6" s="1"/>
  <c r="S57" i="6"/>
  <c r="R57" i="6"/>
  <c r="Q57" i="6"/>
  <c r="P57" i="6"/>
  <c r="E57" i="6"/>
  <c r="T57" i="6" s="1"/>
  <c r="S56" i="6"/>
  <c r="R56" i="6"/>
  <c r="Q56" i="6"/>
  <c r="P56" i="6"/>
  <c r="E56" i="6"/>
  <c r="U56" i="6" s="1"/>
  <c r="S55" i="6"/>
  <c r="R55" i="6"/>
  <c r="Q55" i="6"/>
  <c r="P55" i="6"/>
  <c r="E55" i="6"/>
  <c r="U55" i="6" s="1"/>
  <c r="W53" i="6"/>
  <c r="V53" i="6"/>
  <c r="O53" i="6"/>
  <c r="N53" i="6"/>
  <c r="M53" i="6"/>
  <c r="L53" i="6"/>
  <c r="K53" i="6"/>
  <c r="J53" i="6"/>
  <c r="I53" i="6"/>
  <c r="H53" i="6"/>
  <c r="G53" i="6"/>
  <c r="F53" i="6"/>
  <c r="C53" i="6"/>
  <c r="B53" i="6"/>
  <c r="S52" i="6"/>
  <c r="R52" i="6"/>
  <c r="Q52" i="6"/>
  <c r="P52" i="6"/>
  <c r="E52" i="6"/>
  <c r="U52" i="6" s="1"/>
  <c r="S51" i="6"/>
  <c r="R51" i="6"/>
  <c r="Q51" i="6"/>
  <c r="P51" i="6"/>
  <c r="E51" i="6"/>
  <c r="U51" i="6" s="1"/>
  <c r="S50" i="6"/>
  <c r="R50" i="6"/>
  <c r="Q50" i="6"/>
  <c r="P50" i="6"/>
  <c r="E50" i="6"/>
  <c r="U50" i="6" s="1"/>
  <c r="S49" i="6"/>
  <c r="R49" i="6"/>
  <c r="Q49" i="6"/>
  <c r="P49" i="6"/>
  <c r="E49" i="6"/>
  <c r="U49" i="6" s="1"/>
  <c r="U48" i="6"/>
  <c r="S48" i="6"/>
  <c r="R48" i="6"/>
  <c r="Q48" i="6"/>
  <c r="P48" i="6"/>
  <c r="E48" i="6"/>
  <c r="T48" i="6" s="1"/>
  <c r="S47" i="6"/>
  <c r="R47" i="6"/>
  <c r="Q47" i="6"/>
  <c r="P47" i="6"/>
  <c r="E47" i="6"/>
  <c r="S46" i="6"/>
  <c r="R46" i="6"/>
  <c r="Q46" i="6"/>
  <c r="P46" i="6"/>
  <c r="E46" i="6"/>
  <c r="U46" i="6" s="1"/>
  <c r="S45" i="6"/>
  <c r="R45" i="6"/>
  <c r="Q45" i="6"/>
  <c r="P45" i="6"/>
  <c r="E45" i="6"/>
  <c r="U45" i="6" s="1"/>
  <c r="S44" i="6"/>
  <c r="R44" i="6"/>
  <c r="Q44" i="6"/>
  <c r="P44" i="6"/>
  <c r="E44" i="6"/>
  <c r="U44" i="6" s="1"/>
  <c r="S43" i="6"/>
  <c r="R43" i="6"/>
  <c r="Q43" i="6"/>
  <c r="P43" i="6"/>
  <c r="E43" i="6"/>
  <c r="U43" i="6" s="1"/>
  <c r="S42" i="6"/>
  <c r="R42" i="6"/>
  <c r="Q42" i="6"/>
  <c r="P42" i="6"/>
  <c r="E42" i="6"/>
  <c r="U42" i="6" s="1"/>
  <c r="W40" i="6"/>
  <c r="V40" i="6"/>
  <c r="O40" i="6"/>
  <c r="N40" i="6"/>
  <c r="M40" i="6"/>
  <c r="L40" i="6"/>
  <c r="K40" i="6"/>
  <c r="J40" i="6"/>
  <c r="I40" i="6"/>
  <c r="Q40" i="6" s="1"/>
  <c r="H40" i="6"/>
  <c r="P40" i="6" s="1"/>
  <c r="G40" i="6"/>
  <c r="F40" i="6"/>
  <c r="E40" i="6"/>
  <c r="C40" i="6"/>
  <c r="B40" i="6"/>
  <c r="S39" i="6"/>
  <c r="R39" i="6"/>
  <c r="Q39" i="6"/>
  <c r="P39" i="6"/>
  <c r="E39" i="6"/>
  <c r="T39" i="6" s="1"/>
  <c r="S38" i="6"/>
  <c r="R38" i="6"/>
  <c r="Q38" i="6"/>
  <c r="P38" i="6"/>
  <c r="T38" i="6" s="1"/>
  <c r="E38" i="6"/>
  <c r="U38" i="6" s="1"/>
  <c r="S37" i="6"/>
  <c r="R37" i="6"/>
  <c r="Q37" i="6"/>
  <c r="P37" i="6"/>
  <c r="E37" i="6"/>
  <c r="U37" i="6" s="1"/>
  <c r="S36" i="6"/>
  <c r="R36" i="6"/>
  <c r="Q36" i="6"/>
  <c r="U36" i="6" s="1"/>
  <c r="P36" i="6"/>
  <c r="E36" i="6"/>
  <c r="S35" i="6"/>
  <c r="R35" i="6"/>
  <c r="Q35" i="6"/>
  <c r="P35" i="6"/>
  <c r="E35" i="6"/>
  <c r="U35" i="6" s="1"/>
  <c r="W33" i="6"/>
  <c r="V33" i="6"/>
  <c r="S33" i="6"/>
  <c r="O33" i="6"/>
  <c r="N33" i="6"/>
  <c r="M33" i="6"/>
  <c r="L33" i="6"/>
  <c r="K33" i="6"/>
  <c r="J33" i="6"/>
  <c r="I33" i="6"/>
  <c r="H33" i="6"/>
  <c r="R33" i="6" s="1"/>
  <c r="G33" i="6"/>
  <c r="F33" i="6"/>
  <c r="C33" i="6"/>
  <c r="B33" i="6"/>
  <c r="E33" i="6" s="1"/>
  <c r="S32" i="6"/>
  <c r="R32" i="6"/>
  <c r="Q32" i="6"/>
  <c r="P32" i="6"/>
  <c r="E32" i="6"/>
  <c r="W30" i="6"/>
  <c r="V30" i="6"/>
  <c r="O30" i="6"/>
  <c r="N30" i="6"/>
  <c r="M30" i="6"/>
  <c r="L30" i="6"/>
  <c r="K30" i="6"/>
  <c r="J30" i="6"/>
  <c r="I30" i="6"/>
  <c r="H30" i="6"/>
  <c r="P30" i="6" s="1"/>
  <c r="G30" i="6"/>
  <c r="F30" i="6"/>
  <c r="C30" i="6"/>
  <c r="B30" i="6"/>
  <c r="S29" i="6"/>
  <c r="R29" i="6"/>
  <c r="Q29" i="6"/>
  <c r="P29" i="6"/>
  <c r="E29" i="6"/>
  <c r="T29" i="6" s="1"/>
  <c r="S28" i="6"/>
  <c r="R28" i="6"/>
  <c r="Q28" i="6"/>
  <c r="P28" i="6"/>
  <c r="T28" i="6" s="1"/>
  <c r="E28" i="6"/>
  <c r="U28" i="6" s="1"/>
  <c r="S27" i="6"/>
  <c r="R27" i="6"/>
  <c r="Q27" i="6"/>
  <c r="P27" i="6"/>
  <c r="E27" i="6"/>
  <c r="U27" i="6" s="1"/>
  <c r="S26" i="6"/>
  <c r="R26" i="6"/>
  <c r="Q26" i="6"/>
  <c r="P26" i="6"/>
  <c r="E26" i="6"/>
  <c r="U26" i="6" s="1"/>
  <c r="W24" i="6"/>
  <c r="V24" i="6"/>
  <c r="O24" i="6"/>
  <c r="N24" i="6"/>
  <c r="M24" i="6"/>
  <c r="L24" i="6"/>
  <c r="K24" i="6"/>
  <c r="J24" i="6"/>
  <c r="I24" i="6"/>
  <c r="S24" i="6" s="1"/>
  <c r="H24" i="6"/>
  <c r="G24" i="6"/>
  <c r="F24" i="6"/>
  <c r="E24" i="6"/>
  <c r="C24" i="6"/>
  <c r="B24" i="6"/>
  <c r="S23" i="6"/>
  <c r="R23" i="6"/>
  <c r="Q23" i="6"/>
  <c r="P23" i="6"/>
  <c r="E23" i="6"/>
  <c r="S22" i="6"/>
  <c r="R22" i="6"/>
  <c r="Q22" i="6"/>
  <c r="P22" i="6"/>
  <c r="E22" i="6"/>
  <c r="U22" i="6" s="1"/>
  <c r="S21" i="6"/>
  <c r="R21" i="6"/>
  <c r="Q21" i="6"/>
  <c r="P21" i="6"/>
  <c r="E21" i="6"/>
  <c r="U21" i="6" s="1"/>
  <c r="S20" i="6"/>
  <c r="R20" i="6"/>
  <c r="Q20" i="6"/>
  <c r="P20" i="6"/>
  <c r="E20" i="6"/>
  <c r="T20" i="6" s="1"/>
  <c r="S19" i="6"/>
  <c r="R19" i="6"/>
  <c r="Q19" i="6"/>
  <c r="P19" i="6"/>
  <c r="E19" i="6"/>
  <c r="S18" i="6"/>
  <c r="R18" i="6"/>
  <c r="Q18" i="6"/>
  <c r="P18" i="6"/>
  <c r="E18" i="6"/>
  <c r="U18" i="6" s="1"/>
  <c r="W16" i="6"/>
  <c r="V16" i="6"/>
  <c r="O16" i="6"/>
  <c r="N16" i="6"/>
  <c r="M16" i="6"/>
  <c r="L16" i="6"/>
  <c r="K16" i="6"/>
  <c r="J16" i="6"/>
  <c r="I16" i="6"/>
  <c r="H16" i="6"/>
  <c r="P16" i="6" s="1"/>
  <c r="G16" i="6"/>
  <c r="F16" i="6"/>
  <c r="C16" i="6"/>
  <c r="B16" i="6"/>
  <c r="S15" i="6"/>
  <c r="R15" i="6"/>
  <c r="Q15" i="6"/>
  <c r="P15" i="6"/>
  <c r="E15" i="6"/>
  <c r="T15" i="6" s="1"/>
  <c r="S14" i="6"/>
  <c r="R14" i="6"/>
  <c r="Q14" i="6"/>
  <c r="P14" i="6"/>
  <c r="T14" i="6" s="1"/>
  <c r="E14" i="6"/>
  <c r="S13" i="6"/>
  <c r="R13" i="6"/>
  <c r="Q13" i="6"/>
  <c r="P13" i="6"/>
  <c r="E13" i="6"/>
  <c r="U13" i="6" s="1"/>
  <c r="S12" i="6"/>
  <c r="R12" i="6"/>
  <c r="Q12" i="6"/>
  <c r="P12" i="6"/>
  <c r="E12" i="6"/>
  <c r="U12" i="6" s="1"/>
  <c r="S11" i="6"/>
  <c r="R11" i="6"/>
  <c r="Q11" i="6"/>
  <c r="P11" i="6"/>
  <c r="E11" i="6"/>
  <c r="T11" i="6" s="1"/>
  <c r="S10" i="6"/>
  <c r="R10" i="6"/>
  <c r="Q10" i="6"/>
  <c r="P10" i="6"/>
  <c r="T10" i="6" s="1"/>
  <c r="E10" i="6"/>
  <c r="S9" i="6"/>
  <c r="R9" i="6"/>
  <c r="Q9" i="6"/>
  <c r="P9" i="6"/>
  <c r="E9" i="6"/>
  <c r="T93" i="5"/>
  <c r="S93" i="5"/>
  <c r="R93" i="5"/>
  <c r="Q93" i="5"/>
  <c r="P93" i="5"/>
  <c r="E93" i="5"/>
  <c r="U93" i="5" s="1"/>
  <c r="S92" i="5"/>
  <c r="R92" i="5"/>
  <c r="Q92" i="5"/>
  <c r="P92" i="5"/>
  <c r="E92" i="5"/>
  <c r="T92" i="5" s="1"/>
  <c r="T91" i="5"/>
  <c r="S91" i="5"/>
  <c r="R91" i="5"/>
  <c r="Q91" i="5"/>
  <c r="P91" i="5"/>
  <c r="E91" i="5"/>
  <c r="U91" i="5" s="1"/>
  <c r="S90" i="5"/>
  <c r="R90" i="5"/>
  <c r="Q90" i="5"/>
  <c r="P90" i="5"/>
  <c r="E90" i="5"/>
  <c r="U90" i="5" s="1"/>
  <c r="T89" i="5"/>
  <c r="S89" i="5"/>
  <c r="R89" i="5"/>
  <c r="Q89" i="5"/>
  <c r="P89" i="5"/>
  <c r="E89" i="5"/>
  <c r="U89" i="5" s="1"/>
  <c r="S88" i="5"/>
  <c r="R88" i="5"/>
  <c r="Q88" i="5"/>
  <c r="P88" i="5"/>
  <c r="E88" i="5"/>
  <c r="T88" i="5" s="1"/>
  <c r="T87" i="5"/>
  <c r="S87" i="5"/>
  <c r="R87" i="5"/>
  <c r="Q87" i="5"/>
  <c r="P87" i="5"/>
  <c r="E87" i="5"/>
  <c r="U87" i="5" s="1"/>
  <c r="S86" i="5"/>
  <c r="R86" i="5"/>
  <c r="Q86" i="5"/>
  <c r="P86" i="5"/>
  <c r="E86" i="5"/>
  <c r="U86" i="5" s="1"/>
  <c r="W72" i="5"/>
  <c r="V72" i="5"/>
  <c r="O72" i="5"/>
  <c r="N72" i="5"/>
  <c r="M72" i="5"/>
  <c r="L72" i="5"/>
  <c r="K72" i="5"/>
  <c r="J72" i="5"/>
  <c r="I72" i="5"/>
  <c r="H72" i="5"/>
  <c r="G72" i="5"/>
  <c r="F72" i="5"/>
  <c r="C72" i="5"/>
  <c r="B72" i="5"/>
  <c r="W71" i="5"/>
  <c r="V71" i="5"/>
  <c r="O71" i="5"/>
  <c r="N71" i="5"/>
  <c r="M71" i="5"/>
  <c r="L71" i="5"/>
  <c r="K71" i="5"/>
  <c r="J71" i="5"/>
  <c r="I71" i="5"/>
  <c r="S71" i="5" s="1"/>
  <c r="H71" i="5"/>
  <c r="G71" i="5"/>
  <c r="F71" i="5"/>
  <c r="E71" i="5"/>
  <c r="C71" i="5"/>
  <c r="B71" i="5"/>
  <c r="W70" i="5"/>
  <c r="V70" i="5"/>
  <c r="O70" i="5"/>
  <c r="N70" i="5"/>
  <c r="M70" i="5"/>
  <c r="L70" i="5"/>
  <c r="K70" i="5"/>
  <c r="J70" i="5"/>
  <c r="I70" i="5"/>
  <c r="S70" i="5" s="1"/>
  <c r="H70" i="5"/>
  <c r="R70" i="5" s="1"/>
  <c r="G70" i="5"/>
  <c r="F70" i="5"/>
  <c r="C70" i="5"/>
  <c r="B70" i="5"/>
  <c r="S69" i="5"/>
  <c r="R69" i="5"/>
  <c r="Q69" i="5"/>
  <c r="P69" i="5"/>
  <c r="E69" i="5"/>
  <c r="U69" i="5" s="1"/>
  <c r="W67" i="5"/>
  <c r="V67" i="5"/>
  <c r="O67" i="5"/>
  <c r="N67" i="5"/>
  <c r="M67" i="5"/>
  <c r="L67" i="5"/>
  <c r="K67" i="5"/>
  <c r="J67" i="5"/>
  <c r="I67" i="5"/>
  <c r="H67" i="5"/>
  <c r="G67" i="5"/>
  <c r="F67" i="5"/>
  <c r="C67" i="5"/>
  <c r="B67" i="5"/>
  <c r="W66" i="5"/>
  <c r="V66" i="5"/>
  <c r="O66" i="5"/>
  <c r="N66" i="5"/>
  <c r="M66" i="5"/>
  <c r="L66" i="5"/>
  <c r="K66" i="5"/>
  <c r="J66" i="5"/>
  <c r="I66" i="5"/>
  <c r="S66" i="5" s="1"/>
  <c r="H66" i="5"/>
  <c r="P66" i="5" s="1"/>
  <c r="G66" i="5"/>
  <c r="F66" i="5"/>
  <c r="C66" i="5"/>
  <c r="B66" i="5"/>
  <c r="E66" i="5" s="1"/>
  <c r="S65" i="5"/>
  <c r="R65" i="5"/>
  <c r="Q65" i="5"/>
  <c r="P65" i="5"/>
  <c r="E65" i="5"/>
  <c r="S64" i="5"/>
  <c r="R64" i="5"/>
  <c r="Q64" i="5"/>
  <c r="P64" i="5"/>
  <c r="E64" i="5"/>
  <c r="U64" i="5" s="1"/>
  <c r="U63" i="5"/>
  <c r="S63" i="5"/>
  <c r="R63" i="5"/>
  <c r="Q63" i="5"/>
  <c r="P63" i="5"/>
  <c r="E63" i="5"/>
  <c r="T63" i="5" s="1"/>
  <c r="S62" i="5"/>
  <c r="R62" i="5"/>
  <c r="Q62" i="5"/>
  <c r="P62" i="5"/>
  <c r="E62" i="5"/>
  <c r="T62" i="5" s="1"/>
  <c r="T61" i="5"/>
  <c r="S61" i="5"/>
  <c r="R61" i="5"/>
  <c r="Q61" i="5"/>
  <c r="P61" i="5"/>
  <c r="E61" i="5"/>
  <c r="U61" i="5" s="1"/>
  <c r="V59" i="5"/>
  <c r="O59" i="5"/>
  <c r="N59" i="5"/>
  <c r="M59" i="5"/>
  <c r="L59" i="5"/>
  <c r="K59" i="5"/>
  <c r="J59" i="5"/>
  <c r="I59" i="5"/>
  <c r="H59" i="5"/>
  <c r="G59" i="5"/>
  <c r="F59" i="5"/>
  <c r="C59" i="5"/>
  <c r="B59" i="5"/>
  <c r="S58" i="5"/>
  <c r="R58" i="5"/>
  <c r="Q58" i="5"/>
  <c r="P58" i="5"/>
  <c r="E58" i="5"/>
  <c r="T58" i="5" s="1"/>
  <c r="S57" i="5"/>
  <c r="R57" i="5"/>
  <c r="Q57" i="5"/>
  <c r="P57" i="5"/>
  <c r="E57" i="5"/>
  <c r="U57" i="5" s="1"/>
  <c r="S56" i="5"/>
  <c r="R56" i="5"/>
  <c r="Q56" i="5"/>
  <c r="P56" i="5"/>
  <c r="E56" i="5"/>
  <c r="U56" i="5" s="1"/>
  <c r="S55" i="5"/>
  <c r="R55" i="5"/>
  <c r="Q55" i="5"/>
  <c r="P55" i="5"/>
  <c r="E55" i="5"/>
  <c r="W53" i="5"/>
  <c r="V53" i="5"/>
  <c r="O53" i="5"/>
  <c r="N53" i="5"/>
  <c r="M53" i="5"/>
  <c r="L53" i="5"/>
  <c r="K53" i="5"/>
  <c r="J53" i="5"/>
  <c r="I53" i="5"/>
  <c r="S53" i="5" s="1"/>
  <c r="H53" i="5"/>
  <c r="G53" i="5"/>
  <c r="F53" i="5"/>
  <c r="C53" i="5"/>
  <c r="B53" i="5"/>
  <c r="S52" i="5"/>
  <c r="R52" i="5"/>
  <c r="Q52" i="5"/>
  <c r="P52" i="5"/>
  <c r="E52" i="5"/>
  <c r="U52" i="5" s="1"/>
  <c r="S51" i="5"/>
  <c r="R51" i="5"/>
  <c r="Q51" i="5"/>
  <c r="P51" i="5"/>
  <c r="E51" i="5"/>
  <c r="U51" i="5" s="1"/>
  <c r="S50" i="5"/>
  <c r="R50" i="5"/>
  <c r="Q50" i="5"/>
  <c r="P50" i="5"/>
  <c r="E50" i="5"/>
  <c r="S49" i="5"/>
  <c r="R49" i="5"/>
  <c r="Q49" i="5"/>
  <c r="P49" i="5"/>
  <c r="E49" i="5"/>
  <c r="T49" i="5" s="1"/>
  <c r="S48" i="5"/>
  <c r="R48" i="5"/>
  <c r="Q48" i="5"/>
  <c r="P48" i="5"/>
  <c r="E48" i="5"/>
  <c r="U48" i="5" s="1"/>
  <c r="S47" i="5"/>
  <c r="R47" i="5"/>
  <c r="Q47" i="5"/>
  <c r="P47" i="5"/>
  <c r="E47" i="5"/>
  <c r="U47" i="5" s="1"/>
  <c r="S46" i="5"/>
  <c r="R46" i="5"/>
  <c r="Q46" i="5"/>
  <c r="P46" i="5"/>
  <c r="E46" i="5"/>
  <c r="S45" i="5"/>
  <c r="R45" i="5"/>
  <c r="Q45" i="5"/>
  <c r="P45" i="5"/>
  <c r="E45" i="5"/>
  <c r="T45" i="5" s="1"/>
  <c r="S44" i="5"/>
  <c r="R44" i="5"/>
  <c r="Q44" i="5"/>
  <c r="P44" i="5"/>
  <c r="E44" i="5"/>
  <c r="U44" i="5" s="1"/>
  <c r="S43" i="5"/>
  <c r="R43" i="5"/>
  <c r="Q43" i="5"/>
  <c r="P43" i="5"/>
  <c r="E43" i="5"/>
  <c r="S42" i="5"/>
  <c r="R42" i="5"/>
  <c r="Q42" i="5"/>
  <c r="P42" i="5"/>
  <c r="E42" i="5"/>
  <c r="W40" i="5"/>
  <c r="V40" i="5"/>
  <c r="O40" i="5"/>
  <c r="N40" i="5"/>
  <c r="M40" i="5"/>
  <c r="L40" i="5"/>
  <c r="K40" i="5"/>
  <c r="J40" i="5"/>
  <c r="I40" i="5"/>
  <c r="S40" i="5" s="1"/>
  <c r="H40" i="5"/>
  <c r="G40" i="5"/>
  <c r="F40" i="5"/>
  <c r="C40" i="5"/>
  <c r="B40" i="5"/>
  <c r="E40" i="5" s="1"/>
  <c r="T39" i="5"/>
  <c r="S39" i="5"/>
  <c r="R39" i="5"/>
  <c r="Q39" i="5"/>
  <c r="P39" i="5"/>
  <c r="E39" i="5"/>
  <c r="U39" i="5" s="1"/>
  <c r="S38" i="5"/>
  <c r="R38" i="5"/>
  <c r="Q38" i="5"/>
  <c r="P38" i="5"/>
  <c r="E38" i="5"/>
  <c r="T37" i="5"/>
  <c r="S37" i="5"/>
  <c r="R37" i="5"/>
  <c r="Q37" i="5"/>
  <c r="P37" i="5"/>
  <c r="E37" i="5"/>
  <c r="U37" i="5" s="1"/>
  <c r="S36" i="5"/>
  <c r="R36" i="5"/>
  <c r="Q36" i="5"/>
  <c r="U36" i="5" s="1"/>
  <c r="P36" i="5"/>
  <c r="E36" i="5"/>
  <c r="T36" i="5" s="1"/>
  <c r="S35" i="5"/>
  <c r="R35" i="5"/>
  <c r="Q35" i="5"/>
  <c r="P35" i="5"/>
  <c r="E35" i="5"/>
  <c r="U35" i="5" s="1"/>
  <c r="W33" i="5"/>
  <c r="V33" i="5"/>
  <c r="O33" i="5"/>
  <c r="N33" i="5"/>
  <c r="M33" i="5"/>
  <c r="L33" i="5"/>
  <c r="K33" i="5"/>
  <c r="J33" i="5"/>
  <c r="I33" i="5"/>
  <c r="H33" i="5"/>
  <c r="G33" i="5"/>
  <c r="F33" i="5"/>
  <c r="C33" i="5"/>
  <c r="B33" i="5"/>
  <c r="E33" i="5" s="1"/>
  <c r="S32" i="5"/>
  <c r="R32" i="5"/>
  <c r="Q32" i="5"/>
  <c r="P32" i="5"/>
  <c r="E32" i="5"/>
  <c r="W30" i="5"/>
  <c r="V30" i="5"/>
  <c r="O30" i="5"/>
  <c r="N30" i="5"/>
  <c r="M30" i="5"/>
  <c r="L30" i="5"/>
  <c r="K30" i="5"/>
  <c r="J30" i="5"/>
  <c r="I30" i="5"/>
  <c r="S30" i="5" s="1"/>
  <c r="H30" i="5"/>
  <c r="G30" i="5"/>
  <c r="F30" i="5"/>
  <c r="C30" i="5"/>
  <c r="B30" i="5"/>
  <c r="E30" i="5" s="1"/>
  <c r="S29" i="5"/>
  <c r="R29" i="5"/>
  <c r="Q29" i="5"/>
  <c r="P29" i="5"/>
  <c r="E29" i="5"/>
  <c r="U29" i="5" s="1"/>
  <c r="S28" i="5"/>
  <c r="R28" i="5"/>
  <c r="Q28" i="5"/>
  <c r="U28" i="5" s="1"/>
  <c r="P28" i="5"/>
  <c r="E28" i="5"/>
  <c r="S27" i="5"/>
  <c r="R27" i="5"/>
  <c r="Q27" i="5"/>
  <c r="P27" i="5"/>
  <c r="E27" i="5"/>
  <c r="S26" i="5"/>
  <c r="R26" i="5"/>
  <c r="Q26" i="5"/>
  <c r="P26" i="5"/>
  <c r="E26" i="5"/>
  <c r="T26" i="5" s="1"/>
  <c r="W24" i="5"/>
  <c r="V24" i="5"/>
  <c r="S24" i="5"/>
  <c r="O24" i="5"/>
  <c r="N24" i="5"/>
  <c r="M24" i="5"/>
  <c r="L24" i="5"/>
  <c r="K24" i="5"/>
  <c r="J24" i="5"/>
  <c r="I24" i="5"/>
  <c r="Q24" i="5" s="1"/>
  <c r="H24" i="5"/>
  <c r="G24" i="5"/>
  <c r="F24" i="5"/>
  <c r="C24" i="5"/>
  <c r="B24" i="5"/>
  <c r="U23" i="5"/>
  <c r="S23" i="5"/>
  <c r="R23" i="5"/>
  <c r="Q23" i="5"/>
  <c r="P23" i="5"/>
  <c r="E23" i="5"/>
  <c r="T23" i="5" s="1"/>
  <c r="U22" i="5"/>
  <c r="T22" i="5"/>
  <c r="S22" i="5"/>
  <c r="R22" i="5"/>
  <c r="Q22" i="5"/>
  <c r="P22" i="5"/>
  <c r="E22" i="5"/>
  <c r="S21" i="5"/>
  <c r="R21" i="5"/>
  <c r="Q21" i="5"/>
  <c r="P21" i="5"/>
  <c r="E21" i="5"/>
  <c r="T21" i="5" s="1"/>
  <c r="S20" i="5"/>
  <c r="R20" i="5"/>
  <c r="Q20" i="5"/>
  <c r="P20" i="5"/>
  <c r="E20" i="5"/>
  <c r="U20" i="5" s="1"/>
  <c r="U19" i="5"/>
  <c r="S19" i="5"/>
  <c r="R19" i="5"/>
  <c r="Q19" i="5"/>
  <c r="P19" i="5"/>
  <c r="E19" i="5"/>
  <c r="T19" i="5" s="1"/>
  <c r="T18" i="5"/>
  <c r="S18" i="5"/>
  <c r="R18" i="5"/>
  <c r="Q18" i="5"/>
  <c r="P18" i="5"/>
  <c r="E18" i="5"/>
  <c r="U18" i="5" s="1"/>
  <c r="W16" i="5"/>
  <c r="V16" i="5"/>
  <c r="S16" i="5"/>
  <c r="O16" i="5"/>
  <c r="N16" i="5"/>
  <c r="M16" i="5"/>
  <c r="L16" i="5"/>
  <c r="K16" i="5"/>
  <c r="J16" i="5"/>
  <c r="I16" i="5"/>
  <c r="Q16" i="5" s="1"/>
  <c r="H16" i="5"/>
  <c r="G16" i="5"/>
  <c r="F16" i="5"/>
  <c r="C16" i="5"/>
  <c r="B16" i="5"/>
  <c r="E16" i="5" s="1"/>
  <c r="S15" i="5"/>
  <c r="R15" i="5"/>
  <c r="Q15" i="5"/>
  <c r="P15" i="5"/>
  <c r="E15" i="5"/>
  <c r="U15" i="5" s="1"/>
  <c r="S14" i="5"/>
  <c r="R14" i="5"/>
  <c r="Q14" i="5"/>
  <c r="U14" i="5" s="1"/>
  <c r="P14" i="5"/>
  <c r="E14" i="5"/>
  <c r="S13" i="5"/>
  <c r="R13" i="5"/>
  <c r="Q13" i="5"/>
  <c r="U13" i="5" s="1"/>
  <c r="P13" i="5"/>
  <c r="T13" i="5" s="1"/>
  <c r="E13" i="5"/>
  <c r="S12" i="5"/>
  <c r="R12" i="5"/>
  <c r="Q12" i="5"/>
  <c r="P12" i="5"/>
  <c r="E12" i="5"/>
  <c r="T12" i="5" s="1"/>
  <c r="S11" i="5"/>
  <c r="R11" i="5"/>
  <c r="Q11" i="5"/>
  <c r="P11" i="5"/>
  <c r="E11" i="5"/>
  <c r="U11" i="5" s="1"/>
  <c r="S10" i="5"/>
  <c r="R10" i="5"/>
  <c r="Q10" i="5"/>
  <c r="P10" i="5"/>
  <c r="E10" i="5"/>
  <c r="T10" i="5" s="1"/>
  <c r="S9" i="5"/>
  <c r="R9" i="5"/>
  <c r="Q9" i="5"/>
  <c r="P9" i="5"/>
  <c r="E9" i="5"/>
  <c r="S93" i="4"/>
  <c r="R93" i="4"/>
  <c r="Q93" i="4"/>
  <c r="P93" i="4"/>
  <c r="E93" i="4"/>
  <c r="T93" i="4" s="1"/>
  <c r="S92" i="4"/>
  <c r="R92" i="4"/>
  <c r="Q92" i="4"/>
  <c r="P92" i="4"/>
  <c r="E92" i="4"/>
  <c r="U92" i="4" s="1"/>
  <c r="U91" i="4"/>
  <c r="S91" i="4"/>
  <c r="R91" i="4"/>
  <c r="Q91" i="4"/>
  <c r="P91" i="4"/>
  <c r="E91" i="4"/>
  <c r="T91" i="4" s="1"/>
  <c r="U90" i="4"/>
  <c r="T90" i="4"/>
  <c r="S90" i="4"/>
  <c r="R90" i="4"/>
  <c r="Q90" i="4"/>
  <c r="P90" i="4"/>
  <c r="E90" i="4"/>
  <c r="S89" i="4"/>
  <c r="R89" i="4"/>
  <c r="Q89" i="4"/>
  <c r="P89" i="4"/>
  <c r="E89" i="4"/>
  <c r="T89" i="4" s="1"/>
  <c r="S88" i="4"/>
  <c r="R88" i="4"/>
  <c r="Q88" i="4"/>
  <c r="P88" i="4"/>
  <c r="E88" i="4"/>
  <c r="U88" i="4" s="1"/>
  <c r="U87" i="4"/>
  <c r="S87" i="4"/>
  <c r="R87" i="4"/>
  <c r="Q87" i="4"/>
  <c r="P87" i="4"/>
  <c r="E87" i="4"/>
  <c r="T87" i="4" s="1"/>
  <c r="T86" i="4"/>
  <c r="S86" i="4"/>
  <c r="R86" i="4"/>
  <c r="Q86" i="4"/>
  <c r="P86" i="4"/>
  <c r="E86" i="4"/>
  <c r="U86" i="4" s="1"/>
  <c r="W72" i="4"/>
  <c r="V72" i="4"/>
  <c r="O72" i="4"/>
  <c r="N72" i="4"/>
  <c r="M72" i="4"/>
  <c r="L72" i="4"/>
  <c r="K72" i="4"/>
  <c r="J72" i="4"/>
  <c r="I72" i="4"/>
  <c r="H72" i="4"/>
  <c r="G72" i="4"/>
  <c r="F72" i="4"/>
  <c r="C72" i="4"/>
  <c r="B72" i="4"/>
  <c r="W71" i="4"/>
  <c r="V71" i="4"/>
  <c r="O71" i="4"/>
  <c r="N71" i="4"/>
  <c r="M71" i="4"/>
  <c r="L71" i="4"/>
  <c r="K71" i="4"/>
  <c r="J71" i="4"/>
  <c r="I71" i="4"/>
  <c r="H71" i="4"/>
  <c r="P71" i="4" s="1"/>
  <c r="G71" i="4"/>
  <c r="F71" i="4"/>
  <c r="C71" i="4"/>
  <c r="B71" i="4"/>
  <c r="E71" i="4" s="1"/>
  <c r="W70" i="4"/>
  <c r="V70" i="4"/>
  <c r="O70" i="4"/>
  <c r="N70" i="4"/>
  <c r="M70" i="4"/>
  <c r="L70" i="4"/>
  <c r="K70" i="4"/>
  <c r="J70" i="4"/>
  <c r="I70" i="4"/>
  <c r="H70" i="4"/>
  <c r="G70" i="4"/>
  <c r="F70" i="4"/>
  <c r="C70" i="4"/>
  <c r="B70" i="4"/>
  <c r="E70" i="4" s="1"/>
  <c r="U69" i="4"/>
  <c r="S69" i="4"/>
  <c r="R69" i="4"/>
  <c r="Q69" i="4"/>
  <c r="P69" i="4"/>
  <c r="E69" i="4"/>
  <c r="T69" i="4" s="1"/>
  <c r="W67" i="4"/>
  <c r="V67" i="4"/>
  <c r="O67" i="4"/>
  <c r="N67" i="4"/>
  <c r="M67" i="4"/>
  <c r="L67" i="4"/>
  <c r="K67" i="4"/>
  <c r="J67" i="4"/>
  <c r="I67" i="4"/>
  <c r="S67" i="4" s="1"/>
  <c r="H67" i="4"/>
  <c r="G67" i="4"/>
  <c r="F67" i="4"/>
  <c r="C67" i="4"/>
  <c r="B67" i="4"/>
  <c r="E67" i="4" s="1"/>
  <c r="W66" i="4"/>
  <c r="V66" i="4"/>
  <c r="O66" i="4"/>
  <c r="N66" i="4"/>
  <c r="M66" i="4"/>
  <c r="L66" i="4"/>
  <c r="K66" i="4"/>
  <c r="J66" i="4"/>
  <c r="I66" i="4"/>
  <c r="Q66" i="4" s="1"/>
  <c r="H66" i="4"/>
  <c r="R66" i="4" s="1"/>
  <c r="G66" i="4"/>
  <c r="F66" i="4"/>
  <c r="C66" i="4"/>
  <c r="B66" i="4"/>
  <c r="E66" i="4" s="1"/>
  <c r="S65" i="4"/>
  <c r="R65" i="4"/>
  <c r="Q65" i="4"/>
  <c r="P65" i="4"/>
  <c r="E65" i="4"/>
  <c r="T65" i="4" s="1"/>
  <c r="U64" i="4"/>
  <c r="T64" i="4"/>
  <c r="S64" i="4"/>
  <c r="R64" i="4"/>
  <c r="Q64" i="4"/>
  <c r="P64" i="4"/>
  <c r="E64" i="4"/>
  <c r="S63" i="4"/>
  <c r="R63" i="4"/>
  <c r="Q63" i="4"/>
  <c r="P63" i="4"/>
  <c r="E63" i="4"/>
  <c r="S62" i="4"/>
  <c r="R62" i="4"/>
  <c r="Q62" i="4"/>
  <c r="P62" i="4"/>
  <c r="E62" i="4"/>
  <c r="U62" i="4" s="1"/>
  <c r="U61" i="4"/>
  <c r="S61" i="4"/>
  <c r="R61" i="4"/>
  <c r="Q61" i="4"/>
  <c r="P61" i="4"/>
  <c r="E61" i="4"/>
  <c r="V59" i="4"/>
  <c r="O59" i="4"/>
  <c r="N59" i="4"/>
  <c r="M59" i="4"/>
  <c r="L59" i="4"/>
  <c r="K59" i="4"/>
  <c r="J59" i="4"/>
  <c r="I59" i="4"/>
  <c r="S59" i="4" s="1"/>
  <c r="H59" i="4"/>
  <c r="G59" i="4"/>
  <c r="F59" i="4"/>
  <c r="C59" i="4"/>
  <c r="B59" i="4"/>
  <c r="E59" i="4" s="1"/>
  <c r="S58" i="4"/>
  <c r="R58" i="4"/>
  <c r="Q58" i="4"/>
  <c r="P58" i="4"/>
  <c r="E58" i="4"/>
  <c r="U58" i="4" s="1"/>
  <c r="S57" i="4"/>
  <c r="R57" i="4"/>
  <c r="Q57" i="4"/>
  <c r="P57" i="4"/>
  <c r="E57" i="4"/>
  <c r="T57" i="4" s="1"/>
  <c r="U56" i="4"/>
  <c r="T56" i="4"/>
  <c r="S56" i="4"/>
  <c r="R56" i="4"/>
  <c r="Q56" i="4"/>
  <c r="P56" i="4"/>
  <c r="E56" i="4"/>
  <c r="S55" i="4"/>
  <c r="R55" i="4"/>
  <c r="Q55" i="4"/>
  <c r="P55" i="4"/>
  <c r="E55" i="4"/>
  <c r="U55" i="4" s="1"/>
  <c r="W53" i="4"/>
  <c r="V53" i="4"/>
  <c r="O53" i="4"/>
  <c r="N53" i="4"/>
  <c r="M53" i="4"/>
  <c r="L53" i="4"/>
  <c r="K53" i="4"/>
  <c r="J53" i="4"/>
  <c r="I53" i="4"/>
  <c r="Q53" i="4" s="1"/>
  <c r="H53" i="4"/>
  <c r="G53" i="4"/>
  <c r="F53" i="4"/>
  <c r="C53" i="4"/>
  <c r="B53" i="4"/>
  <c r="S52" i="4"/>
  <c r="R52" i="4"/>
  <c r="Q52" i="4"/>
  <c r="P52" i="4"/>
  <c r="E52" i="4"/>
  <c r="T52" i="4" s="1"/>
  <c r="S51" i="4"/>
  <c r="R51" i="4"/>
  <c r="Q51" i="4"/>
  <c r="P51" i="4"/>
  <c r="E51" i="4"/>
  <c r="U51" i="4" s="1"/>
  <c r="S50" i="4"/>
  <c r="R50" i="4"/>
  <c r="Q50" i="4"/>
  <c r="P50" i="4"/>
  <c r="E50" i="4"/>
  <c r="U50" i="4" s="1"/>
  <c r="S49" i="4"/>
  <c r="R49" i="4"/>
  <c r="Q49" i="4"/>
  <c r="P49" i="4"/>
  <c r="E49" i="4"/>
  <c r="S48" i="4"/>
  <c r="R48" i="4"/>
  <c r="Q48" i="4"/>
  <c r="P48" i="4"/>
  <c r="E48" i="4"/>
  <c r="T48" i="4" s="1"/>
  <c r="U47" i="4"/>
  <c r="T47" i="4"/>
  <c r="S47" i="4"/>
  <c r="R47" i="4"/>
  <c r="Q47" i="4"/>
  <c r="P47" i="4"/>
  <c r="E47" i="4"/>
  <c r="S46" i="4"/>
  <c r="R46" i="4"/>
  <c r="Q46" i="4"/>
  <c r="P46" i="4"/>
  <c r="E46" i="4"/>
  <c r="U46" i="4" s="1"/>
  <c r="S45" i="4"/>
  <c r="R45" i="4"/>
  <c r="Q45" i="4"/>
  <c r="P45" i="4"/>
  <c r="E45" i="4"/>
  <c r="U44" i="4"/>
  <c r="S44" i="4"/>
  <c r="R44" i="4"/>
  <c r="Q44" i="4"/>
  <c r="P44" i="4"/>
  <c r="E44" i="4"/>
  <c r="T44" i="4" s="1"/>
  <c r="S43" i="4"/>
  <c r="R43" i="4"/>
  <c r="Q43" i="4"/>
  <c r="P43" i="4"/>
  <c r="E43" i="4"/>
  <c r="S42" i="4"/>
  <c r="R42" i="4"/>
  <c r="Q42" i="4"/>
  <c r="P42" i="4"/>
  <c r="E42" i="4"/>
  <c r="U42" i="4" s="1"/>
  <c r="W40" i="4"/>
  <c r="V40" i="4"/>
  <c r="O40" i="4"/>
  <c r="N40" i="4"/>
  <c r="M40" i="4"/>
  <c r="L40" i="4"/>
  <c r="K40" i="4"/>
  <c r="J40" i="4"/>
  <c r="I40" i="4"/>
  <c r="S40" i="4" s="1"/>
  <c r="H40" i="4"/>
  <c r="G40" i="4"/>
  <c r="F40" i="4"/>
  <c r="C40" i="4"/>
  <c r="B40" i="4"/>
  <c r="S39" i="4"/>
  <c r="R39" i="4"/>
  <c r="Q39" i="4"/>
  <c r="P39" i="4"/>
  <c r="E39" i="4"/>
  <c r="T39" i="4" s="1"/>
  <c r="S38" i="4"/>
  <c r="R38" i="4"/>
  <c r="Q38" i="4"/>
  <c r="P38" i="4"/>
  <c r="E38" i="4"/>
  <c r="S37" i="4"/>
  <c r="R37" i="4"/>
  <c r="Q37" i="4"/>
  <c r="P37" i="4"/>
  <c r="E37" i="4"/>
  <c r="U37" i="4" s="1"/>
  <c r="S36" i="4"/>
  <c r="R36" i="4"/>
  <c r="Q36" i="4"/>
  <c r="P36" i="4"/>
  <c r="E36" i="4"/>
  <c r="S35" i="4"/>
  <c r="R35" i="4"/>
  <c r="Q35" i="4"/>
  <c r="P35" i="4"/>
  <c r="E35" i="4"/>
  <c r="U35" i="4" s="1"/>
  <c r="W33" i="4"/>
  <c r="V33" i="4"/>
  <c r="O33" i="4"/>
  <c r="N33" i="4"/>
  <c r="M33" i="4"/>
  <c r="L33" i="4"/>
  <c r="K33" i="4"/>
  <c r="J33" i="4"/>
  <c r="I33" i="4"/>
  <c r="S33" i="4" s="1"/>
  <c r="H33" i="4"/>
  <c r="R33" i="4" s="1"/>
  <c r="G33" i="4"/>
  <c r="F33" i="4"/>
  <c r="C33" i="4"/>
  <c r="B33" i="4"/>
  <c r="E33" i="4" s="1"/>
  <c r="S32" i="4"/>
  <c r="R32" i="4"/>
  <c r="Q32" i="4"/>
  <c r="P32" i="4"/>
  <c r="T32" i="4" s="1"/>
  <c r="E32" i="4"/>
  <c r="W30" i="4"/>
  <c r="V30" i="4"/>
  <c r="O30" i="4"/>
  <c r="N30" i="4"/>
  <c r="M30" i="4"/>
  <c r="L30" i="4"/>
  <c r="K30" i="4"/>
  <c r="J30" i="4"/>
  <c r="I30" i="4"/>
  <c r="Q30" i="4" s="1"/>
  <c r="H30" i="4"/>
  <c r="P30" i="4" s="1"/>
  <c r="G30" i="4"/>
  <c r="F30" i="4"/>
  <c r="C30" i="4"/>
  <c r="B30" i="4"/>
  <c r="S29" i="4"/>
  <c r="R29" i="4"/>
  <c r="Q29" i="4"/>
  <c r="P29" i="4"/>
  <c r="E29" i="4"/>
  <c r="T29" i="4" s="1"/>
  <c r="S28" i="4"/>
  <c r="R28" i="4"/>
  <c r="Q28" i="4"/>
  <c r="P28" i="4"/>
  <c r="E28" i="4"/>
  <c r="S27" i="4"/>
  <c r="R27" i="4"/>
  <c r="Q27" i="4"/>
  <c r="P27" i="4"/>
  <c r="E27" i="4"/>
  <c r="U27" i="4" s="1"/>
  <c r="S26" i="4"/>
  <c r="R26" i="4"/>
  <c r="Q26" i="4"/>
  <c r="P26" i="4"/>
  <c r="E26" i="4"/>
  <c r="W24" i="4"/>
  <c r="V24" i="4"/>
  <c r="O24" i="4"/>
  <c r="N24" i="4"/>
  <c r="M24" i="4"/>
  <c r="L24" i="4"/>
  <c r="K24" i="4"/>
  <c r="J24" i="4"/>
  <c r="I24" i="4"/>
  <c r="S24" i="4" s="1"/>
  <c r="H24" i="4"/>
  <c r="G24" i="4"/>
  <c r="F24" i="4"/>
  <c r="C24" i="4"/>
  <c r="E24" i="4" s="1"/>
  <c r="B24" i="4"/>
  <c r="S23" i="4"/>
  <c r="R23" i="4"/>
  <c r="Q23" i="4"/>
  <c r="P23" i="4"/>
  <c r="E23" i="4"/>
  <c r="S22" i="4"/>
  <c r="R22" i="4"/>
  <c r="Q22" i="4"/>
  <c r="P22" i="4"/>
  <c r="E22" i="4"/>
  <c r="U22" i="4" s="1"/>
  <c r="S21" i="4"/>
  <c r="R21" i="4"/>
  <c r="Q21" i="4"/>
  <c r="P21" i="4"/>
  <c r="E21" i="4"/>
  <c r="S20" i="4"/>
  <c r="R20" i="4"/>
  <c r="Q20" i="4"/>
  <c r="P20" i="4"/>
  <c r="E20" i="4"/>
  <c r="T19" i="4"/>
  <c r="S19" i="4"/>
  <c r="R19" i="4"/>
  <c r="Q19" i="4"/>
  <c r="P19" i="4"/>
  <c r="E19" i="4"/>
  <c r="U19" i="4" s="1"/>
  <c r="S18" i="4"/>
  <c r="R18" i="4"/>
  <c r="Q18" i="4"/>
  <c r="P18" i="4"/>
  <c r="E18" i="4"/>
  <c r="T18" i="4" s="1"/>
  <c r="W16" i="4"/>
  <c r="V16" i="4"/>
  <c r="O16" i="4"/>
  <c r="N16" i="4"/>
  <c r="M16" i="4"/>
  <c r="L16" i="4"/>
  <c r="K16" i="4"/>
  <c r="J16" i="4"/>
  <c r="I16" i="4"/>
  <c r="Q16" i="4" s="1"/>
  <c r="H16" i="4"/>
  <c r="P16" i="4" s="1"/>
  <c r="G16" i="4"/>
  <c r="F16" i="4"/>
  <c r="C16" i="4"/>
  <c r="B16" i="4"/>
  <c r="S15" i="4"/>
  <c r="R15" i="4"/>
  <c r="Q15" i="4"/>
  <c r="P15" i="4"/>
  <c r="E15" i="4"/>
  <c r="T15" i="4" s="1"/>
  <c r="S14" i="4"/>
  <c r="R14" i="4"/>
  <c r="Q14" i="4"/>
  <c r="U14" i="4" s="1"/>
  <c r="P14" i="4"/>
  <c r="E14" i="4"/>
  <c r="S13" i="4"/>
  <c r="R13" i="4"/>
  <c r="Q13" i="4"/>
  <c r="P13" i="4"/>
  <c r="T13" i="4" s="1"/>
  <c r="E13" i="4"/>
  <c r="U13" i="4" s="1"/>
  <c r="S12" i="4"/>
  <c r="R12" i="4"/>
  <c r="Q12" i="4"/>
  <c r="P12" i="4"/>
  <c r="E12" i="4"/>
  <c r="U12" i="4" s="1"/>
  <c r="S11" i="4"/>
  <c r="R11" i="4"/>
  <c r="Q11" i="4"/>
  <c r="P11" i="4"/>
  <c r="E11" i="4"/>
  <c r="T11" i="4" s="1"/>
  <c r="S10" i="4"/>
  <c r="R10" i="4"/>
  <c r="Q10" i="4"/>
  <c r="P10" i="4"/>
  <c r="T10" i="4" s="1"/>
  <c r="E10" i="4"/>
  <c r="S9" i="4"/>
  <c r="R9" i="4"/>
  <c r="Q9" i="4"/>
  <c r="P9" i="4"/>
  <c r="E9" i="4"/>
  <c r="T9" i="4" s="1"/>
  <c r="S93" i="3"/>
  <c r="R93" i="3"/>
  <c r="Q93" i="3"/>
  <c r="P93" i="3"/>
  <c r="E93" i="3"/>
  <c r="U93" i="3" s="1"/>
  <c r="S92" i="3"/>
  <c r="R92" i="3"/>
  <c r="Q92" i="3"/>
  <c r="P92" i="3"/>
  <c r="E92" i="3"/>
  <c r="T92" i="3" s="1"/>
  <c r="S91" i="3"/>
  <c r="R91" i="3"/>
  <c r="Q91" i="3"/>
  <c r="P91" i="3"/>
  <c r="E91" i="3"/>
  <c r="U91" i="3" s="1"/>
  <c r="S90" i="3"/>
  <c r="R90" i="3"/>
  <c r="Q90" i="3"/>
  <c r="P90" i="3"/>
  <c r="E90" i="3"/>
  <c r="S89" i="3"/>
  <c r="R89" i="3"/>
  <c r="Q89" i="3"/>
  <c r="P89" i="3"/>
  <c r="E89" i="3"/>
  <c r="U89" i="3" s="1"/>
  <c r="S88" i="3"/>
  <c r="R88" i="3"/>
  <c r="Q88" i="3"/>
  <c r="P88" i="3"/>
  <c r="E88" i="3"/>
  <c r="T88" i="3" s="1"/>
  <c r="S87" i="3"/>
  <c r="R87" i="3"/>
  <c r="Q87" i="3"/>
  <c r="P87" i="3"/>
  <c r="E87" i="3"/>
  <c r="U87" i="3" s="1"/>
  <c r="U86" i="3"/>
  <c r="T86" i="3"/>
  <c r="S86" i="3"/>
  <c r="R86" i="3"/>
  <c r="Q86" i="3"/>
  <c r="P86" i="3"/>
  <c r="E86" i="3"/>
  <c r="W72" i="3"/>
  <c r="V72" i="3"/>
  <c r="O72" i="3"/>
  <c r="N72" i="3"/>
  <c r="M72" i="3"/>
  <c r="L72" i="3"/>
  <c r="K72" i="3"/>
  <c r="J72" i="3"/>
  <c r="I72" i="3"/>
  <c r="S72" i="3" s="1"/>
  <c r="H72" i="3"/>
  <c r="R72" i="3" s="1"/>
  <c r="G72" i="3"/>
  <c r="F72" i="3"/>
  <c r="C72" i="3"/>
  <c r="B72" i="3"/>
  <c r="E72" i="3" s="1"/>
  <c r="W71" i="3"/>
  <c r="V71" i="3"/>
  <c r="O71" i="3"/>
  <c r="N71" i="3"/>
  <c r="M71" i="3"/>
  <c r="L71" i="3"/>
  <c r="K71" i="3"/>
  <c r="J71" i="3"/>
  <c r="I71" i="3"/>
  <c r="S71" i="3" s="1"/>
  <c r="H71" i="3"/>
  <c r="P71" i="3" s="1"/>
  <c r="G71" i="3"/>
  <c r="F71" i="3"/>
  <c r="C71" i="3"/>
  <c r="B71" i="3"/>
  <c r="E71" i="3" s="1"/>
  <c r="W70" i="3"/>
  <c r="V70" i="3"/>
  <c r="O70" i="3"/>
  <c r="N70" i="3"/>
  <c r="M70" i="3"/>
  <c r="L70" i="3"/>
  <c r="K70" i="3"/>
  <c r="J70" i="3"/>
  <c r="I70" i="3"/>
  <c r="S70" i="3" s="1"/>
  <c r="H70" i="3"/>
  <c r="P70" i="3" s="1"/>
  <c r="G70" i="3"/>
  <c r="F70" i="3"/>
  <c r="C70" i="3"/>
  <c r="B70" i="3"/>
  <c r="E70" i="3" s="1"/>
  <c r="T69" i="3"/>
  <c r="S69" i="3"/>
  <c r="R69" i="3"/>
  <c r="Q69" i="3"/>
  <c r="P69" i="3"/>
  <c r="E69" i="3"/>
  <c r="U69" i="3" s="1"/>
  <c r="W67" i="3"/>
  <c r="V67" i="3"/>
  <c r="O67" i="3"/>
  <c r="N67" i="3"/>
  <c r="M67" i="3"/>
  <c r="L67" i="3"/>
  <c r="K67" i="3"/>
  <c r="J67" i="3"/>
  <c r="I67" i="3"/>
  <c r="S67" i="3" s="1"/>
  <c r="H67" i="3"/>
  <c r="R67" i="3" s="1"/>
  <c r="G67" i="3"/>
  <c r="F67" i="3"/>
  <c r="C67" i="3"/>
  <c r="B67" i="3"/>
  <c r="W66" i="3"/>
  <c r="V66" i="3"/>
  <c r="O66" i="3"/>
  <c r="N66" i="3"/>
  <c r="M66" i="3"/>
  <c r="L66" i="3"/>
  <c r="K66" i="3"/>
  <c r="J66" i="3"/>
  <c r="I66" i="3"/>
  <c r="S66" i="3" s="1"/>
  <c r="H66" i="3"/>
  <c r="P66" i="3" s="1"/>
  <c r="G66" i="3"/>
  <c r="F66" i="3"/>
  <c r="E66" i="3"/>
  <c r="C66" i="3"/>
  <c r="B66" i="3"/>
  <c r="S65" i="3"/>
  <c r="R65" i="3"/>
  <c r="Q65" i="3"/>
  <c r="P65" i="3"/>
  <c r="E65" i="3"/>
  <c r="S64" i="3"/>
  <c r="R64" i="3"/>
  <c r="Q64" i="3"/>
  <c r="P64" i="3"/>
  <c r="E64" i="3"/>
  <c r="T64" i="3" s="1"/>
  <c r="U63" i="3"/>
  <c r="S63" i="3"/>
  <c r="R63" i="3"/>
  <c r="Q63" i="3"/>
  <c r="P63" i="3"/>
  <c r="E63" i="3"/>
  <c r="T63" i="3" s="1"/>
  <c r="S62" i="3"/>
  <c r="R62" i="3"/>
  <c r="Q62" i="3"/>
  <c r="P62" i="3"/>
  <c r="E62" i="3"/>
  <c r="T62" i="3" s="1"/>
  <c r="S61" i="3"/>
  <c r="R61" i="3"/>
  <c r="Q61" i="3"/>
  <c r="P61" i="3"/>
  <c r="E61" i="3"/>
  <c r="T61" i="3" s="1"/>
  <c r="V59" i="3"/>
  <c r="O59" i="3"/>
  <c r="N59" i="3"/>
  <c r="M59" i="3"/>
  <c r="L59" i="3"/>
  <c r="K59" i="3"/>
  <c r="J59" i="3"/>
  <c r="I59" i="3"/>
  <c r="S59" i="3" s="1"/>
  <c r="H59" i="3"/>
  <c r="P59" i="3" s="1"/>
  <c r="G59" i="3"/>
  <c r="F59" i="3"/>
  <c r="C59" i="3"/>
  <c r="B59" i="3"/>
  <c r="U58" i="3"/>
  <c r="S58" i="3"/>
  <c r="R58" i="3"/>
  <c r="Q58" i="3"/>
  <c r="P58" i="3"/>
  <c r="E58" i="3"/>
  <c r="T58" i="3" s="1"/>
  <c r="S57" i="3"/>
  <c r="R57" i="3"/>
  <c r="Q57" i="3"/>
  <c r="P57" i="3"/>
  <c r="E57" i="3"/>
  <c r="U57" i="3" s="1"/>
  <c r="S56" i="3"/>
  <c r="R56" i="3"/>
  <c r="Q56" i="3"/>
  <c r="P56" i="3"/>
  <c r="E56" i="3"/>
  <c r="T56" i="3" s="1"/>
  <c r="T55" i="3"/>
  <c r="S55" i="3"/>
  <c r="R55" i="3"/>
  <c r="Q55" i="3"/>
  <c r="P55" i="3"/>
  <c r="E55" i="3"/>
  <c r="U55" i="3" s="1"/>
  <c r="W53" i="3"/>
  <c r="V53" i="3"/>
  <c r="O53" i="3"/>
  <c r="N53" i="3"/>
  <c r="M53" i="3"/>
  <c r="L53" i="3"/>
  <c r="K53" i="3"/>
  <c r="J53" i="3"/>
  <c r="I53" i="3"/>
  <c r="Q53" i="3" s="1"/>
  <c r="H53" i="3"/>
  <c r="R53" i="3" s="1"/>
  <c r="G53" i="3"/>
  <c r="F53" i="3"/>
  <c r="E53" i="3"/>
  <c r="C53" i="3"/>
  <c r="B53" i="3"/>
  <c r="S52" i="3"/>
  <c r="R52" i="3"/>
  <c r="Q52" i="3"/>
  <c r="P52" i="3"/>
  <c r="E52" i="3"/>
  <c r="U52" i="3" s="1"/>
  <c r="S51" i="3"/>
  <c r="R51" i="3"/>
  <c r="Q51" i="3"/>
  <c r="P51" i="3"/>
  <c r="E51" i="3"/>
  <c r="T51" i="3" s="1"/>
  <c r="S50" i="3"/>
  <c r="R50" i="3"/>
  <c r="Q50" i="3"/>
  <c r="P50" i="3"/>
  <c r="E50" i="3"/>
  <c r="S49" i="3"/>
  <c r="R49" i="3"/>
  <c r="Q49" i="3"/>
  <c r="P49" i="3"/>
  <c r="E49" i="3"/>
  <c r="T49" i="3" s="1"/>
  <c r="S48" i="3"/>
  <c r="R48" i="3"/>
  <c r="Q48" i="3"/>
  <c r="P48" i="3"/>
  <c r="E48" i="3"/>
  <c r="U48" i="3" s="1"/>
  <c r="S47" i="3"/>
  <c r="R47" i="3"/>
  <c r="Q47" i="3"/>
  <c r="P47" i="3"/>
  <c r="E47" i="3"/>
  <c r="T47" i="3" s="1"/>
  <c r="S46" i="3"/>
  <c r="R46" i="3"/>
  <c r="Q46" i="3"/>
  <c r="P46" i="3"/>
  <c r="E46" i="3"/>
  <c r="S45" i="3"/>
  <c r="R45" i="3"/>
  <c r="Q45" i="3"/>
  <c r="P45" i="3"/>
  <c r="E45" i="3"/>
  <c r="T45" i="3" s="1"/>
  <c r="S44" i="3"/>
  <c r="R44" i="3"/>
  <c r="Q44" i="3"/>
  <c r="P44" i="3"/>
  <c r="E44" i="3"/>
  <c r="U44" i="3" s="1"/>
  <c r="S43" i="3"/>
  <c r="R43" i="3"/>
  <c r="Q43" i="3"/>
  <c r="P43" i="3"/>
  <c r="E43" i="3"/>
  <c r="U43" i="3" s="1"/>
  <c r="S42" i="3"/>
  <c r="R42" i="3"/>
  <c r="Q42" i="3"/>
  <c r="P42" i="3"/>
  <c r="E42" i="3"/>
  <c r="W40" i="3"/>
  <c r="V40" i="3"/>
  <c r="O40" i="3"/>
  <c r="N40" i="3"/>
  <c r="M40" i="3"/>
  <c r="L40" i="3"/>
  <c r="K40" i="3"/>
  <c r="J40" i="3"/>
  <c r="I40" i="3"/>
  <c r="H40" i="3"/>
  <c r="R40" i="3" s="1"/>
  <c r="G40" i="3"/>
  <c r="F40" i="3"/>
  <c r="C40" i="3"/>
  <c r="B40" i="3"/>
  <c r="E40" i="3" s="1"/>
  <c r="T39" i="3"/>
  <c r="S39" i="3"/>
  <c r="R39" i="3"/>
  <c r="Q39" i="3"/>
  <c r="P39" i="3"/>
  <c r="E39" i="3"/>
  <c r="U39" i="3" s="1"/>
  <c r="S38" i="3"/>
  <c r="R38" i="3"/>
  <c r="Q38" i="3"/>
  <c r="P38" i="3"/>
  <c r="E38" i="3"/>
  <c r="T38" i="3" s="1"/>
  <c r="U37" i="3"/>
  <c r="T37" i="3"/>
  <c r="S37" i="3"/>
  <c r="R37" i="3"/>
  <c r="Q37" i="3"/>
  <c r="P37" i="3"/>
  <c r="E37" i="3"/>
  <c r="S36" i="3"/>
  <c r="R36" i="3"/>
  <c r="Q36" i="3"/>
  <c r="U36" i="3" s="1"/>
  <c r="P36" i="3"/>
  <c r="E36" i="3"/>
  <c r="S35" i="3"/>
  <c r="R35" i="3"/>
  <c r="Q35" i="3"/>
  <c r="P35" i="3"/>
  <c r="E35" i="3"/>
  <c r="T35" i="3" s="1"/>
  <c r="W33" i="3"/>
  <c r="V33" i="3"/>
  <c r="O33" i="3"/>
  <c r="N33" i="3"/>
  <c r="M33" i="3"/>
  <c r="L33" i="3"/>
  <c r="K33" i="3"/>
  <c r="J33" i="3"/>
  <c r="I33" i="3"/>
  <c r="H33" i="3"/>
  <c r="P33" i="3" s="1"/>
  <c r="G33" i="3"/>
  <c r="F33" i="3"/>
  <c r="C33" i="3"/>
  <c r="B33" i="3"/>
  <c r="E33" i="3" s="1"/>
  <c r="S32" i="3"/>
  <c r="R32" i="3"/>
  <c r="Q32" i="3"/>
  <c r="U32" i="3" s="1"/>
  <c r="P32" i="3"/>
  <c r="T32" i="3" s="1"/>
  <c r="E32" i="3"/>
  <c r="W30" i="3"/>
  <c r="V30" i="3"/>
  <c r="O30" i="3"/>
  <c r="N30" i="3"/>
  <c r="M30" i="3"/>
  <c r="L30" i="3"/>
  <c r="K30" i="3"/>
  <c r="J30" i="3"/>
  <c r="I30" i="3"/>
  <c r="H30" i="3"/>
  <c r="R30" i="3" s="1"/>
  <c r="G30" i="3"/>
  <c r="F30" i="3"/>
  <c r="C30" i="3"/>
  <c r="B30" i="3"/>
  <c r="E30" i="3" s="1"/>
  <c r="S29" i="3"/>
  <c r="R29" i="3"/>
  <c r="Q29" i="3"/>
  <c r="P29" i="3"/>
  <c r="E29" i="3"/>
  <c r="U29" i="3" s="1"/>
  <c r="S28" i="3"/>
  <c r="R28" i="3"/>
  <c r="Q28" i="3"/>
  <c r="P28" i="3"/>
  <c r="E28" i="3"/>
  <c r="S27" i="3"/>
  <c r="R27" i="3"/>
  <c r="Q27" i="3"/>
  <c r="P27" i="3"/>
  <c r="E27" i="3"/>
  <c r="U27" i="3" s="1"/>
  <c r="U26" i="3"/>
  <c r="T26" i="3"/>
  <c r="S26" i="3"/>
  <c r="R26" i="3"/>
  <c r="Q26" i="3"/>
  <c r="P26" i="3"/>
  <c r="E26" i="3"/>
  <c r="W24" i="3"/>
  <c r="V24" i="3"/>
  <c r="O24" i="3"/>
  <c r="N24" i="3"/>
  <c r="M24" i="3"/>
  <c r="L24" i="3"/>
  <c r="K24" i="3"/>
  <c r="J24" i="3"/>
  <c r="I24" i="3"/>
  <c r="Q24" i="3" s="1"/>
  <c r="H24" i="3"/>
  <c r="G24" i="3"/>
  <c r="F24" i="3"/>
  <c r="C24" i="3"/>
  <c r="B24" i="3"/>
  <c r="E24" i="3" s="1"/>
  <c r="S23" i="3"/>
  <c r="R23" i="3"/>
  <c r="Q23" i="3"/>
  <c r="P23" i="3"/>
  <c r="E23" i="3"/>
  <c r="T23" i="3" s="1"/>
  <c r="S22" i="3"/>
  <c r="R22" i="3"/>
  <c r="Q22" i="3"/>
  <c r="P22" i="3"/>
  <c r="E22" i="3"/>
  <c r="T22" i="3" s="1"/>
  <c r="S21" i="3"/>
  <c r="R21" i="3"/>
  <c r="Q21" i="3"/>
  <c r="P21" i="3"/>
  <c r="E21" i="3"/>
  <c r="U21" i="3" s="1"/>
  <c r="S20" i="3"/>
  <c r="R20" i="3"/>
  <c r="Q20" i="3"/>
  <c r="P20" i="3"/>
  <c r="E20" i="3"/>
  <c r="S19" i="3"/>
  <c r="R19" i="3"/>
  <c r="Q19" i="3"/>
  <c r="P19" i="3"/>
  <c r="E19" i="3"/>
  <c r="T19" i="3" s="1"/>
  <c r="S18" i="3"/>
  <c r="R18" i="3"/>
  <c r="Q18" i="3"/>
  <c r="P18" i="3"/>
  <c r="E18" i="3"/>
  <c r="T18" i="3" s="1"/>
  <c r="W16" i="3"/>
  <c r="V16" i="3"/>
  <c r="O16" i="3"/>
  <c r="N16" i="3"/>
  <c r="M16" i="3"/>
  <c r="L16" i="3"/>
  <c r="K16" i="3"/>
  <c r="J16" i="3"/>
  <c r="I16" i="3"/>
  <c r="H16" i="3"/>
  <c r="R16" i="3" s="1"/>
  <c r="G16" i="3"/>
  <c r="F16" i="3"/>
  <c r="E16" i="3"/>
  <c r="C16" i="3"/>
  <c r="B16" i="3"/>
  <c r="S15" i="3"/>
  <c r="R15" i="3"/>
  <c r="Q15" i="3"/>
  <c r="P15" i="3"/>
  <c r="E15" i="3"/>
  <c r="S14" i="3"/>
  <c r="R14" i="3"/>
  <c r="Q14" i="3"/>
  <c r="P14" i="3"/>
  <c r="E14" i="3"/>
  <c r="S13" i="3"/>
  <c r="R13" i="3"/>
  <c r="Q13" i="3"/>
  <c r="U13" i="3" s="1"/>
  <c r="P13" i="3"/>
  <c r="E13" i="3"/>
  <c r="T13" i="3" s="1"/>
  <c r="U12" i="3"/>
  <c r="T12" i="3"/>
  <c r="S12" i="3"/>
  <c r="R12" i="3"/>
  <c r="Q12" i="3"/>
  <c r="P12" i="3"/>
  <c r="E12" i="3"/>
  <c r="S11" i="3"/>
  <c r="R11" i="3"/>
  <c r="Q11" i="3"/>
  <c r="P11" i="3"/>
  <c r="E11" i="3"/>
  <c r="S10" i="3"/>
  <c r="R10" i="3"/>
  <c r="Q10" i="3"/>
  <c r="P10" i="3"/>
  <c r="E10" i="3"/>
  <c r="S9" i="3"/>
  <c r="R9" i="3"/>
  <c r="Q9" i="3"/>
  <c r="P9" i="3"/>
  <c r="E9" i="3"/>
  <c r="T9" i="3" s="1"/>
  <c r="T93" i="2"/>
  <c r="S93" i="2"/>
  <c r="R93" i="2"/>
  <c r="Q93" i="2"/>
  <c r="P93" i="2"/>
  <c r="E93" i="2"/>
  <c r="U93" i="2" s="1"/>
  <c r="T92" i="2"/>
  <c r="S92" i="2"/>
  <c r="R92" i="2"/>
  <c r="Q92" i="2"/>
  <c r="P92" i="2"/>
  <c r="E92" i="2"/>
  <c r="U92" i="2" s="1"/>
  <c r="S91" i="2"/>
  <c r="R91" i="2"/>
  <c r="Q91" i="2"/>
  <c r="P91" i="2"/>
  <c r="E91" i="2"/>
  <c r="T91" i="2" s="1"/>
  <c r="S90" i="2"/>
  <c r="R90" i="2"/>
  <c r="Q90" i="2"/>
  <c r="P90" i="2"/>
  <c r="E90" i="2"/>
  <c r="T89" i="2"/>
  <c r="S89" i="2"/>
  <c r="R89" i="2"/>
  <c r="Q89" i="2"/>
  <c r="P89" i="2"/>
  <c r="E89" i="2"/>
  <c r="U89" i="2" s="1"/>
  <c r="T88" i="2"/>
  <c r="S88" i="2"/>
  <c r="R88" i="2"/>
  <c r="Q88" i="2"/>
  <c r="P88" i="2"/>
  <c r="E88" i="2"/>
  <c r="U88" i="2" s="1"/>
  <c r="S87" i="2"/>
  <c r="R87" i="2"/>
  <c r="Q87" i="2"/>
  <c r="P87" i="2"/>
  <c r="E87" i="2"/>
  <c r="T87" i="2" s="1"/>
  <c r="S86" i="2"/>
  <c r="R86" i="2"/>
  <c r="Q86" i="2"/>
  <c r="P86" i="2"/>
  <c r="E86" i="2"/>
  <c r="W72" i="2"/>
  <c r="V72" i="2"/>
  <c r="O72" i="2"/>
  <c r="N72" i="2"/>
  <c r="M72" i="2"/>
  <c r="L72" i="2"/>
  <c r="K72" i="2"/>
  <c r="J72" i="2"/>
  <c r="I72" i="2"/>
  <c r="H72" i="2"/>
  <c r="R72" i="2" s="1"/>
  <c r="G72" i="2"/>
  <c r="F72" i="2"/>
  <c r="C72" i="2"/>
  <c r="B72" i="2"/>
  <c r="W71" i="2"/>
  <c r="V71" i="2"/>
  <c r="O71" i="2"/>
  <c r="N71" i="2"/>
  <c r="M71" i="2"/>
  <c r="L71" i="2"/>
  <c r="K71" i="2"/>
  <c r="J71" i="2"/>
  <c r="I71" i="2"/>
  <c r="H71" i="2"/>
  <c r="P71" i="2" s="1"/>
  <c r="G71" i="2"/>
  <c r="F71" i="2"/>
  <c r="C71" i="2"/>
  <c r="E71" i="2" s="1"/>
  <c r="B71" i="2"/>
  <c r="W70" i="2"/>
  <c r="V70" i="2"/>
  <c r="O70" i="2"/>
  <c r="N70" i="2"/>
  <c r="M70" i="2"/>
  <c r="L70" i="2"/>
  <c r="K70" i="2"/>
  <c r="J70" i="2"/>
  <c r="I70" i="2"/>
  <c r="S70" i="2" s="1"/>
  <c r="H70" i="2"/>
  <c r="G70" i="2"/>
  <c r="F70" i="2"/>
  <c r="C70" i="2"/>
  <c r="B70" i="2"/>
  <c r="E70" i="2" s="1"/>
  <c r="S69" i="2"/>
  <c r="R69" i="2"/>
  <c r="Q69" i="2"/>
  <c r="P69" i="2"/>
  <c r="E69" i="2"/>
  <c r="U69" i="2" s="1"/>
  <c r="W67" i="2"/>
  <c r="V67" i="2"/>
  <c r="O67" i="2"/>
  <c r="N67" i="2"/>
  <c r="M67" i="2"/>
  <c r="L67" i="2"/>
  <c r="K67" i="2"/>
  <c r="J67" i="2"/>
  <c r="I67" i="2"/>
  <c r="H67" i="2"/>
  <c r="R67" i="2" s="1"/>
  <c r="G67" i="2"/>
  <c r="F67" i="2"/>
  <c r="C67" i="2"/>
  <c r="B67" i="2"/>
  <c r="E67" i="2" s="1"/>
  <c r="W66" i="2"/>
  <c r="V66" i="2"/>
  <c r="O66" i="2"/>
  <c r="N66" i="2"/>
  <c r="M66" i="2"/>
  <c r="L66" i="2"/>
  <c r="K66" i="2"/>
  <c r="J66" i="2"/>
  <c r="I66" i="2"/>
  <c r="H66" i="2"/>
  <c r="P66" i="2" s="1"/>
  <c r="G66" i="2"/>
  <c r="F66" i="2"/>
  <c r="C66" i="2"/>
  <c r="E66" i="2" s="1"/>
  <c r="B66" i="2"/>
  <c r="S65" i="2"/>
  <c r="R65" i="2"/>
  <c r="Q65" i="2"/>
  <c r="P65" i="2"/>
  <c r="E65" i="2"/>
  <c r="S64" i="2"/>
  <c r="R64" i="2"/>
  <c r="Q64" i="2"/>
  <c r="P64" i="2"/>
  <c r="E64" i="2"/>
  <c r="U64" i="2" s="1"/>
  <c r="T63" i="2"/>
  <c r="S63" i="2"/>
  <c r="R63" i="2"/>
  <c r="Q63" i="2"/>
  <c r="P63" i="2"/>
  <c r="E63" i="2"/>
  <c r="U63" i="2" s="1"/>
  <c r="S62" i="2"/>
  <c r="R62" i="2"/>
  <c r="Q62" i="2"/>
  <c r="P62" i="2"/>
  <c r="E62" i="2"/>
  <c r="U62" i="2" s="1"/>
  <c r="S61" i="2"/>
  <c r="R61" i="2"/>
  <c r="Q61" i="2"/>
  <c r="P61" i="2"/>
  <c r="E61" i="2"/>
  <c r="U61" i="2" s="1"/>
  <c r="V59" i="2"/>
  <c r="O59" i="2"/>
  <c r="N59" i="2"/>
  <c r="M59" i="2"/>
  <c r="L59" i="2"/>
  <c r="K59" i="2"/>
  <c r="J59" i="2"/>
  <c r="I59" i="2"/>
  <c r="H59" i="2"/>
  <c r="G59" i="2"/>
  <c r="F59" i="2"/>
  <c r="C59" i="2"/>
  <c r="B59" i="2"/>
  <c r="E59" i="2" s="1"/>
  <c r="S58" i="2"/>
  <c r="R58" i="2"/>
  <c r="Q58" i="2"/>
  <c r="P58" i="2"/>
  <c r="E58" i="2"/>
  <c r="U58" i="2" s="1"/>
  <c r="S57" i="2"/>
  <c r="R57" i="2"/>
  <c r="Q57" i="2"/>
  <c r="P57" i="2"/>
  <c r="E57" i="2"/>
  <c r="T57" i="2" s="1"/>
  <c r="S56" i="2"/>
  <c r="R56" i="2"/>
  <c r="Q56" i="2"/>
  <c r="P56" i="2"/>
  <c r="E56" i="2"/>
  <c r="U56" i="2" s="1"/>
  <c r="T55" i="2"/>
  <c r="S55" i="2"/>
  <c r="R55" i="2"/>
  <c r="Q55" i="2"/>
  <c r="P55" i="2"/>
  <c r="E55" i="2"/>
  <c r="U55" i="2" s="1"/>
  <c r="W53" i="2"/>
  <c r="V53" i="2"/>
  <c r="O53" i="2"/>
  <c r="N53" i="2"/>
  <c r="M53" i="2"/>
  <c r="L53" i="2"/>
  <c r="K53" i="2"/>
  <c r="J53" i="2"/>
  <c r="I53" i="2"/>
  <c r="H53" i="2"/>
  <c r="G53" i="2"/>
  <c r="F53" i="2"/>
  <c r="C53" i="2"/>
  <c r="E53" i="2" s="1"/>
  <c r="B53" i="2"/>
  <c r="S52" i="2"/>
  <c r="R52" i="2"/>
  <c r="Q52" i="2"/>
  <c r="P52" i="2"/>
  <c r="E52" i="2"/>
  <c r="T52" i="2" s="1"/>
  <c r="S51" i="2"/>
  <c r="R51" i="2"/>
  <c r="Q51" i="2"/>
  <c r="P51" i="2"/>
  <c r="E51" i="2"/>
  <c r="U51" i="2" s="1"/>
  <c r="U50" i="2"/>
  <c r="S50" i="2"/>
  <c r="R50" i="2"/>
  <c r="Q50" i="2"/>
  <c r="P50" i="2"/>
  <c r="E50" i="2"/>
  <c r="T50" i="2" s="1"/>
  <c r="T49" i="2"/>
  <c r="S49" i="2"/>
  <c r="R49" i="2"/>
  <c r="Q49" i="2"/>
  <c r="P49" i="2"/>
  <c r="E49" i="2"/>
  <c r="U49" i="2" s="1"/>
  <c r="S48" i="2"/>
  <c r="R48" i="2"/>
  <c r="Q48" i="2"/>
  <c r="P48" i="2"/>
  <c r="E48" i="2"/>
  <c r="T48" i="2" s="1"/>
  <c r="S47" i="2"/>
  <c r="R47" i="2"/>
  <c r="Q47" i="2"/>
  <c r="P47" i="2"/>
  <c r="E47" i="2"/>
  <c r="U47" i="2" s="1"/>
  <c r="U46" i="2"/>
  <c r="S46" i="2"/>
  <c r="R46" i="2"/>
  <c r="Q46" i="2"/>
  <c r="P46" i="2"/>
  <c r="E46" i="2"/>
  <c r="T46" i="2" s="1"/>
  <c r="T45" i="2"/>
  <c r="S45" i="2"/>
  <c r="R45" i="2"/>
  <c r="Q45" i="2"/>
  <c r="P45" i="2"/>
  <c r="E45" i="2"/>
  <c r="U45" i="2" s="1"/>
  <c r="S44" i="2"/>
  <c r="R44" i="2"/>
  <c r="Q44" i="2"/>
  <c r="P44" i="2"/>
  <c r="E44" i="2"/>
  <c r="T44" i="2" s="1"/>
  <c r="S43" i="2"/>
  <c r="R43" i="2"/>
  <c r="Q43" i="2"/>
  <c r="P43" i="2"/>
  <c r="E43" i="2"/>
  <c r="U43" i="2" s="1"/>
  <c r="U42" i="2"/>
  <c r="S42" i="2"/>
  <c r="R42" i="2"/>
  <c r="Q42" i="2"/>
  <c r="P42" i="2"/>
  <c r="E42" i="2"/>
  <c r="T42" i="2" s="1"/>
  <c r="W40" i="2"/>
  <c r="V40" i="2"/>
  <c r="O40" i="2"/>
  <c r="N40" i="2"/>
  <c r="M40" i="2"/>
  <c r="L40" i="2"/>
  <c r="K40" i="2"/>
  <c r="J40" i="2"/>
  <c r="I40" i="2"/>
  <c r="H40" i="2"/>
  <c r="G40" i="2"/>
  <c r="F40" i="2"/>
  <c r="C40" i="2"/>
  <c r="B40" i="2"/>
  <c r="S39" i="2"/>
  <c r="R39" i="2"/>
  <c r="Q39" i="2"/>
  <c r="P39" i="2"/>
  <c r="E39" i="2"/>
  <c r="T39" i="2" s="1"/>
  <c r="S38" i="2"/>
  <c r="R38" i="2"/>
  <c r="Q38" i="2"/>
  <c r="P38" i="2"/>
  <c r="E38" i="2"/>
  <c r="U38" i="2" s="1"/>
  <c r="T37" i="2"/>
  <c r="S37" i="2"/>
  <c r="R37" i="2"/>
  <c r="Q37" i="2"/>
  <c r="P37" i="2"/>
  <c r="E37" i="2"/>
  <c r="U37" i="2" s="1"/>
  <c r="S36" i="2"/>
  <c r="R36" i="2"/>
  <c r="Q36" i="2"/>
  <c r="P36" i="2"/>
  <c r="E36" i="2"/>
  <c r="S35" i="2"/>
  <c r="R35" i="2"/>
  <c r="Q35" i="2"/>
  <c r="P35" i="2"/>
  <c r="E35" i="2"/>
  <c r="U35" i="2" s="1"/>
  <c r="W33" i="2"/>
  <c r="V33" i="2"/>
  <c r="O33" i="2"/>
  <c r="N33" i="2"/>
  <c r="M33" i="2"/>
  <c r="L33" i="2"/>
  <c r="K33" i="2"/>
  <c r="J33" i="2"/>
  <c r="I33" i="2"/>
  <c r="Q33" i="2" s="1"/>
  <c r="H33" i="2"/>
  <c r="P33" i="2" s="1"/>
  <c r="G33" i="2"/>
  <c r="F33" i="2"/>
  <c r="C33" i="2"/>
  <c r="B33" i="2"/>
  <c r="S32" i="2"/>
  <c r="R32" i="2"/>
  <c r="Q32" i="2"/>
  <c r="U32" i="2" s="1"/>
  <c r="P32" i="2"/>
  <c r="T32" i="2" s="1"/>
  <c r="E32" i="2"/>
  <c r="W30" i="2"/>
  <c r="V30" i="2"/>
  <c r="O30" i="2"/>
  <c r="N30" i="2"/>
  <c r="M30" i="2"/>
  <c r="L30" i="2"/>
  <c r="K30" i="2"/>
  <c r="J30" i="2"/>
  <c r="I30" i="2"/>
  <c r="H30" i="2"/>
  <c r="G30" i="2"/>
  <c r="F30" i="2"/>
  <c r="C30" i="2"/>
  <c r="B30" i="2"/>
  <c r="S29" i="2"/>
  <c r="R29" i="2"/>
  <c r="Q29" i="2"/>
  <c r="P29" i="2"/>
  <c r="E29" i="2"/>
  <c r="T29" i="2" s="1"/>
  <c r="S28" i="2"/>
  <c r="R28" i="2"/>
  <c r="Q28" i="2"/>
  <c r="P28" i="2"/>
  <c r="E28" i="2"/>
  <c r="U28" i="2" s="1"/>
  <c r="S27" i="2"/>
  <c r="R27" i="2"/>
  <c r="Q27" i="2"/>
  <c r="P27" i="2"/>
  <c r="E27" i="2"/>
  <c r="U27" i="2" s="1"/>
  <c r="S26" i="2"/>
  <c r="R26" i="2"/>
  <c r="Q26" i="2"/>
  <c r="P26" i="2"/>
  <c r="E26" i="2"/>
  <c r="W24" i="2"/>
  <c r="V24" i="2"/>
  <c r="O24" i="2"/>
  <c r="N24" i="2"/>
  <c r="M24" i="2"/>
  <c r="L24" i="2"/>
  <c r="K24" i="2"/>
  <c r="J24" i="2"/>
  <c r="I24" i="2"/>
  <c r="H24" i="2"/>
  <c r="G24" i="2"/>
  <c r="F24" i="2"/>
  <c r="C24" i="2"/>
  <c r="B24" i="2"/>
  <c r="S23" i="2"/>
  <c r="R23" i="2"/>
  <c r="Q23" i="2"/>
  <c r="P23" i="2"/>
  <c r="E23" i="2"/>
  <c r="U23" i="2" s="1"/>
  <c r="T22" i="2"/>
  <c r="S22" i="2"/>
  <c r="R22" i="2"/>
  <c r="Q22" i="2"/>
  <c r="P22" i="2"/>
  <c r="E22" i="2"/>
  <c r="U22" i="2" s="1"/>
  <c r="S21" i="2"/>
  <c r="R21" i="2"/>
  <c r="Q21" i="2"/>
  <c r="P21" i="2"/>
  <c r="E21" i="2"/>
  <c r="U21" i="2" s="1"/>
  <c r="S20" i="2"/>
  <c r="R20" i="2"/>
  <c r="Q20" i="2"/>
  <c r="P20" i="2"/>
  <c r="E20" i="2"/>
  <c r="T20" i="2" s="1"/>
  <c r="S19" i="2"/>
  <c r="R19" i="2"/>
  <c r="Q19" i="2"/>
  <c r="P19" i="2"/>
  <c r="E19" i="2"/>
  <c r="U19" i="2" s="1"/>
  <c r="T18" i="2"/>
  <c r="S18" i="2"/>
  <c r="R18" i="2"/>
  <c r="Q18" i="2"/>
  <c r="P18" i="2"/>
  <c r="E18" i="2"/>
  <c r="U18" i="2" s="1"/>
  <c r="W16" i="2"/>
  <c r="V16" i="2"/>
  <c r="O16" i="2"/>
  <c r="N16" i="2"/>
  <c r="M16" i="2"/>
  <c r="L16" i="2"/>
  <c r="K16" i="2"/>
  <c r="J16" i="2"/>
  <c r="I16" i="2"/>
  <c r="H16" i="2"/>
  <c r="G16" i="2"/>
  <c r="F16" i="2"/>
  <c r="C16" i="2"/>
  <c r="E16" i="2" s="1"/>
  <c r="B16" i="2"/>
  <c r="S15" i="2"/>
  <c r="R15" i="2"/>
  <c r="Q15" i="2"/>
  <c r="P15" i="2"/>
  <c r="E15" i="2"/>
  <c r="T15" i="2" s="1"/>
  <c r="S14" i="2"/>
  <c r="R14" i="2"/>
  <c r="Q14" i="2"/>
  <c r="P14" i="2"/>
  <c r="E14" i="2"/>
  <c r="S13" i="2"/>
  <c r="R13" i="2"/>
  <c r="Q13" i="2"/>
  <c r="P13" i="2"/>
  <c r="E13" i="2"/>
  <c r="U12" i="2"/>
  <c r="T12" i="2"/>
  <c r="S12" i="2"/>
  <c r="R12" i="2"/>
  <c r="Q12" i="2"/>
  <c r="P12" i="2"/>
  <c r="E12" i="2"/>
  <c r="S11" i="2"/>
  <c r="R11" i="2"/>
  <c r="Q11" i="2"/>
  <c r="P11" i="2"/>
  <c r="E11" i="2"/>
  <c r="T11" i="2" s="1"/>
  <c r="S10" i="2"/>
  <c r="R10" i="2"/>
  <c r="Q10" i="2"/>
  <c r="P10" i="2"/>
  <c r="E10" i="2"/>
  <c r="U10" i="2" s="1"/>
  <c r="S9" i="2"/>
  <c r="R9" i="2"/>
  <c r="Q9" i="2"/>
  <c r="U9" i="2" s="1"/>
  <c r="P9" i="2"/>
  <c r="E9" i="2"/>
  <c r="T93" i="1"/>
  <c r="S93" i="1"/>
  <c r="R93" i="1"/>
  <c r="Q93" i="1"/>
  <c r="P93" i="1"/>
  <c r="E93" i="1"/>
  <c r="U93" i="1" s="1"/>
  <c r="S92" i="1"/>
  <c r="R92" i="1"/>
  <c r="Q92" i="1"/>
  <c r="P92" i="1"/>
  <c r="E92" i="1"/>
  <c r="T92" i="1" s="1"/>
  <c r="S91" i="1"/>
  <c r="R91" i="1"/>
  <c r="Q91" i="1"/>
  <c r="P91" i="1"/>
  <c r="E91" i="1"/>
  <c r="U91" i="1" s="1"/>
  <c r="U90" i="1"/>
  <c r="T90" i="1"/>
  <c r="S90" i="1"/>
  <c r="R90" i="1"/>
  <c r="Q90" i="1"/>
  <c r="P90" i="1"/>
  <c r="E90" i="1"/>
  <c r="T89" i="1"/>
  <c r="S89" i="1"/>
  <c r="R89" i="1"/>
  <c r="Q89" i="1"/>
  <c r="P89" i="1"/>
  <c r="E89" i="1"/>
  <c r="U89" i="1" s="1"/>
  <c r="S88" i="1"/>
  <c r="R88" i="1"/>
  <c r="Q88" i="1"/>
  <c r="P88" i="1"/>
  <c r="E88" i="1"/>
  <c r="T88" i="1" s="1"/>
  <c r="S87" i="1"/>
  <c r="R87" i="1"/>
  <c r="Q87" i="1"/>
  <c r="P87" i="1"/>
  <c r="E87" i="1"/>
  <c r="U87" i="1" s="1"/>
  <c r="U86" i="1"/>
  <c r="T86" i="1"/>
  <c r="S86" i="1"/>
  <c r="R86" i="1"/>
  <c r="Q86" i="1"/>
  <c r="P86" i="1"/>
  <c r="E86" i="1"/>
  <c r="W72" i="1"/>
  <c r="V72" i="1"/>
  <c r="O72" i="1"/>
  <c r="N72" i="1"/>
  <c r="M72" i="1"/>
  <c r="L72" i="1"/>
  <c r="K72" i="1"/>
  <c r="J72" i="1"/>
  <c r="I72" i="1"/>
  <c r="H72" i="1"/>
  <c r="G72" i="1"/>
  <c r="F72" i="1"/>
  <c r="C72" i="1"/>
  <c r="B72" i="1"/>
  <c r="W71" i="1"/>
  <c r="V71" i="1"/>
  <c r="S71" i="1"/>
  <c r="O71" i="1"/>
  <c r="N71" i="1"/>
  <c r="M71" i="1"/>
  <c r="L71" i="1"/>
  <c r="K71" i="1"/>
  <c r="J71" i="1"/>
  <c r="I71" i="1"/>
  <c r="H71" i="1"/>
  <c r="G71" i="1"/>
  <c r="F71" i="1"/>
  <c r="C71" i="1"/>
  <c r="B71" i="1"/>
  <c r="W70" i="1"/>
  <c r="V70" i="1"/>
  <c r="O70" i="1"/>
  <c r="N70" i="1"/>
  <c r="M70" i="1"/>
  <c r="L70" i="1"/>
  <c r="K70" i="1"/>
  <c r="J70" i="1"/>
  <c r="I70" i="1"/>
  <c r="H70" i="1"/>
  <c r="G70" i="1"/>
  <c r="F70" i="1"/>
  <c r="C70" i="1"/>
  <c r="B70" i="1"/>
  <c r="U69" i="1"/>
  <c r="S69" i="1"/>
  <c r="R69" i="1"/>
  <c r="Q69" i="1"/>
  <c r="P69" i="1"/>
  <c r="E69" i="1"/>
  <c r="T69" i="1" s="1"/>
  <c r="W67" i="1"/>
  <c r="V67" i="1"/>
  <c r="O67" i="1"/>
  <c r="N67" i="1"/>
  <c r="M67" i="1"/>
  <c r="L67" i="1"/>
  <c r="K67" i="1"/>
  <c r="J67" i="1"/>
  <c r="I67" i="1"/>
  <c r="Q67" i="1" s="1"/>
  <c r="H67" i="1"/>
  <c r="G67" i="1"/>
  <c r="F67" i="1"/>
  <c r="C67" i="1"/>
  <c r="B67" i="1"/>
  <c r="W66" i="1"/>
  <c r="V66" i="1"/>
  <c r="S66" i="1"/>
  <c r="O66" i="1"/>
  <c r="N66" i="1"/>
  <c r="M66" i="1"/>
  <c r="L66" i="1"/>
  <c r="K66" i="1"/>
  <c r="J66" i="1"/>
  <c r="I66" i="1"/>
  <c r="H66" i="1"/>
  <c r="P66" i="1" s="1"/>
  <c r="G66" i="1"/>
  <c r="F66" i="1"/>
  <c r="C66" i="1"/>
  <c r="B66" i="1"/>
  <c r="E66" i="1" s="1"/>
  <c r="S65" i="1"/>
  <c r="R65" i="1"/>
  <c r="Q65" i="1"/>
  <c r="P65" i="1"/>
  <c r="E65" i="1"/>
  <c r="U65" i="1" s="1"/>
  <c r="S64" i="1"/>
  <c r="R64" i="1"/>
  <c r="Q64" i="1"/>
  <c r="P64" i="1"/>
  <c r="E64" i="1"/>
  <c r="U64" i="1" s="1"/>
  <c r="U63" i="1"/>
  <c r="S63" i="1"/>
  <c r="R63" i="1"/>
  <c r="Q63" i="1"/>
  <c r="P63" i="1"/>
  <c r="E63" i="1"/>
  <c r="T63" i="1" s="1"/>
  <c r="S62" i="1"/>
  <c r="R62" i="1"/>
  <c r="Q62" i="1"/>
  <c r="P62" i="1"/>
  <c r="E62" i="1"/>
  <c r="T62" i="1" s="1"/>
  <c r="S61" i="1"/>
  <c r="R61" i="1"/>
  <c r="Q61" i="1"/>
  <c r="P61" i="1"/>
  <c r="E61" i="1"/>
  <c r="V59" i="1"/>
  <c r="O59" i="1"/>
  <c r="N59" i="1"/>
  <c r="M59" i="1"/>
  <c r="L59" i="1"/>
  <c r="K59" i="1"/>
  <c r="J59" i="1"/>
  <c r="I59" i="1"/>
  <c r="H59" i="1"/>
  <c r="G59" i="1"/>
  <c r="F59" i="1"/>
  <c r="C59" i="1"/>
  <c r="E59" i="1" s="1"/>
  <c r="B59" i="1"/>
  <c r="S58" i="1"/>
  <c r="R58" i="1"/>
  <c r="Q58" i="1"/>
  <c r="P58" i="1"/>
  <c r="E58" i="1"/>
  <c r="U58" i="1" s="1"/>
  <c r="S57" i="1"/>
  <c r="R57" i="1"/>
  <c r="Q57" i="1"/>
  <c r="P57" i="1"/>
  <c r="E57" i="1"/>
  <c r="U57" i="1" s="1"/>
  <c r="U56" i="1"/>
  <c r="S56" i="1"/>
  <c r="R56" i="1"/>
  <c r="Q56" i="1"/>
  <c r="P56" i="1"/>
  <c r="E56" i="1"/>
  <c r="T56" i="1" s="1"/>
  <c r="U55" i="1"/>
  <c r="T55" i="1"/>
  <c r="S55" i="1"/>
  <c r="R55" i="1"/>
  <c r="Q55" i="1"/>
  <c r="P55" i="1"/>
  <c r="E55" i="1"/>
  <c r="W53" i="1"/>
  <c r="V53" i="1"/>
  <c r="O53" i="1"/>
  <c r="N53" i="1"/>
  <c r="M53" i="1"/>
  <c r="L53" i="1"/>
  <c r="K53" i="1"/>
  <c r="J53" i="1"/>
  <c r="I53" i="1"/>
  <c r="S53" i="1" s="1"/>
  <c r="H53" i="1"/>
  <c r="R53" i="1" s="1"/>
  <c r="G53" i="1"/>
  <c r="F53" i="1"/>
  <c r="C53" i="1"/>
  <c r="B53" i="1"/>
  <c r="E53" i="1" s="1"/>
  <c r="S52" i="1"/>
  <c r="R52" i="1"/>
  <c r="Q52" i="1"/>
  <c r="P52" i="1"/>
  <c r="E52" i="1"/>
  <c r="U52" i="1" s="1"/>
  <c r="S51" i="1"/>
  <c r="R51" i="1"/>
  <c r="Q51" i="1"/>
  <c r="P51" i="1"/>
  <c r="E51" i="1"/>
  <c r="U51" i="1" s="1"/>
  <c r="S50" i="1"/>
  <c r="R50" i="1"/>
  <c r="Q50" i="1"/>
  <c r="P50" i="1"/>
  <c r="E50" i="1"/>
  <c r="U50" i="1" s="1"/>
  <c r="S49" i="1"/>
  <c r="R49" i="1"/>
  <c r="Q49" i="1"/>
  <c r="P49" i="1"/>
  <c r="E49" i="1"/>
  <c r="U49" i="1" s="1"/>
  <c r="S48" i="1"/>
  <c r="R48" i="1"/>
  <c r="Q48" i="1"/>
  <c r="P48" i="1"/>
  <c r="E48" i="1"/>
  <c r="U48" i="1" s="1"/>
  <c r="S47" i="1"/>
  <c r="R47" i="1"/>
  <c r="Q47" i="1"/>
  <c r="P47" i="1"/>
  <c r="E47" i="1"/>
  <c r="T47" i="1" s="1"/>
  <c r="U46" i="1"/>
  <c r="T46" i="1"/>
  <c r="S46" i="1"/>
  <c r="R46" i="1"/>
  <c r="Q46" i="1"/>
  <c r="P46" i="1"/>
  <c r="E46" i="1"/>
  <c r="S45" i="1"/>
  <c r="R45" i="1"/>
  <c r="Q45" i="1"/>
  <c r="P45" i="1"/>
  <c r="E45" i="1"/>
  <c r="U45" i="1" s="1"/>
  <c r="S44" i="1"/>
  <c r="R44" i="1"/>
  <c r="Q44" i="1"/>
  <c r="P44" i="1"/>
  <c r="E44" i="1"/>
  <c r="U44" i="1" s="1"/>
  <c r="U43" i="1"/>
  <c r="S43" i="1"/>
  <c r="R43" i="1"/>
  <c r="Q43" i="1"/>
  <c r="P43" i="1"/>
  <c r="E43" i="1"/>
  <c r="T43" i="1" s="1"/>
  <c r="U42" i="1"/>
  <c r="T42" i="1"/>
  <c r="S42" i="1"/>
  <c r="R42" i="1"/>
  <c r="Q42" i="1"/>
  <c r="P42" i="1"/>
  <c r="E42" i="1"/>
  <c r="W40" i="1"/>
  <c r="V40" i="1"/>
  <c r="O40" i="1"/>
  <c r="N40" i="1"/>
  <c r="M40" i="1"/>
  <c r="L40" i="1"/>
  <c r="K40" i="1"/>
  <c r="J40" i="1"/>
  <c r="I40" i="1"/>
  <c r="Q40" i="1" s="1"/>
  <c r="H40" i="1"/>
  <c r="G40" i="1"/>
  <c r="F40" i="1"/>
  <c r="C40" i="1"/>
  <c r="B40" i="1"/>
  <c r="E40" i="1" s="1"/>
  <c r="S39" i="1"/>
  <c r="R39" i="1"/>
  <c r="Q39" i="1"/>
  <c r="P39" i="1"/>
  <c r="E39" i="1"/>
  <c r="U39" i="1" s="1"/>
  <c r="S38" i="1"/>
  <c r="R38" i="1"/>
  <c r="Q38" i="1"/>
  <c r="U38" i="1" s="1"/>
  <c r="P38" i="1"/>
  <c r="T38" i="1" s="1"/>
  <c r="E38" i="1"/>
  <c r="T37" i="1"/>
  <c r="S37" i="1"/>
  <c r="R37" i="1"/>
  <c r="Q37" i="1"/>
  <c r="P37" i="1"/>
  <c r="E37" i="1"/>
  <c r="U37" i="1" s="1"/>
  <c r="S36" i="1"/>
  <c r="R36" i="1"/>
  <c r="Q36" i="1"/>
  <c r="P36" i="1"/>
  <c r="E36" i="1"/>
  <c r="T36" i="1" s="1"/>
  <c r="S35" i="1"/>
  <c r="R35" i="1"/>
  <c r="Q35" i="1"/>
  <c r="P35" i="1"/>
  <c r="E35" i="1"/>
  <c r="W33" i="1"/>
  <c r="V33" i="1"/>
  <c r="O33" i="1"/>
  <c r="N33" i="1"/>
  <c r="M33" i="1"/>
  <c r="L33" i="1"/>
  <c r="K33" i="1"/>
  <c r="J33" i="1"/>
  <c r="I33" i="1"/>
  <c r="S33" i="1" s="1"/>
  <c r="H33" i="1"/>
  <c r="G33" i="1"/>
  <c r="F33" i="1"/>
  <c r="C33" i="1"/>
  <c r="B33" i="1"/>
  <c r="E33" i="1" s="1"/>
  <c r="S32" i="1"/>
  <c r="R32" i="1"/>
  <c r="Q32" i="1"/>
  <c r="P32" i="1"/>
  <c r="E32" i="1"/>
  <c r="W30" i="1"/>
  <c r="V30" i="1"/>
  <c r="S30" i="1"/>
  <c r="O30" i="1"/>
  <c r="N30" i="1"/>
  <c r="M30" i="1"/>
  <c r="L30" i="1"/>
  <c r="K30" i="1"/>
  <c r="J30" i="1"/>
  <c r="I30" i="1"/>
  <c r="H30" i="1"/>
  <c r="R30" i="1" s="1"/>
  <c r="G30" i="1"/>
  <c r="F30" i="1"/>
  <c r="C30" i="1"/>
  <c r="B30" i="1"/>
  <c r="S29" i="1"/>
  <c r="R29" i="1"/>
  <c r="Q29" i="1"/>
  <c r="P29" i="1"/>
  <c r="E29" i="1"/>
  <c r="U29" i="1" s="1"/>
  <c r="S28" i="1"/>
  <c r="R28" i="1"/>
  <c r="Q28" i="1"/>
  <c r="P28" i="1"/>
  <c r="T28" i="1" s="1"/>
  <c r="E28" i="1"/>
  <c r="S27" i="1"/>
  <c r="R27" i="1"/>
  <c r="Q27" i="1"/>
  <c r="P27" i="1"/>
  <c r="E27" i="1"/>
  <c r="S26" i="1"/>
  <c r="R26" i="1"/>
  <c r="Q26" i="1"/>
  <c r="P26" i="1"/>
  <c r="E26" i="1"/>
  <c r="U26" i="1" s="1"/>
  <c r="W24" i="1"/>
  <c r="V24" i="1"/>
  <c r="O24" i="1"/>
  <c r="N24" i="1"/>
  <c r="M24" i="1"/>
  <c r="L24" i="1"/>
  <c r="K24" i="1"/>
  <c r="J24" i="1"/>
  <c r="I24" i="1"/>
  <c r="Q24" i="1" s="1"/>
  <c r="H24" i="1"/>
  <c r="G24" i="1"/>
  <c r="F24" i="1"/>
  <c r="C24" i="1"/>
  <c r="B24" i="1"/>
  <c r="S23" i="1"/>
  <c r="R23" i="1"/>
  <c r="Q23" i="1"/>
  <c r="P23" i="1"/>
  <c r="E23" i="1"/>
  <c r="U23" i="1" s="1"/>
  <c r="S22" i="1"/>
  <c r="R22" i="1"/>
  <c r="Q22" i="1"/>
  <c r="P22" i="1"/>
  <c r="E22" i="1"/>
  <c r="U22" i="1" s="1"/>
  <c r="S21" i="1"/>
  <c r="R21" i="1"/>
  <c r="Q21" i="1"/>
  <c r="P21" i="1"/>
  <c r="E21" i="1"/>
  <c r="U21" i="1" s="1"/>
  <c r="S20" i="1"/>
  <c r="R20" i="1"/>
  <c r="Q20" i="1"/>
  <c r="P20" i="1"/>
  <c r="E20" i="1"/>
  <c r="U20" i="1" s="1"/>
  <c r="S19" i="1"/>
  <c r="R19" i="1"/>
  <c r="Q19" i="1"/>
  <c r="U19" i="1" s="1"/>
  <c r="P19" i="1"/>
  <c r="T19" i="1" s="1"/>
  <c r="E19" i="1"/>
  <c r="S18" i="1"/>
  <c r="R18" i="1"/>
  <c r="Q18" i="1"/>
  <c r="P18" i="1"/>
  <c r="E18" i="1"/>
  <c r="W16" i="1"/>
  <c r="V16" i="1"/>
  <c r="O16" i="1"/>
  <c r="N16" i="1"/>
  <c r="M16" i="1"/>
  <c r="L16" i="1"/>
  <c r="K16" i="1"/>
  <c r="J16" i="1"/>
  <c r="I16" i="1"/>
  <c r="H16" i="1"/>
  <c r="R16" i="1" s="1"/>
  <c r="G16" i="1"/>
  <c r="F16" i="1"/>
  <c r="C16" i="1"/>
  <c r="B16" i="1"/>
  <c r="E16" i="1" s="1"/>
  <c r="S15" i="1"/>
  <c r="R15" i="1"/>
  <c r="Q15" i="1"/>
  <c r="P15" i="1"/>
  <c r="E15" i="1"/>
  <c r="U15" i="1" s="1"/>
  <c r="S14" i="1"/>
  <c r="R14" i="1"/>
  <c r="Q14" i="1"/>
  <c r="U14" i="1" s="1"/>
  <c r="P14" i="1"/>
  <c r="T14" i="1" s="1"/>
  <c r="E14" i="1"/>
  <c r="T13" i="1"/>
  <c r="S13" i="1"/>
  <c r="R13" i="1"/>
  <c r="Q13" i="1"/>
  <c r="P13" i="1"/>
  <c r="E13" i="1"/>
  <c r="S12" i="1"/>
  <c r="R12" i="1"/>
  <c r="Q12" i="1"/>
  <c r="P12" i="1"/>
  <c r="E12" i="1"/>
  <c r="U12" i="1" s="1"/>
  <c r="S11" i="1"/>
  <c r="R11" i="1"/>
  <c r="Q11" i="1"/>
  <c r="P11" i="1"/>
  <c r="E11" i="1"/>
  <c r="S10" i="1"/>
  <c r="R10" i="1"/>
  <c r="Q10" i="1"/>
  <c r="P10" i="1"/>
  <c r="T10" i="1" s="1"/>
  <c r="E10" i="1"/>
  <c r="S9" i="1"/>
  <c r="R9" i="1"/>
  <c r="Q9" i="1"/>
  <c r="P9" i="1"/>
  <c r="E9" i="1"/>
  <c r="U9" i="1" s="1"/>
  <c r="T55" i="5" l="1"/>
  <c r="U55" i="5"/>
  <c r="T9" i="1"/>
  <c r="U109" i="5"/>
  <c r="T109" i="5"/>
  <c r="U90" i="3"/>
  <c r="T90" i="3"/>
  <c r="T42" i="3"/>
  <c r="U42" i="3"/>
  <c r="T86" i="2"/>
  <c r="U86" i="2"/>
  <c r="R16" i="4"/>
  <c r="R30" i="4"/>
  <c r="T27" i="5"/>
  <c r="U27" i="5"/>
  <c r="T63" i="8"/>
  <c r="U63" i="8"/>
  <c r="U107" i="5"/>
  <c r="T107" i="5"/>
  <c r="U18" i="1"/>
  <c r="T18" i="1"/>
  <c r="T26" i="2"/>
  <c r="U26" i="2"/>
  <c r="R33" i="3"/>
  <c r="T42" i="5"/>
  <c r="U42" i="5"/>
  <c r="T50" i="5"/>
  <c r="U50" i="5"/>
  <c r="R16" i="6"/>
  <c r="U19" i="6"/>
  <c r="T19" i="6"/>
  <c r="R30" i="6"/>
  <c r="U47" i="6"/>
  <c r="T47" i="6"/>
  <c r="U105" i="5"/>
  <c r="T105" i="5"/>
  <c r="T46" i="5"/>
  <c r="U46" i="5"/>
  <c r="T20" i="7"/>
  <c r="U20" i="7"/>
  <c r="T89" i="9"/>
  <c r="U89" i="9"/>
  <c r="Q16" i="1"/>
  <c r="S16" i="1"/>
  <c r="U20" i="3"/>
  <c r="T20" i="3"/>
  <c r="T46" i="3"/>
  <c r="U46" i="3"/>
  <c r="T103" i="5"/>
  <c r="U103" i="5"/>
  <c r="T23" i="4"/>
  <c r="U23" i="4"/>
  <c r="U23" i="6"/>
  <c r="T23" i="6"/>
  <c r="U15" i="9"/>
  <c r="T15" i="9"/>
  <c r="R66" i="3"/>
  <c r="T20" i="4"/>
  <c r="U20" i="4"/>
  <c r="S24" i="1"/>
  <c r="T27" i="1"/>
  <c r="U27" i="1"/>
  <c r="T43" i="4"/>
  <c r="U43" i="4"/>
  <c r="T93" i="6"/>
  <c r="U93" i="6"/>
  <c r="T39" i="7"/>
  <c r="U39" i="7"/>
  <c r="T93" i="9"/>
  <c r="U93" i="9"/>
  <c r="T90" i="2"/>
  <c r="U90" i="2"/>
  <c r="T50" i="3"/>
  <c r="U50" i="3"/>
  <c r="S33" i="2"/>
  <c r="U15" i="3"/>
  <c r="T15" i="3"/>
  <c r="T23" i="7"/>
  <c r="U23" i="7"/>
  <c r="R33" i="9"/>
  <c r="U11" i="1"/>
  <c r="Q30" i="1"/>
  <c r="Q66" i="1"/>
  <c r="Q24" i="2"/>
  <c r="P59" i="2"/>
  <c r="Q30" i="3"/>
  <c r="U30" i="3" s="1"/>
  <c r="U65" i="3"/>
  <c r="T55" i="4"/>
  <c r="P70" i="4"/>
  <c r="R70" i="4"/>
  <c r="Q71" i="4"/>
  <c r="S71" i="4"/>
  <c r="Q72" i="4"/>
  <c r="T9" i="5"/>
  <c r="T14" i="5"/>
  <c r="P30" i="5"/>
  <c r="U38" i="5"/>
  <c r="P40" i="5"/>
  <c r="P53" i="5"/>
  <c r="U62" i="5"/>
  <c r="P71" i="5"/>
  <c r="U88" i="5"/>
  <c r="U92" i="5"/>
  <c r="T36" i="6"/>
  <c r="T51" i="6"/>
  <c r="E53" i="6"/>
  <c r="T56" i="6"/>
  <c r="E40" i="7"/>
  <c r="U48" i="7"/>
  <c r="U52" i="7"/>
  <c r="E71" i="7"/>
  <c r="T71" i="7" s="1"/>
  <c r="E30" i="8"/>
  <c r="T32" i="8"/>
  <c r="E40" i="8"/>
  <c r="U51" i="8"/>
  <c r="U56" i="8"/>
  <c r="S66" i="8"/>
  <c r="U90" i="8"/>
  <c r="E16" i="9"/>
  <c r="Q24" i="9"/>
  <c r="S24" i="9"/>
  <c r="E40" i="9"/>
  <c r="Q70" i="9"/>
  <c r="S70" i="9"/>
  <c r="Q71" i="9"/>
  <c r="P24" i="1"/>
  <c r="R24" i="1"/>
  <c r="R33" i="2"/>
  <c r="E40" i="2"/>
  <c r="T65" i="2"/>
  <c r="T29" i="3"/>
  <c r="Q40" i="3"/>
  <c r="U45" i="3"/>
  <c r="U49" i="3"/>
  <c r="T65" i="3"/>
  <c r="T93" i="3"/>
  <c r="U10" i="4"/>
  <c r="U11" i="4"/>
  <c r="P40" i="4"/>
  <c r="R40" i="4"/>
  <c r="Q70" i="4"/>
  <c r="U9" i="5"/>
  <c r="P24" i="5"/>
  <c r="R24" i="5"/>
  <c r="T28" i="5"/>
  <c r="U45" i="5"/>
  <c r="U49" i="5"/>
  <c r="Q70" i="5"/>
  <c r="R40" i="6"/>
  <c r="E70" i="6"/>
  <c r="U70" i="6" s="1"/>
  <c r="E53" i="7"/>
  <c r="E66" i="7"/>
  <c r="E67" i="7"/>
  <c r="T10" i="8"/>
  <c r="R33" i="8"/>
  <c r="T23" i="1"/>
  <c r="U28" i="1"/>
  <c r="E30" i="1"/>
  <c r="U30" i="1" s="1"/>
  <c r="T32" i="1"/>
  <c r="T51" i="1"/>
  <c r="P70" i="1"/>
  <c r="R70" i="1"/>
  <c r="P71" i="1"/>
  <c r="Q72" i="1"/>
  <c r="T13" i="2"/>
  <c r="E24" i="2"/>
  <c r="U24" i="2" s="1"/>
  <c r="E30" i="2"/>
  <c r="U30" i="2" s="1"/>
  <c r="T36" i="2"/>
  <c r="T58" i="2"/>
  <c r="T62" i="2"/>
  <c r="Q66" i="2"/>
  <c r="P70" i="2"/>
  <c r="Q71" i="2"/>
  <c r="Q33" i="3"/>
  <c r="U33" i="3" s="1"/>
  <c r="S33" i="3"/>
  <c r="T44" i="3"/>
  <c r="T48" i="3"/>
  <c r="T52" i="3"/>
  <c r="U62" i="3"/>
  <c r="S16" i="4"/>
  <c r="S30" i="4"/>
  <c r="T38" i="4"/>
  <c r="S66" i="4"/>
  <c r="T29" i="5"/>
  <c r="T32" i="5"/>
  <c r="P33" i="5"/>
  <c r="R33" i="5"/>
  <c r="T35" i="5"/>
  <c r="T44" i="5"/>
  <c r="T48" i="5"/>
  <c r="T52" i="5"/>
  <c r="U14" i="6"/>
  <c r="Q16" i="6"/>
  <c r="T21" i="6"/>
  <c r="Q30" i="6"/>
  <c r="U39" i="6"/>
  <c r="T45" i="6"/>
  <c r="T65" i="6"/>
  <c r="Q72" i="6"/>
  <c r="U72" i="6" s="1"/>
  <c r="U88" i="6"/>
  <c r="P16" i="7"/>
  <c r="R16" i="7"/>
  <c r="T27" i="7"/>
  <c r="T50" i="7"/>
  <c r="T65" i="7"/>
  <c r="T86" i="7"/>
  <c r="U10" i="8"/>
  <c r="T18" i="8"/>
  <c r="Q53" i="8"/>
  <c r="P70" i="8"/>
  <c r="R70" i="8"/>
  <c r="T92" i="8"/>
  <c r="U9" i="9"/>
  <c r="Q33" i="9"/>
  <c r="T36" i="9"/>
  <c r="T97" i="3"/>
  <c r="T99" i="3"/>
  <c r="U13" i="1"/>
  <c r="T22" i="1"/>
  <c r="U32" i="1"/>
  <c r="P33" i="1"/>
  <c r="R33" i="1"/>
  <c r="T50" i="1"/>
  <c r="T64" i="1"/>
  <c r="Q70" i="1"/>
  <c r="S70" i="1"/>
  <c r="Q71" i="1"/>
  <c r="U13" i="2"/>
  <c r="U36" i="2"/>
  <c r="P40" i="2"/>
  <c r="T40" i="2" s="1"/>
  <c r="Q53" i="2"/>
  <c r="Q70" i="2"/>
  <c r="U9" i="3"/>
  <c r="U11" i="3"/>
  <c r="U18" i="3"/>
  <c r="U22" i="3"/>
  <c r="T57" i="3"/>
  <c r="E59" i="3"/>
  <c r="T59" i="3" s="1"/>
  <c r="U88" i="3"/>
  <c r="U9" i="4"/>
  <c r="T28" i="4"/>
  <c r="U38" i="4"/>
  <c r="U39" i="4"/>
  <c r="U52" i="4"/>
  <c r="U32" i="5"/>
  <c r="Q33" i="5"/>
  <c r="E53" i="5"/>
  <c r="E70" i="5"/>
  <c r="U11" i="6"/>
  <c r="T12" i="6"/>
  <c r="T26" i="6"/>
  <c r="T44" i="6"/>
  <c r="T49" i="6"/>
  <c r="U58" i="6"/>
  <c r="U65" i="6"/>
  <c r="P66" i="6"/>
  <c r="P71" i="6"/>
  <c r="Q16" i="7"/>
  <c r="S16" i="7"/>
  <c r="Q30" i="7"/>
  <c r="S30" i="7"/>
  <c r="P40" i="7"/>
  <c r="R40" i="7"/>
  <c r="P70" i="7"/>
  <c r="Q70" i="7"/>
  <c r="P71" i="7"/>
  <c r="R71" i="7"/>
  <c r="Q16" i="8"/>
  <c r="T27" i="8"/>
  <c r="T42" i="8"/>
  <c r="Q70" i="8"/>
  <c r="S70" i="8"/>
  <c r="Q71" i="8"/>
  <c r="T18" i="9"/>
  <c r="T62" i="9"/>
  <c r="Q66" i="9"/>
  <c r="E79" i="5"/>
  <c r="U10" i="1"/>
  <c r="E24" i="1"/>
  <c r="U24" i="1" s="1"/>
  <c r="T9" i="2"/>
  <c r="P16" i="2"/>
  <c r="T21" i="2"/>
  <c r="E33" i="2"/>
  <c r="Q40" i="2"/>
  <c r="T11" i="3"/>
  <c r="T14" i="3"/>
  <c r="T21" i="3"/>
  <c r="T27" i="3"/>
  <c r="T36" i="3"/>
  <c r="T87" i="3"/>
  <c r="T91" i="3"/>
  <c r="T14" i="4"/>
  <c r="U28" i="4"/>
  <c r="U29" i="4"/>
  <c r="E40" i="4"/>
  <c r="U48" i="4"/>
  <c r="T51" i="4"/>
  <c r="U57" i="4"/>
  <c r="U65" i="4"/>
  <c r="E24" i="5"/>
  <c r="U65" i="5"/>
  <c r="U10" i="6"/>
  <c r="U15" i="6"/>
  <c r="U20" i="6"/>
  <c r="P24" i="6"/>
  <c r="U29" i="6"/>
  <c r="U32" i="6"/>
  <c r="E59" i="6"/>
  <c r="Q66" i="6"/>
  <c r="P70" i="6"/>
  <c r="Q71" i="6"/>
  <c r="Q40" i="7"/>
  <c r="S40" i="7"/>
  <c r="Q71" i="7"/>
  <c r="S71" i="7"/>
  <c r="Q30" i="8"/>
  <c r="Q40" i="8"/>
  <c r="Q16" i="9"/>
  <c r="U16" i="9" s="1"/>
  <c r="Q40" i="9"/>
  <c r="U40" i="9" s="1"/>
  <c r="Q53" i="9"/>
  <c r="E59" i="9"/>
  <c r="T113" i="2"/>
  <c r="P40" i="1"/>
  <c r="S40" i="1"/>
  <c r="Q59" i="1"/>
  <c r="P67" i="1"/>
  <c r="T67" i="1" s="1"/>
  <c r="Q16" i="2"/>
  <c r="U16" i="2" s="1"/>
  <c r="T27" i="2"/>
  <c r="P30" i="2"/>
  <c r="Q16" i="3"/>
  <c r="P24" i="3"/>
  <c r="S24" i="3"/>
  <c r="P24" i="4"/>
  <c r="R24" i="4"/>
  <c r="E30" i="4"/>
  <c r="U30" i="4" s="1"/>
  <c r="U32" i="4"/>
  <c r="U10" i="5"/>
  <c r="P16" i="5"/>
  <c r="T65" i="5"/>
  <c r="T43" i="6"/>
  <c r="T52" i="6"/>
  <c r="U57" i="6"/>
  <c r="Q70" i="6"/>
  <c r="U10" i="7"/>
  <c r="T19" i="7"/>
  <c r="U28" i="7"/>
  <c r="U29" i="7"/>
  <c r="Q66" i="7"/>
  <c r="S66" i="7"/>
  <c r="U11" i="8"/>
  <c r="P24" i="8"/>
  <c r="R24" i="8"/>
  <c r="T28" i="8"/>
  <c r="U64" i="8"/>
  <c r="U69" i="8"/>
  <c r="T12" i="9"/>
  <c r="Q30" i="9"/>
  <c r="T45" i="9"/>
  <c r="U86" i="9"/>
  <c r="U90" i="9"/>
  <c r="R95" i="1"/>
  <c r="T101" i="5"/>
  <c r="E70" i="1"/>
  <c r="E71" i="1"/>
  <c r="U14" i="2"/>
  <c r="P24" i="2"/>
  <c r="S24" i="2"/>
  <c r="Q30" i="2"/>
  <c r="T10" i="3"/>
  <c r="T28" i="3"/>
  <c r="R70" i="3"/>
  <c r="R71" i="3"/>
  <c r="R71" i="4"/>
  <c r="E16" i="6"/>
  <c r="E30" i="6"/>
  <c r="U30" i="6" s="1"/>
  <c r="Q33" i="6"/>
  <c r="U19" i="7"/>
  <c r="E30" i="7"/>
  <c r="U32" i="7"/>
  <c r="U14" i="8"/>
  <c r="E16" i="8"/>
  <c r="Q24" i="8"/>
  <c r="S24" i="8"/>
  <c r="U65" i="8"/>
  <c r="P24" i="9"/>
  <c r="R24" i="9"/>
  <c r="P70" i="9"/>
  <c r="R70" i="9"/>
  <c r="S71" i="9"/>
  <c r="E79" i="6"/>
  <c r="U47" i="9"/>
  <c r="E53" i="9"/>
  <c r="S53" i="9"/>
  <c r="P67" i="9"/>
  <c r="P72" i="9"/>
  <c r="T72" i="9" s="1"/>
  <c r="P59" i="9"/>
  <c r="T58" i="9"/>
  <c r="R95" i="9"/>
  <c r="U97" i="9"/>
  <c r="T98" i="9"/>
  <c r="T99" i="9"/>
  <c r="T100" i="9"/>
  <c r="E79" i="9"/>
  <c r="U47" i="8"/>
  <c r="E53" i="8"/>
  <c r="S53" i="8"/>
  <c r="E72" i="8"/>
  <c r="E59" i="8"/>
  <c r="E67" i="8"/>
  <c r="T47" i="7"/>
  <c r="Q53" i="7"/>
  <c r="S53" i="7"/>
  <c r="Q59" i="7"/>
  <c r="U57" i="7"/>
  <c r="E72" i="7"/>
  <c r="T103" i="7"/>
  <c r="U104" i="7"/>
  <c r="T105" i="7"/>
  <c r="U96" i="7"/>
  <c r="T97" i="7"/>
  <c r="P53" i="6"/>
  <c r="R53" i="6"/>
  <c r="Q53" i="6"/>
  <c r="R59" i="6"/>
  <c r="R67" i="6"/>
  <c r="Q59" i="6"/>
  <c r="S59" i="6"/>
  <c r="Q67" i="6"/>
  <c r="U100" i="6"/>
  <c r="T101" i="6"/>
  <c r="T102" i="6"/>
  <c r="U103" i="6"/>
  <c r="T104" i="6"/>
  <c r="T105" i="6"/>
  <c r="T106" i="6"/>
  <c r="P67" i="5"/>
  <c r="Q67" i="5"/>
  <c r="U58" i="5"/>
  <c r="E67" i="5"/>
  <c r="P59" i="5"/>
  <c r="R59" i="5"/>
  <c r="P72" i="5"/>
  <c r="R72" i="5"/>
  <c r="R67" i="5"/>
  <c r="T57" i="5"/>
  <c r="E59" i="5"/>
  <c r="U59" i="5" s="1"/>
  <c r="Q59" i="5"/>
  <c r="E72" i="5"/>
  <c r="Q72" i="5"/>
  <c r="S95" i="5"/>
  <c r="S53" i="4"/>
  <c r="P67" i="4"/>
  <c r="E53" i="4"/>
  <c r="P53" i="4"/>
  <c r="R53" i="4"/>
  <c r="P59" i="4"/>
  <c r="Q67" i="4"/>
  <c r="U67" i="4" s="1"/>
  <c r="Q59" i="4"/>
  <c r="E72" i="4"/>
  <c r="P72" i="4"/>
  <c r="S72" i="4"/>
  <c r="U98" i="4"/>
  <c r="T99" i="4"/>
  <c r="T100" i="4"/>
  <c r="U101" i="4"/>
  <c r="T102" i="4"/>
  <c r="T103" i="4"/>
  <c r="T104" i="4"/>
  <c r="E67" i="3"/>
  <c r="R59" i="3"/>
  <c r="R95" i="3"/>
  <c r="U109" i="3"/>
  <c r="T110" i="3"/>
  <c r="Q67" i="2"/>
  <c r="E72" i="2"/>
  <c r="Q72" i="2"/>
  <c r="U72" i="2" s="1"/>
  <c r="P53" i="2"/>
  <c r="R59" i="2"/>
  <c r="Q59" i="2"/>
  <c r="E95" i="2"/>
  <c r="P72" i="1"/>
  <c r="U47" i="1"/>
  <c r="Q53" i="1"/>
  <c r="E67" i="1"/>
  <c r="E72" i="1"/>
  <c r="P59" i="1"/>
  <c r="T104" i="1"/>
  <c r="T105" i="1"/>
  <c r="U106" i="1"/>
  <c r="T107" i="1"/>
  <c r="U70" i="1"/>
  <c r="T70" i="1"/>
  <c r="U70" i="2"/>
  <c r="T70" i="2"/>
  <c r="U24" i="3"/>
  <c r="T24" i="3"/>
  <c r="T30" i="2"/>
  <c r="U71" i="2"/>
  <c r="T71" i="2"/>
  <c r="T33" i="3"/>
  <c r="U71" i="1"/>
  <c r="T71" i="1"/>
  <c r="U33" i="2"/>
  <c r="T33" i="2"/>
  <c r="U59" i="1"/>
  <c r="T59" i="1"/>
  <c r="T33" i="1"/>
  <c r="Q33" i="1"/>
  <c r="U33" i="1" s="1"/>
  <c r="T12" i="1"/>
  <c r="T21" i="1"/>
  <c r="T26" i="1"/>
  <c r="P30" i="1"/>
  <c r="U40" i="1"/>
  <c r="T40" i="1"/>
  <c r="T45" i="1"/>
  <c r="T49" i="1"/>
  <c r="P53" i="1"/>
  <c r="T58" i="1"/>
  <c r="U66" i="1"/>
  <c r="T66" i="1"/>
  <c r="T11" i="1"/>
  <c r="T15" i="1"/>
  <c r="T20" i="1"/>
  <c r="T29" i="1"/>
  <c r="T35" i="1"/>
  <c r="U36" i="1"/>
  <c r="T39" i="1"/>
  <c r="U53" i="1"/>
  <c r="T53" i="1"/>
  <c r="T44" i="1"/>
  <c r="T48" i="1"/>
  <c r="T52" i="1"/>
  <c r="T57" i="1"/>
  <c r="R59" i="1"/>
  <c r="T61" i="1"/>
  <c r="U62" i="1"/>
  <c r="T65" i="1"/>
  <c r="R67" i="1"/>
  <c r="R72" i="1"/>
  <c r="T87" i="1"/>
  <c r="U88" i="1"/>
  <c r="T91" i="1"/>
  <c r="U92" i="1"/>
  <c r="U67" i="2"/>
  <c r="T16" i="2"/>
  <c r="T10" i="2"/>
  <c r="U11" i="2"/>
  <c r="T14" i="2"/>
  <c r="U15" i="2"/>
  <c r="R16" i="2"/>
  <c r="T19" i="2"/>
  <c r="U20" i="2"/>
  <c r="T23" i="2"/>
  <c r="T28" i="2"/>
  <c r="U29" i="2"/>
  <c r="R30" i="2"/>
  <c r="T38" i="2"/>
  <c r="U39" i="2"/>
  <c r="R40" i="2"/>
  <c r="T43" i="2"/>
  <c r="U44" i="2"/>
  <c r="T47" i="2"/>
  <c r="U48" i="2"/>
  <c r="T51" i="2"/>
  <c r="U52" i="2"/>
  <c r="R53" i="2"/>
  <c r="T56" i="2"/>
  <c r="U57" i="2"/>
  <c r="S59" i="2"/>
  <c r="T64" i="2"/>
  <c r="U65" i="2"/>
  <c r="R66" i="2"/>
  <c r="S67" i="2"/>
  <c r="T69" i="2"/>
  <c r="R71" i="2"/>
  <c r="S72" i="2"/>
  <c r="U87" i="2"/>
  <c r="U91" i="2"/>
  <c r="U10" i="3"/>
  <c r="U14" i="3"/>
  <c r="S16" i="3"/>
  <c r="U19" i="3"/>
  <c r="U23" i="3"/>
  <c r="R24" i="3"/>
  <c r="U28" i="3"/>
  <c r="S30" i="3"/>
  <c r="U38" i="3"/>
  <c r="S40" i="3"/>
  <c r="U47" i="3"/>
  <c r="U51" i="3"/>
  <c r="S53" i="3"/>
  <c r="U56" i="3"/>
  <c r="U64" i="3"/>
  <c r="U70" i="3"/>
  <c r="T70" i="3"/>
  <c r="Q70" i="3"/>
  <c r="T89" i="3"/>
  <c r="U92" i="3"/>
  <c r="T12" i="4"/>
  <c r="U15" i="4"/>
  <c r="U18" i="4"/>
  <c r="T22" i="4"/>
  <c r="P33" i="4"/>
  <c r="T33" i="4" s="1"/>
  <c r="T37" i="4"/>
  <c r="P66" i="4"/>
  <c r="T30" i="5"/>
  <c r="U33" i="6"/>
  <c r="P16" i="1"/>
  <c r="T16" i="1" s="1"/>
  <c r="U72" i="1"/>
  <c r="T72" i="1"/>
  <c r="U67" i="1"/>
  <c r="U16" i="1"/>
  <c r="U35" i="1"/>
  <c r="R40" i="1"/>
  <c r="S59" i="1"/>
  <c r="U61" i="1"/>
  <c r="R66" i="1"/>
  <c r="S67" i="1"/>
  <c r="R71" i="1"/>
  <c r="S72" i="1"/>
  <c r="S16" i="2"/>
  <c r="R24" i="2"/>
  <c r="S30" i="2"/>
  <c r="S40" i="2"/>
  <c r="S53" i="2"/>
  <c r="S66" i="2"/>
  <c r="P67" i="2"/>
  <c r="T67" i="2" s="1"/>
  <c r="R70" i="2"/>
  <c r="S71" i="2"/>
  <c r="P72" i="2"/>
  <c r="T72" i="2" s="1"/>
  <c r="P16" i="3"/>
  <c r="P30" i="3"/>
  <c r="T30" i="3" s="1"/>
  <c r="U40" i="3"/>
  <c r="P40" i="3"/>
  <c r="T40" i="3" s="1"/>
  <c r="P53" i="3"/>
  <c r="Q59" i="3"/>
  <c r="U66" i="3"/>
  <c r="T66" i="3"/>
  <c r="Q66" i="3"/>
  <c r="Q71" i="3"/>
  <c r="E16" i="4"/>
  <c r="Q24" i="4"/>
  <c r="U26" i="4"/>
  <c r="T26" i="4"/>
  <c r="Q33" i="4"/>
  <c r="U33" i="4" s="1"/>
  <c r="U45" i="4"/>
  <c r="T45" i="4"/>
  <c r="U49" i="4"/>
  <c r="T49" i="4"/>
  <c r="U59" i="4"/>
  <c r="T59" i="4"/>
  <c r="U24" i="5"/>
  <c r="T24" i="5"/>
  <c r="U70" i="5"/>
  <c r="T70" i="5"/>
  <c r="U40" i="2"/>
  <c r="U59" i="2"/>
  <c r="T59" i="2"/>
  <c r="U66" i="2"/>
  <c r="T66" i="2"/>
  <c r="U53" i="3"/>
  <c r="T53" i="3"/>
  <c r="P67" i="3"/>
  <c r="U71" i="3"/>
  <c r="T71" i="3"/>
  <c r="P72" i="3"/>
  <c r="T72" i="3" s="1"/>
  <c r="U21" i="4"/>
  <c r="T21" i="4"/>
  <c r="U24" i="4"/>
  <c r="T24" i="4"/>
  <c r="U36" i="4"/>
  <c r="T36" i="4"/>
  <c r="T63" i="4"/>
  <c r="U63" i="4"/>
  <c r="U71" i="4"/>
  <c r="T71" i="4"/>
  <c r="U59" i="6"/>
  <c r="T59" i="6"/>
  <c r="T70" i="6"/>
  <c r="U71" i="6"/>
  <c r="T71" i="6"/>
  <c r="T35" i="2"/>
  <c r="U53" i="2"/>
  <c r="T53" i="2"/>
  <c r="T61" i="2"/>
  <c r="U16" i="3"/>
  <c r="T16" i="3"/>
  <c r="T67" i="3"/>
  <c r="U35" i="3"/>
  <c r="T43" i="3"/>
  <c r="U61" i="3"/>
  <c r="Q67" i="3"/>
  <c r="U67" i="3" s="1"/>
  <c r="Q72" i="3"/>
  <c r="U72" i="3" s="1"/>
  <c r="U72" i="4"/>
  <c r="T72" i="4"/>
  <c r="U16" i="4"/>
  <c r="T16" i="4"/>
  <c r="T67" i="4"/>
  <c r="T27" i="4"/>
  <c r="Q40" i="4"/>
  <c r="U40" i="4" s="1"/>
  <c r="T42" i="4"/>
  <c r="T46" i="4"/>
  <c r="T50" i="4"/>
  <c r="U33" i="5"/>
  <c r="T33" i="5"/>
  <c r="T40" i="4"/>
  <c r="T58" i="4"/>
  <c r="U66" i="4"/>
  <c r="T66" i="4"/>
  <c r="T62" i="4"/>
  <c r="S70" i="4"/>
  <c r="T88" i="4"/>
  <c r="U89" i="4"/>
  <c r="T92" i="4"/>
  <c r="U93" i="4"/>
  <c r="T11" i="5"/>
  <c r="U12" i="5"/>
  <c r="T15" i="5"/>
  <c r="T20" i="5"/>
  <c r="U21" i="5"/>
  <c r="U26" i="5"/>
  <c r="Q30" i="5"/>
  <c r="U30" i="5" s="1"/>
  <c r="S33" i="5"/>
  <c r="Q40" i="5"/>
  <c r="U53" i="5"/>
  <c r="T53" i="5"/>
  <c r="Q53" i="5"/>
  <c r="Q66" i="5"/>
  <c r="U66" i="5" s="1"/>
  <c r="P70" i="5"/>
  <c r="U71" i="5"/>
  <c r="T71" i="5"/>
  <c r="Q71" i="5"/>
  <c r="U67" i="6"/>
  <c r="U16" i="6"/>
  <c r="T67" i="6"/>
  <c r="T16" i="6"/>
  <c r="U24" i="6"/>
  <c r="T24" i="6"/>
  <c r="Q24" i="6"/>
  <c r="P33" i="6"/>
  <c r="T33" i="6" s="1"/>
  <c r="R66" i="6"/>
  <c r="S67" i="6"/>
  <c r="T69" i="6"/>
  <c r="R71" i="6"/>
  <c r="S72" i="6"/>
  <c r="T86" i="6"/>
  <c r="U87" i="6"/>
  <c r="T90" i="6"/>
  <c r="U91" i="6"/>
  <c r="T9" i="7"/>
  <c r="T22" i="7"/>
  <c r="P33" i="7"/>
  <c r="T37" i="7"/>
  <c r="P66" i="7"/>
  <c r="U70" i="7"/>
  <c r="T70" i="7"/>
  <c r="Q72" i="7"/>
  <c r="U72" i="7" s="1"/>
  <c r="U30" i="8"/>
  <c r="T35" i="4"/>
  <c r="U53" i="4"/>
  <c r="T53" i="4"/>
  <c r="R59" i="4"/>
  <c r="T61" i="4"/>
  <c r="R67" i="4"/>
  <c r="R72" i="4"/>
  <c r="U16" i="5"/>
  <c r="T16" i="5"/>
  <c r="U72" i="5"/>
  <c r="U67" i="5"/>
  <c r="T72" i="5"/>
  <c r="T67" i="5"/>
  <c r="R16" i="5"/>
  <c r="R30" i="5"/>
  <c r="T38" i="5"/>
  <c r="R40" i="5"/>
  <c r="T43" i="5"/>
  <c r="T47" i="5"/>
  <c r="T51" i="5"/>
  <c r="R53" i="5"/>
  <c r="T56" i="5"/>
  <c r="S59" i="5"/>
  <c r="T64" i="5"/>
  <c r="R66" i="5"/>
  <c r="S67" i="5"/>
  <c r="T69" i="5"/>
  <c r="R71" i="5"/>
  <c r="S72" i="5"/>
  <c r="T86" i="5"/>
  <c r="T90" i="5"/>
  <c r="T9" i="6"/>
  <c r="T13" i="6"/>
  <c r="S16" i="6"/>
  <c r="T18" i="6"/>
  <c r="T22" i="6"/>
  <c r="R24" i="6"/>
  <c r="T27" i="6"/>
  <c r="S30" i="6"/>
  <c r="T32" i="6"/>
  <c r="T37" i="6"/>
  <c r="S40" i="6"/>
  <c r="T42" i="6"/>
  <c r="T46" i="6"/>
  <c r="T50" i="6"/>
  <c r="S53" i="6"/>
  <c r="T55" i="6"/>
  <c r="T63" i="6"/>
  <c r="S66" i="6"/>
  <c r="R70" i="6"/>
  <c r="S71" i="6"/>
  <c r="P72" i="6"/>
  <c r="T72" i="6" s="1"/>
  <c r="P24" i="7"/>
  <c r="Q24" i="7"/>
  <c r="U26" i="7"/>
  <c r="T26" i="7"/>
  <c r="U30" i="7"/>
  <c r="P30" i="7"/>
  <c r="T30" i="7" s="1"/>
  <c r="T33" i="7"/>
  <c r="Q33" i="7"/>
  <c r="U33" i="7" s="1"/>
  <c r="U45" i="7"/>
  <c r="T45" i="7"/>
  <c r="U49" i="7"/>
  <c r="T49" i="7"/>
  <c r="P53" i="7"/>
  <c r="U59" i="7"/>
  <c r="T59" i="7"/>
  <c r="Q67" i="7"/>
  <c r="U67" i="7" s="1"/>
  <c r="U70" i="8"/>
  <c r="T70" i="8"/>
  <c r="U71" i="8"/>
  <c r="T71" i="8"/>
  <c r="U70" i="4"/>
  <c r="T70" i="4"/>
  <c r="U43" i="5"/>
  <c r="U9" i="6"/>
  <c r="U40" i="6"/>
  <c r="T40" i="6"/>
  <c r="U66" i="6"/>
  <c r="T66" i="6"/>
  <c r="T92" i="6"/>
  <c r="T11" i="7"/>
  <c r="T15" i="7"/>
  <c r="U21" i="7"/>
  <c r="T21" i="7"/>
  <c r="U24" i="7"/>
  <c r="T24" i="7"/>
  <c r="U36" i="7"/>
  <c r="T36" i="7"/>
  <c r="U63" i="7"/>
  <c r="T63" i="7"/>
  <c r="U24" i="8"/>
  <c r="T24" i="8"/>
  <c r="U59" i="8"/>
  <c r="T59" i="8"/>
  <c r="U40" i="5"/>
  <c r="T40" i="5"/>
  <c r="T66" i="5"/>
  <c r="T35" i="6"/>
  <c r="U53" i="6"/>
  <c r="T53" i="6"/>
  <c r="T61" i="6"/>
  <c r="U16" i="7"/>
  <c r="T16" i="7"/>
  <c r="U71" i="7"/>
  <c r="U33" i="8"/>
  <c r="T33" i="8"/>
  <c r="Q33" i="8"/>
  <c r="P59" i="8"/>
  <c r="P67" i="8"/>
  <c r="T67" i="8" s="1"/>
  <c r="P72" i="8"/>
  <c r="U20" i="9"/>
  <c r="T20" i="9"/>
  <c r="U24" i="9"/>
  <c r="T24" i="9"/>
  <c r="P59" i="7"/>
  <c r="P67" i="7"/>
  <c r="T67" i="7" s="1"/>
  <c r="P72" i="7"/>
  <c r="T72" i="7" s="1"/>
  <c r="T89" i="7"/>
  <c r="T93" i="7"/>
  <c r="T12" i="8"/>
  <c r="P16" i="8"/>
  <c r="T16" i="8" s="1"/>
  <c r="T21" i="8"/>
  <c r="T26" i="8"/>
  <c r="P30" i="8"/>
  <c r="T30" i="8" s="1"/>
  <c r="U40" i="8"/>
  <c r="T40" i="8"/>
  <c r="T36" i="8"/>
  <c r="P40" i="8"/>
  <c r="T45" i="8"/>
  <c r="T49" i="8"/>
  <c r="P53" i="8"/>
  <c r="T58" i="8"/>
  <c r="Q59" i="8"/>
  <c r="U66" i="8"/>
  <c r="T62" i="8"/>
  <c r="P66" i="8"/>
  <c r="T66" i="8" s="1"/>
  <c r="Q67" i="8"/>
  <c r="U67" i="8" s="1"/>
  <c r="P71" i="8"/>
  <c r="Q72" i="8"/>
  <c r="U72" i="8" s="1"/>
  <c r="T88" i="8"/>
  <c r="T26" i="9"/>
  <c r="T33" i="9"/>
  <c r="U70" i="9"/>
  <c r="T70" i="9"/>
  <c r="U71" i="9"/>
  <c r="T71" i="9"/>
  <c r="U40" i="7"/>
  <c r="T40" i="7"/>
  <c r="T58" i="7"/>
  <c r="U66" i="7"/>
  <c r="T66" i="7"/>
  <c r="T62" i="7"/>
  <c r="T88" i="7"/>
  <c r="T92" i="7"/>
  <c r="T11" i="8"/>
  <c r="T15" i="8"/>
  <c r="T20" i="8"/>
  <c r="T29" i="8"/>
  <c r="T35" i="8"/>
  <c r="T39" i="8"/>
  <c r="U53" i="8"/>
  <c r="T53" i="8"/>
  <c r="T44" i="8"/>
  <c r="T48" i="8"/>
  <c r="T52" i="8"/>
  <c r="T57" i="8"/>
  <c r="T61" i="8"/>
  <c r="T65" i="8"/>
  <c r="T87" i="8"/>
  <c r="U91" i="8"/>
  <c r="T93" i="8"/>
  <c r="T11" i="9"/>
  <c r="U14" i="9"/>
  <c r="P16" i="9"/>
  <c r="T21" i="9"/>
  <c r="U29" i="9"/>
  <c r="T29" i="9"/>
  <c r="T35" i="7"/>
  <c r="U53" i="7"/>
  <c r="T53" i="7"/>
  <c r="T61" i="7"/>
  <c r="T72" i="8"/>
  <c r="U16" i="8"/>
  <c r="U35" i="8"/>
  <c r="T43" i="8"/>
  <c r="U61" i="8"/>
  <c r="E30" i="9"/>
  <c r="R30" i="9"/>
  <c r="P30" i="9"/>
  <c r="P40" i="9"/>
  <c r="T40" i="9" s="1"/>
  <c r="P53" i="9"/>
  <c r="U59" i="9"/>
  <c r="T59" i="9"/>
  <c r="Q59" i="9"/>
  <c r="U66" i="9"/>
  <c r="P66" i="9"/>
  <c r="T66" i="9" s="1"/>
  <c r="Q67" i="9"/>
  <c r="U67" i="9" s="1"/>
  <c r="P71" i="9"/>
  <c r="Q72" i="9"/>
  <c r="L112" i="6"/>
  <c r="R112" i="6" s="1"/>
  <c r="U102" i="3"/>
  <c r="T102" i="3"/>
  <c r="U106" i="3"/>
  <c r="T106" i="3"/>
  <c r="S33" i="9"/>
  <c r="T35" i="9"/>
  <c r="T39" i="9"/>
  <c r="U53" i="9"/>
  <c r="T44" i="9"/>
  <c r="T48" i="9"/>
  <c r="T52" i="9"/>
  <c r="T57" i="9"/>
  <c r="R59" i="9"/>
  <c r="T61" i="9"/>
  <c r="T65" i="9"/>
  <c r="R67" i="9"/>
  <c r="R72" i="9"/>
  <c r="T87" i="9"/>
  <c r="T91" i="9"/>
  <c r="E79" i="4"/>
  <c r="E79" i="2"/>
  <c r="S95" i="1"/>
  <c r="T113" i="1"/>
  <c r="T96" i="9"/>
  <c r="T96" i="6"/>
  <c r="T97" i="6"/>
  <c r="T98" i="6"/>
  <c r="T97" i="5"/>
  <c r="U98" i="5"/>
  <c r="T99" i="5"/>
  <c r="T100" i="5"/>
  <c r="R95" i="4"/>
  <c r="U96" i="4"/>
  <c r="T96" i="4"/>
  <c r="T101" i="3"/>
  <c r="U101" i="3"/>
  <c r="U105" i="3"/>
  <c r="T105" i="3"/>
  <c r="T53" i="9"/>
  <c r="T16" i="9"/>
  <c r="U72" i="9"/>
  <c r="U35" i="9"/>
  <c r="T43" i="9"/>
  <c r="U61" i="9"/>
  <c r="E79" i="7"/>
  <c r="T108" i="1"/>
  <c r="T109" i="1"/>
  <c r="U110" i="1"/>
  <c r="T113" i="9"/>
  <c r="T107" i="7"/>
  <c r="U108" i="7"/>
  <c r="T109" i="7"/>
  <c r="T110" i="7"/>
  <c r="U113" i="7"/>
  <c r="T109" i="6"/>
  <c r="T110" i="6"/>
  <c r="R95" i="5"/>
  <c r="S95" i="4"/>
  <c r="U113" i="4"/>
  <c r="T113" i="4"/>
  <c r="E95" i="3"/>
  <c r="U95" i="3" s="1"/>
  <c r="T104" i="3"/>
  <c r="U104" i="3"/>
  <c r="U33" i="9"/>
  <c r="E79" i="1"/>
  <c r="E79" i="3"/>
  <c r="T97" i="1"/>
  <c r="U98" i="1"/>
  <c r="T99" i="1"/>
  <c r="T100" i="1"/>
  <c r="T101" i="1"/>
  <c r="T103" i="9"/>
  <c r="T104" i="9"/>
  <c r="U105" i="9"/>
  <c r="T106" i="9"/>
  <c r="T107" i="9"/>
  <c r="T108" i="9"/>
  <c r="U109" i="9"/>
  <c r="T110" i="9"/>
  <c r="M112" i="9"/>
  <c r="S112" i="9" s="1"/>
  <c r="T98" i="8"/>
  <c r="T99" i="8"/>
  <c r="U100" i="8"/>
  <c r="T101" i="8"/>
  <c r="T102" i="8"/>
  <c r="T103" i="8"/>
  <c r="U104" i="8"/>
  <c r="T105" i="8"/>
  <c r="T106" i="8"/>
  <c r="T107" i="8"/>
  <c r="U108" i="8"/>
  <c r="T109" i="8"/>
  <c r="T110" i="8"/>
  <c r="T99" i="7"/>
  <c r="U100" i="7"/>
  <c r="T101" i="7"/>
  <c r="T102" i="7"/>
  <c r="U103" i="3"/>
  <c r="T103" i="3"/>
  <c r="U107" i="3"/>
  <c r="T107" i="3"/>
  <c r="T67" i="9"/>
  <c r="U113" i="3"/>
  <c r="T96" i="2"/>
  <c r="T97" i="2"/>
  <c r="T98" i="2"/>
  <c r="U99" i="2"/>
  <c r="T100" i="2"/>
  <c r="U101" i="2"/>
  <c r="T102" i="2"/>
  <c r="U103" i="2"/>
  <c r="T104" i="2"/>
  <c r="T105" i="2"/>
  <c r="T106" i="2"/>
  <c r="U107" i="2"/>
  <c r="T108" i="2"/>
  <c r="U109" i="2"/>
  <c r="T110" i="2"/>
  <c r="S95" i="2"/>
  <c r="U97" i="8"/>
  <c r="T102" i="5"/>
  <c r="U102" i="5"/>
  <c r="S95" i="3"/>
  <c r="M112" i="3"/>
  <c r="S112" i="3" s="1"/>
  <c r="T100" i="3"/>
  <c r="U100" i="3"/>
  <c r="E95" i="9"/>
  <c r="R95" i="8"/>
  <c r="L112" i="8"/>
  <c r="R112" i="8" s="1"/>
  <c r="U113" i="8"/>
  <c r="T113" i="8"/>
  <c r="T99" i="6"/>
  <c r="U99" i="6"/>
  <c r="T105" i="4"/>
  <c r="U105" i="4"/>
  <c r="U103" i="1"/>
  <c r="U102" i="9"/>
  <c r="T98" i="7"/>
  <c r="E95" i="7"/>
  <c r="T107" i="6"/>
  <c r="U107" i="6"/>
  <c r="E112" i="2"/>
  <c r="U95" i="2"/>
  <c r="T95" i="2"/>
  <c r="E95" i="1"/>
  <c r="U102" i="1"/>
  <c r="U101" i="9"/>
  <c r="E95" i="8"/>
  <c r="S95" i="8"/>
  <c r="M112" i="8"/>
  <c r="S112" i="8" s="1"/>
  <c r="U96" i="8"/>
  <c r="L112" i="7"/>
  <c r="R112" i="7" s="1"/>
  <c r="R95" i="7"/>
  <c r="U98" i="7"/>
  <c r="U106" i="7"/>
  <c r="E95" i="6"/>
  <c r="M112" i="6"/>
  <c r="S112" i="6" s="1"/>
  <c r="S95" i="6"/>
  <c r="U108" i="6"/>
  <c r="T110" i="5"/>
  <c r="U110" i="5"/>
  <c r="T97" i="4"/>
  <c r="U97" i="4"/>
  <c r="E95" i="4"/>
  <c r="T108" i="3"/>
  <c r="U108" i="3"/>
  <c r="E112" i="3"/>
  <c r="E95" i="5"/>
  <c r="U96" i="5"/>
  <c r="U96" i="2"/>
  <c r="U96" i="1"/>
  <c r="M112" i="7"/>
  <c r="S112" i="7" s="1"/>
  <c r="U59" i="3" l="1"/>
  <c r="T30" i="4"/>
  <c r="T24" i="2"/>
  <c r="T24" i="1"/>
  <c r="T59" i="5"/>
  <c r="T95" i="3"/>
  <c r="T30" i="6"/>
  <c r="T30" i="1"/>
  <c r="U30" i="9"/>
  <c r="T30" i="9"/>
  <c r="U95" i="1"/>
  <c r="T95" i="1"/>
  <c r="E112" i="1"/>
  <c r="U95" i="5"/>
  <c r="E112" i="5"/>
  <c r="T95" i="5"/>
  <c r="E112" i="6"/>
  <c r="U95" i="6"/>
  <c r="T95" i="6"/>
  <c r="E112" i="8"/>
  <c r="U95" i="8"/>
  <c r="T95" i="8"/>
  <c r="U112" i="3"/>
  <c r="T112" i="3"/>
  <c r="T95" i="7"/>
  <c r="E112" i="7"/>
  <c r="U95" i="7"/>
  <c r="T95" i="9"/>
  <c r="E112" i="9"/>
  <c r="U95" i="9"/>
  <c r="T95" i="4"/>
  <c r="E112" i="4"/>
  <c r="U95" i="4"/>
  <c r="U112" i="2"/>
  <c r="T112" i="2"/>
  <c r="U112" i="7" l="1"/>
  <c r="T112" i="7"/>
  <c r="T112" i="9"/>
  <c r="U112" i="9"/>
  <c r="U112" i="6"/>
  <c r="T112" i="6"/>
  <c r="T112" i="1"/>
  <c r="U112" i="1"/>
  <c r="U112" i="4"/>
  <c r="T112" i="4"/>
  <c r="T112" i="8"/>
  <c r="U112" i="8"/>
  <c r="T112" i="5"/>
  <c r="U112" i="5"/>
</calcChain>
</file>

<file path=xl/sharedStrings.xml><?xml version="1.0" encoding="utf-8"?>
<sst xmlns="http://schemas.openxmlformats.org/spreadsheetml/2006/main" count="1782" uniqueCount="133">
  <si>
    <t>Figures Finalised as at 2021/10/29</t>
  </si>
  <si>
    <t/>
  </si>
  <si>
    <t>1st Quarter Ended 30 September 2021</t>
  </si>
  <si>
    <t>CONDITIONAL GRANTS TRANSFERRED FROM NATIONAL DEPARTMENTS AND ACTUAL PAYMENTS MADE BY MUNICIPALITIES: PRELIMINARY RESULTS</t>
  </si>
  <si>
    <t>Summary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</si>
  <si>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</si>
  <si>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</si>
  <si>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</si>
  <si>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</si>
  <si>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</si>
  <si>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</si>
  <si>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1st to 1st Q</t>
  </si>
  <si>
    <t>% Changes for the 1st Q</t>
  </si>
  <si>
    <t>Approved Roll Over</t>
  </si>
  <si>
    <t>R thousands</t>
  </si>
  <si>
    <t>Division of revenue Act No. 16 of 2019</t>
  </si>
  <si>
    <t>Adjustment (Mid year)</t>
  </si>
  <si>
    <t>Other Adjustments</t>
  </si>
  <si>
    <t>Total Available 2021/22</t>
  </si>
  <si>
    <t>Approved payment schedule</t>
  </si>
  <si>
    <t>Transferred to municipalities for direct grants</t>
  </si>
  <si>
    <t>Actual expenditure National Department by 30 September 2021</t>
  </si>
  <si>
    <t>Actual expenditure by municipalities by 30 September 2021</t>
  </si>
  <si>
    <t>Actual expenditure National Department by 31 December 2021</t>
  </si>
  <si>
    <t>Actual expenditure by municipalities by 31 December 2021</t>
  </si>
  <si>
    <t>Actual expenditure National Department by 31 March 2022</t>
  </si>
  <si>
    <t>Actual expenditure by municipalities by 31 March 2022</t>
  </si>
  <si>
    <t>Actual expenditure National Department by 30 June 2022</t>
  </si>
  <si>
    <t>Actual expenditure by municipalities by 30 June 2022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</si>
  <si>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</si>
  <si>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</si>
  <si>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</si>
  <si>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</si>
  <si>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</si>
  <si>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10)</t>
  </si>
  <si>
    <t>Programme and Project Preperation Support Grant</t>
  </si>
  <si>
    <t>Local Government Financial Management Grant</t>
  </si>
  <si>
    <t>Infrastructure Skills Development Grant</t>
  </si>
  <si>
    <t>Integrated City Development Grant</t>
  </si>
  <si>
    <t>Neighbourhood Development Partnership (Schedule 5B)</t>
  </si>
  <si>
    <t>Neighbourhood Development Partnership (Schedule 6B)</t>
  </si>
  <si>
    <t>Integrated Urban Development Grant</t>
  </si>
  <si>
    <t>Sub-Total Vote</t>
  </si>
  <si>
    <t>Cooperative Governance (Vote 3)</t>
  </si>
  <si>
    <t>Municipal Systems Improvement Grant (Schedule 5B)</t>
  </si>
  <si>
    <t>Municipal Systems Improvement Grant (Schedule 6B)</t>
  </si>
  <si>
    <t>Municipal Disaster Grant</t>
  </si>
  <si>
    <t/>
  </si>
  <si>
    <t>Municipal Disaster Recovery Grant</t>
  </si>
  <si>
    <t>Municipal Demarcation Transition Grant (Schedule 5B)</t>
  </si>
  <si>
    <t>Municipal Demarcation Transition Grant (Schedule 6B)</t>
  </si>
  <si>
    <t>Transport (Vote 37)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</si>
  <si>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</si>
  <si>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</si>
  <si>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</si>
  <si>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</si>
  <si>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(Vote 6)</t>
  </si>
  <si>
    <t>Expanded Public Works Programme Integrated Grant (Municipality)</t>
  </si>
  <si>
    <t>Energy (Vote 29)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</si>
  <si>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</si>
  <si>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</si>
  <si>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</si>
  <si>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</si>
  <si>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</si>
  <si>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Affairs (Vote 38)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</si>
  <si>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</si>
  <si>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</si>
  <si>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</si>
  <si>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</si>
  <si>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</si>
  <si>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</si>
  <si>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</si>
  <si>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</si>
  <si>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</si>
  <si>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</si>
  <si>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</si>
  <si>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</si>
  <si>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</si>
  <si>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</si>
  <si>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</si>
  <si>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</si>
  <si>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31)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</si>
  <si>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</si>
  <si>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</si>
  <si>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</si>
  <si>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</si>
  <si>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Metro Informal Settlements Partnership Grant</t>
  </si>
  <si>
    <t>Sub-Total</t>
  </si>
  <si>
    <t>Municipal Infrastructure Grant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</si>
  <si>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</si>
  <si>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</si>
  <si>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</si>
  <si>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</si>
  <si>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</si>
  <si>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</si>
  <si>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2021</t>
  </si>
  <si>
    <t>Actual expenditure Provincial Department by 31 December 2021</t>
  </si>
  <si>
    <t>Actual expenditure Provincial Department by 31 March 2022</t>
  </si>
  <si>
    <t>Actual expenditure Provincial Department by 30 June 2022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</si>
  <si>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</si>
  <si>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</si>
  <si>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</si>
  <si>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</si>
  <si>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</si>
  <si>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</si>
  <si>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</si>
  <si>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</si>
  <si>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</si>
  <si>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</si>
  <si>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</si>
  <si>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</si>
  <si>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EASTERN CAPE: BUFFALO CITY (BUF)</t>
  </si>
  <si>
    <t>WESTERN CAPE: CAPE TOWN (CPT)</t>
  </si>
  <si>
    <t>GAUTENG: CITY OF EKURHULENI (EKU)</t>
  </si>
  <si>
    <t>KWAZULU-NATAL: ETHEKWINI (ETH)</t>
  </si>
  <si>
    <t>GAUTENG: CITY OF JOHANNESBURG (JHB)</t>
  </si>
  <si>
    <t>FREE STATE: MANGAUNG (MAN)</t>
  </si>
  <si>
    <t>EASTERN CAPE: NELSON MANDELA BAY (NMA)</t>
  </si>
  <si>
    <t>GAUTENG: CITY OF TSHWANE (TSH)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</si>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</sst>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0.0\%;\(0.0\%\);_(* &quot;-&quot;_)"/>
    <numFmt numFmtId="168" formatCode="_(* #,##0_);_(* \(#,##0\);_(* &quot;&quot;\-\ &quot;&quot;?_);_(@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b/>
      <sz val="10"/>
      <color indexed="8"/>
      <name val="Arial"/>
    </font>
    <font>
      <sz val="8"/>
      <color indexed="8"/>
      <name val="Arial"/>
      <family val="2"/>
    </font>
    <font>
      <b/>
      <sz val="14"/>
      <color indexed="8"/>
      <name val="Arial"/>
    </font>
    <font>
      <b/>
      <sz val="11"/>
      <color indexed="8"/>
      <name val="Arial"/>
    </font>
    <font>
      <b/>
      <sz val="10"/>
      <color indexed="8"/>
      <name val="Arial Narrow"/>
    </font>
    <font>
      <sz val="10"/>
      <color indexed="8"/>
      <name val="ARIAL NARROW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164" fontId="2" fillId="0" borderId="1" xfId="0" applyNumberFormat="1" applyFont="1" applyFill="1" applyBorder="1" applyAlignment="1" applyProtection="1">
      <alignment horizontal="left" vertical="top" wrapText="1"/>
    </xf>
    <xf numFmtId="165" fontId="2" fillId="0" borderId="1" xfId="0" applyNumberFormat="1" applyFont="1" applyFill="1" applyBorder="1" applyAlignment="1" applyProtection="1">
      <alignment horizontal="center" vertical="top" wrapText="1"/>
    </xf>
    <xf numFmtId="165" fontId="2" fillId="0" borderId="2" xfId="0" applyNumberFormat="1" applyFont="1" applyFill="1" applyBorder="1" applyAlignment="1" applyProtection="1">
      <alignment horizontal="center" vertical="top" wrapText="1"/>
    </xf>
    <xf numFmtId="166" fontId="3" fillId="0" borderId="3" xfId="0" applyNumberFormat="1" applyFont="1" applyBorder="1" applyProtection="1"/>
    <xf numFmtId="165" fontId="2" fillId="0" borderId="3" xfId="0" applyNumberFormat="1" applyFont="1" applyFill="1" applyBorder="1" applyAlignment="1" applyProtection="1">
      <alignment horizontal="center" vertical="top" wrapText="1"/>
    </xf>
    <xf numFmtId="165" fontId="2" fillId="0" borderId="4" xfId="0" applyNumberFormat="1" applyFont="1" applyFill="1" applyBorder="1" applyAlignment="1" applyProtection="1">
      <alignment horizontal="center" vertical="top" wrapText="1"/>
    </xf>
    <xf numFmtId="0" fontId="2" fillId="0" borderId="5" xfId="0" applyNumberFormat="1" applyFont="1" applyFill="1" applyBorder="1" applyAlignment="1" applyProtection="1">
      <alignment horizontal="left"/>
    </xf>
    <xf numFmtId="165" fontId="2" fillId="0" borderId="5" xfId="0" applyNumberFormat="1" applyFont="1" applyFill="1" applyBorder="1" applyAlignment="1" applyProtection="1">
      <alignment horizontal="right"/>
    </xf>
    <xf numFmtId="165" fontId="2" fillId="0" borderId="6" xfId="0" applyNumberFormat="1" applyFont="1" applyFill="1" applyBorder="1" applyAlignment="1" applyProtection="1">
      <alignment horizontal="right"/>
    </xf>
    <xf numFmtId="0" fontId="2" fillId="0" borderId="7" xfId="0" applyNumberFormat="1" applyFont="1" applyFill="1" applyBorder="1" applyAlignment="1" applyProtection="1">
      <alignment horizontal="left"/>
    </xf>
    <xf numFmtId="165" fontId="2" fillId="0" borderId="7" xfId="0" applyNumberFormat="1" applyFont="1" applyFill="1" applyBorder="1" applyAlignment="1" applyProtection="1">
      <alignment horizontal="right"/>
    </xf>
    <xf numFmtId="165" fontId="2" fillId="0" borderId="8" xfId="0" applyNumberFormat="1" applyFont="1" applyFill="1" applyBorder="1" applyAlignment="1" applyProtection="1">
      <alignment horizontal="right"/>
    </xf>
    <xf numFmtId="0" fontId="3" fillId="0" borderId="3" xfId="0" applyNumberFormat="1" applyFont="1" applyFill="1" applyBorder="1" applyAlignment="1" applyProtection="1">
      <alignment horizontal="left" indent="1"/>
    </xf>
    <xf numFmtId="165" fontId="2" fillId="0" borderId="3" xfId="0" applyNumberFormat="1" applyFont="1" applyFill="1" applyBorder="1" applyAlignment="1" applyProtection="1">
      <alignment horizontal="right"/>
    </xf>
    <xf numFmtId="165" fontId="2" fillId="0" borderId="4" xfId="0" applyNumberFormat="1" applyFont="1" applyFill="1" applyBorder="1" applyAlignment="1" applyProtection="1">
      <alignment horizontal="right"/>
    </xf>
    <xf numFmtId="0" fontId="2" fillId="0" borderId="1" xfId="0" applyNumberFormat="1" applyFont="1" applyFill="1" applyBorder="1" applyAlignment="1" applyProtection="1">
      <alignment horizontal="left" indent="1"/>
    </xf>
    <xf numFmtId="167" fontId="2" fillId="0" borderId="2" xfId="1" applyNumberFormat="1" applyFont="1" applyFill="1" applyBorder="1" applyAlignment="1" applyProtection="1">
      <alignment horizontal="right"/>
    </xf>
    <xf numFmtId="167" fontId="2" fillId="0" borderId="1" xfId="1" applyNumberFormat="1" applyFont="1" applyFill="1" applyBorder="1" applyAlignment="1" applyProtection="1">
      <alignment horizontal="right"/>
    </xf>
    <xf numFmtId="0" fontId="2" fillId="0" borderId="9" xfId="0" applyNumberFormat="1" applyFont="1" applyFill="1" applyBorder="1" applyAlignment="1" applyProtection="1">
      <alignment horizontal="centerContinuous" vertical="justify"/>
    </xf>
    <xf numFmtId="10" fontId="2" fillId="0" borderId="10" xfId="1" applyNumberFormat="1" applyFont="1" applyFill="1" applyBorder="1" applyAlignment="1" applyProtection="1">
      <alignment horizontal="right"/>
    </xf>
    <xf numFmtId="10" fontId="2" fillId="0" borderId="9" xfId="1" applyNumberFormat="1" applyFont="1" applyFill="1" applyBorder="1" applyAlignment="1" applyProtection="1">
      <alignment horizontal="right"/>
    </xf>
    <xf numFmtId="0" fontId="2" fillId="2" borderId="3" xfId="0" applyNumberFormat="1" applyFont="1" applyFill="1" applyBorder="1" applyAlignment="1" applyProtection="1">
      <alignment horizontal="left" indent="1"/>
      <protection locked="0"/>
    </xf>
    <xf numFmtId="10" fontId="2" fillId="0" borderId="4" xfId="1" applyNumberFormat="1" applyFont="1" applyFill="1" applyBorder="1" applyAlignment="1" applyProtection="1">
      <alignment horizontal="right"/>
    </xf>
    <xf numFmtId="10" fontId="2" fillId="0" borderId="3" xfId="1" applyNumberFormat="1" applyFont="1" applyFill="1" applyBorder="1" applyAlignment="1" applyProtection="1">
      <alignment horizontal="right"/>
    </xf>
    <xf numFmtId="0" fontId="2" fillId="0" borderId="1" xfId="0" applyNumberFormat="1" applyFont="1" applyFill="1" applyBorder="1" applyProtection="1"/>
    <xf numFmtId="0" fontId="2" fillId="0" borderId="9" xfId="0" applyNumberFormat="1" applyFont="1" applyFill="1" applyBorder="1" applyProtection="1"/>
    <xf numFmtId="0" fontId="2" fillId="0" borderId="0" xfId="0" applyNumberFormat="1" applyFont="1" applyFill="1" applyBorder="1" applyProtection="1"/>
    <xf numFmtId="10" fontId="2" fillId="0" borderId="0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 applyFill="1" applyBorder="1" applyProtection="1"/>
    <xf numFmtId="0" fontId="6" fillId="0" borderId="11" xfId="0" applyFont="1" applyBorder="1" applyAlignment="1">
      <alignment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6" fillId="0" borderId="12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9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4" xfId="0" applyFont="1" applyBorder="1" applyAlignment="1">
      <alignment wrapText="1"/>
    </xf>
    <xf numFmtId="168" fontId="10" fillId="0" borderId="3" xfId="0" applyNumberFormat="1" applyFont="1" applyBorder="1" applyAlignment="1">
      <alignment wrapText="1"/>
    </xf>
    <xf numFmtId="168" fontId="10" fillId="0" borderId="17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7" fontId="10" fillId="0" borderId="17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shrinkToFit="1"/>
    </xf>
    <xf numFmtId="0" fontId="11" fillId="0" borderId="4" xfId="0" applyFont="1" applyBorder="1" applyAlignment="1">
      <alignment wrapText="1"/>
    </xf>
    <xf numFmtId="167" fontId="11" fillId="0" borderId="17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shrinkToFit="1"/>
    </xf>
    <xf numFmtId="0" fontId="10" fillId="0" borderId="8" xfId="0" applyFont="1" applyBorder="1"/>
    <xf numFmtId="167" fontId="10" fillId="0" borderId="19" xfId="0" applyNumberFormat="1" applyFont="1" applyBorder="1" applyAlignment="1"/>
    <xf numFmtId="167" fontId="10" fillId="0" borderId="20" xfId="0" applyNumberFormat="1" applyFont="1" applyBorder="1" applyAlignment="1"/>
    <xf numFmtId="167" fontId="10" fillId="0" borderId="20" xfId="0" applyNumberFormat="1" applyFont="1" applyBorder="1" applyAlignment="1">
      <alignment shrinkToFit="1"/>
    </xf>
    <xf numFmtId="0" fontId="0" fillId="0" borderId="4" xfId="0" applyBorder="1"/>
    <xf numFmtId="0" fontId="10" fillId="0" borderId="21" xfId="0" applyFont="1" applyBorder="1"/>
    <xf numFmtId="167" fontId="10" fillId="0" borderId="15" xfId="0" applyNumberFormat="1" applyFont="1" applyBorder="1" applyAlignment="1"/>
    <xf numFmtId="167" fontId="10" fillId="0" borderId="16" xfId="0" applyNumberFormat="1" applyFont="1" applyBorder="1" applyAlignment="1"/>
    <xf numFmtId="167" fontId="10" fillId="0" borderId="16" xfId="0" applyNumberFormat="1" applyFont="1" applyBorder="1" applyAlignment="1">
      <alignment shrinkToFit="1"/>
    </xf>
    <xf numFmtId="0" fontId="10" fillId="0" borderId="10" xfId="0" applyFont="1" applyBorder="1"/>
    <xf numFmtId="167" fontId="10" fillId="0" borderId="23" xfId="0" applyNumberFormat="1" applyFont="1" applyBorder="1" applyAlignment="1"/>
    <xf numFmtId="167" fontId="10" fillId="0" borderId="24" xfId="0" applyNumberFormat="1" applyFont="1" applyBorder="1" applyAlignment="1"/>
    <xf numFmtId="168" fontId="0" fillId="0" borderId="4" xfId="0" applyNumberFormat="1" applyBorder="1"/>
    <xf numFmtId="168" fontId="0" fillId="0" borderId="0" xfId="0" applyNumberFormat="1"/>
    <xf numFmtId="167" fontId="10" fillId="0" borderId="24" xfId="0" applyNumberFormat="1" applyFont="1" applyBorder="1" applyAlignment="1">
      <alignment shrinkToFit="1"/>
    </xf>
    <xf numFmtId="0" fontId="2" fillId="3" borderId="25" xfId="0" applyNumberFormat="1" applyFont="1" applyFill="1" applyBorder="1" applyAlignment="1" applyProtection="1">
      <alignment horizontal="left" indent="1"/>
    </xf>
    <xf numFmtId="165" fontId="2" fillId="3" borderId="26" xfId="0" applyNumberFormat="1" applyFont="1" applyFill="1" applyBorder="1" applyAlignment="1" applyProtection="1">
      <alignment horizontal="right"/>
    </xf>
    <xf numFmtId="165" fontId="2" fillId="3" borderId="27" xfId="0" applyNumberFormat="1" applyFont="1" applyFill="1" applyBorder="1" applyAlignment="1" applyProtection="1">
      <alignment horizontal="right"/>
    </xf>
    <xf numFmtId="165" fontId="2" fillId="3" borderId="28" xfId="0" applyNumberFormat="1" applyFont="1" applyFill="1" applyBorder="1" applyAlignment="1" applyProtection="1">
      <alignment horizontal="right"/>
    </xf>
    <xf numFmtId="165" fontId="3" fillId="0" borderId="4" xfId="0" applyNumberFormat="1" applyFont="1" applyFill="1" applyBorder="1" applyAlignment="1" applyProtection="1">
      <alignment horizontal="right"/>
    </xf>
    <xf numFmtId="165" fontId="3" fillId="0" borderId="11" xfId="0" applyNumberFormat="1" applyFont="1" applyFill="1" applyBorder="1" applyAlignment="1" applyProtection="1">
      <alignment horizontal="right"/>
    </xf>
    <xf numFmtId="165" fontId="3" fillId="0" borderId="29" xfId="0" applyNumberFormat="1" applyFont="1" applyFill="1" applyBorder="1" applyAlignment="1" applyProtection="1">
      <alignment horizontal="center" vertical="center"/>
    </xf>
    <xf numFmtId="165" fontId="2" fillId="0" borderId="10" xfId="0" applyNumberFormat="1" applyFont="1" applyFill="1" applyBorder="1" applyAlignment="1" applyProtection="1">
      <alignment horizontal="center" vertical="center"/>
    </xf>
    <xf numFmtId="165" fontId="2" fillId="0" borderId="30" xfId="0" applyNumberFormat="1" applyFont="1" applyFill="1" applyBorder="1" applyAlignment="1" applyProtection="1">
      <alignment horizontal="center" vertical="center"/>
    </xf>
    <xf numFmtId="165" fontId="2" fillId="0" borderId="31" xfId="0" applyNumberFormat="1" applyFont="1" applyFill="1" applyBorder="1" applyAlignment="1" applyProtection="1">
      <alignment horizontal="center" vertical="center"/>
    </xf>
    <xf numFmtId="165" fontId="2" fillId="0" borderId="9" xfId="0" applyNumberFormat="1" applyFont="1" applyFill="1" applyBorder="1" applyAlignment="1" applyProtection="1">
      <alignment horizontal="center" vertical="center"/>
    </xf>
    <xf numFmtId="164" fontId="2" fillId="0" borderId="32" xfId="0" applyNumberFormat="1" applyFont="1" applyFill="1" applyBorder="1" applyAlignment="1" applyProtection="1">
      <alignment horizontal="left" vertical="top" wrapText="1"/>
    </xf>
    <xf numFmtId="165" fontId="2" fillId="0" borderId="32" xfId="0" applyNumberFormat="1" applyFont="1" applyFill="1" applyBorder="1" applyAlignment="1" applyProtection="1">
      <alignment horizontal="center" vertical="top" wrapText="1"/>
    </xf>
    <xf numFmtId="164" fontId="2" fillId="0" borderId="32" xfId="0" applyNumberFormat="1" applyFont="1" applyFill="1" applyBorder="1" applyAlignment="1" applyProtection="1">
      <alignment horizontal="center" vertical="top" wrapText="1"/>
    </xf>
    <xf numFmtId="49" fontId="2" fillId="0" borderId="32" xfId="0" applyNumberFormat="1" applyFont="1" applyFill="1" applyBorder="1" applyAlignment="1" applyProtection="1">
      <alignment horizontal="center" vertical="top" wrapText="1"/>
    </xf>
    <xf numFmtId="49" fontId="2" fillId="0" borderId="33" xfId="0" applyNumberFormat="1" applyFont="1" applyFill="1" applyBorder="1" applyAlignment="1" applyProtection="1">
      <alignment horizontal="center" vertical="top" wrapText="1"/>
    </xf>
    <xf numFmtId="164" fontId="2" fillId="0" borderId="3" xfId="0" applyNumberFormat="1" applyFont="1" applyFill="1" applyBorder="1" applyAlignment="1" applyProtection="1">
      <alignment horizontal="center" vertical="top" wrapText="1"/>
    </xf>
    <xf numFmtId="164" fontId="2" fillId="0" borderId="4" xfId="0" applyNumberFormat="1" applyFont="1" applyFill="1" applyBorder="1" applyAlignment="1" applyProtection="1">
      <alignment horizontal="center" vertical="top" wrapText="1"/>
    </xf>
    <xf numFmtId="0" fontId="2" fillId="0" borderId="34" xfId="0" applyNumberFormat="1" applyFont="1" applyFill="1" applyBorder="1" applyAlignment="1" applyProtection="1">
      <alignment horizontal="left"/>
    </xf>
    <xf numFmtId="165" fontId="2" fillId="0" borderId="22" xfId="0" applyNumberFormat="1" applyFont="1" applyFill="1" applyBorder="1" applyAlignment="1" applyProtection="1">
      <alignment horizontal="right"/>
    </xf>
    <xf numFmtId="167" fontId="2" fillId="0" borderId="21" xfId="1" applyNumberFormat="1" applyFont="1" applyFill="1" applyBorder="1" applyAlignment="1" applyProtection="1">
      <alignment horizontal="right"/>
    </xf>
    <xf numFmtId="167" fontId="2" fillId="0" borderId="22" xfId="1" applyNumberFormat="1" applyFont="1" applyFill="1" applyBorder="1" applyAlignment="1" applyProtection="1">
      <alignment horizontal="right"/>
    </xf>
    <xf numFmtId="0" fontId="2" fillId="0" borderId="32" xfId="0" applyNumberFormat="1" applyFont="1" applyFill="1" applyBorder="1" applyAlignment="1" applyProtection="1">
      <alignment horizontal="left" indent="1"/>
    </xf>
    <xf numFmtId="167" fontId="2" fillId="0" borderId="4" xfId="1" applyNumberFormat="1" applyFont="1" applyFill="1" applyBorder="1" applyAlignment="1" applyProtection="1">
      <alignment horizontal="right"/>
    </xf>
    <xf numFmtId="167" fontId="2" fillId="0" borderId="3" xfId="1" applyNumberFormat="1" applyFont="1" applyFill="1" applyBorder="1" applyAlignment="1" applyProtection="1">
      <alignment horizontal="right"/>
    </xf>
    <xf numFmtId="0" fontId="2" fillId="0" borderId="3" xfId="0" applyNumberFormat="1" applyFont="1" applyFill="1" applyBorder="1" applyAlignment="1" applyProtection="1">
      <alignment horizontal="left" indent="1"/>
    </xf>
    <xf numFmtId="169" fontId="11" fillId="0" borderId="3" xfId="0" applyNumberFormat="1" applyFont="1" applyBorder="1" applyAlignment="1">
      <alignment wrapText="1"/>
    </xf>
    <xf numFmtId="169" fontId="11" fillId="0" borderId="17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0" fillId="0" borderId="7" xfId="0" applyNumberFormat="1" applyFont="1" applyBorder="1" applyAlignment="1"/>
    <xf numFmtId="169" fontId="10" fillId="0" borderId="19" xfId="0" applyNumberFormat="1" applyFont="1" applyBorder="1" applyAlignment="1"/>
    <xf numFmtId="169" fontId="10" fillId="0" borderId="20" xfId="0" applyNumberFormat="1" applyFont="1" applyBorder="1" applyAlignment="1"/>
    <xf numFmtId="169" fontId="10" fillId="0" borderId="3" xfId="0" applyNumberFormat="1" applyFont="1" applyBorder="1" applyAlignment="1">
      <alignment wrapText="1"/>
    </xf>
    <xf numFmtId="169" fontId="10" fillId="0" borderId="17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22" xfId="0" applyNumberFormat="1" applyFont="1" applyBorder="1" applyAlignment="1"/>
    <xf numFmtId="169" fontId="10" fillId="0" borderId="15" xfId="0" applyNumberFormat="1" applyFont="1" applyBorder="1" applyAlignment="1"/>
    <xf numFmtId="169" fontId="10" fillId="0" borderId="16" xfId="0" applyNumberFormat="1" applyFont="1" applyBorder="1" applyAlignment="1"/>
    <xf numFmtId="169" fontId="10" fillId="0" borderId="9" xfId="0" applyNumberFormat="1" applyFont="1" applyBorder="1" applyAlignment="1"/>
    <xf numFmtId="169" fontId="10" fillId="0" borderId="23" xfId="0" applyNumberFormat="1" applyFont="1" applyBorder="1" applyAlignment="1"/>
    <xf numFmtId="169" fontId="10" fillId="0" borderId="24" xfId="0" applyNumberFormat="1" applyFont="1" applyBorder="1" applyAlignment="1"/>
    <xf numFmtId="169" fontId="2" fillId="0" borderId="3" xfId="0" applyNumberFormat="1" applyFont="1" applyFill="1" applyBorder="1" applyAlignment="1" applyProtection="1">
      <alignment horizontal="center" vertical="top" wrapText="1"/>
    </xf>
    <xf numFmtId="169" fontId="2" fillId="0" borderId="4" xfId="0" applyNumberFormat="1" applyFont="1" applyFill="1" applyBorder="1" applyAlignment="1" applyProtection="1">
      <alignment horizontal="center" vertical="top" wrapText="1"/>
    </xf>
    <xf numFmtId="169" fontId="2" fillId="0" borderId="5" xfId="0" applyNumberFormat="1" applyFont="1" applyFill="1" applyBorder="1" applyAlignment="1" applyProtection="1">
      <alignment horizontal="right"/>
    </xf>
    <xf numFmtId="169" fontId="2" fillId="0" borderId="6" xfId="0" applyNumberFormat="1" applyFont="1" applyFill="1" applyBorder="1" applyAlignment="1" applyProtection="1">
      <alignment horizontal="right"/>
    </xf>
    <xf numFmtId="169" fontId="2" fillId="0" borderId="7" xfId="0" applyNumberFormat="1" applyFont="1" applyFill="1" applyBorder="1" applyAlignment="1" applyProtection="1">
      <alignment horizontal="right"/>
    </xf>
    <xf numFmtId="169" fontId="2" fillId="0" borderId="8" xfId="0" applyNumberFormat="1" applyFont="1" applyFill="1" applyBorder="1" applyAlignment="1" applyProtection="1">
      <alignment horizontal="right"/>
    </xf>
    <xf numFmtId="169" fontId="2" fillId="0" borderId="3" xfId="0" applyNumberFormat="1" applyFont="1" applyFill="1" applyBorder="1" applyAlignment="1" applyProtection="1">
      <alignment horizontal="right"/>
    </xf>
    <xf numFmtId="169" fontId="3" fillId="0" borderId="3" xfId="0" applyNumberFormat="1" applyFont="1" applyFill="1" applyBorder="1" applyAlignment="1" applyProtection="1">
      <alignment horizontal="right"/>
      <protection locked="0"/>
    </xf>
    <xf numFmtId="169" fontId="2" fillId="0" borderId="4" xfId="0" applyNumberFormat="1" applyFont="1" applyFill="1" applyBorder="1" applyAlignment="1" applyProtection="1">
      <alignment horizontal="right"/>
    </xf>
    <xf numFmtId="169" fontId="2" fillId="0" borderId="34" xfId="0" applyNumberFormat="1" applyFont="1" applyFill="1" applyBorder="1" applyAlignment="1" applyProtection="1">
      <alignment horizontal="right"/>
    </xf>
    <xf numFmtId="169" fontId="2" fillId="0" borderId="22" xfId="0" applyNumberFormat="1" applyFont="1" applyFill="1" applyBorder="1" applyAlignment="1" applyProtection="1">
      <alignment horizontal="right"/>
    </xf>
    <xf numFmtId="169" fontId="2" fillId="0" borderId="32" xfId="0" applyNumberFormat="1" applyFont="1" applyFill="1" applyBorder="1" applyAlignment="1" applyProtection="1">
      <alignment horizontal="right"/>
    </xf>
    <xf numFmtId="169" fontId="2" fillId="0" borderId="1" xfId="0" applyNumberFormat="1" applyFont="1" applyFill="1" applyBorder="1" applyAlignment="1" applyProtection="1">
      <alignment horizontal="right"/>
    </xf>
    <xf numFmtId="169" fontId="2" fillId="0" borderId="2" xfId="0" applyNumberFormat="1" applyFont="1" applyFill="1" applyBorder="1" applyAlignment="1" applyProtection="1">
      <alignment horizontal="right"/>
    </xf>
    <xf numFmtId="169" fontId="2" fillId="0" borderId="9" xfId="0" applyNumberFormat="1" applyFont="1" applyFill="1" applyBorder="1" applyAlignment="1" applyProtection="1">
      <alignment horizontal="right"/>
    </xf>
    <xf numFmtId="169" fontId="2" fillId="0" borderId="10" xfId="0" applyNumberFormat="1" applyFont="1" applyFill="1" applyBorder="1" applyAlignment="1" applyProtection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3" fillId="0" borderId="3" xfId="0" applyNumberFormat="1" applyFont="1" applyFill="1" applyBorder="1" applyAlignment="1" applyProtection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Fill="1" applyBorder="1" applyProtection="1"/>
    <xf numFmtId="169" fontId="2" fillId="0" borderId="1" xfId="0" applyNumberFormat="1" applyFont="1" applyFill="1" applyBorder="1" applyProtection="1"/>
    <xf numFmtId="169" fontId="2" fillId="0" borderId="10" xfId="0" applyNumberFormat="1" applyFont="1" applyFill="1" applyBorder="1" applyProtection="1"/>
    <xf numFmtId="169" fontId="2" fillId="0" borderId="0" xfId="0" applyNumberFormat="1" applyFont="1" applyFill="1" applyBorder="1" applyProtection="1"/>
    <xf numFmtId="165" fontId="2" fillId="0" borderId="10" xfId="0" applyNumberFormat="1" applyFont="1" applyFill="1" applyBorder="1" applyAlignment="1" applyProtection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6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tabSelected="1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341312000</v>
      </c>
      <c r="C9" s="92">
        <v>0</v>
      </c>
      <c r="D9" s="92"/>
      <c r="E9" s="92">
        <f>$B9       +$C9       +$D9</f>
        <v>341312000</v>
      </c>
      <c r="F9" s="93">
        <v>341312000</v>
      </c>
      <c r="G9" s="94">
        <v>113879000</v>
      </c>
      <c r="H9" s="93">
        <v>1478000</v>
      </c>
      <c r="I9" s="94">
        <v>6645</v>
      </c>
      <c r="J9" s="93"/>
      <c r="K9" s="94"/>
      <c r="L9" s="93"/>
      <c r="M9" s="94"/>
      <c r="N9" s="93"/>
      <c r="O9" s="94"/>
      <c r="P9" s="93">
        <f>$H9       +$J9       +$L9       +$N9</f>
        <v>1478000</v>
      </c>
      <c r="Q9" s="94">
        <f>$I9       +$K9       +$M9       +$O9</f>
        <v>6645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0.43303487717982375</v>
      </c>
      <c r="U9" s="50">
        <f>IF(($E9       =0),0,(($Q9       /$E9       )*100))</f>
        <v>1.9468990249390588E-3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10200000</v>
      </c>
      <c r="C10" s="92">
        <v>0</v>
      </c>
      <c r="D10" s="92"/>
      <c r="E10" s="92">
        <f t="shared" ref="E10:E16" si="0">$B10      +$C10      +$D10</f>
        <v>10200000</v>
      </c>
      <c r="F10" s="93">
        <v>10200000</v>
      </c>
      <c r="G10" s="94">
        <v>10200000</v>
      </c>
      <c r="H10" s="93">
        <v>1492000</v>
      </c>
      <c r="I10" s="94">
        <v>696992</v>
      </c>
      <c r="J10" s="93"/>
      <c r="K10" s="94"/>
      <c r="L10" s="93"/>
      <c r="M10" s="94"/>
      <c r="N10" s="93"/>
      <c r="O10" s="94"/>
      <c r="P10" s="93">
        <f t="shared" ref="P10:P16" si="1">$H10      +$J10      +$L10      +$N10</f>
        <v>1492000</v>
      </c>
      <c r="Q10" s="94">
        <f t="shared" ref="Q10:Q16" si="2">$I10      +$K10      +$M10      +$O10</f>
        <v>696992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14.627450980392156</v>
      </c>
      <c r="U10" s="50">
        <f t="shared" ref="U10:U15" si="6">IF(($E10      =0),0,(($Q10      /$E10      )*100))</f>
        <v>6.8332549019607853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74000000</v>
      </c>
      <c r="C11" s="92">
        <v>0</v>
      </c>
      <c r="D11" s="92"/>
      <c r="E11" s="92">
        <f t="shared" si="0"/>
        <v>74000000</v>
      </c>
      <c r="F11" s="93">
        <v>74000000</v>
      </c>
      <c r="G11" s="94">
        <v>42000000</v>
      </c>
      <c r="H11" s="93">
        <v>11514000</v>
      </c>
      <c r="I11" s="94">
        <v>3218613</v>
      </c>
      <c r="J11" s="93"/>
      <c r="K11" s="94"/>
      <c r="L11" s="93"/>
      <c r="M11" s="94"/>
      <c r="N11" s="93"/>
      <c r="O11" s="94"/>
      <c r="P11" s="93">
        <f t="shared" si="1"/>
        <v>11514000</v>
      </c>
      <c r="Q11" s="94">
        <f t="shared" si="2"/>
        <v>3218613</v>
      </c>
      <c r="R11" s="48">
        <f t="shared" si="3"/>
        <v>0</v>
      </c>
      <c r="S11" s="49">
        <f t="shared" si="4"/>
        <v>0</v>
      </c>
      <c r="T11" s="48">
        <f t="shared" si="5"/>
        <v>15.559459459459459</v>
      </c>
      <c r="U11" s="50">
        <f t="shared" si="6"/>
        <v>4.3494770270270271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285013000</v>
      </c>
      <c r="C13" s="92">
        <v>0</v>
      </c>
      <c r="D13" s="92"/>
      <c r="E13" s="92">
        <f t="shared" si="0"/>
        <v>285013000</v>
      </c>
      <c r="F13" s="93">
        <v>285013000</v>
      </c>
      <c r="G13" s="94">
        <v>128867000</v>
      </c>
      <c r="H13" s="93">
        <v>8752000</v>
      </c>
      <c r="I13" s="94">
        <v>1161042</v>
      </c>
      <c r="J13" s="93"/>
      <c r="K13" s="94"/>
      <c r="L13" s="93"/>
      <c r="M13" s="94"/>
      <c r="N13" s="93"/>
      <c r="O13" s="94"/>
      <c r="P13" s="93">
        <f t="shared" si="1"/>
        <v>8752000</v>
      </c>
      <c r="Q13" s="94">
        <f t="shared" si="2"/>
        <v>1161042</v>
      </c>
      <c r="R13" s="48">
        <f t="shared" si="3"/>
        <v>0</v>
      </c>
      <c r="S13" s="49">
        <f t="shared" si="4"/>
        <v>0</v>
      </c>
      <c r="T13" s="48">
        <f t="shared" si="5"/>
        <v>3.0707371242715245</v>
      </c>
      <c r="U13" s="50">
        <f t="shared" si="6"/>
        <v>0.4073645763526576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27100000</v>
      </c>
      <c r="C14" s="92">
        <v>0</v>
      </c>
      <c r="D14" s="92"/>
      <c r="E14" s="92">
        <f t="shared" si="0"/>
        <v>27100000</v>
      </c>
      <c r="F14" s="93">
        <v>27100000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737625000</v>
      </c>
      <c r="C16" s="95">
        <f>SUM(C9:C15)</f>
        <v>0</v>
      </c>
      <c r="D16" s="95"/>
      <c r="E16" s="95">
        <f t="shared" si="0"/>
        <v>737625000</v>
      </c>
      <c r="F16" s="96">
        <f t="shared" ref="F16:O16" si="7">SUM(F9:F15)</f>
        <v>737625000</v>
      </c>
      <c r="G16" s="97">
        <f t="shared" si="7"/>
        <v>294946000</v>
      </c>
      <c r="H16" s="96">
        <f t="shared" si="7"/>
        <v>23236000</v>
      </c>
      <c r="I16" s="97">
        <f t="shared" si="7"/>
        <v>5083292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23236000</v>
      </c>
      <c r="Q16" s="97">
        <f t="shared" si="2"/>
        <v>5083292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3.2702579078850142</v>
      </c>
      <c r="U16" s="54">
        <f>IF((SUM($E9:$E13)+$E15)=0,0,(Q16/(SUM($E9:$E13)+$E15)*100))</f>
        <v>0.71542760634741909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1260000</v>
      </c>
      <c r="C19" s="92">
        <v>0</v>
      </c>
      <c r="D19" s="92"/>
      <c r="E19" s="92">
        <f t="shared" si="8"/>
        <v>1260000</v>
      </c>
      <c r="F19" s="93">
        <v>1260000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1260000</v>
      </c>
      <c r="C24" s="95">
        <f>SUM(C18:C23)</f>
        <v>0</v>
      </c>
      <c r="D24" s="95"/>
      <c r="E24" s="95">
        <f t="shared" si="8"/>
        <v>1260000</v>
      </c>
      <c r="F24" s="96">
        <f t="shared" ref="F24:O24" si="15">SUM(F18:F23)</f>
        <v>1260000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5938961000</v>
      </c>
      <c r="C28" s="92">
        <v>0</v>
      </c>
      <c r="D28" s="92"/>
      <c r="E28" s="92">
        <f>$B28      +$C28      +$D28</f>
        <v>5938961000</v>
      </c>
      <c r="F28" s="93">
        <v>5938961000</v>
      </c>
      <c r="G28" s="94">
        <v>2007379000</v>
      </c>
      <c r="H28" s="93">
        <v>480203000</v>
      </c>
      <c r="I28" s="94">
        <v>112013603</v>
      </c>
      <c r="J28" s="93"/>
      <c r="K28" s="94"/>
      <c r="L28" s="93"/>
      <c r="M28" s="94"/>
      <c r="N28" s="93"/>
      <c r="O28" s="94"/>
      <c r="P28" s="93">
        <f>$H28      +$J28      +$L28      +$N28</f>
        <v>480203000</v>
      </c>
      <c r="Q28" s="94">
        <f>$I28      +$K28      +$M28      +$O28</f>
        <v>112013603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8.0856398955979003</v>
      </c>
      <c r="U28" s="50">
        <f>IF(($E28      =0),0,(($Q28      /$E28      )*100))</f>
        <v>1.8860807976344682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5938961000</v>
      </c>
      <c r="C30" s="95">
        <f>SUM(C26:C29)</f>
        <v>0</v>
      </c>
      <c r="D30" s="95"/>
      <c r="E30" s="95">
        <f>$B30      +$C30      +$D30</f>
        <v>5938961000</v>
      </c>
      <c r="F30" s="96">
        <f t="shared" ref="F30:O30" si="16">SUM(F26:F29)</f>
        <v>5938961000</v>
      </c>
      <c r="G30" s="97">
        <f t="shared" si="16"/>
        <v>2007379000</v>
      </c>
      <c r="H30" s="96">
        <f t="shared" si="16"/>
        <v>480203000</v>
      </c>
      <c r="I30" s="97">
        <f t="shared" si="16"/>
        <v>112013603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480203000</v>
      </c>
      <c r="Q30" s="97">
        <f>$I30      +$K30      +$M30      +$O30</f>
        <v>112013603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8.0856398955979003</v>
      </c>
      <c r="U30" s="54">
        <f>IF($E30   =0,0,($Q30   /$E30   )*100)</f>
        <v>1.8860807976344682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195424000</v>
      </c>
      <c r="C32" s="92">
        <v>0</v>
      </c>
      <c r="D32" s="92"/>
      <c r="E32" s="92">
        <f>$B32      +$C32      +$D32</f>
        <v>195424000</v>
      </c>
      <c r="F32" s="93">
        <v>195424000</v>
      </c>
      <c r="G32" s="94">
        <v>48858000</v>
      </c>
      <c r="H32" s="93">
        <v>90128000</v>
      </c>
      <c r="I32" s="94">
        <v>17993500</v>
      </c>
      <c r="J32" s="93"/>
      <c r="K32" s="94"/>
      <c r="L32" s="93"/>
      <c r="M32" s="94"/>
      <c r="N32" s="93"/>
      <c r="O32" s="94"/>
      <c r="P32" s="93">
        <f>$H32      +$J32      +$L32      +$N32</f>
        <v>90128000</v>
      </c>
      <c r="Q32" s="94">
        <f>$I32      +$K32      +$M32      +$O32</f>
        <v>17993500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46.119207466841331</v>
      </c>
      <c r="U32" s="50">
        <f>IF(($E32      =0),0,(($Q32      /$E32      )*100))</f>
        <v>9.2074156705419998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195424000</v>
      </c>
      <c r="C33" s="95">
        <f>C32</f>
        <v>0</v>
      </c>
      <c r="D33" s="95"/>
      <c r="E33" s="95">
        <f>$B33      +$C33      +$D33</f>
        <v>195424000</v>
      </c>
      <c r="F33" s="96">
        <f t="shared" ref="F33:O33" si="17">F32</f>
        <v>195424000</v>
      </c>
      <c r="G33" s="97">
        <f t="shared" si="17"/>
        <v>48858000</v>
      </c>
      <c r="H33" s="96">
        <f t="shared" si="17"/>
        <v>90128000</v>
      </c>
      <c r="I33" s="97">
        <f t="shared" si="17"/>
        <v>17993500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90128000</v>
      </c>
      <c r="Q33" s="97">
        <f>$I33      +$K33      +$M33      +$O33</f>
        <v>17993500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46.119207466841331</v>
      </c>
      <c r="U33" s="54">
        <f>IF($E33   =0,0,($Q33   /$E33   )*100)</f>
        <v>9.2074156705419998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194555000</v>
      </c>
      <c r="C36" s="92">
        <v>0</v>
      </c>
      <c r="D36" s="92"/>
      <c r="E36" s="92">
        <f t="shared" si="18"/>
        <v>194555000</v>
      </c>
      <c r="F36" s="93">
        <v>194555000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58000000</v>
      </c>
      <c r="C38" s="92">
        <v>0</v>
      </c>
      <c r="D38" s="92"/>
      <c r="E38" s="92">
        <f t="shared" si="18"/>
        <v>58000000</v>
      </c>
      <c r="F38" s="93">
        <v>58000000</v>
      </c>
      <c r="G38" s="94">
        <v>13000000</v>
      </c>
      <c r="H38" s="93">
        <v>7213000</v>
      </c>
      <c r="I38" s="94">
        <v>2467193</v>
      </c>
      <c r="J38" s="93"/>
      <c r="K38" s="94"/>
      <c r="L38" s="93"/>
      <c r="M38" s="94"/>
      <c r="N38" s="93"/>
      <c r="O38" s="94"/>
      <c r="P38" s="93">
        <f t="shared" si="19"/>
        <v>7213000</v>
      </c>
      <c r="Q38" s="94">
        <f t="shared" si="20"/>
        <v>2467193</v>
      </c>
      <c r="R38" s="48">
        <f t="shared" si="21"/>
        <v>0</v>
      </c>
      <c r="S38" s="49">
        <f t="shared" si="22"/>
        <v>0</v>
      </c>
      <c r="T38" s="48">
        <f t="shared" si="23"/>
        <v>12.436206896551724</v>
      </c>
      <c r="U38" s="50">
        <f t="shared" si="24"/>
        <v>4.2537810344827589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252555000</v>
      </c>
      <c r="C40" s="95">
        <f>SUM(C35:C39)</f>
        <v>0</v>
      </c>
      <c r="D40" s="95"/>
      <c r="E40" s="95">
        <f t="shared" si="18"/>
        <v>252555000</v>
      </c>
      <c r="F40" s="96">
        <f t="shared" ref="F40:O40" si="25">SUM(F35:F39)</f>
        <v>252555000</v>
      </c>
      <c r="G40" s="97">
        <f t="shared" si="25"/>
        <v>13000000</v>
      </c>
      <c r="H40" s="96">
        <f t="shared" si="25"/>
        <v>7213000</v>
      </c>
      <c r="I40" s="97">
        <f t="shared" si="25"/>
        <v>2467193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7213000</v>
      </c>
      <c r="Q40" s="97">
        <f t="shared" si="20"/>
        <v>2467193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12.436206896551724</v>
      </c>
      <c r="U40" s="54">
        <f>IF((+$E35+$E38) =0,0,(Q40   /(+$E35+$E38) )*100)</f>
        <v>4.2537810344827589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3945447000</v>
      </c>
      <c r="C65" s="92">
        <v>0</v>
      </c>
      <c r="D65" s="92"/>
      <c r="E65" s="92">
        <f t="shared" si="35"/>
        <v>3945447000</v>
      </c>
      <c r="F65" s="93">
        <v>3945447000</v>
      </c>
      <c r="G65" s="94">
        <v>962072000</v>
      </c>
      <c r="H65" s="93">
        <v>259681000</v>
      </c>
      <c r="I65" s="94">
        <v>192536275</v>
      </c>
      <c r="J65" s="93"/>
      <c r="K65" s="94"/>
      <c r="L65" s="93"/>
      <c r="M65" s="94"/>
      <c r="N65" s="93"/>
      <c r="O65" s="94"/>
      <c r="P65" s="93">
        <f t="shared" si="36"/>
        <v>259681000</v>
      </c>
      <c r="Q65" s="94">
        <f t="shared" si="37"/>
        <v>192536275</v>
      </c>
      <c r="R65" s="48">
        <f t="shared" si="38"/>
        <v>0</v>
      </c>
      <c r="S65" s="49">
        <f t="shared" si="39"/>
        <v>0</v>
      </c>
      <c r="T65" s="48">
        <f t="shared" si="40"/>
        <v>6.5817890849883414</v>
      </c>
      <c r="U65" s="50">
        <f t="shared" si="41"/>
        <v>4.8799610031512275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3945447000</v>
      </c>
      <c r="C66" s="95">
        <f>SUM(C61:C65)</f>
        <v>0</v>
      </c>
      <c r="D66" s="95"/>
      <c r="E66" s="95">
        <f t="shared" si="35"/>
        <v>3945447000</v>
      </c>
      <c r="F66" s="96">
        <f t="shared" ref="F66:O66" si="42">SUM(F61:F65)</f>
        <v>3945447000</v>
      </c>
      <c r="G66" s="97">
        <f t="shared" si="42"/>
        <v>962072000</v>
      </c>
      <c r="H66" s="96">
        <f t="shared" si="42"/>
        <v>259681000</v>
      </c>
      <c r="I66" s="97">
        <f t="shared" si="42"/>
        <v>192536275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259681000</v>
      </c>
      <c r="Q66" s="97">
        <f t="shared" si="37"/>
        <v>192536275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6.5817890849883414</v>
      </c>
      <c r="U66" s="54">
        <f>IF((+$E61+$E63+$E65) =0,0,(Q66  /(+$E61+$E63+$E65) )*100)</f>
        <v>4.8799610031512275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11071272000</v>
      </c>
      <c r="C67" s="104">
        <f>SUM(C9:C15,C18:C23,C26:C29,C32,C35:C39,C42:C52,C55:C58,C61:C65)</f>
        <v>0</v>
      </c>
      <c r="D67" s="104"/>
      <c r="E67" s="104">
        <f t="shared" si="35"/>
        <v>11071272000</v>
      </c>
      <c r="F67" s="105">
        <f t="shared" ref="F67:O67" si="43">SUM(F9:F15,F18:F23,F26:F29,F32,F35:F39,F42:F52,F55:F58,F61:F65)</f>
        <v>11071272000</v>
      </c>
      <c r="G67" s="106">
        <f t="shared" si="43"/>
        <v>3326255000</v>
      </c>
      <c r="H67" s="105">
        <f t="shared" si="43"/>
        <v>860461000</v>
      </c>
      <c r="I67" s="106">
        <f t="shared" si="43"/>
        <v>330093863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860461000</v>
      </c>
      <c r="Q67" s="106">
        <f t="shared" si="37"/>
        <v>330093863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7.9317172176395001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3.0428005180876698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11071272000</v>
      </c>
      <c r="C72" s="104">
        <f>SUM(C9:C15,C18:C23,C26:C29,C32,C35:C39,C42:C52,C55:C58,C61:C65,C69)</f>
        <v>0</v>
      </c>
      <c r="D72" s="104"/>
      <c r="E72" s="104">
        <f>$B72      +$C72      +$D72</f>
        <v>11071272000</v>
      </c>
      <c r="F72" s="105">
        <f t="shared" ref="F72:O72" si="46">SUM(F9:F15,F18:F23,F26:F29,F32,F35:F39,F42:F52,F55:F58,F61:F65,F69)</f>
        <v>11071272000</v>
      </c>
      <c r="G72" s="106">
        <f t="shared" si="46"/>
        <v>3326255000</v>
      </c>
      <c r="H72" s="105">
        <f t="shared" si="46"/>
        <v>860461000</v>
      </c>
      <c r="I72" s="106">
        <f t="shared" si="46"/>
        <v>330093863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860461000</v>
      </c>
      <c r="Q72" s="106">
        <f>$I72      +$K72      +$M72      +$O72</f>
        <v>330093863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7.9317172176395001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3.0428005180876698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119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120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121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125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126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127</v>
      </c>
    </row>
    <row r="116" spans="1:23" x14ac:dyDescent="0.2">
      <c r="A116" s="29" t="s">
        <v>128</v>
      </c>
    </row>
    <row r="117" spans="1:23" x14ac:dyDescent="0.2">
      <c r="A117" s="29" t="s">
        <v>129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132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8941000</v>
      </c>
      <c r="C9" s="92">
        <v>0</v>
      </c>
      <c r="D9" s="92"/>
      <c r="E9" s="92">
        <f>$B9       +$C9       +$D9</f>
        <v>8941000</v>
      </c>
      <c r="F9" s="93">
        <v>8941000</v>
      </c>
      <c r="G9" s="94">
        <v>2980000</v>
      </c>
      <c r="H9" s="93"/>
      <c r="I9" s="94">
        <v>6645</v>
      </c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6645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7.4320545800246052E-2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1000000</v>
      </c>
      <c r="C10" s="92">
        <v>0</v>
      </c>
      <c r="D10" s="92"/>
      <c r="E10" s="92">
        <f t="shared" ref="E10:E16" si="0">$B10      +$C10      +$D10</f>
        <v>1000000</v>
      </c>
      <c r="F10" s="93">
        <v>1000000</v>
      </c>
      <c r="G10" s="94">
        <v>1000000</v>
      </c>
      <c r="H10" s="93">
        <v>161000</v>
      </c>
      <c r="I10" s="94">
        <v>110499</v>
      </c>
      <c r="J10" s="93"/>
      <c r="K10" s="94"/>
      <c r="L10" s="93"/>
      <c r="M10" s="94"/>
      <c r="N10" s="93"/>
      <c r="O10" s="94"/>
      <c r="P10" s="93">
        <f t="shared" ref="P10:P16" si="1">$H10      +$J10      +$L10      +$N10</f>
        <v>161000</v>
      </c>
      <c r="Q10" s="94">
        <f t="shared" ref="Q10:Q16" si="2">$I10      +$K10      +$M10      +$O10</f>
        <v>110499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16.100000000000001</v>
      </c>
      <c r="U10" s="50">
        <f t="shared" ref="U10:U15" si="6">IF(($E10      =0),0,(($Q10      /$E10      )*100))</f>
        <v>11.049899999999999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10500000</v>
      </c>
      <c r="C11" s="92">
        <v>0</v>
      </c>
      <c r="D11" s="92"/>
      <c r="E11" s="92">
        <f t="shared" si="0"/>
        <v>10500000</v>
      </c>
      <c r="F11" s="93">
        <v>10500000</v>
      </c>
      <c r="G11" s="94">
        <v>5500000</v>
      </c>
      <c r="H11" s="93">
        <v>2416000</v>
      </c>
      <c r="I11" s="94">
        <v>1208851</v>
      </c>
      <c r="J11" s="93"/>
      <c r="K11" s="94"/>
      <c r="L11" s="93"/>
      <c r="M11" s="94"/>
      <c r="N11" s="93"/>
      <c r="O11" s="94"/>
      <c r="P11" s="93">
        <f t="shared" si="1"/>
        <v>2416000</v>
      </c>
      <c r="Q11" s="94">
        <f t="shared" si="2"/>
        <v>1208851</v>
      </c>
      <c r="R11" s="48">
        <f t="shared" si="3"/>
        <v>0</v>
      </c>
      <c r="S11" s="49">
        <f t="shared" si="4"/>
        <v>0</v>
      </c>
      <c r="T11" s="48">
        <f t="shared" si="5"/>
        <v>23.009523809523809</v>
      </c>
      <c r="U11" s="50">
        <f t="shared" si="6"/>
        <v>11.512866666666667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9000000</v>
      </c>
      <c r="C13" s="92">
        <v>0</v>
      </c>
      <c r="D13" s="92"/>
      <c r="E13" s="92">
        <f t="shared" si="0"/>
        <v>9000000</v>
      </c>
      <c r="F13" s="93">
        <v>9000000</v>
      </c>
      <c r="G13" s="94">
        <v>3000000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3000000</v>
      </c>
      <c r="C14" s="92">
        <v>0</v>
      </c>
      <c r="D14" s="92"/>
      <c r="E14" s="92">
        <f t="shared" si="0"/>
        <v>3000000</v>
      </c>
      <c r="F14" s="93">
        <v>3000000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32441000</v>
      </c>
      <c r="C16" s="95">
        <f>SUM(C9:C15)</f>
        <v>0</v>
      </c>
      <c r="D16" s="95"/>
      <c r="E16" s="95">
        <f t="shared" si="0"/>
        <v>32441000</v>
      </c>
      <c r="F16" s="96">
        <f t="shared" ref="F16:O16" si="7">SUM(F9:F15)</f>
        <v>32441000</v>
      </c>
      <c r="G16" s="97">
        <f t="shared" si="7"/>
        <v>12480000</v>
      </c>
      <c r="H16" s="96">
        <f t="shared" si="7"/>
        <v>2577000</v>
      </c>
      <c r="I16" s="97">
        <f t="shared" si="7"/>
        <v>1325995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2577000</v>
      </c>
      <c r="Q16" s="97">
        <f t="shared" si="2"/>
        <v>1325995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8.753099419177337</v>
      </c>
      <c r="U16" s="54">
        <f>IF((SUM($E9:$E13)+$E15)=0,0,(Q16/(SUM($E9:$E13)+$E15)*100))</f>
        <v>4.5039061173193851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7300000</v>
      </c>
      <c r="C32" s="92">
        <v>0</v>
      </c>
      <c r="D32" s="92"/>
      <c r="E32" s="92">
        <f>$B32      +$C32      +$D32</f>
        <v>7300000</v>
      </c>
      <c r="F32" s="93">
        <v>7300000</v>
      </c>
      <c r="G32" s="94">
        <v>1825000</v>
      </c>
      <c r="H32" s="93">
        <v>2583000</v>
      </c>
      <c r="I32" s="94">
        <v>70330</v>
      </c>
      <c r="J32" s="93"/>
      <c r="K32" s="94"/>
      <c r="L32" s="93"/>
      <c r="M32" s="94"/>
      <c r="N32" s="93"/>
      <c r="O32" s="94"/>
      <c r="P32" s="93">
        <f>$H32      +$J32      +$L32      +$N32</f>
        <v>2583000</v>
      </c>
      <c r="Q32" s="94">
        <f>$I32      +$K32      +$M32      +$O32</f>
        <v>70330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35.383561643835613</v>
      </c>
      <c r="U32" s="50">
        <f>IF(($E32      =0),0,(($Q32      /$E32      )*100))</f>
        <v>0.96342465753424655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7300000</v>
      </c>
      <c r="C33" s="95">
        <f>C32</f>
        <v>0</v>
      </c>
      <c r="D33" s="95"/>
      <c r="E33" s="95">
        <f>$B33      +$C33      +$D33</f>
        <v>7300000</v>
      </c>
      <c r="F33" s="96">
        <f t="shared" ref="F33:O33" si="17">F32</f>
        <v>7300000</v>
      </c>
      <c r="G33" s="97">
        <f t="shared" si="17"/>
        <v>1825000</v>
      </c>
      <c r="H33" s="96">
        <f t="shared" si="17"/>
        <v>2583000</v>
      </c>
      <c r="I33" s="97">
        <f t="shared" si="17"/>
        <v>70330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2583000</v>
      </c>
      <c r="Q33" s="97">
        <f>$I33      +$K33      +$M33      +$O33</f>
        <v>70330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35.383561643835613</v>
      </c>
      <c r="U33" s="54">
        <f>IF($E33   =0,0,($Q33   /$E33   )*100)</f>
        <v>0.96342465753424655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33450000</v>
      </c>
      <c r="C36" s="92">
        <v>0</v>
      </c>
      <c r="D36" s="92"/>
      <c r="E36" s="92">
        <f t="shared" si="18"/>
        <v>33450000</v>
      </c>
      <c r="F36" s="93">
        <v>33450000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9000000</v>
      </c>
      <c r="C38" s="92">
        <v>0</v>
      </c>
      <c r="D38" s="92"/>
      <c r="E38" s="92">
        <f t="shared" si="18"/>
        <v>9000000</v>
      </c>
      <c r="F38" s="93">
        <v>9000000</v>
      </c>
      <c r="G38" s="94">
        <v>2500000</v>
      </c>
      <c r="H38" s="93">
        <v>4939000</v>
      </c>
      <c r="I38" s="94"/>
      <c r="J38" s="93"/>
      <c r="K38" s="94"/>
      <c r="L38" s="93"/>
      <c r="M38" s="94"/>
      <c r="N38" s="93"/>
      <c r="O38" s="94"/>
      <c r="P38" s="93">
        <f t="shared" si="19"/>
        <v>4939000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54.87777777777778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42450000</v>
      </c>
      <c r="C40" s="95">
        <f>SUM(C35:C39)</f>
        <v>0</v>
      </c>
      <c r="D40" s="95"/>
      <c r="E40" s="95">
        <f t="shared" si="18"/>
        <v>42450000</v>
      </c>
      <c r="F40" s="96">
        <f t="shared" ref="F40:O40" si="25">SUM(F35:F39)</f>
        <v>42450000</v>
      </c>
      <c r="G40" s="97">
        <f t="shared" si="25"/>
        <v>2500000</v>
      </c>
      <c r="H40" s="96">
        <f t="shared" si="25"/>
        <v>4939000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4939000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54.87777777777778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266258000</v>
      </c>
      <c r="C65" s="92">
        <v>0</v>
      </c>
      <c r="D65" s="92"/>
      <c r="E65" s="92">
        <f t="shared" si="35"/>
        <v>266258000</v>
      </c>
      <c r="F65" s="93">
        <v>266258000</v>
      </c>
      <c r="G65" s="94">
        <v>66565000</v>
      </c>
      <c r="H65" s="93">
        <v>11017000</v>
      </c>
      <c r="I65" s="94">
        <v>578411</v>
      </c>
      <c r="J65" s="93"/>
      <c r="K65" s="94"/>
      <c r="L65" s="93"/>
      <c r="M65" s="94"/>
      <c r="N65" s="93"/>
      <c r="O65" s="94"/>
      <c r="P65" s="93">
        <f t="shared" si="36"/>
        <v>11017000</v>
      </c>
      <c r="Q65" s="94">
        <f t="shared" si="37"/>
        <v>578411</v>
      </c>
      <c r="R65" s="48">
        <f t="shared" si="38"/>
        <v>0</v>
      </c>
      <c r="S65" s="49">
        <f t="shared" si="39"/>
        <v>0</v>
      </c>
      <c r="T65" s="48">
        <f t="shared" si="40"/>
        <v>4.1377160498463894</v>
      </c>
      <c r="U65" s="50">
        <f t="shared" si="41"/>
        <v>0.21723704076497233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266258000</v>
      </c>
      <c r="C66" s="95">
        <f>SUM(C61:C65)</f>
        <v>0</v>
      </c>
      <c r="D66" s="95"/>
      <c r="E66" s="95">
        <f t="shared" si="35"/>
        <v>266258000</v>
      </c>
      <c r="F66" s="96">
        <f t="shared" ref="F66:O66" si="42">SUM(F61:F65)</f>
        <v>266258000</v>
      </c>
      <c r="G66" s="97">
        <f t="shared" si="42"/>
        <v>66565000</v>
      </c>
      <c r="H66" s="96">
        <f t="shared" si="42"/>
        <v>11017000</v>
      </c>
      <c r="I66" s="97">
        <f t="shared" si="42"/>
        <v>578411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11017000</v>
      </c>
      <c r="Q66" s="97">
        <f t="shared" si="37"/>
        <v>578411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4.1377160498463894</v>
      </c>
      <c r="U66" s="54">
        <f>IF((+$E61+$E63+$E65) =0,0,(Q66  /(+$E61+$E63+$E65) )*100)</f>
        <v>0.21723704076497233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348449000</v>
      </c>
      <c r="C67" s="104">
        <f>SUM(C9:C15,C18:C23,C26:C29,C32,C35:C39,C42:C52,C55:C58,C61:C65)</f>
        <v>0</v>
      </c>
      <c r="D67" s="104"/>
      <c r="E67" s="104">
        <f t="shared" si="35"/>
        <v>348449000</v>
      </c>
      <c r="F67" s="105">
        <f t="shared" ref="F67:O67" si="43">SUM(F9:F15,F18:F23,F26:F29,F32,F35:F39,F42:F52,F55:F58,F61:F65)</f>
        <v>348449000</v>
      </c>
      <c r="G67" s="106">
        <f t="shared" si="43"/>
        <v>83370000</v>
      </c>
      <c r="H67" s="105">
        <f t="shared" si="43"/>
        <v>21116000</v>
      </c>
      <c r="I67" s="106">
        <f t="shared" si="43"/>
        <v>1974736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21116000</v>
      </c>
      <c r="Q67" s="106">
        <f t="shared" si="37"/>
        <v>1974736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6.7679704101615705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0.63293023375074919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348449000</v>
      </c>
      <c r="C72" s="104">
        <f>SUM(C9:C15,C18:C23,C26:C29,C32,C35:C39,C42:C52,C55:C58,C61:C65,C69)</f>
        <v>0</v>
      </c>
      <c r="D72" s="104"/>
      <c r="E72" s="104">
        <f>$B72      +$C72      +$D72</f>
        <v>348449000</v>
      </c>
      <c r="F72" s="105">
        <f t="shared" ref="F72:O72" si="46">SUM(F9:F15,F18:F23,F26:F29,F32,F35:F39,F42:F52,F55:F58,F61:F65,F69)</f>
        <v>348449000</v>
      </c>
      <c r="G72" s="106">
        <f t="shared" si="46"/>
        <v>83370000</v>
      </c>
      <c r="H72" s="105">
        <f t="shared" si="46"/>
        <v>21116000</v>
      </c>
      <c r="I72" s="106">
        <f t="shared" si="46"/>
        <v>1974736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21116000</v>
      </c>
      <c r="Q72" s="106">
        <f>$I72      +$K72      +$M72      +$O72</f>
        <v>1974736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6.7679704101615705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0.63293023375074919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119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120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121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125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126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127</v>
      </c>
    </row>
    <row r="116" spans="1:23" x14ac:dyDescent="0.2">
      <c r="A116" s="29" t="s">
        <v>128</v>
      </c>
    </row>
    <row r="117" spans="1:23" x14ac:dyDescent="0.2">
      <c r="A117" s="29" t="s">
        <v>129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132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70890000</v>
      </c>
      <c r="C9" s="92">
        <v>0</v>
      </c>
      <c r="D9" s="92"/>
      <c r="E9" s="92">
        <f>$B9       +$C9       +$D9</f>
        <v>70890000</v>
      </c>
      <c r="F9" s="93">
        <v>70890000</v>
      </c>
      <c r="G9" s="94">
        <v>23630000</v>
      </c>
      <c r="H9" s="93">
        <v>1478000</v>
      </c>
      <c r="I9" s="94"/>
      <c r="J9" s="93"/>
      <c r="K9" s="94"/>
      <c r="L9" s="93"/>
      <c r="M9" s="94"/>
      <c r="N9" s="93"/>
      <c r="O9" s="94"/>
      <c r="P9" s="93">
        <f>$H9       +$J9       +$L9       +$N9</f>
        <v>1478000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2.0849202990548736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1000000</v>
      </c>
      <c r="C10" s="92">
        <v>0</v>
      </c>
      <c r="D10" s="92"/>
      <c r="E10" s="92">
        <f t="shared" ref="E10:E16" si="0">$B10      +$C10      +$D10</f>
        <v>1000000</v>
      </c>
      <c r="F10" s="93">
        <v>1000000</v>
      </c>
      <c r="G10" s="94">
        <v>1000000</v>
      </c>
      <c r="H10" s="93">
        <v>339000</v>
      </c>
      <c r="I10" s="94">
        <v>339143</v>
      </c>
      <c r="J10" s="93"/>
      <c r="K10" s="94"/>
      <c r="L10" s="93"/>
      <c r="M10" s="94"/>
      <c r="N10" s="93"/>
      <c r="O10" s="94"/>
      <c r="P10" s="93">
        <f t="shared" ref="P10:P16" si="1">$H10      +$J10      +$L10      +$N10</f>
        <v>339000</v>
      </c>
      <c r="Q10" s="94">
        <f t="shared" ref="Q10:Q16" si="2">$I10      +$K10      +$M10      +$O10</f>
        <v>339143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33.900000000000006</v>
      </c>
      <c r="U10" s="50">
        <f t="shared" ref="U10:U15" si="6">IF(($E10      =0),0,(($Q10      /$E10      )*100))</f>
        <v>33.914299999999997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12000000</v>
      </c>
      <c r="C11" s="92">
        <v>0</v>
      </c>
      <c r="D11" s="92"/>
      <c r="E11" s="92">
        <f t="shared" si="0"/>
        <v>12000000</v>
      </c>
      <c r="F11" s="93">
        <v>12000000</v>
      </c>
      <c r="G11" s="94">
        <v>6500000</v>
      </c>
      <c r="H11" s="93">
        <v>2009000</v>
      </c>
      <c r="I11" s="94">
        <v>2009762</v>
      </c>
      <c r="J11" s="93"/>
      <c r="K11" s="94"/>
      <c r="L11" s="93"/>
      <c r="M11" s="94"/>
      <c r="N11" s="93"/>
      <c r="O11" s="94"/>
      <c r="P11" s="93">
        <f t="shared" si="1"/>
        <v>2009000</v>
      </c>
      <c r="Q11" s="94">
        <f t="shared" si="2"/>
        <v>2009762</v>
      </c>
      <c r="R11" s="48">
        <f t="shared" si="3"/>
        <v>0</v>
      </c>
      <c r="S11" s="49">
        <f t="shared" si="4"/>
        <v>0</v>
      </c>
      <c r="T11" s="48">
        <f t="shared" si="5"/>
        <v>16.741666666666667</v>
      </c>
      <c r="U11" s="50">
        <f t="shared" si="6"/>
        <v>16.748016666666668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50000000</v>
      </c>
      <c r="C13" s="92">
        <v>0</v>
      </c>
      <c r="D13" s="92"/>
      <c r="E13" s="92">
        <f t="shared" si="0"/>
        <v>50000000</v>
      </c>
      <c r="F13" s="93">
        <v>50000000</v>
      </c>
      <c r="G13" s="94">
        <v>0</v>
      </c>
      <c r="H13" s="93"/>
      <c r="I13" s="94">
        <v>47801</v>
      </c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47801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9.5602000000000006E-2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5000000</v>
      </c>
      <c r="C14" s="92">
        <v>0</v>
      </c>
      <c r="D14" s="92"/>
      <c r="E14" s="92">
        <f t="shared" si="0"/>
        <v>5000000</v>
      </c>
      <c r="F14" s="93">
        <v>5000000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138890000</v>
      </c>
      <c r="C16" s="95">
        <f>SUM(C9:C15)</f>
        <v>0</v>
      </c>
      <c r="D16" s="95"/>
      <c r="E16" s="95">
        <f t="shared" si="0"/>
        <v>138890000</v>
      </c>
      <c r="F16" s="96">
        <f t="shared" ref="F16:O16" si="7">SUM(F9:F15)</f>
        <v>138890000</v>
      </c>
      <c r="G16" s="97">
        <f t="shared" si="7"/>
        <v>31130000</v>
      </c>
      <c r="H16" s="96">
        <f t="shared" si="7"/>
        <v>3826000</v>
      </c>
      <c r="I16" s="97">
        <f t="shared" si="7"/>
        <v>2396706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3826000</v>
      </c>
      <c r="Q16" s="97">
        <f t="shared" si="2"/>
        <v>2396706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2.8575696467249232</v>
      </c>
      <c r="U16" s="54">
        <f>IF((SUM($E9:$E13)+$E15)=0,0,(Q16/(SUM($E9:$E13)+$E15)*100))</f>
        <v>1.7900560161326462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2288640000</v>
      </c>
      <c r="C28" s="92">
        <v>0</v>
      </c>
      <c r="D28" s="92"/>
      <c r="E28" s="92">
        <f>$B28      +$C28      +$D28</f>
        <v>2288640000</v>
      </c>
      <c r="F28" s="93">
        <v>2288640000</v>
      </c>
      <c r="G28" s="94">
        <v>773562000</v>
      </c>
      <c r="H28" s="93">
        <v>75049000</v>
      </c>
      <c r="I28" s="94">
        <v>65988132</v>
      </c>
      <c r="J28" s="93"/>
      <c r="K28" s="94"/>
      <c r="L28" s="93"/>
      <c r="M28" s="94"/>
      <c r="N28" s="93"/>
      <c r="O28" s="94"/>
      <c r="P28" s="93">
        <f>$H28      +$J28      +$L28      +$N28</f>
        <v>75049000</v>
      </c>
      <c r="Q28" s="94">
        <f>$I28      +$K28      +$M28      +$O28</f>
        <v>65988132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3.2791963786353469</v>
      </c>
      <c r="U28" s="50">
        <f>IF(($E28      =0),0,(($Q28      /$E28      )*100))</f>
        <v>2.8832901635906039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2288640000</v>
      </c>
      <c r="C30" s="95">
        <f>SUM(C26:C29)</f>
        <v>0</v>
      </c>
      <c r="D30" s="95"/>
      <c r="E30" s="95">
        <f>$B30      +$C30      +$D30</f>
        <v>2288640000</v>
      </c>
      <c r="F30" s="96">
        <f t="shared" ref="F30:O30" si="16">SUM(F26:F29)</f>
        <v>2288640000</v>
      </c>
      <c r="G30" s="97">
        <f t="shared" si="16"/>
        <v>773562000</v>
      </c>
      <c r="H30" s="96">
        <f t="shared" si="16"/>
        <v>75049000</v>
      </c>
      <c r="I30" s="97">
        <f t="shared" si="16"/>
        <v>65988132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75049000</v>
      </c>
      <c r="Q30" s="97">
        <f>$I30      +$K30      +$M30      +$O30</f>
        <v>65988132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3.2791963786353469</v>
      </c>
      <c r="U30" s="54">
        <f>IF($E30   =0,0,($Q30   /$E30   )*100)</f>
        <v>2.8832901635906039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49772000</v>
      </c>
      <c r="C32" s="92">
        <v>0</v>
      </c>
      <c r="D32" s="92"/>
      <c r="E32" s="92">
        <f>$B32      +$C32      +$D32</f>
        <v>49772000</v>
      </c>
      <c r="F32" s="93">
        <v>49772000</v>
      </c>
      <c r="G32" s="94">
        <v>12443000</v>
      </c>
      <c r="H32" s="93">
        <v>6595000</v>
      </c>
      <c r="I32" s="94">
        <v>6499202</v>
      </c>
      <c r="J32" s="93"/>
      <c r="K32" s="94"/>
      <c r="L32" s="93"/>
      <c r="M32" s="94"/>
      <c r="N32" s="93"/>
      <c r="O32" s="94"/>
      <c r="P32" s="93">
        <f>$H32      +$J32      +$L32      +$N32</f>
        <v>6595000</v>
      </c>
      <c r="Q32" s="94">
        <f>$I32      +$K32      +$M32      +$O32</f>
        <v>6499202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13.250421923973319</v>
      </c>
      <c r="U32" s="50">
        <f>IF(($E32      =0),0,(($Q32      /$E32      )*100))</f>
        <v>13.057948243992607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49772000</v>
      </c>
      <c r="C33" s="95">
        <f>C32</f>
        <v>0</v>
      </c>
      <c r="D33" s="95"/>
      <c r="E33" s="95">
        <f>$B33      +$C33      +$D33</f>
        <v>49772000</v>
      </c>
      <c r="F33" s="96">
        <f t="shared" ref="F33:O33" si="17">F32</f>
        <v>49772000</v>
      </c>
      <c r="G33" s="97">
        <f t="shared" si="17"/>
        <v>12443000</v>
      </c>
      <c r="H33" s="96">
        <f t="shared" si="17"/>
        <v>6595000</v>
      </c>
      <c r="I33" s="97">
        <f t="shared" si="17"/>
        <v>6499202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6595000</v>
      </c>
      <c r="Q33" s="97">
        <f>$I33      +$K33      +$M33      +$O33</f>
        <v>6499202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13.250421923973319</v>
      </c>
      <c r="U33" s="54">
        <f>IF($E33   =0,0,($Q33   /$E33   )*100)</f>
        <v>13.057948243992607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85038000</v>
      </c>
      <c r="C36" s="92">
        <v>0</v>
      </c>
      <c r="D36" s="92"/>
      <c r="E36" s="92">
        <f t="shared" si="18"/>
        <v>85038000</v>
      </c>
      <c r="F36" s="93">
        <v>85038000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10000000</v>
      </c>
      <c r="C38" s="92">
        <v>0</v>
      </c>
      <c r="D38" s="92"/>
      <c r="E38" s="92">
        <f t="shared" si="18"/>
        <v>10000000</v>
      </c>
      <c r="F38" s="93">
        <v>10000000</v>
      </c>
      <c r="G38" s="94">
        <v>4000000</v>
      </c>
      <c r="H38" s="93">
        <v>2274000</v>
      </c>
      <c r="I38" s="94">
        <v>2273575</v>
      </c>
      <c r="J38" s="93"/>
      <c r="K38" s="94"/>
      <c r="L38" s="93"/>
      <c r="M38" s="94"/>
      <c r="N38" s="93"/>
      <c r="O38" s="94"/>
      <c r="P38" s="93">
        <f t="shared" si="19"/>
        <v>2274000</v>
      </c>
      <c r="Q38" s="94">
        <f t="shared" si="20"/>
        <v>2273575</v>
      </c>
      <c r="R38" s="48">
        <f t="shared" si="21"/>
        <v>0</v>
      </c>
      <c r="S38" s="49">
        <f t="shared" si="22"/>
        <v>0</v>
      </c>
      <c r="T38" s="48">
        <f t="shared" si="23"/>
        <v>22.74</v>
      </c>
      <c r="U38" s="50">
        <f t="shared" si="24"/>
        <v>22.735749999999999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95038000</v>
      </c>
      <c r="C40" s="95">
        <f>SUM(C35:C39)</f>
        <v>0</v>
      </c>
      <c r="D40" s="95"/>
      <c r="E40" s="95">
        <f t="shared" si="18"/>
        <v>95038000</v>
      </c>
      <c r="F40" s="96">
        <f t="shared" ref="F40:O40" si="25">SUM(F35:F39)</f>
        <v>95038000</v>
      </c>
      <c r="G40" s="97">
        <f t="shared" si="25"/>
        <v>4000000</v>
      </c>
      <c r="H40" s="96">
        <f t="shared" si="25"/>
        <v>2274000</v>
      </c>
      <c r="I40" s="97">
        <f t="shared" si="25"/>
        <v>2273575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2274000</v>
      </c>
      <c r="Q40" s="97">
        <f t="shared" si="20"/>
        <v>2273575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22.74</v>
      </c>
      <c r="U40" s="54">
        <f>IF((+$E35+$E38) =0,0,(Q40   /(+$E35+$E38) )*100)</f>
        <v>22.735749999999999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518140000</v>
      </c>
      <c r="C65" s="92">
        <v>0</v>
      </c>
      <c r="D65" s="92"/>
      <c r="E65" s="92">
        <f t="shared" si="35"/>
        <v>518140000</v>
      </c>
      <c r="F65" s="93">
        <v>518140000</v>
      </c>
      <c r="G65" s="94">
        <v>106860000</v>
      </c>
      <c r="H65" s="93">
        <v>65743000</v>
      </c>
      <c r="I65" s="94">
        <v>66038286</v>
      </c>
      <c r="J65" s="93"/>
      <c r="K65" s="94"/>
      <c r="L65" s="93"/>
      <c r="M65" s="94"/>
      <c r="N65" s="93"/>
      <c r="O65" s="94"/>
      <c r="P65" s="93">
        <f t="shared" si="36"/>
        <v>65743000</v>
      </c>
      <c r="Q65" s="94">
        <f t="shared" si="37"/>
        <v>66038286</v>
      </c>
      <c r="R65" s="48">
        <f t="shared" si="38"/>
        <v>0</v>
      </c>
      <c r="S65" s="49">
        <f t="shared" si="39"/>
        <v>0</v>
      </c>
      <c r="T65" s="48">
        <f t="shared" si="40"/>
        <v>12.688269579650289</v>
      </c>
      <c r="U65" s="50">
        <f t="shared" si="41"/>
        <v>12.745259196356198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518140000</v>
      </c>
      <c r="C66" s="95">
        <f>SUM(C61:C65)</f>
        <v>0</v>
      </c>
      <c r="D66" s="95"/>
      <c r="E66" s="95">
        <f t="shared" si="35"/>
        <v>518140000</v>
      </c>
      <c r="F66" s="96">
        <f t="shared" ref="F66:O66" si="42">SUM(F61:F65)</f>
        <v>518140000</v>
      </c>
      <c r="G66" s="97">
        <f t="shared" si="42"/>
        <v>106860000</v>
      </c>
      <c r="H66" s="96">
        <f t="shared" si="42"/>
        <v>65743000</v>
      </c>
      <c r="I66" s="97">
        <f t="shared" si="42"/>
        <v>66038286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65743000</v>
      </c>
      <c r="Q66" s="97">
        <f t="shared" si="37"/>
        <v>66038286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12.688269579650289</v>
      </c>
      <c r="U66" s="54">
        <f>IF((+$E61+$E63+$E65) =0,0,(Q66  /(+$E61+$E63+$E65) )*100)</f>
        <v>12.745259196356198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3090480000</v>
      </c>
      <c r="C67" s="104">
        <f>SUM(C9:C15,C18:C23,C26:C29,C32,C35:C39,C42:C52,C55:C58,C61:C65)</f>
        <v>0</v>
      </c>
      <c r="D67" s="104"/>
      <c r="E67" s="104">
        <f t="shared" si="35"/>
        <v>3090480000</v>
      </c>
      <c r="F67" s="105">
        <f t="shared" ref="F67:O67" si="43">SUM(F9:F15,F18:F23,F26:F29,F32,F35:F39,F42:F52,F55:F58,F61:F65)</f>
        <v>3090480000</v>
      </c>
      <c r="G67" s="106">
        <f t="shared" si="43"/>
        <v>927995000</v>
      </c>
      <c r="H67" s="105">
        <f t="shared" si="43"/>
        <v>153487000</v>
      </c>
      <c r="I67" s="106">
        <f t="shared" si="43"/>
        <v>143195901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153487000</v>
      </c>
      <c r="Q67" s="106">
        <f t="shared" si="37"/>
        <v>143195901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5.1154796526645079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4.7724935526165808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3090480000</v>
      </c>
      <c r="C72" s="104">
        <f>SUM(C9:C15,C18:C23,C26:C29,C32,C35:C39,C42:C52,C55:C58,C61:C65,C69)</f>
        <v>0</v>
      </c>
      <c r="D72" s="104"/>
      <c r="E72" s="104">
        <f>$B72      +$C72      +$D72</f>
        <v>3090480000</v>
      </c>
      <c r="F72" s="105">
        <f t="shared" ref="F72:O72" si="46">SUM(F9:F15,F18:F23,F26:F29,F32,F35:F39,F42:F52,F55:F58,F61:F65,F69)</f>
        <v>3090480000</v>
      </c>
      <c r="G72" s="106">
        <f t="shared" si="46"/>
        <v>927995000</v>
      </c>
      <c r="H72" s="105">
        <f t="shared" si="46"/>
        <v>153487000</v>
      </c>
      <c r="I72" s="106">
        <f t="shared" si="46"/>
        <v>143195901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153487000</v>
      </c>
      <c r="Q72" s="106">
        <f>$I72      +$K72      +$M72      +$O72</f>
        <v>143195901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5.1154796526645079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4.7724935526165808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119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120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121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125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126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127</v>
      </c>
    </row>
    <row r="116" spans="1:23" x14ac:dyDescent="0.2">
      <c r="A116" s="29" t="s">
        <v>128</v>
      </c>
    </row>
    <row r="117" spans="1:23" x14ac:dyDescent="0.2">
      <c r="A117" s="29" t="s">
        <v>129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132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57595000</v>
      </c>
      <c r="C9" s="92">
        <v>0</v>
      </c>
      <c r="D9" s="92"/>
      <c r="E9" s="92">
        <f>$B9       +$C9       +$D9</f>
        <v>57595000</v>
      </c>
      <c r="F9" s="93">
        <v>57595000</v>
      </c>
      <c r="G9" s="94">
        <v>19198000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1000000</v>
      </c>
      <c r="C10" s="92">
        <v>0</v>
      </c>
      <c r="D10" s="92"/>
      <c r="E10" s="92">
        <f t="shared" ref="E10:E16" si="0">$B10      +$C10      +$D10</f>
        <v>1000000</v>
      </c>
      <c r="F10" s="93">
        <v>1000000</v>
      </c>
      <c r="G10" s="94">
        <v>1000000</v>
      </c>
      <c r="H10" s="93">
        <v>247000</v>
      </c>
      <c r="I10" s="94">
        <v>247350</v>
      </c>
      <c r="J10" s="93"/>
      <c r="K10" s="94"/>
      <c r="L10" s="93"/>
      <c r="M10" s="94"/>
      <c r="N10" s="93"/>
      <c r="O10" s="94"/>
      <c r="P10" s="93">
        <f t="shared" ref="P10:P16" si="1">$H10      +$J10      +$L10      +$N10</f>
        <v>247000</v>
      </c>
      <c r="Q10" s="94">
        <f t="shared" ref="Q10:Q16" si="2">$I10      +$K10      +$M10      +$O10</f>
        <v>247350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24.7</v>
      </c>
      <c r="U10" s="50">
        <f t="shared" ref="U10:U15" si="6">IF(($E10      =0),0,(($Q10      /$E10      )*100))</f>
        <v>24.734999999999999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54000000</v>
      </c>
      <c r="C13" s="92">
        <v>0</v>
      </c>
      <c r="D13" s="92"/>
      <c r="E13" s="92">
        <f t="shared" si="0"/>
        <v>54000000</v>
      </c>
      <c r="F13" s="93">
        <v>54000000</v>
      </c>
      <c r="G13" s="94">
        <v>33463000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5000000</v>
      </c>
      <c r="C14" s="92">
        <v>0</v>
      </c>
      <c r="D14" s="92"/>
      <c r="E14" s="92">
        <f t="shared" si="0"/>
        <v>5000000</v>
      </c>
      <c r="F14" s="93">
        <v>5000000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117595000</v>
      </c>
      <c r="C16" s="95">
        <f>SUM(C9:C15)</f>
        <v>0</v>
      </c>
      <c r="D16" s="95"/>
      <c r="E16" s="95">
        <f t="shared" si="0"/>
        <v>117595000</v>
      </c>
      <c r="F16" s="96">
        <f t="shared" ref="F16:O16" si="7">SUM(F9:F15)</f>
        <v>117595000</v>
      </c>
      <c r="G16" s="97">
        <f t="shared" si="7"/>
        <v>53661000</v>
      </c>
      <c r="H16" s="96">
        <f t="shared" si="7"/>
        <v>247000</v>
      </c>
      <c r="I16" s="97">
        <f t="shared" si="7"/>
        <v>247350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247000</v>
      </c>
      <c r="Q16" s="97">
        <f t="shared" si="2"/>
        <v>247350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0.21937030951640837</v>
      </c>
      <c r="U16" s="54">
        <f>IF((SUM($E9:$E13)+$E15)=0,0,(Q16/(SUM($E9:$E13)+$E15)*100))</f>
        <v>0.21968115813313202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628569000</v>
      </c>
      <c r="C28" s="92">
        <v>0</v>
      </c>
      <c r="D28" s="92"/>
      <c r="E28" s="92">
        <f>$B28      +$C28      +$D28</f>
        <v>628569000</v>
      </c>
      <c r="F28" s="93">
        <v>628569000</v>
      </c>
      <c r="G28" s="94">
        <v>212457000</v>
      </c>
      <c r="H28" s="93">
        <v>30220000</v>
      </c>
      <c r="I28" s="94">
        <v>25419349</v>
      </c>
      <c r="J28" s="93"/>
      <c r="K28" s="94"/>
      <c r="L28" s="93"/>
      <c r="M28" s="94"/>
      <c r="N28" s="93"/>
      <c r="O28" s="94"/>
      <c r="P28" s="93">
        <f>$H28      +$J28      +$L28      +$N28</f>
        <v>30220000</v>
      </c>
      <c r="Q28" s="94">
        <f>$I28      +$K28      +$M28      +$O28</f>
        <v>25419349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4.8077458481089588</v>
      </c>
      <c r="U28" s="50">
        <f>IF(($E28      =0),0,(($Q28      /$E28      )*100))</f>
        <v>4.044002965466003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628569000</v>
      </c>
      <c r="C30" s="95">
        <f>SUM(C26:C29)</f>
        <v>0</v>
      </c>
      <c r="D30" s="95"/>
      <c r="E30" s="95">
        <f>$B30      +$C30      +$D30</f>
        <v>628569000</v>
      </c>
      <c r="F30" s="96">
        <f t="shared" ref="F30:O30" si="16">SUM(F26:F29)</f>
        <v>628569000</v>
      </c>
      <c r="G30" s="97">
        <f t="shared" si="16"/>
        <v>212457000</v>
      </c>
      <c r="H30" s="96">
        <f t="shared" si="16"/>
        <v>30220000</v>
      </c>
      <c r="I30" s="97">
        <f t="shared" si="16"/>
        <v>25419349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30220000</v>
      </c>
      <c r="Q30" s="97">
        <f>$I30      +$K30      +$M30      +$O30</f>
        <v>25419349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4.8077458481089588</v>
      </c>
      <c r="U30" s="54">
        <f>IF($E30   =0,0,($Q30   /$E30   )*100)</f>
        <v>4.044002965466003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20669000</v>
      </c>
      <c r="C32" s="92">
        <v>0</v>
      </c>
      <c r="D32" s="92"/>
      <c r="E32" s="92">
        <f>$B32      +$C32      +$D32</f>
        <v>20669000</v>
      </c>
      <c r="F32" s="93">
        <v>20669000</v>
      </c>
      <c r="G32" s="94">
        <v>5168000</v>
      </c>
      <c r="H32" s="93">
        <v>6666000</v>
      </c>
      <c r="I32" s="94">
        <v>6665968</v>
      </c>
      <c r="J32" s="93"/>
      <c r="K32" s="94"/>
      <c r="L32" s="93"/>
      <c r="M32" s="94"/>
      <c r="N32" s="93"/>
      <c r="O32" s="94"/>
      <c r="P32" s="93">
        <f>$H32      +$J32      +$L32      +$N32</f>
        <v>6666000</v>
      </c>
      <c r="Q32" s="94">
        <f>$I32      +$K32      +$M32      +$O32</f>
        <v>6665968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32.251197445449705</v>
      </c>
      <c r="U32" s="50">
        <f>IF(($E32      =0),0,(($Q32      /$E32      )*100))</f>
        <v>32.251042624219842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20669000</v>
      </c>
      <c r="C33" s="95">
        <f>C32</f>
        <v>0</v>
      </c>
      <c r="D33" s="95"/>
      <c r="E33" s="95">
        <f>$B33      +$C33      +$D33</f>
        <v>20669000</v>
      </c>
      <c r="F33" s="96">
        <f t="shared" ref="F33:O33" si="17">F32</f>
        <v>20669000</v>
      </c>
      <c r="G33" s="97">
        <f t="shared" si="17"/>
        <v>5168000</v>
      </c>
      <c r="H33" s="96">
        <f t="shared" si="17"/>
        <v>6666000</v>
      </c>
      <c r="I33" s="97">
        <f t="shared" si="17"/>
        <v>6665968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6666000</v>
      </c>
      <c r="Q33" s="97">
        <f>$I33      +$K33      +$M33      +$O33</f>
        <v>6665968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32.251197445449705</v>
      </c>
      <c r="U33" s="54">
        <f>IF($E33   =0,0,($Q33   /$E33   )*100)</f>
        <v>32.251042624219842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35389000</v>
      </c>
      <c r="C36" s="92">
        <v>0</v>
      </c>
      <c r="D36" s="92"/>
      <c r="E36" s="92">
        <f t="shared" si="18"/>
        <v>35389000</v>
      </c>
      <c r="F36" s="93">
        <v>35389000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10000000</v>
      </c>
      <c r="C38" s="92">
        <v>0</v>
      </c>
      <c r="D38" s="92"/>
      <c r="E38" s="92">
        <f t="shared" si="18"/>
        <v>10000000</v>
      </c>
      <c r="F38" s="93">
        <v>10000000</v>
      </c>
      <c r="G38" s="94">
        <v>2000000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45389000</v>
      </c>
      <c r="C40" s="95">
        <f>SUM(C35:C39)</f>
        <v>0</v>
      </c>
      <c r="D40" s="95"/>
      <c r="E40" s="95">
        <f t="shared" si="18"/>
        <v>45389000</v>
      </c>
      <c r="F40" s="96">
        <f t="shared" ref="F40:O40" si="25">SUM(F35:F39)</f>
        <v>45389000</v>
      </c>
      <c r="G40" s="97">
        <f t="shared" si="25"/>
        <v>2000000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688066000</v>
      </c>
      <c r="C65" s="92">
        <v>0</v>
      </c>
      <c r="D65" s="92"/>
      <c r="E65" s="92">
        <f t="shared" si="35"/>
        <v>688066000</v>
      </c>
      <c r="F65" s="93">
        <v>688066000</v>
      </c>
      <c r="G65" s="94">
        <v>137613000</v>
      </c>
      <c r="H65" s="93">
        <v>18184000</v>
      </c>
      <c r="I65" s="94">
        <v>18184062</v>
      </c>
      <c r="J65" s="93"/>
      <c r="K65" s="94"/>
      <c r="L65" s="93"/>
      <c r="M65" s="94"/>
      <c r="N65" s="93"/>
      <c r="O65" s="94"/>
      <c r="P65" s="93">
        <f t="shared" si="36"/>
        <v>18184000</v>
      </c>
      <c r="Q65" s="94">
        <f t="shared" si="37"/>
        <v>18184062</v>
      </c>
      <c r="R65" s="48">
        <f t="shared" si="38"/>
        <v>0</v>
      </c>
      <c r="S65" s="49">
        <f t="shared" si="39"/>
        <v>0</v>
      </c>
      <c r="T65" s="48">
        <f t="shared" si="40"/>
        <v>2.6427697342987448</v>
      </c>
      <c r="U65" s="50">
        <f t="shared" si="41"/>
        <v>2.6427787450622473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688066000</v>
      </c>
      <c r="C66" s="95">
        <f>SUM(C61:C65)</f>
        <v>0</v>
      </c>
      <c r="D66" s="95"/>
      <c r="E66" s="95">
        <f t="shared" si="35"/>
        <v>688066000</v>
      </c>
      <c r="F66" s="96">
        <f t="shared" ref="F66:O66" si="42">SUM(F61:F65)</f>
        <v>688066000</v>
      </c>
      <c r="G66" s="97">
        <f t="shared" si="42"/>
        <v>137613000</v>
      </c>
      <c r="H66" s="96">
        <f t="shared" si="42"/>
        <v>18184000</v>
      </c>
      <c r="I66" s="97">
        <f t="shared" si="42"/>
        <v>18184062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18184000</v>
      </c>
      <c r="Q66" s="97">
        <f t="shared" si="37"/>
        <v>18184062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2.6427697342987448</v>
      </c>
      <c r="U66" s="54">
        <f>IF((+$E61+$E63+$E65) =0,0,(Q66  /(+$E61+$E63+$E65) )*100)</f>
        <v>2.6427787450622473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1500288000</v>
      </c>
      <c r="C67" s="104">
        <f>SUM(C9:C15,C18:C23,C26:C29,C32,C35:C39,C42:C52,C55:C58,C61:C65)</f>
        <v>0</v>
      </c>
      <c r="D67" s="104"/>
      <c r="E67" s="104">
        <f t="shared" si="35"/>
        <v>1500288000</v>
      </c>
      <c r="F67" s="105">
        <f t="shared" ref="F67:O67" si="43">SUM(F9:F15,F18:F23,F26:F29,F32,F35:F39,F42:F52,F55:F58,F61:F65)</f>
        <v>1500288000</v>
      </c>
      <c r="G67" s="106">
        <f t="shared" si="43"/>
        <v>410899000</v>
      </c>
      <c r="H67" s="105">
        <f t="shared" si="43"/>
        <v>55317000</v>
      </c>
      <c r="I67" s="106">
        <f t="shared" si="43"/>
        <v>50516729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55317000</v>
      </c>
      <c r="Q67" s="106">
        <f t="shared" si="37"/>
        <v>50516729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3.7890977389531741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3.4602893076849837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1500288000</v>
      </c>
      <c r="C72" s="104">
        <f>SUM(C9:C15,C18:C23,C26:C29,C32,C35:C39,C42:C52,C55:C58,C61:C65,C69)</f>
        <v>0</v>
      </c>
      <c r="D72" s="104"/>
      <c r="E72" s="104">
        <f>$B72      +$C72      +$D72</f>
        <v>1500288000</v>
      </c>
      <c r="F72" s="105">
        <f t="shared" ref="F72:O72" si="46">SUM(F9:F15,F18:F23,F26:F29,F32,F35:F39,F42:F52,F55:F58,F61:F65,F69)</f>
        <v>1500288000</v>
      </c>
      <c r="G72" s="106">
        <f t="shared" si="46"/>
        <v>410899000</v>
      </c>
      <c r="H72" s="105">
        <f t="shared" si="46"/>
        <v>55317000</v>
      </c>
      <c r="I72" s="106">
        <f t="shared" si="46"/>
        <v>50516729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55317000</v>
      </c>
      <c r="Q72" s="106">
        <f>$I72      +$K72      +$M72      +$O72</f>
        <v>50516729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3.7890977389531741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3.4602893076849837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119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120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121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125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126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127</v>
      </c>
    </row>
    <row r="116" spans="1:23" x14ac:dyDescent="0.2">
      <c r="A116" s="29" t="s">
        <v>128</v>
      </c>
    </row>
    <row r="117" spans="1:23" x14ac:dyDescent="0.2">
      <c r="A117" s="29" t="s">
        <v>129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132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49949000</v>
      </c>
      <c r="C9" s="92">
        <v>0</v>
      </c>
      <c r="D9" s="92"/>
      <c r="E9" s="92">
        <f>$B9       +$C9       +$D9</f>
        <v>49949000</v>
      </c>
      <c r="F9" s="93">
        <v>49949000</v>
      </c>
      <c r="G9" s="94">
        <v>16649000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1000000</v>
      </c>
      <c r="C10" s="92">
        <v>0</v>
      </c>
      <c r="D10" s="92"/>
      <c r="E10" s="92">
        <f t="shared" ref="E10:E16" si="0">$B10      +$C10      +$D10</f>
        <v>1000000</v>
      </c>
      <c r="F10" s="93">
        <v>1000000</v>
      </c>
      <c r="G10" s="94">
        <v>1000000</v>
      </c>
      <c r="H10" s="93">
        <v>213000</v>
      </c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213000</v>
      </c>
      <c r="Q10" s="94">
        <f t="shared" ref="Q10:Q16" si="2">$I10      +$K10      +$M10      +$O10</f>
        <v>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21.3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33500000</v>
      </c>
      <c r="C11" s="92">
        <v>0</v>
      </c>
      <c r="D11" s="92"/>
      <c r="E11" s="92">
        <f t="shared" si="0"/>
        <v>33500000</v>
      </c>
      <c r="F11" s="93">
        <v>33500000</v>
      </c>
      <c r="G11" s="94">
        <v>20250000</v>
      </c>
      <c r="H11" s="93">
        <v>4859000</v>
      </c>
      <c r="I11" s="94"/>
      <c r="J11" s="93"/>
      <c r="K11" s="94"/>
      <c r="L11" s="93"/>
      <c r="M11" s="94"/>
      <c r="N11" s="93"/>
      <c r="O11" s="94"/>
      <c r="P11" s="93">
        <f t="shared" si="1"/>
        <v>4859000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14.504477611940297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61744000</v>
      </c>
      <c r="C13" s="92">
        <v>0</v>
      </c>
      <c r="D13" s="92"/>
      <c r="E13" s="92">
        <f t="shared" si="0"/>
        <v>61744000</v>
      </c>
      <c r="F13" s="93">
        <v>61744000</v>
      </c>
      <c r="G13" s="94">
        <v>40364000</v>
      </c>
      <c r="H13" s="93">
        <v>149000</v>
      </c>
      <c r="I13" s="94"/>
      <c r="J13" s="93"/>
      <c r="K13" s="94"/>
      <c r="L13" s="93"/>
      <c r="M13" s="94"/>
      <c r="N13" s="93"/>
      <c r="O13" s="94"/>
      <c r="P13" s="93">
        <f t="shared" si="1"/>
        <v>149000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0.24131899455817571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5000000</v>
      </c>
      <c r="C14" s="92">
        <v>0</v>
      </c>
      <c r="D14" s="92"/>
      <c r="E14" s="92">
        <f t="shared" si="0"/>
        <v>5000000</v>
      </c>
      <c r="F14" s="93">
        <v>5000000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151193000</v>
      </c>
      <c r="C16" s="95">
        <f>SUM(C9:C15)</f>
        <v>0</v>
      </c>
      <c r="D16" s="95"/>
      <c r="E16" s="95">
        <f t="shared" si="0"/>
        <v>151193000</v>
      </c>
      <c r="F16" s="96">
        <f t="shared" ref="F16:O16" si="7">SUM(F9:F15)</f>
        <v>151193000</v>
      </c>
      <c r="G16" s="97">
        <f t="shared" si="7"/>
        <v>78263000</v>
      </c>
      <c r="H16" s="96">
        <f t="shared" si="7"/>
        <v>5221000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5221000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3.5713064237001775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772712000</v>
      </c>
      <c r="C28" s="92">
        <v>0</v>
      </c>
      <c r="D28" s="92"/>
      <c r="E28" s="92">
        <f>$B28      +$C28      +$D28</f>
        <v>772712000</v>
      </c>
      <c r="F28" s="93">
        <v>772712000</v>
      </c>
      <c r="G28" s="94">
        <v>261179000</v>
      </c>
      <c r="H28" s="93">
        <v>224573000</v>
      </c>
      <c r="I28" s="94"/>
      <c r="J28" s="93"/>
      <c r="K28" s="94"/>
      <c r="L28" s="93"/>
      <c r="M28" s="94"/>
      <c r="N28" s="93"/>
      <c r="O28" s="94"/>
      <c r="P28" s="93">
        <f>$H28      +$J28      +$L28      +$N28</f>
        <v>224573000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29.062962656203091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772712000</v>
      </c>
      <c r="C30" s="95">
        <f>SUM(C26:C29)</f>
        <v>0</v>
      </c>
      <c r="D30" s="95"/>
      <c r="E30" s="95">
        <f>$B30      +$C30      +$D30</f>
        <v>772712000</v>
      </c>
      <c r="F30" s="96">
        <f t="shared" ref="F30:O30" si="16">SUM(F26:F29)</f>
        <v>772712000</v>
      </c>
      <c r="G30" s="97">
        <f t="shared" si="16"/>
        <v>261179000</v>
      </c>
      <c r="H30" s="96">
        <f t="shared" si="16"/>
        <v>224573000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224573000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29.062962656203091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81691000</v>
      </c>
      <c r="C32" s="92">
        <v>0</v>
      </c>
      <c r="D32" s="92"/>
      <c r="E32" s="92">
        <f>$B32      +$C32      +$D32</f>
        <v>81691000</v>
      </c>
      <c r="F32" s="93">
        <v>81691000</v>
      </c>
      <c r="G32" s="94">
        <v>20423000</v>
      </c>
      <c r="H32" s="93">
        <v>61665000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61665000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75.485671616212315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81691000</v>
      </c>
      <c r="C33" s="95">
        <f>C32</f>
        <v>0</v>
      </c>
      <c r="D33" s="95"/>
      <c r="E33" s="95">
        <f>$B33      +$C33      +$D33</f>
        <v>81691000</v>
      </c>
      <c r="F33" s="96">
        <f t="shared" ref="F33:O33" si="17">F32</f>
        <v>81691000</v>
      </c>
      <c r="G33" s="97">
        <f t="shared" si="17"/>
        <v>20423000</v>
      </c>
      <c r="H33" s="96">
        <f t="shared" si="17"/>
        <v>61665000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61665000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75.485671616212315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7740000</v>
      </c>
      <c r="C36" s="92">
        <v>0</v>
      </c>
      <c r="D36" s="92"/>
      <c r="E36" s="92">
        <f t="shared" si="18"/>
        <v>7740000</v>
      </c>
      <c r="F36" s="93">
        <v>7740000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9000000</v>
      </c>
      <c r="C38" s="92">
        <v>0</v>
      </c>
      <c r="D38" s="92"/>
      <c r="E38" s="92">
        <f t="shared" si="18"/>
        <v>9000000</v>
      </c>
      <c r="F38" s="93">
        <v>9000000</v>
      </c>
      <c r="G38" s="94">
        <v>2000000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16740000</v>
      </c>
      <c r="C40" s="95">
        <f>SUM(C35:C39)</f>
        <v>0</v>
      </c>
      <c r="D40" s="95"/>
      <c r="E40" s="95">
        <f t="shared" si="18"/>
        <v>16740000</v>
      </c>
      <c r="F40" s="96">
        <f t="shared" ref="F40:O40" si="25">SUM(F35:F39)</f>
        <v>16740000</v>
      </c>
      <c r="G40" s="97">
        <f t="shared" si="25"/>
        <v>2000000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686369000</v>
      </c>
      <c r="C65" s="92">
        <v>0</v>
      </c>
      <c r="D65" s="92"/>
      <c r="E65" s="92">
        <f t="shared" si="35"/>
        <v>686369000</v>
      </c>
      <c r="F65" s="93">
        <v>686369000</v>
      </c>
      <c r="G65" s="94">
        <v>170435000</v>
      </c>
      <c r="H65" s="93">
        <v>38988000</v>
      </c>
      <c r="I65" s="94">
        <v>20500000</v>
      </c>
      <c r="J65" s="93"/>
      <c r="K65" s="94"/>
      <c r="L65" s="93"/>
      <c r="M65" s="94"/>
      <c r="N65" s="93"/>
      <c r="O65" s="94"/>
      <c r="P65" s="93">
        <f t="shared" si="36"/>
        <v>38988000</v>
      </c>
      <c r="Q65" s="94">
        <f t="shared" si="37"/>
        <v>20500000</v>
      </c>
      <c r="R65" s="48">
        <f t="shared" si="38"/>
        <v>0</v>
      </c>
      <c r="S65" s="49">
        <f t="shared" si="39"/>
        <v>0</v>
      </c>
      <c r="T65" s="48">
        <f t="shared" si="40"/>
        <v>5.6803264716209503</v>
      </c>
      <c r="U65" s="50">
        <f t="shared" si="41"/>
        <v>2.9867316268654327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686369000</v>
      </c>
      <c r="C66" s="95">
        <f>SUM(C61:C65)</f>
        <v>0</v>
      </c>
      <c r="D66" s="95"/>
      <c r="E66" s="95">
        <f t="shared" si="35"/>
        <v>686369000</v>
      </c>
      <c r="F66" s="96">
        <f t="shared" ref="F66:O66" si="42">SUM(F61:F65)</f>
        <v>686369000</v>
      </c>
      <c r="G66" s="97">
        <f t="shared" si="42"/>
        <v>170435000</v>
      </c>
      <c r="H66" s="96">
        <f t="shared" si="42"/>
        <v>38988000</v>
      </c>
      <c r="I66" s="97">
        <f t="shared" si="42"/>
        <v>20500000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38988000</v>
      </c>
      <c r="Q66" s="97">
        <f t="shared" si="37"/>
        <v>20500000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5.6803264716209503</v>
      </c>
      <c r="U66" s="54">
        <f>IF((+$E61+$E63+$E65) =0,0,(Q66  /(+$E61+$E63+$E65) )*100)</f>
        <v>2.9867316268654327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1708705000</v>
      </c>
      <c r="C67" s="104">
        <f>SUM(C9:C15,C18:C23,C26:C29,C32,C35:C39,C42:C52,C55:C58,C61:C65)</f>
        <v>0</v>
      </c>
      <c r="D67" s="104"/>
      <c r="E67" s="104">
        <f t="shared" si="35"/>
        <v>1708705000</v>
      </c>
      <c r="F67" s="105">
        <f t="shared" ref="F67:O67" si="43">SUM(F9:F15,F18:F23,F26:F29,F32,F35:F39,F42:F52,F55:F58,F61:F65)</f>
        <v>1708705000</v>
      </c>
      <c r="G67" s="106">
        <f t="shared" si="43"/>
        <v>532300000</v>
      </c>
      <c r="H67" s="105">
        <f t="shared" si="43"/>
        <v>330447000</v>
      </c>
      <c r="I67" s="106">
        <f t="shared" si="43"/>
        <v>20500000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330447000</v>
      </c>
      <c r="Q67" s="106">
        <f t="shared" si="37"/>
        <v>20500000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19.484305395453326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1.2087513598452799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1708705000</v>
      </c>
      <c r="C72" s="104">
        <f>SUM(C9:C15,C18:C23,C26:C29,C32,C35:C39,C42:C52,C55:C58,C61:C65,C69)</f>
        <v>0</v>
      </c>
      <c r="D72" s="104"/>
      <c r="E72" s="104">
        <f>$B72      +$C72      +$D72</f>
        <v>1708705000</v>
      </c>
      <c r="F72" s="105">
        <f t="shared" ref="F72:O72" si="46">SUM(F9:F15,F18:F23,F26:F29,F32,F35:F39,F42:F52,F55:F58,F61:F65,F69)</f>
        <v>1708705000</v>
      </c>
      <c r="G72" s="106">
        <f t="shared" si="46"/>
        <v>532300000</v>
      </c>
      <c r="H72" s="105">
        <f t="shared" si="46"/>
        <v>330447000</v>
      </c>
      <c r="I72" s="106">
        <f t="shared" si="46"/>
        <v>20500000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330447000</v>
      </c>
      <c r="Q72" s="106">
        <f>$I72      +$K72      +$M72      +$O72</f>
        <v>20500000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19.484305395453326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1.2087513598452799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119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120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121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125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126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127</v>
      </c>
    </row>
    <row r="116" spans="1:23" x14ac:dyDescent="0.2">
      <c r="A116" s="29" t="s">
        <v>128</v>
      </c>
    </row>
    <row r="117" spans="1:23" x14ac:dyDescent="0.2">
      <c r="A117" s="29" t="s">
        <v>129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132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80361000</v>
      </c>
      <c r="C9" s="92">
        <v>0</v>
      </c>
      <c r="D9" s="92"/>
      <c r="E9" s="92">
        <f>$B9       +$C9       +$D9</f>
        <v>80361000</v>
      </c>
      <c r="F9" s="93">
        <v>80361000</v>
      </c>
      <c r="G9" s="94">
        <v>26136000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1000000</v>
      </c>
      <c r="C10" s="92">
        <v>0</v>
      </c>
      <c r="D10" s="92"/>
      <c r="E10" s="92">
        <f t="shared" ref="E10:E16" si="0">$B10      +$C10      +$D10</f>
        <v>1000000</v>
      </c>
      <c r="F10" s="93">
        <v>1000000</v>
      </c>
      <c r="G10" s="94">
        <v>1000000</v>
      </c>
      <c r="H10" s="93">
        <v>249000</v>
      </c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249000</v>
      </c>
      <c r="Q10" s="94">
        <f t="shared" ref="Q10:Q16" si="2">$I10      +$K10      +$M10      +$O10</f>
        <v>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24.9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7500000</v>
      </c>
      <c r="C11" s="92">
        <v>0</v>
      </c>
      <c r="D11" s="92"/>
      <c r="E11" s="92">
        <f t="shared" si="0"/>
        <v>7500000</v>
      </c>
      <c r="F11" s="93">
        <v>7500000</v>
      </c>
      <c r="G11" s="94">
        <v>4250000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56569000</v>
      </c>
      <c r="C13" s="92">
        <v>0</v>
      </c>
      <c r="D13" s="92"/>
      <c r="E13" s="92">
        <f t="shared" si="0"/>
        <v>56569000</v>
      </c>
      <c r="F13" s="93">
        <v>56569000</v>
      </c>
      <c r="G13" s="94">
        <v>23190000</v>
      </c>
      <c r="H13" s="93">
        <v>6162000</v>
      </c>
      <c r="I13" s="94"/>
      <c r="J13" s="93"/>
      <c r="K13" s="94"/>
      <c r="L13" s="93"/>
      <c r="M13" s="94"/>
      <c r="N13" s="93"/>
      <c r="O13" s="94"/>
      <c r="P13" s="93">
        <f t="shared" si="1"/>
        <v>6162000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10.892891866570031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3000000</v>
      </c>
      <c r="C14" s="92">
        <v>0</v>
      </c>
      <c r="D14" s="92"/>
      <c r="E14" s="92">
        <f t="shared" si="0"/>
        <v>3000000</v>
      </c>
      <c r="F14" s="93">
        <v>3000000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148430000</v>
      </c>
      <c r="C16" s="95">
        <f>SUM(C9:C15)</f>
        <v>0</v>
      </c>
      <c r="D16" s="95"/>
      <c r="E16" s="95">
        <f t="shared" si="0"/>
        <v>148430000</v>
      </c>
      <c r="F16" s="96">
        <f t="shared" ref="F16:O16" si="7">SUM(F9:F15)</f>
        <v>148430000</v>
      </c>
      <c r="G16" s="97">
        <f t="shared" si="7"/>
        <v>54576000</v>
      </c>
      <c r="H16" s="96">
        <f t="shared" si="7"/>
        <v>6411000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6411000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4.4083064017052882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1064843000</v>
      </c>
      <c r="C28" s="92">
        <v>0</v>
      </c>
      <c r="D28" s="92"/>
      <c r="E28" s="92">
        <f>$B28      +$C28      +$D28</f>
        <v>1064843000</v>
      </c>
      <c r="F28" s="93">
        <v>1064843000</v>
      </c>
      <c r="G28" s="94">
        <v>359918000</v>
      </c>
      <c r="H28" s="93">
        <v>38295000</v>
      </c>
      <c r="I28" s="94"/>
      <c r="J28" s="93"/>
      <c r="K28" s="94"/>
      <c r="L28" s="93"/>
      <c r="M28" s="94"/>
      <c r="N28" s="93"/>
      <c r="O28" s="94"/>
      <c r="P28" s="93">
        <f>$H28      +$J28      +$L28      +$N28</f>
        <v>38295000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3.5963048073753598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1064843000</v>
      </c>
      <c r="C30" s="95">
        <f>SUM(C26:C29)</f>
        <v>0</v>
      </c>
      <c r="D30" s="95"/>
      <c r="E30" s="95">
        <f>$B30      +$C30      +$D30</f>
        <v>1064843000</v>
      </c>
      <c r="F30" s="96">
        <f t="shared" ref="F30:O30" si="16">SUM(F26:F29)</f>
        <v>1064843000</v>
      </c>
      <c r="G30" s="97">
        <f t="shared" si="16"/>
        <v>359918000</v>
      </c>
      <c r="H30" s="96">
        <f t="shared" si="16"/>
        <v>38295000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38295000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3.5963048073753598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8529000</v>
      </c>
      <c r="C32" s="92">
        <v>0</v>
      </c>
      <c r="D32" s="92"/>
      <c r="E32" s="92">
        <f>$B32      +$C32      +$D32</f>
        <v>8529000</v>
      </c>
      <c r="F32" s="93">
        <v>8529000</v>
      </c>
      <c r="G32" s="94">
        <v>2133000</v>
      </c>
      <c r="H32" s="93">
        <v>7764000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7764000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91.0306014773127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8529000</v>
      </c>
      <c r="C33" s="95">
        <f>C32</f>
        <v>0</v>
      </c>
      <c r="D33" s="95"/>
      <c r="E33" s="95">
        <f>$B33      +$C33      +$D33</f>
        <v>8529000</v>
      </c>
      <c r="F33" s="96">
        <f t="shared" ref="F33:O33" si="17">F32</f>
        <v>8529000</v>
      </c>
      <c r="G33" s="97">
        <f t="shared" si="17"/>
        <v>2133000</v>
      </c>
      <c r="H33" s="96">
        <f t="shared" si="17"/>
        <v>7764000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7764000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91.0306014773127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20261000</v>
      </c>
      <c r="C36" s="92">
        <v>0</v>
      </c>
      <c r="D36" s="92"/>
      <c r="E36" s="92">
        <f t="shared" si="18"/>
        <v>20261000</v>
      </c>
      <c r="F36" s="93">
        <v>20261000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10000000</v>
      </c>
      <c r="C38" s="92">
        <v>0</v>
      </c>
      <c r="D38" s="92"/>
      <c r="E38" s="92">
        <f t="shared" si="18"/>
        <v>10000000</v>
      </c>
      <c r="F38" s="93">
        <v>10000000</v>
      </c>
      <c r="G38" s="94">
        <v>2500000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30261000</v>
      </c>
      <c r="C40" s="95">
        <f>SUM(C35:C39)</f>
        <v>0</v>
      </c>
      <c r="D40" s="95"/>
      <c r="E40" s="95">
        <f t="shared" si="18"/>
        <v>30261000</v>
      </c>
      <c r="F40" s="96">
        <f t="shared" ref="F40:O40" si="25">SUM(F35:F39)</f>
        <v>30261000</v>
      </c>
      <c r="G40" s="97">
        <f t="shared" si="25"/>
        <v>2500000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646375000</v>
      </c>
      <c r="C65" s="92">
        <v>0</v>
      </c>
      <c r="D65" s="92"/>
      <c r="E65" s="92">
        <f t="shared" si="35"/>
        <v>646375000</v>
      </c>
      <c r="F65" s="93">
        <v>646375000</v>
      </c>
      <c r="G65" s="94">
        <v>199093000</v>
      </c>
      <c r="H65" s="93">
        <v>25484000</v>
      </c>
      <c r="I65" s="94"/>
      <c r="J65" s="93"/>
      <c r="K65" s="94"/>
      <c r="L65" s="93"/>
      <c r="M65" s="94"/>
      <c r="N65" s="93"/>
      <c r="O65" s="94"/>
      <c r="P65" s="93">
        <f t="shared" si="36"/>
        <v>25484000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3.9426029781473604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646375000</v>
      </c>
      <c r="C66" s="95">
        <f>SUM(C61:C65)</f>
        <v>0</v>
      </c>
      <c r="D66" s="95"/>
      <c r="E66" s="95">
        <f t="shared" si="35"/>
        <v>646375000</v>
      </c>
      <c r="F66" s="96">
        <f t="shared" ref="F66:O66" si="42">SUM(F61:F65)</f>
        <v>646375000</v>
      </c>
      <c r="G66" s="97">
        <f t="shared" si="42"/>
        <v>199093000</v>
      </c>
      <c r="H66" s="96">
        <f t="shared" si="42"/>
        <v>25484000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25484000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3.9426029781473604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1898438000</v>
      </c>
      <c r="C67" s="104">
        <f>SUM(C9:C15,C18:C23,C26:C29,C32,C35:C39,C42:C52,C55:C58,C61:C65)</f>
        <v>0</v>
      </c>
      <c r="D67" s="104"/>
      <c r="E67" s="104">
        <f t="shared" si="35"/>
        <v>1898438000</v>
      </c>
      <c r="F67" s="105">
        <f t="shared" ref="F67:O67" si="43">SUM(F9:F15,F18:F23,F26:F29,F32,F35:F39,F42:F52,F55:F58,F61:F65)</f>
        <v>1898438000</v>
      </c>
      <c r="G67" s="106">
        <f t="shared" si="43"/>
        <v>618220000</v>
      </c>
      <c r="H67" s="105">
        <f t="shared" si="43"/>
        <v>77954000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77954000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4.1571542313072314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1898438000</v>
      </c>
      <c r="C72" s="104">
        <f>SUM(C9:C15,C18:C23,C26:C29,C32,C35:C39,C42:C52,C55:C58,C61:C65,C69)</f>
        <v>0</v>
      </c>
      <c r="D72" s="104"/>
      <c r="E72" s="104">
        <f>$B72      +$C72      +$D72</f>
        <v>1898438000</v>
      </c>
      <c r="F72" s="105">
        <f t="shared" ref="F72:O72" si="46">SUM(F9:F15,F18:F23,F26:F29,F32,F35:F39,F42:F52,F55:F58,F61:F65,F69)</f>
        <v>1898438000</v>
      </c>
      <c r="G72" s="106">
        <f t="shared" si="46"/>
        <v>618220000</v>
      </c>
      <c r="H72" s="105">
        <f t="shared" si="46"/>
        <v>77954000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77954000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4.1571542313072314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119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120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121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125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126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127</v>
      </c>
    </row>
    <row r="116" spans="1:23" x14ac:dyDescent="0.2">
      <c r="A116" s="29" t="s">
        <v>128</v>
      </c>
    </row>
    <row r="117" spans="1:23" x14ac:dyDescent="0.2">
      <c r="A117" s="29" t="s">
        <v>129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132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6934000</v>
      </c>
      <c r="C9" s="92">
        <v>0</v>
      </c>
      <c r="D9" s="92"/>
      <c r="E9" s="92">
        <f>$B9       +$C9       +$D9</f>
        <v>6934000</v>
      </c>
      <c r="F9" s="93">
        <v>6934000</v>
      </c>
      <c r="G9" s="94">
        <v>2311000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2100000</v>
      </c>
      <c r="C10" s="92">
        <v>0</v>
      </c>
      <c r="D10" s="92"/>
      <c r="E10" s="92">
        <f t="shared" ref="E10:E16" si="0">$B10      +$C10      +$D10</f>
        <v>2100000</v>
      </c>
      <c r="F10" s="93">
        <v>2100000</v>
      </c>
      <c r="G10" s="94">
        <v>2100000</v>
      </c>
      <c r="H10" s="93">
        <v>120000</v>
      </c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120000</v>
      </c>
      <c r="Q10" s="94">
        <f t="shared" ref="Q10:Q16" si="2">$I10      +$K10      +$M10      +$O10</f>
        <v>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5.7142857142857144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10000000</v>
      </c>
      <c r="C13" s="92">
        <v>0</v>
      </c>
      <c r="D13" s="92"/>
      <c r="E13" s="92">
        <f t="shared" si="0"/>
        <v>10000000</v>
      </c>
      <c r="F13" s="93">
        <v>10000000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100000</v>
      </c>
      <c r="C14" s="92">
        <v>0</v>
      </c>
      <c r="D14" s="92"/>
      <c r="E14" s="92">
        <f t="shared" si="0"/>
        <v>100000</v>
      </c>
      <c r="F14" s="93">
        <v>100000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19134000</v>
      </c>
      <c r="C16" s="95">
        <f>SUM(C9:C15)</f>
        <v>0</v>
      </c>
      <c r="D16" s="95"/>
      <c r="E16" s="95">
        <f t="shared" si="0"/>
        <v>19134000</v>
      </c>
      <c r="F16" s="96">
        <f t="shared" ref="F16:O16" si="7">SUM(F9:F15)</f>
        <v>19134000</v>
      </c>
      <c r="G16" s="97">
        <f t="shared" si="7"/>
        <v>4411000</v>
      </c>
      <c r="H16" s="96">
        <f t="shared" si="7"/>
        <v>120000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120000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0.63045077230219604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1260000</v>
      </c>
      <c r="C19" s="92">
        <v>0</v>
      </c>
      <c r="D19" s="92"/>
      <c r="E19" s="92">
        <f t="shared" si="8"/>
        <v>1260000</v>
      </c>
      <c r="F19" s="93">
        <v>1260000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1260000</v>
      </c>
      <c r="C24" s="95">
        <f>SUM(C18:C23)</f>
        <v>0</v>
      </c>
      <c r="D24" s="95"/>
      <c r="E24" s="95">
        <f t="shared" si="8"/>
        <v>1260000</v>
      </c>
      <c r="F24" s="96">
        <f t="shared" ref="F24:O24" si="15">SUM(F18:F23)</f>
        <v>1260000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223648000</v>
      </c>
      <c r="C28" s="92">
        <v>0</v>
      </c>
      <c r="D28" s="92"/>
      <c r="E28" s="92">
        <f>$B28      +$C28      +$D28</f>
        <v>223648000</v>
      </c>
      <c r="F28" s="93">
        <v>223648000</v>
      </c>
      <c r="G28" s="94">
        <v>75595000</v>
      </c>
      <c r="H28" s="93">
        <v>22812000</v>
      </c>
      <c r="I28" s="94"/>
      <c r="J28" s="93"/>
      <c r="K28" s="94"/>
      <c r="L28" s="93"/>
      <c r="M28" s="94"/>
      <c r="N28" s="93"/>
      <c r="O28" s="94"/>
      <c r="P28" s="93">
        <f>$H28      +$J28      +$L28      +$N28</f>
        <v>22812000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10.199957075404207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223648000</v>
      </c>
      <c r="C30" s="95">
        <f>SUM(C26:C29)</f>
        <v>0</v>
      </c>
      <c r="D30" s="95"/>
      <c r="E30" s="95">
        <f>$B30      +$C30      +$D30</f>
        <v>223648000</v>
      </c>
      <c r="F30" s="96">
        <f t="shared" ref="F30:O30" si="16">SUM(F26:F29)</f>
        <v>223648000</v>
      </c>
      <c r="G30" s="97">
        <f t="shared" si="16"/>
        <v>75595000</v>
      </c>
      <c r="H30" s="96">
        <f t="shared" si="16"/>
        <v>22812000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22812000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10.199957075404207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1316000</v>
      </c>
      <c r="C32" s="92">
        <v>0</v>
      </c>
      <c r="D32" s="92"/>
      <c r="E32" s="92">
        <f>$B32      +$C32      +$D32</f>
        <v>1316000</v>
      </c>
      <c r="F32" s="93">
        <v>1316000</v>
      </c>
      <c r="G32" s="94">
        <v>329000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1316000</v>
      </c>
      <c r="C33" s="95">
        <f>C32</f>
        <v>0</v>
      </c>
      <c r="D33" s="95"/>
      <c r="E33" s="95">
        <f>$B33      +$C33      +$D33</f>
        <v>1316000</v>
      </c>
      <c r="F33" s="96">
        <f t="shared" ref="F33:O33" si="17">F32</f>
        <v>1316000</v>
      </c>
      <c r="G33" s="97">
        <f t="shared" si="17"/>
        <v>329000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9006000</v>
      </c>
      <c r="C36" s="92">
        <v>0</v>
      </c>
      <c r="D36" s="92"/>
      <c r="E36" s="92">
        <f t="shared" si="18"/>
        <v>9006000</v>
      </c>
      <c r="F36" s="93">
        <v>9006000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9006000</v>
      </c>
      <c r="C40" s="95">
        <f>SUM(C35:C39)</f>
        <v>0</v>
      </c>
      <c r="D40" s="95"/>
      <c r="E40" s="95">
        <f t="shared" si="18"/>
        <v>9006000</v>
      </c>
      <c r="F40" s="96">
        <f t="shared" ref="F40:O40" si="25">SUM(F35:F39)</f>
        <v>9006000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263893000</v>
      </c>
      <c r="C65" s="92">
        <v>0</v>
      </c>
      <c r="D65" s="92"/>
      <c r="E65" s="92">
        <f t="shared" si="35"/>
        <v>263893000</v>
      </c>
      <c r="F65" s="93">
        <v>263893000</v>
      </c>
      <c r="G65" s="94">
        <v>40000000</v>
      </c>
      <c r="H65" s="93">
        <v>10217000</v>
      </c>
      <c r="I65" s="94"/>
      <c r="J65" s="93"/>
      <c r="K65" s="94"/>
      <c r="L65" s="93"/>
      <c r="M65" s="94"/>
      <c r="N65" s="93"/>
      <c r="O65" s="94"/>
      <c r="P65" s="93">
        <f t="shared" si="36"/>
        <v>10217000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3.871644947005036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263893000</v>
      </c>
      <c r="C66" s="95">
        <f>SUM(C61:C65)</f>
        <v>0</v>
      </c>
      <c r="D66" s="95"/>
      <c r="E66" s="95">
        <f t="shared" si="35"/>
        <v>263893000</v>
      </c>
      <c r="F66" s="96">
        <f t="shared" ref="F66:O66" si="42">SUM(F61:F65)</f>
        <v>263893000</v>
      </c>
      <c r="G66" s="97">
        <f t="shared" si="42"/>
        <v>40000000</v>
      </c>
      <c r="H66" s="96">
        <f t="shared" si="42"/>
        <v>10217000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10217000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3.871644947005036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518257000</v>
      </c>
      <c r="C67" s="104">
        <f>SUM(C9:C15,C18:C23,C26:C29,C32,C35:C39,C42:C52,C55:C58,C61:C65)</f>
        <v>0</v>
      </c>
      <c r="D67" s="104"/>
      <c r="E67" s="104">
        <f t="shared" si="35"/>
        <v>518257000</v>
      </c>
      <c r="F67" s="105">
        <f t="shared" ref="F67:O67" si="43">SUM(F9:F15,F18:F23,F26:F29,F32,F35:F39,F42:F52,F55:F58,F61:F65)</f>
        <v>518257000</v>
      </c>
      <c r="G67" s="106">
        <f t="shared" si="43"/>
        <v>120335000</v>
      </c>
      <c r="H67" s="105">
        <f t="shared" si="43"/>
        <v>33149000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33149000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6.5267941349620289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518257000</v>
      </c>
      <c r="C72" s="104">
        <f>SUM(C9:C15,C18:C23,C26:C29,C32,C35:C39,C42:C52,C55:C58,C61:C65,C69)</f>
        <v>0</v>
      </c>
      <c r="D72" s="104"/>
      <c r="E72" s="104">
        <f>$B72      +$C72      +$D72</f>
        <v>518257000</v>
      </c>
      <c r="F72" s="105">
        <f t="shared" ref="F72:O72" si="46">SUM(F9:F15,F18:F23,F26:F29,F32,F35:F39,F42:F52,F55:F58,F61:F65,F69)</f>
        <v>518257000</v>
      </c>
      <c r="G72" s="106">
        <f t="shared" si="46"/>
        <v>120335000</v>
      </c>
      <c r="H72" s="105">
        <f t="shared" si="46"/>
        <v>33149000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33149000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6.5267941349620289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119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120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121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125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126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127</v>
      </c>
    </row>
    <row r="116" spans="1:23" x14ac:dyDescent="0.2">
      <c r="A116" s="29" t="s">
        <v>128</v>
      </c>
    </row>
    <row r="117" spans="1:23" x14ac:dyDescent="0.2">
      <c r="A117" s="29" t="s">
        <v>129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132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11267000</v>
      </c>
      <c r="C9" s="92">
        <v>0</v>
      </c>
      <c r="D9" s="92"/>
      <c r="E9" s="92">
        <f>$B9       +$C9       +$D9</f>
        <v>11267000</v>
      </c>
      <c r="F9" s="93">
        <v>11267000</v>
      </c>
      <c r="G9" s="94">
        <v>4517000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1000000</v>
      </c>
      <c r="C10" s="92">
        <v>0</v>
      </c>
      <c r="D10" s="92"/>
      <c r="E10" s="92">
        <f t="shared" ref="E10:E16" si="0">$B10      +$C10      +$D10</f>
        <v>1000000</v>
      </c>
      <c r="F10" s="93">
        <v>1000000</v>
      </c>
      <c r="G10" s="94">
        <v>1000000</v>
      </c>
      <c r="H10" s="93">
        <v>163000</v>
      </c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163000</v>
      </c>
      <c r="Q10" s="94">
        <f t="shared" ref="Q10:Q16" si="2">$I10      +$K10      +$M10      +$O10</f>
        <v>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16.3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10500000</v>
      </c>
      <c r="C11" s="92">
        <v>0</v>
      </c>
      <c r="D11" s="92"/>
      <c r="E11" s="92">
        <f t="shared" si="0"/>
        <v>10500000</v>
      </c>
      <c r="F11" s="93">
        <v>10500000</v>
      </c>
      <c r="G11" s="94">
        <v>5500000</v>
      </c>
      <c r="H11" s="93">
        <v>2230000</v>
      </c>
      <c r="I11" s="94"/>
      <c r="J11" s="93"/>
      <c r="K11" s="94"/>
      <c r="L11" s="93"/>
      <c r="M11" s="94"/>
      <c r="N11" s="93"/>
      <c r="O11" s="94"/>
      <c r="P11" s="93">
        <f t="shared" si="1"/>
        <v>2230000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21.238095238095241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23700000</v>
      </c>
      <c r="C13" s="92">
        <v>0</v>
      </c>
      <c r="D13" s="92"/>
      <c r="E13" s="92">
        <f t="shared" si="0"/>
        <v>23700000</v>
      </c>
      <c r="F13" s="93">
        <v>23700000</v>
      </c>
      <c r="G13" s="94">
        <v>15954000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2000000</v>
      </c>
      <c r="C14" s="92">
        <v>0</v>
      </c>
      <c r="D14" s="92"/>
      <c r="E14" s="92">
        <f t="shared" si="0"/>
        <v>2000000</v>
      </c>
      <c r="F14" s="93">
        <v>2000000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48467000</v>
      </c>
      <c r="C16" s="95">
        <f>SUM(C9:C15)</f>
        <v>0</v>
      </c>
      <c r="D16" s="95"/>
      <c r="E16" s="95">
        <f t="shared" si="0"/>
        <v>48467000</v>
      </c>
      <c r="F16" s="96">
        <f t="shared" ref="F16:O16" si="7">SUM(F9:F15)</f>
        <v>48467000</v>
      </c>
      <c r="G16" s="97">
        <f t="shared" si="7"/>
        <v>26971000</v>
      </c>
      <c r="H16" s="96">
        <f t="shared" si="7"/>
        <v>2393000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2393000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5.149891320722233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285087000</v>
      </c>
      <c r="C28" s="92">
        <v>0</v>
      </c>
      <c r="D28" s="92"/>
      <c r="E28" s="92">
        <f>$B28      +$C28      +$D28</f>
        <v>285087000</v>
      </c>
      <c r="F28" s="93">
        <v>285087000</v>
      </c>
      <c r="G28" s="94">
        <v>96361000</v>
      </c>
      <c r="H28" s="93">
        <v>18245000</v>
      </c>
      <c r="I28" s="94"/>
      <c r="J28" s="93"/>
      <c r="K28" s="94"/>
      <c r="L28" s="93"/>
      <c r="M28" s="94"/>
      <c r="N28" s="93"/>
      <c r="O28" s="94"/>
      <c r="P28" s="93">
        <f>$H28      +$J28      +$L28      +$N28</f>
        <v>18245000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6.3998007625742312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285087000</v>
      </c>
      <c r="C30" s="95">
        <f>SUM(C26:C29)</f>
        <v>0</v>
      </c>
      <c r="D30" s="95"/>
      <c r="E30" s="95">
        <f>$B30      +$C30      +$D30</f>
        <v>285087000</v>
      </c>
      <c r="F30" s="96">
        <f t="shared" ref="F30:O30" si="16">SUM(F26:F29)</f>
        <v>285087000</v>
      </c>
      <c r="G30" s="97">
        <f t="shared" si="16"/>
        <v>96361000</v>
      </c>
      <c r="H30" s="96">
        <f t="shared" si="16"/>
        <v>18245000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18245000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6.3998007625742312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7116000</v>
      </c>
      <c r="C32" s="92">
        <v>0</v>
      </c>
      <c r="D32" s="92"/>
      <c r="E32" s="92">
        <f>$B32      +$C32      +$D32</f>
        <v>7116000</v>
      </c>
      <c r="F32" s="93">
        <v>7116000</v>
      </c>
      <c r="G32" s="94">
        <v>1779000</v>
      </c>
      <c r="H32" s="93">
        <v>97000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97000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1.3631253513209669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7116000</v>
      </c>
      <c r="C33" s="95">
        <f>C32</f>
        <v>0</v>
      </c>
      <c r="D33" s="95"/>
      <c r="E33" s="95">
        <f>$B33      +$C33      +$D33</f>
        <v>7116000</v>
      </c>
      <c r="F33" s="96">
        <f t="shared" ref="F33:O33" si="17">F32</f>
        <v>7116000</v>
      </c>
      <c r="G33" s="97">
        <f t="shared" si="17"/>
        <v>1779000</v>
      </c>
      <c r="H33" s="96">
        <f t="shared" si="17"/>
        <v>97000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97000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1.3631253513209669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316045000</v>
      </c>
      <c r="C65" s="92">
        <v>0</v>
      </c>
      <c r="D65" s="92"/>
      <c r="E65" s="92">
        <f t="shared" si="35"/>
        <v>316045000</v>
      </c>
      <c r="F65" s="93">
        <v>316045000</v>
      </c>
      <c r="G65" s="94">
        <v>73415000</v>
      </c>
      <c r="H65" s="93">
        <v>2813000</v>
      </c>
      <c r="I65" s="94"/>
      <c r="J65" s="93"/>
      <c r="K65" s="94"/>
      <c r="L65" s="93"/>
      <c r="M65" s="94"/>
      <c r="N65" s="93"/>
      <c r="O65" s="94"/>
      <c r="P65" s="93">
        <f t="shared" si="36"/>
        <v>2813000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0.89006312392222631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316045000</v>
      </c>
      <c r="C66" s="95">
        <f>SUM(C61:C65)</f>
        <v>0</v>
      </c>
      <c r="D66" s="95"/>
      <c r="E66" s="95">
        <f t="shared" si="35"/>
        <v>316045000</v>
      </c>
      <c r="F66" s="96">
        <f t="shared" ref="F66:O66" si="42">SUM(F61:F65)</f>
        <v>316045000</v>
      </c>
      <c r="G66" s="97">
        <f t="shared" si="42"/>
        <v>73415000</v>
      </c>
      <c r="H66" s="96">
        <f t="shared" si="42"/>
        <v>2813000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2813000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0.89006312392222631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656715000</v>
      </c>
      <c r="C67" s="104">
        <f>SUM(C9:C15,C18:C23,C26:C29,C32,C35:C39,C42:C52,C55:C58,C61:C65)</f>
        <v>0</v>
      </c>
      <c r="D67" s="104"/>
      <c r="E67" s="104">
        <f t="shared" si="35"/>
        <v>656715000</v>
      </c>
      <c r="F67" s="105">
        <f t="shared" ref="F67:O67" si="43">SUM(F9:F15,F18:F23,F26:F29,F32,F35:F39,F42:F52,F55:F58,F61:F65)</f>
        <v>656715000</v>
      </c>
      <c r="G67" s="106">
        <f t="shared" si="43"/>
        <v>198526000</v>
      </c>
      <c r="H67" s="105">
        <f t="shared" si="43"/>
        <v>23548000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23548000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3.5966794712203023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656715000</v>
      </c>
      <c r="C72" s="104">
        <f>SUM(C9:C15,C18:C23,C26:C29,C32,C35:C39,C42:C52,C55:C58,C61:C65,C69)</f>
        <v>0</v>
      </c>
      <c r="D72" s="104"/>
      <c r="E72" s="104">
        <f>$B72      +$C72      +$D72</f>
        <v>656715000</v>
      </c>
      <c r="F72" s="105">
        <f t="shared" ref="F72:O72" si="46">SUM(F9:F15,F18:F23,F26:F29,F32,F35:F39,F42:F52,F55:F58,F61:F65,F69)</f>
        <v>656715000</v>
      </c>
      <c r="G72" s="106">
        <f t="shared" si="46"/>
        <v>198526000</v>
      </c>
      <c r="H72" s="105">
        <f t="shared" si="46"/>
        <v>23548000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23548000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3.5966794712203023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119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120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121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125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126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127</v>
      </c>
    </row>
    <row r="116" spans="1:23" x14ac:dyDescent="0.2">
      <c r="A116" s="29" t="s">
        <v>128</v>
      </c>
    </row>
    <row r="117" spans="1:23" x14ac:dyDescent="0.2">
      <c r="A117" s="29" t="s">
        <v>129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132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55375000</v>
      </c>
      <c r="C9" s="92">
        <v>0</v>
      </c>
      <c r="D9" s="92"/>
      <c r="E9" s="92">
        <f>$B9       +$C9       +$D9</f>
        <v>55375000</v>
      </c>
      <c r="F9" s="93">
        <v>55375000</v>
      </c>
      <c r="G9" s="94">
        <v>18458000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2100000</v>
      </c>
      <c r="C10" s="92">
        <v>0</v>
      </c>
      <c r="D10" s="92"/>
      <c r="E10" s="92">
        <f t="shared" ref="E10:E16" si="0">$B10      +$C10      +$D10</f>
        <v>2100000</v>
      </c>
      <c r="F10" s="93">
        <v>2100000</v>
      </c>
      <c r="G10" s="94">
        <v>2100000</v>
      </c>
      <c r="H10" s="93"/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0</v>
      </c>
      <c r="Q10" s="94">
        <f t="shared" ref="Q10:Q16" si="2">$I10      +$K10      +$M10      +$O10</f>
        <v>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0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20000000</v>
      </c>
      <c r="C13" s="92">
        <v>0</v>
      </c>
      <c r="D13" s="92"/>
      <c r="E13" s="92">
        <f t="shared" si="0"/>
        <v>20000000</v>
      </c>
      <c r="F13" s="93">
        <v>20000000</v>
      </c>
      <c r="G13" s="94">
        <v>12896000</v>
      </c>
      <c r="H13" s="93">
        <v>2441000</v>
      </c>
      <c r="I13" s="94">
        <v>1113241</v>
      </c>
      <c r="J13" s="93"/>
      <c r="K13" s="94"/>
      <c r="L13" s="93"/>
      <c r="M13" s="94"/>
      <c r="N13" s="93"/>
      <c r="O13" s="94"/>
      <c r="P13" s="93">
        <f t="shared" si="1"/>
        <v>2441000</v>
      </c>
      <c r="Q13" s="94">
        <f t="shared" si="2"/>
        <v>1113241</v>
      </c>
      <c r="R13" s="48">
        <f t="shared" si="3"/>
        <v>0</v>
      </c>
      <c r="S13" s="49">
        <f t="shared" si="4"/>
        <v>0</v>
      </c>
      <c r="T13" s="48">
        <f t="shared" si="5"/>
        <v>12.205</v>
      </c>
      <c r="U13" s="50">
        <f t="shared" si="6"/>
        <v>5.5662050000000001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4000000</v>
      </c>
      <c r="C14" s="92">
        <v>0</v>
      </c>
      <c r="D14" s="92"/>
      <c r="E14" s="92">
        <f t="shared" si="0"/>
        <v>4000000</v>
      </c>
      <c r="F14" s="93">
        <v>4000000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81475000</v>
      </c>
      <c r="C16" s="95">
        <f>SUM(C9:C15)</f>
        <v>0</v>
      </c>
      <c r="D16" s="95"/>
      <c r="E16" s="95">
        <f t="shared" si="0"/>
        <v>81475000</v>
      </c>
      <c r="F16" s="96">
        <f t="shared" ref="F16:O16" si="7">SUM(F9:F15)</f>
        <v>81475000</v>
      </c>
      <c r="G16" s="97">
        <f t="shared" si="7"/>
        <v>33454000</v>
      </c>
      <c r="H16" s="96">
        <f t="shared" si="7"/>
        <v>2441000</v>
      </c>
      <c r="I16" s="97">
        <f t="shared" si="7"/>
        <v>1113241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2441000</v>
      </c>
      <c r="Q16" s="97">
        <f t="shared" si="2"/>
        <v>1113241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3.1506937721845754</v>
      </c>
      <c r="U16" s="54">
        <f>IF((SUM($E9:$E13)+$E15)=0,0,(Q16/(SUM($E9:$E13)+$E15)*100))</f>
        <v>1.4369035172636335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675462000</v>
      </c>
      <c r="C28" s="92">
        <v>0</v>
      </c>
      <c r="D28" s="92"/>
      <c r="E28" s="92">
        <f>$B28      +$C28      +$D28</f>
        <v>675462000</v>
      </c>
      <c r="F28" s="93">
        <v>675462000</v>
      </c>
      <c r="G28" s="94">
        <v>228307000</v>
      </c>
      <c r="H28" s="93">
        <v>71009000</v>
      </c>
      <c r="I28" s="94">
        <v>20606122</v>
      </c>
      <c r="J28" s="93"/>
      <c r="K28" s="94"/>
      <c r="L28" s="93"/>
      <c r="M28" s="94"/>
      <c r="N28" s="93"/>
      <c r="O28" s="94"/>
      <c r="P28" s="93">
        <f>$H28      +$J28      +$L28      +$N28</f>
        <v>71009000</v>
      </c>
      <c r="Q28" s="94">
        <f>$I28      +$K28      +$M28      +$O28</f>
        <v>20606122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10.512656522498675</v>
      </c>
      <c r="U28" s="50">
        <f>IF(($E28      =0),0,(($Q28      /$E28      )*100))</f>
        <v>3.0506708001338345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675462000</v>
      </c>
      <c r="C30" s="95">
        <f>SUM(C26:C29)</f>
        <v>0</v>
      </c>
      <c r="D30" s="95"/>
      <c r="E30" s="95">
        <f>$B30      +$C30      +$D30</f>
        <v>675462000</v>
      </c>
      <c r="F30" s="96">
        <f t="shared" ref="F30:O30" si="16">SUM(F26:F29)</f>
        <v>675462000</v>
      </c>
      <c r="G30" s="97">
        <f t="shared" si="16"/>
        <v>228307000</v>
      </c>
      <c r="H30" s="96">
        <f t="shared" si="16"/>
        <v>71009000</v>
      </c>
      <c r="I30" s="97">
        <f t="shared" si="16"/>
        <v>20606122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71009000</v>
      </c>
      <c r="Q30" s="97">
        <f>$I30      +$K30      +$M30      +$O30</f>
        <v>20606122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10.512656522498675</v>
      </c>
      <c r="U30" s="54">
        <f>IF($E30   =0,0,($Q30   /$E30   )*100)</f>
        <v>3.0506708001338345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19031000</v>
      </c>
      <c r="C32" s="92">
        <v>0</v>
      </c>
      <c r="D32" s="92"/>
      <c r="E32" s="92">
        <f>$B32      +$C32      +$D32</f>
        <v>19031000</v>
      </c>
      <c r="F32" s="93">
        <v>19031000</v>
      </c>
      <c r="G32" s="94">
        <v>4758000</v>
      </c>
      <c r="H32" s="93">
        <v>4758000</v>
      </c>
      <c r="I32" s="94">
        <v>4758000</v>
      </c>
      <c r="J32" s="93"/>
      <c r="K32" s="94"/>
      <c r="L32" s="93"/>
      <c r="M32" s="94"/>
      <c r="N32" s="93"/>
      <c r="O32" s="94"/>
      <c r="P32" s="93">
        <f>$H32      +$J32      +$L32      +$N32</f>
        <v>4758000</v>
      </c>
      <c r="Q32" s="94">
        <f>$I32      +$K32      +$M32      +$O32</f>
        <v>4758000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25.001313646156269</v>
      </c>
      <c r="U32" s="50">
        <f>IF(($E32      =0),0,(($Q32      /$E32      )*100))</f>
        <v>25.001313646156269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19031000</v>
      </c>
      <c r="C33" s="95">
        <f>C32</f>
        <v>0</v>
      </c>
      <c r="D33" s="95"/>
      <c r="E33" s="95">
        <f>$B33      +$C33      +$D33</f>
        <v>19031000</v>
      </c>
      <c r="F33" s="96">
        <f t="shared" ref="F33:O33" si="17">F32</f>
        <v>19031000</v>
      </c>
      <c r="G33" s="97">
        <f t="shared" si="17"/>
        <v>4758000</v>
      </c>
      <c r="H33" s="96">
        <f t="shared" si="17"/>
        <v>4758000</v>
      </c>
      <c r="I33" s="97">
        <f t="shared" si="17"/>
        <v>4758000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4758000</v>
      </c>
      <c r="Q33" s="97">
        <f>$I33      +$K33      +$M33      +$O33</f>
        <v>4758000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25.001313646156269</v>
      </c>
      <c r="U33" s="54">
        <f>IF($E33   =0,0,($Q33   /$E33   )*100)</f>
        <v>25.001313646156269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3671000</v>
      </c>
      <c r="C36" s="92">
        <v>0</v>
      </c>
      <c r="D36" s="92"/>
      <c r="E36" s="92">
        <f t="shared" si="18"/>
        <v>3671000</v>
      </c>
      <c r="F36" s="93">
        <v>3671000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10000000</v>
      </c>
      <c r="C38" s="92">
        <v>0</v>
      </c>
      <c r="D38" s="92"/>
      <c r="E38" s="92">
        <f t="shared" si="18"/>
        <v>10000000</v>
      </c>
      <c r="F38" s="93">
        <v>10000000</v>
      </c>
      <c r="G38" s="94">
        <v>0</v>
      </c>
      <c r="H38" s="93"/>
      <c r="I38" s="94">
        <v>193618</v>
      </c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193618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1.9361799999999998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13671000</v>
      </c>
      <c r="C40" s="95">
        <f>SUM(C35:C39)</f>
        <v>0</v>
      </c>
      <c r="D40" s="95"/>
      <c r="E40" s="95">
        <f t="shared" si="18"/>
        <v>13671000</v>
      </c>
      <c r="F40" s="96">
        <f t="shared" ref="F40:O40" si="25">SUM(F35:F39)</f>
        <v>13671000</v>
      </c>
      <c r="G40" s="97">
        <f t="shared" si="25"/>
        <v>0</v>
      </c>
      <c r="H40" s="96">
        <f t="shared" si="25"/>
        <v>0</v>
      </c>
      <c r="I40" s="97">
        <f t="shared" si="25"/>
        <v>193618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193618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1.9361799999999998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560301000</v>
      </c>
      <c r="C65" s="92">
        <v>0</v>
      </c>
      <c r="D65" s="92"/>
      <c r="E65" s="92">
        <f t="shared" si="35"/>
        <v>560301000</v>
      </c>
      <c r="F65" s="93">
        <v>560301000</v>
      </c>
      <c r="G65" s="94">
        <v>168091000</v>
      </c>
      <c r="H65" s="93">
        <v>87235000</v>
      </c>
      <c r="I65" s="94">
        <v>87235516</v>
      </c>
      <c r="J65" s="93"/>
      <c r="K65" s="94"/>
      <c r="L65" s="93"/>
      <c r="M65" s="94"/>
      <c r="N65" s="93"/>
      <c r="O65" s="94"/>
      <c r="P65" s="93">
        <f t="shared" si="36"/>
        <v>87235000</v>
      </c>
      <c r="Q65" s="94">
        <f t="shared" si="37"/>
        <v>87235516</v>
      </c>
      <c r="R65" s="48">
        <f t="shared" si="38"/>
        <v>0</v>
      </c>
      <c r="S65" s="49">
        <f t="shared" si="39"/>
        <v>0</v>
      </c>
      <c r="T65" s="48">
        <f t="shared" si="40"/>
        <v>15.569310067267415</v>
      </c>
      <c r="U65" s="50">
        <f t="shared" si="41"/>
        <v>15.56940216062438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560301000</v>
      </c>
      <c r="C66" s="95">
        <f>SUM(C61:C65)</f>
        <v>0</v>
      </c>
      <c r="D66" s="95"/>
      <c r="E66" s="95">
        <f t="shared" si="35"/>
        <v>560301000</v>
      </c>
      <c r="F66" s="96">
        <f t="shared" ref="F66:O66" si="42">SUM(F61:F65)</f>
        <v>560301000</v>
      </c>
      <c r="G66" s="97">
        <f t="shared" si="42"/>
        <v>168091000</v>
      </c>
      <c r="H66" s="96">
        <f t="shared" si="42"/>
        <v>87235000</v>
      </c>
      <c r="I66" s="97">
        <f t="shared" si="42"/>
        <v>87235516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87235000</v>
      </c>
      <c r="Q66" s="97">
        <f t="shared" si="37"/>
        <v>87235516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15.569310067267415</v>
      </c>
      <c r="U66" s="54">
        <f>IF((+$E61+$E63+$E65) =0,0,(Q66  /(+$E61+$E63+$E65) )*100)</f>
        <v>15.56940216062438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1349940000</v>
      </c>
      <c r="C67" s="104">
        <f>SUM(C9:C15,C18:C23,C26:C29,C32,C35:C39,C42:C52,C55:C58,C61:C65)</f>
        <v>0</v>
      </c>
      <c r="D67" s="104"/>
      <c r="E67" s="104">
        <f t="shared" si="35"/>
        <v>1349940000</v>
      </c>
      <c r="F67" s="105">
        <f t="shared" ref="F67:O67" si="43">SUM(F9:F15,F18:F23,F26:F29,F32,F35:F39,F42:F52,F55:F58,F61:F65)</f>
        <v>1349940000</v>
      </c>
      <c r="G67" s="106">
        <f t="shared" si="43"/>
        <v>434610000</v>
      </c>
      <c r="H67" s="105">
        <f t="shared" si="43"/>
        <v>165443000</v>
      </c>
      <c r="I67" s="106">
        <f t="shared" si="43"/>
        <v>113906497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165443000</v>
      </c>
      <c r="Q67" s="106">
        <f t="shared" si="37"/>
        <v>113906497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12.325621764340829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8.486115450777751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1349940000</v>
      </c>
      <c r="C72" s="104">
        <f>SUM(C9:C15,C18:C23,C26:C29,C32,C35:C39,C42:C52,C55:C58,C61:C65,C69)</f>
        <v>0</v>
      </c>
      <c r="D72" s="104"/>
      <c r="E72" s="104">
        <f>$B72      +$C72      +$D72</f>
        <v>1349940000</v>
      </c>
      <c r="F72" s="105">
        <f t="shared" ref="F72:O72" si="46">SUM(F9:F15,F18:F23,F26:F29,F32,F35:F39,F42:F52,F55:F58,F61:F65,F69)</f>
        <v>1349940000</v>
      </c>
      <c r="G72" s="106">
        <f t="shared" si="46"/>
        <v>434610000</v>
      </c>
      <c r="H72" s="105">
        <f t="shared" si="46"/>
        <v>165443000</v>
      </c>
      <c r="I72" s="106">
        <f t="shared" si="46"/>
        <v>113906497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165443000</v>
      </c>
      <c r="Q72" s="106">
        <f>$I72      +$K72      +$M72      +$O72</f>
        <v>113906497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12.325621764340829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8.486115450777751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119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120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121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125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126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127</v>
      </c>
    </row>
    <row r="116" spans="1:23" x14ac:dyDescent="0.2">
      <c r="A116" s="29" t="s">
        <v>128</v>
      </c>
    </row>
    <row r="117" spans="1:23" x14ac:dyDescent="0.2">
      <c r="A117" s="29" t="s">
        <v>129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132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1" manualBreakCount="1">
    <brk id="7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10FDBD6-2944-49F6-BE5D-D71B0994FCD0}"/>
</file>

<file path=customXml/itemProps2.xml><?xml version="1.0" encoding="utf-8"?>
<ds:datastoreItem xmlns:ds="http://schemas.openxmlformats.org/officeDocument/2006/customXml" ds:itemID="{83509759-3141-4D7D-BF69-2B8E7D7FA912}"/>
</file>

<file path=customXml/itemProps3.xml><?xml version="1.0" encoding="utf-8"?>
<ds:datastoreItem xmlns:ds="http://schemas.openxmlformats.org/officeDocument/2006/customXml" ds:itemID="{4DE16E21-4C71-4D73-9E4D-08C3650C13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Summary</vt:lpstr>
      <vt:lpstr>BUF</vt:lpstr>
      <vt:lpstr>CPT</vt:lpstr>
      <vt:lpstr>EKU</vt:lpstr>
      <vt:lpstr>ETH</vt:lpstr>
      <vt:lpstr>JHB</vt:lpstr>
      <vt:lpstr>MAN</vt:lpstr>
      <vt:lpstr>NMA</vt:lpstr>
      <vt:lpstr>TSH</vt:lpstr>
      <vt:lpstr>BUF!Print_Area</vt:lpstr>
      <vt:lpstr>CPT!Print_Area</vt:lpstr>
      <vt:lpstr>EKU!Print_Area</vt:lpstr>
      <vt:lpstr>ETH!Print_Area</vt:lpstr>
      <vt:lpstr>JHB!Print_Area</vt:lpstr>
      <vt:lpstr>MAN!Print_Area</vt:lpstr>
      <vt:lpstr>NMA!Print_Area</vt:lpstr>
      <vt:lpstr>Summary!Print_Area</vt:lpstr>
      <vt:lpstr>TSH!Print_Area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Kgothatso Matlala</dc:creator>
  <cp:lastModifiedBy>Kgothatso Matlala</cp:lastModifiedBy>
  <dcterms:created xsi:type="dcterms:W3CDTF">2021-11-17T15:47:47Z</dcterms:created>
  <dcterms:modified xsi:type="dcterms:W3CDTF">2021-11-17T15:52:16Z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