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Password="F954" lockStructure="1"/>
  <bookViews>
    <workbookView xWindow="480" yWindow="60" windowWidth="13275" windowHeight="7170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62913"/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<sst xmlns="http://schemas.openxmlformats.org/spreadsheetml/2006/main" count="1378" uniqueCount="615">
  <si>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</si>
  <si>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</si>
  <si>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1st Quarter Ended 30 September 2021</t>
  </si>
  <si>
    <t>First Quarter 2021/22</t>
  </si>
  <si>
    <t>First Quarter 2020/21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</si>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</sst>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wrapText="1"/>
    </xf>
    <xf numFmtId="0" fontId="9" fillId="0" borderId="0" xfId="0" applyFont="1"/>
    <xf numFmtId="0" fontId="6" fillId="0" borderId="7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horizontal="center" wrapText="1"/>
    </xf>
    <xf numFmtId="0" fontId="9" fillId="0" borderId="2" xfId="0" applyFont="1" applyBorder="1" applyProtection="1"/>
    <xf numFmtId="0" fontId="9" fillId="0" borderId="9" xfId="0" applyFont="1" applyBorder="1" applyProtection="1"/>
    <xf numFmtId="164" fontId="9" fillId="0" borderId="20" xfId="0" applyNumberFormat="1" applyFont="1" applyBorder="1" applyAlignment="1" applyProtection="1"/>
    <xf numFmtId="164" fontId="9" fillId="0" borderId="12" xfId="0" applyNumberFormat="1" applyFont="1" applyBorder="1" applyAlignment="1" applyProtection="1"/>
    <xf numFmtId="164" fontId="9" fillId="0" borderId="21" xfId="0" applyNumberFormat="1" applyFont="1" applyBorder="1" applyAlignment="1" applyProtection="1"/>
    <xf numFmtId="164" fontId="9" fillId="0" borderId="22" xfId="0" applyNumberFormat="1" applyFont="1" applyBorder="1" applyAlignment="1" applyProtection="1"/>
    <xf numFmtId="164" fontId="9" fillId="0" borderId="23" xfId="0" applyNumberFormat="1" applyFont="1" applyBorder="1" applyAlignment="1" applyProtection="1"/>
    <xf numFmtId="164" fontId="9" fillId="0" borderId="24" xfId="0" applyNumberFormat="1" applyFont="1" applyBorder="1" applyAlignment="1" applyProtection="1"/>
    <xf numFmtId="0" fontId="9" fillId="0" borderId="8" xfId="0" applyFont="1" applyBorder="1" applyProtection="1"/>
    <xf numFmtId="0" fontId="9" fillId="0" borderId="7" xfId="0" applyFont="1" applyBorder="1" applyProtection="1"/>
    <xf numFmtId="0" fontId="6" fillId="0" borderId="7" xfId="0" applyFont="1" applyBorder="1" applyProtection="1"/>
    <xf numFmtId="0" fontId="9" fillId="0" borderId="13" xfId="0" applyFont="1" applyBorder="1" applyProtection="1"/>
    <xf numFmtId="0" fontId="9" fillId="0" borderId="0" xfId="0" applyFont="1" applyProtection="1"/>
    <xf numFmtId="0" fontId="0" fillId="0" borderId="1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29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6" fillId="0" borderId="8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 wrapText="1"/>
    </xf>
    <xf numFmtId="0" fontId="0" fillId="0" borderId="7" xfId="0" applyBorder="1" applyProtection="1"/>
    <xf numFmtId="0" fontId="0" fillId="0" borderId="0" xfId="0" applyBorder="1" applyAlignment="1" applyProtection="1">
      <alignment horizontal="left" indent="1"/>
    </xf>
    <xf numFmtId="0" fontId="0" fillId="0" borderId="0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7" xfId="0" applyBorder="1" applyProtection="1"/>
    <xf numFmtId="0" fontId="0" fillId="0" borderId="24" xfId="0" applyBorder="1" applyProtection="1"/>
    <xf numFmtId="0" fontId="2" fillId="0" borderId="7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right"/>
    </xf>
    <xf numFmtId="165" fontId="10" fillId="0" borderId="8" xfId="0" applyNumberFormat="1" applyFont="1" applyBorder="1" applyAlignment="1" applyProtection="1">
      <alignment horizontal="left" indent="1"/>
    </xf>
    <xf numFmtId="165" fontId="10" fillId="0" borderId="7" xfId="0" applyNumberFormat="1" applyFont="1" applyBorder="1" applyAlignment="1" applyProtection="1">
      <alignment wrapText="1"/>
    </xf>
    <xf numFmtId="165" fontId="9" fillId="0" borderId="22" xfId="0" applyNumberFormat="1" applyFont="1" applyFill="1" applyBorder="1" applyAlignment="1" applyProtection="1"/>
    <xf numFmtId="165" fontId="9" fillId="0" borderId="23" xfId="0" applyNumberFormat="1" applyFont="1" applyFill="1" applyBorder="1" applyAlignment="1" applyProtection="1"/>
    <xf numFmtId="165" fontId="10" fillId="0" borderId="24" xfId="0" applyNumberFormat="1" applyFont="1" applyBorder="1" applyAlignment="1" applyProtection="1">
      <alignment wrapText="1"/>
    </xf>
    <xf numFmtId="165" fontId="10" fillId="0" borderId="22" xfId="0" applyNumberFormat="1" applyFont="1" applyBorder="1" applyAlignment="1" applyProtection="1">
      <alignment wrapText="1"/>
    </xf>
    <xf numFmtId="165" fontId="10" fillId="0" borderId="23" xfId="0" applyNumberFormat="1" applyFont="1" applyBorder="1" applyAlignment="1" applyProtection="1">
      <alignment wrapText="1"/>
    </xf>
    <xf numFmtId="165" fontId="9" fillId="0" borderId="8" xfId="0" applyNumberFormat="1" applyFont="1" applyBorder="1" applyAlignment="1" applyProtection="1">
      <alignment horizontal="left" indent="1"/>
    </xf>
    <xf numFmtId="165" fontId="6" fillId="0" borderId="8" xfId="0" applyNumberFormat="1" applyFont="1" applyBorder="1" applyProtection="1"/>
    <xf numFmtId="165" fontId="6" fillId="0" borderId="7" xfId="0" applyNumberFormat="1" applyFont="1" applyBorder="1" applyProtection="1"/>
    <xf numFmtId="165" fontId="7" fillId="0" borderId="22" xfId="0" applyNumberFormat="1" applyFont="1" applyFill="1" applyBorder="1" applyAlignment="1" applyProtection="1"/>
    <xf numFmtId="165" fontId="7" fillId="0" borderId="23" xfId="0" applyNumberFormat="1" applyFont="1" applyFill="1" applyBorder="1" applyAlignment="1" applyProtection="1"/>
    <xf numFmtId="165" fontId="6" fillId="0" borderId="24" xfId="0" applyNumberFormat="1" applyFont="1" applyBorder="1" applyAlignment="1" applyProtection="1"/>
    <xf numFmtId="165" fontId="6" fillId="0" borderId="22" xfId="0" applyNumberFormat="1" applyFont="1" applyBorder="1" applyAlignment="1" applyProtection="1"/>
    <xf numFmtId="165" fontId="6" fillId="0" borderId="23" xfId="0" applyNumberFormat="1" applyFont="1" applyBorder="1" applyAlignment="1" applyProtection="1"/>
    <xf numFmtId="165" fontId="9" fillId="0" borderId="14" xfId="0" applyNumberFormat="1" applyFont="1" applyBorder="1" applyProtection="1"/>
    <xf numFmtId="165" fontId="9" fillId="0" borderId="15" xfId="0" applyNumberFormat="1" applyFont="1" applyBorder="1" applyProtection="1"/>
    <xf numFmtId="165" fontId="7" fillId="0" borderId="25" xfId="0" applyNumberFormat="1" applyFont="1" applyBorder="1" applyAlignment="1" applyProtection="1"/>
    <xf numFmtId="165" fontId="7" fillId="0" borderId="18" xfId="0" applyNumberFormat="1" applyFont="1" applyBorder="1" applyAlignment="1" applyProtection="1"/>
    <xf numFmtId="165" fontId="7" fillId="0" borderId="19" xfId="0" applyNumberFormat="1" applyFont="1" applyBorder="1" applyAlignment="1" applyProtection="1"/>
    <xf numFmtId="165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left" wrapText="1" indent="1"/>
    </xf>
    <xf numFmtId="165" fontId="1" fillId="0" borderId="0" xfId="0" applyNumberFormat="1" applyFont="1" applyFill="1" applyBorder="1" applyAlignment="1" applyProtection="1">
      <alignment horizontal="left" wrapText="1"/>
    </xf>
    <xf numFmtId="165" fontId="1" fillId="0" borderId="22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1" fillId="0" borderId="27" xfId="0" applyNumberFormat="1" applyFont="1" applyFill="1" applyBorder="1" applyAlignment="1" applyProtection="1">
      <alignment horizontal="right"/>
    </xf>
    <xf numFmtId="165" fontId="1" fillId="0" borderId="24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/>
    </xf>
    <xf numFmtId="165" fontId="3" fillId="0" borderId="22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6" xfId="0" applyNumberFormat="1" applyFont="1" applyFill="1" applyBorder="1" applyAlignment="1" applyProtection="1">
      <alignment horizontal="left"/>
    </xf>
    <xf numFmtId="165" fontId="3" fillId="0" borderId="26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18" xfId="0" applyNumberFormat="1" applyFont="1" applyFill="1" applyBorder="1" applyAlignment="1" applyProtection="1">
      <alignment horizontal="right"/>
    </xf>
    <xf numFmtId="165" fontId="3" fillId="0" borderId="28" xfId="0" applyNumberFormat="1" applyFont="1" applyFill="1" applyBorder="1" applyAlignment="1" applyProtection="1">
      <alignment horizontal="right"/>
    </xf>
    <xf numFmtId="165" fontId="3" fillId="0" borderId="19" xfId="0" applyNumberFormat="1" applyFont="1" applyFill="1" applyBorder="1" applyAlignment="1" applyProtection="1">
      <alignment horizontal="right"/>
    </xf>
    <xf numFmtId="165" fontId="9" fillId="0" borderId="24" xfId="0" applyNumberFormat="1" applyFont="1" applyFill="1" applyBorder="1" applyAlignment="1" applyProtection="1"/>
    <xf numFmtId="165" fontId="6" fillId="0" borderId="8" xfId="0" applyNumberFormat="1" applyFont="1" applyBorder="1" applyAlignment="1" applyProtection="1">
      <alignment horizontal="left"/>
    </xf>
    <xf numFmtId="165" fontId="6" fillId="0" borderId="24" xfId="0" applyNumberFormat="1" applyFont="1" applyBorder="1" applyAlignment="1" applyProtection="1">
      <alignment wrapText="1"/>
    </xf>
    <xf numFmtId="165" fontId="6" fillId="0" borderId="22" xfId="0" applyNumberFormat="1" applyFont="1" applyBorder="1" applyAlignment="1" applyProtection="1">
      <alignment wrapText="1"/>
    </xf>
    <xf numFmtId="165" fontId="6" fillId="0" borderId="23" xfId="0" applyNumberFormat="1" applyFont="1" applyBorder="1" applyAlignment="1" applyProtection="1">
      <alignment wrapText="1"/>
    </xf>
    <xf numFmtId="165" fontId="7" fillId="0" borderId="24" xfId="0" applyNumberFormat="1" applyFont="1" applyFill="1" applyBorder="1" applyAlignment="1" applyProtection="1"/>
    <xf numFmtId="165" fontId="10" fillId="0" borderId="14" xfId="0" applyNumberFormat="1" applyFont="1" applyBorder="1" applyAlignment="1" applyProtection="1">
      <alignment horizontal="left" indent="1"/>
    </xf>
    <xf numFmtId="165" fontId="10" fillId="0" borderId="13" xfId="0" applyNumberFormat="1" applyFont="1" applyBorder="1" applyAlignment="1" applyProtection="1">
      <alignment wrapText="1"/>
    </xf>
    <xf numFmtId="165" fontId="9" fillId="0" borderId="25" xfId="0" applyNumberFormat="1" applyFont="1" applyFill="1" applyBorder="1" applyAlignment="1" applyProtection="1"/>
    <xf numFmtId="165" fontId="9" fillId="0" borderId="18" xfId="0" applyNumberFormat="1" applyFont="1" applyFill="1" applyBorder="1" applyAlignment="1" applyProtection="1"/>
    <xf numFmtId="165" fontId="10" fillId="0" borderId="19" xfId="0" applyNumberFormat="1" applyFont="1" applyBorder="1" applyAlignment="1" applyProtection="1">
      <alignment wrapText="1"/>
    </xf>
    <xf numFmtId="165" fontId="10" fillId="0" borderId="25" xfId="0" applyNumberFormat="1" applyFont="1" applyBorder="1" applyAlignment="1" applyProtection="1">
      <alignment wrapText="1"/>
    </xf>
    <xf numFmtId="165" fontId="10" fillId="0" borderId="18" xfId="0" applyNumberFormat="1" applyFont="1" applyBorder="1" applyAlignment="1" applyProtection="1">
      <alignment wrapText="1"/>
    </xf>
    <xf numFmtId="165" fontId="9" fillId="0" borderId="19" xfId="0" applyNumberFormat="1" applyFont="1" applyFill="1" applyBorder="1" applyAlignment="1" applyProtection="1"/>
    <xf numFmtId="165" fontId="11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right" wrapText="1"/>
    </xf>
    <xf numFmtId="0" fontId="6" fillId="0" borderId="4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7" customFormat="1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3" s="7" customFormat="1" x14ac:dyDescent="0.2">
      <c r="A7" s="8" t="s">
        <v>0</v>
      </c>
      <c r="B7" s="9" t="s">
        <v>13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3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3" s="7" customFormat="1" x14ac:dyDescent="0.2">
      <c r="A9" s="23" t="s">
        <v>14</v>
      </c>
      <c r="B9" s="53" t="s">
        <v>15</v>
      </c>
      <c r="C9" s="54" t="s">
        <v>16</v>
      </c>
      <c r="D9" s="55">
        <v>1636957172</v>
      </c>
      <c r="E9" s="56">
        <v>3481094870</v>
      </c>
      <c r="F9" s="56">
        <v>4156093639</v>
      </c>
      <c r="G9" s="56">
        <v>539655000</v>
      </c>
      <c r="H9" s="57">
        <v>9813800681</v>
      </c>
      <c r="I9" s="58">
        <v>1416653887</v>
      </c>
      <c r="J9" s="59">
        <v>1850943633</v>
      </c>
      <c r="K9" s="56">
        <v>4156773412</v>
      </c>
      <c r="L9" s="59">
        <v>518858000</v>
      </c>
      <c r="M9" s="57">
        <v>7943228932</v>
      </c>
    </row>
    <row r="10" spans="1:13" s="7" customFormat="1" x14ac:dyDescent="0.2">
      <c r="A10" s="23" t="s">
        <v>14</v>
      </c>
      <c r="B10" s="53" t="s">
        <v>17</v>
      </c>
      <c r="C10" s="54" t="s">
        <v>18</v>
      </c>
      <c r="D10" s="55">
        <v>744019742</v>
      </c>
      <c r="E10" s="56">
        <v>2071715811</v>
      </c>
      <c r="F10" s="56">
        <v>1774948903</v>
      </c>
      <c r="G10" s="56">
        <v>457860000</v>
      </c>
      <c r="H10" s="57">
        <v>5048544456</v>
      </c>
      <c r="I10" s="58">
        <v>707986304</v>
      </c>
      <c r="J10" s="59">
        <v>2377104120</v>
      </c>
      <c r="K10" s="56">
        <v>1571721637</v>
      </c>
      <c r="L10" s="59">
        <v>399521000</v>
      </c>
      <c r="M10" s="57">
        <v>5056333061</v>
      </c>
    </row>
    <row r="11" spans="1:13" s="7" customFormat="1" x14ac:dyDescent="0.2">
      <c r="A11" s="23" t="s">
        <v>14</v>
      </c>
      <c r="B11" s="53" t="s">
        <v>19</v>
      </c>
      <c r="C11" s="54" t="s">
        <v>20</v>
      </c>
      <c r="D11" s="55">
        <v>8514461179</v>
      </c>
      <c r="E11" s="56">
        <v>25775351697</v>
      </c>
      <c r="F11" s="56">
        <v>11012249029</v>
      </c>
      <c r="G11" s="56">
        <v>1602310000</v>
      </c>
      <c r="H11" s="57">
        <v>46904371905</v>
      </c>
      <c r="I11" s="58">
        <v>8297698766</v>
      </c>
      <c r="J11" s="59">
        <v>23539647475</v>
      </c>
      <c r="K11" s="56">
        <v>12353152145</v>
      </c>
      <c r="L11" s="59">
        <v>910434000</v>
      </c>
      <c r="M11" s="57">
        <v>45100932386</v>
      </c>
    </row>
    <row r="12" spans="1:13" s="7" customFormat="1" x14ac:dyDescent="0.2">
      <c r="A12" s="23" t="s">
        <v>14</v>
      </c>
      <c r="B12" s="53" t="s">
        <v>21</v>
      </c>
      <c r="C12" s="54" t="s">
        <v>22</v>
      </c>
      <c r="D12" s="55">
        <v>4434380322</v>
      </c>
      <c r="E12" s="56">
        <v>8897643282</v>
      </c>
      <c r="F12" s="56">
        <v>7321127336</v>
      </c>
      <c r="G12" s="56">
        <v>1106568000</v>
      </c>
      <c r="H12" s="57">
        <v>21759718940</v>
      </c>
      <c r="I12" s="58">
        <v>5411996246</v>
      </c>
      <c r="J12" s="59">
        <v>10946976378</v>
      </c>
      <c r="K12" s="56">
        <v>8472842910</v>
      </c>
      <c r="L12" s="59">
        <v>991282000</v>
      </c>
      <c r="M12" s="57">
        <v>25823097534</v>
      </c>
    </row>
    <row r="13" spans="1:13" s="7" customFormat="1" x14ac:dyDescent="0.2">
      <c r="A13" s="23" t="s">
        <v>14</v>
      </c>
      <c r="B13" s="53" t="s">
        <v>23</v>
      </c>
      <c r="C13" s="54" t="s">
        <v>24</v>
      </c>
      <c r="D13" s="55">
        <v>491964330</v>
      </c>
      <c r="E13" s="56">
        <v>1326713193</v>
      </c>
      <c r="F13" s="56">
        <v>4452384289</v>
      </c>
      <c r="G13" s="56">
        <v>355348000</v>
      </c>
      <c r="H13" s="57">
        <v>6626409812</v>
      </c>
      <c r="I13" s="58">
        <v>520713570</v>
      </c>
      <c r="J13" s="59">
        <v>1073742600</v>
      </c>
      <c r="K13" s="56">
        <v>3957041564</v>
      </c>
      <c r="L13" s="59">
        <v>528060000</v>
      </c>
      <c r="M13" s="57">
        <v>6079557734</v>
      </c>
    </row>
    <row r="14" spans="1:13" s="7" customFormat="1" x14ac:dyDescent="0.2">
      <c r="A14" s="23" t="s">
        <v>14</v>
      </c>
      <c r="B14" s="53" t="s">
        <v>25</v>
      </c>
      <c r="C14" s="54" t="s">
        <v>26</v>
      </c>
      <c r="D14" s="55">
        <v>907845236</v>
      </c>
      <c r="E14" s="56">
        <v>2112385343</v>
      </c>
      <c r="F14" s="56">
        <v>2481547121</v>
      </c>
      <c r="G14" s="56">
        <v>421036000</v>
      </c>
      <c r="H14" s="57">
        <v>5922813700</v>
      </c>
      <c r="I14" s="58">
        <v>811498865</v>
      </c>
      <c r="J14" s="59">
        <v>2158564645</v>
      </c>
      <c r="K14" s="56">
        <v>2194549027</v>
      </c>
      <c r="L14" s="59">
        <v>396752000</v>
      </c>
      <c r="M14" s="57">
        <v>5561364537</v>
      </c>
    </row>
    <row r="15" spans="1:13" s="7" customFormat="1" x14ac:dyDescent="0.2">
      <c r="A15" s="23" t="s">
        <v>14</v>
      </c>
      <c r="B15" s="53" t="s">
        <v>27</v>
      </c>
      <c r="C15" s="54" t="s">
        <v>28</v>
      </c>
      <c r="D15" s="55">
        <v>650822744</v>
      </c>
      <c r="E15" s="56">
        <v>2692954421</v>
      </c>
      <c r="F15" s="56">
        <v>2741775107</v>
      </c>
      <c r="G15" s="56">
        <v>306578000</v>
      </c>
      <c r="H15" s="57">
        <v>6392130272</v>
      </c>
      <c r="I15" s="58">
        <v>565499105</v>
      </c>
      <c r="J15" s="59">
        <v>1867908521</v>
      </c>
      <c r="K15" s="56">
        <v>1812351955</v>
      </c>
      <c r="L15" s="59">
        <v>330334000</v>
      </c>
      <c r="M15" s="57">
        <v>4576093581</v>
      </c>
    </row>
    <row r="16" spans="1:13" s="7" customFormat="1" x14ac:dyDescent="0.2">
      <c r="A16" s="23" t="s">
        <v>14</v>
      </c>
      <c r="B16" s="53" t="s">
        <v>29</v>
      </c>
      <c r="C16" s="54" t="s">
        <v>30</v>
      </c>
      <c r="D16" s="55">
        <v>590298278</v>
      </c>
      <c r="E16" s="56">
        <v>880376924</v>
      </c>
      <c r="F16" s="56">
        <v>696116979</v>
      </c>
      <c r="G16" s="56">
        <v>226823000</v>
      </c>
      <c r="H16" s="57">
        <v>2393615181</v>
      </c>
      <c r="I16" s="58">
        <v>595362655</v>
      </c>
      <c r="J16" s="59">
        <v>1662575085</v>
      </c>
      <c r="K16" s="56">
        <v>593344562</v>
      </c>
      <c r="L16" s="59">
        <v>392114000</v>
      </c>
      <c r="M16" s="57">
        <v>3243396302</v>
      </c>
    </row>
    <row r="17" spans="1:13" s="7" customFormat="1" x14ac:dyDescent="0.2">
      <c r="A17" s="23" t="s">
        <v>14</v>
      </c>
      <c r="B17" s="60" t="s">
        <v>31</v>
      </c>
      <c r="C17" s="54" t="s">
        <v>32</v>
      </c>
      <c r="D17" s="55">
        <v>4105289612</v>
      </c>
      <c r="E17" s="56">
        <v>9107082192</v>
      </c>
      <c r="F17" s="56">
        <v>3948648203</v>
      </c>
      <c r="G17" s="56">
        <v>1111036000</v>
      </c>
      <c r="H17" s="57">
        <v>18272056007</v>
      </c>
      <c r="I17" s="58">
        <v>3979650670</v>
      </c>
      <c r="J17" s="59">
        <v>7947191589</v>
      </c>
      <c r="K17" s="56">
        <v>4365104577</v>
      </c>
      <c r="L17" s="59">
        <v>735096000</v>
      </c>
      <c r="M17" s="57">
        <v>17027042836</v>
      </c>
    </row>
    <row r="18" spans="1:13" s="7" customFormat="1" x14ac:dyDescent="0.2">
      <c r="A18" s="24" t="s">
        <v>0</v>
      </c>
      <c r="B18" s="61" t="s">
        <v>614</v>
      </c>
      <c r="C18" s="62" t="s">
        <v>0</v>
      </c>
      <c r="D18" s="63">
        <f t="shared" ref="D18:M18" si="0">SUM(D9:D17)</f>
        <v>22076038615</v>
      </c>
      <c r="E18" s="64">
        <f t="shared" si="0"/>
        <v>56345317733</v>
      </c>
      <c r="F18" s="64">
        <f t="shared" si="0"/>
        <v>38584890606</v>
      </c>
      <c r="G18" s="64">
        <f t="shared" si="0"/>
        <v>6127214000</v>
      </c>
      <c r="H18" s="65">
        <f t="shared" si="0"/>
        <v>123133460954</v>
      </c>
      <c r="I18" s="66">
        <f t="shared" si="0"/>
        <v>22307060068</v>
      </c>
      <c r="J18" s="67">
        <f t="shared" si="0"/>
        <v>53424654046</v>
      </c>
      <c r="K18" s="64">
        <f t="shared" si="0"/>
        <v>39476881789</v>
      </c>
      <c r="L18" s="67">
        <f t="shared" si="0"/>
        <v>5202451000</v>
      </c>
      <c r="M18" s="65">
        <f t="shared" si="0"/>
        <v>120411046903</v>
      </c>
    </row>
    <row r="19" spans="1:13" s="7" customFormat="1" ht="12.75" customHeight="1" x14ac:dyDescent="0.2">
      <c r="A19" s="25"/>
      <c r="B19" s="68"/>
      <c r="C19" s="69"/>
      <c r="D19" s="70"/>
      <c r="E19" s="71"/>
      <c r="F19" s="71"/>
      <c r="G19" s="71"/>
      <c r="H19" s="72"/>
      <c r="I19" s="70"/>
      <c r="J19" s="71"/>
      <c r="K19" s="71"/>
      <c r="L19" s="71"/>
      <c r="M19" s="72"/>
    </row>
    <row r="20" spans="1:13" s="7" customFormat="1" x14ac:dyDescent="0.2">
      <c r="A20" s="2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sheetProtection password="F954" sheet="1" objects="1" scenarios="1"/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499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500</v>
      </c>
      <c r="C9" s="75" t="s">
        <v>501</v>
      </c>
      <c r="D9" s="76">
        <v>15988323</v>
      </c>
      <c r="E9" s="77">
        <v>14217608</v>
      </c>
      <c r="F9" s="77">
        <v>124432835</v>
      </c>
      <c r="G9" s="77">
        <v>38436000</v>
      </c>
      <c r="H9" s="78">
        <v>193074766</v>
      </c>
      <c r="I9" s="76">
        <v>16000440</v>
      </c>
      <c r="J9" s="77">
        <v>13494780</v>
      </c>
      <c r="K9" s="77">
        <v>138905919</v>
      </c>
      <c r="L9" s="77">
        <v>33833000</v>
      </c>
      <c r="M9" s="79">
        <v>202234139</v>
      </c>
    </row>
    <row r="10" spans="1:13" x14ac:dyDescent="0.2">
      <c r="A10" s="50" t="s">
        <v>53</v>
      </c>
      <c r="B10" s="74" t="s">
        <v>502</v>
      </c>
      <c r="C10" s="75" t="s">
        <v>503</v>
      </c>
      <c r="D10" s="76">
        <v>87842238</v>
      </c>
      <c r="E10" s="77">
        <v>208991540</v>
      </c>
      <c r="F10" s="77">
        <v>371885908</v>
      </c>
      <c r="G10" s="77">
        <v>3594000</v>
      </c>
      <c r="H10" s="78">
        <v>672313686</v>
      </c>
      <c r="I10" s="76">
        <v>74102211</v>
      </c>
      <c r="J10" s="77">
        <v>204967493</v>
      </c>
      <c r="K10" s="77">
        <v>368175690</v>
      </c>
      <c r="L10" s="77">
        <v>10527000</v>
      </c>
      <c r="M10" s="79">
        <v>657772394</v>
      </c>
    </row>
    <row r="11" spans="1:13" x14ac:dyDescent="0.2">
      <c r="A11" s="50" t="s">
        <v>53</v>
      </c>
      <c r="B11" s="74" t="s">
        <v>504</v>
      </c>
      <c r="C11" s="75" t="s">
        <v>505</v>
      </c>
      <c r="D11" s="76">
        <v>112335421</v>
      </c>
      <c r="E11" s="77">
        <v>1032353457</v>
      </c>
      <c r="F11" s="77">
        <v>419033017</v>
      </c>
      <c r="G11" s="77">
        <v>79646000</v>
      </c>
      <c r="H11" s="78">
        <v>1643367895</v>
      </c>
      <c r="I11" s="76">
        <v>102576613</v>
      </c>
      <c r="J11" s="77">
        <v>617063252</v>
      </c>
      <c r="K11" s="77">
        <v>55434586</v>
      </c>
      <c r="L11" s="77">
        <v>82131000</v>
      </c>
      <c r="M11" s="79">
        <v>857205451</v>
      </c>
    </row>
    <row r="12" spans="1:13" x14ac:dyDescent="0.2">
      <c r="A12" s="50" t="s">
        <v>53</v>
      </c>
      <c r="B12" s="74" t="s">
        <v>506</v>
      </c>
      <c r="C12" s="75" t="s">
        <v>507</v>
      </c>
      <c r="D12" s="76">
        <v>3556858</v>
      </c>
      <c r="E12" s="77">
        <v>12431324</v>
      </c>
      <c r="F12" s="77">
        <v>43290386</v>
      </c>
      <c r="G12" s="77">
        <v>3345000</v>
      </c>
      <c r="H12" s="78">
        <v>62623568</v>
      </c>
      <c r="I12" s="76">
        <v>2193402</v>
      </c>
      <c r="J12" s="77">
        <v>4574916</v>
      </c>
      <c r="K12" s="77">
        <v>-498125</v>
      </c>
      <c r="L12" s="77">
        <v>3268000</v>
      </c>
      <c r="M12" s="79">
        <v>9538193</v>
      </c>
    </row>
    <row r="13" spans="1:13" x14ac:dyDescent="0.2">
      <c r="A13" s="50" t="s">
        <v>53</v>
      </c>
      <c r="B13" s="74" t="s">
        <v>508</v>
      </c>
      <c r="C13" s="75" t="s">
        <v>509</v>
      </c>
      <c r="D13" s="76">
        <v>27947191</v>
      </c>
      <c r="E13" s="77">
        <v>60688886</v>
      </c>
      <c r="F13" s="77">
        <v>192950832</v>
      </c>
      <c r="G13" s="77">
        <v>27277000</v>
      </c>
      <c r="H13" s="78">
        <v>308863909</v>
      </c>
      <c r="I13" s="76">
        <v>35954048</v>
      </c>
      <c r="J13" s="77">
        <v>40300246</v>
      </c>
      <c r="K13" s="77">
        <v>206309807</v>
      </c>
      <c r="L13" s="77">
        <v>17425000</v>
      </c>
      <c r="M13" s="79">
        <v>299989101</v>
      </c>
    </row>
    <row r="14" spans="1:13" x14ac:dyDescent="0.2">
      <c r="A14" s="50" t="s">
        <v>68</v>
      </c>
      <c r="B14" s="74" t="s">
        <v>510</v>
      </c>
      <c r="C14" s="75" t="s">
        <v>511</v>
      </c>
      <c r="D14" s="76">
        <v>0</v>
      </c>
      <c r="E14" s="77">
        <v>0</v>
      </c>
      <c r="F14" s="77">
        <v>150026004</v>
      </c>
      <c r="G14" s="77">
        <v>3708000</v>
      </c>
      <c r="H14" s="78">
        <v>153734004</v>
      </c>
      <c r="I14" s="76">
        <v>0</v>
      </c>
      <c r="J14" s="77">
        <v>0</v>
      </c>
      <c r="K14" s="77">
        <v>156343578</v>
      </c>
      <c r="L14" s="77">
        <v>3023000</v>
      </c>
      <c r="M14" s="79">
        <v>159366578</v>
      </c>
    </row>
    <row r="15" spans="1:13" ht="16.5" x14ac:dyDescent="0.3">
      <c r="A15" s="51" t="s">
        <v>0</v>
      </c>
      <c r="B15" s="80" t="s">
        <v>512</v>
      </c>
      <c r="C15" s="81" t="s">
        <v>0</v>
      </c>
      <c r="D15" s="82">
        <f t="shared" ref="D15:M15" si="0">SUM(D9:D14)</f>
        <v>247670031</v>
      </c>
      <c r="E15" s="83">
        <f t="shared" si="0"/>
        <v>1328682815</v>
      </c>
      <c r="F15" s="83">
        <f t="shared" si="0"/>
        <v>1301618982</v>
      </c>
      <c r="G15" s="83">
        <f t="shared" si="0"/>
        <v>156006000</v>
      </c>
      <c r="H15" s="84">
        <f t="shared" si="0"/>
        <v>3033977828</v>
      </c>
      <c r="I15" s="82">
        <f t="shared" si="0"/>
        <v>230826714</v>
      </c>
      <c r="J15" s="83">
        <f t="shared" si="0"/>
        <v>880400687</v>
      </c>
      <c r="K15" s="83">
        <f t="shared" si="0"/>
        <v>924671455</v>
      </c>
      <c r="L15" s="83">
        <f t="shared" si="0"/>
        <v>150207000</v>
      </c>
      <c r="M15" s="85">
        <f t="shared" si="0"/>
        <v>2186105856</v>
      </c>
    </row>
    <row r="16" spans="1:13" x14ac:dyDescent="0.2">
      <c r="A16" s="50" t="s">
        <v>53</v>
      </c>
      <c r="B16" s="74" t="s">
        <v>513</v>
      </c>
      <c r="C16" s="75" t="s">
        <v>514</v>
      </c>
      <c r="D16" s="76">
        <v>0</v>
      </c>
      <c r="E16" s="77">
        <v>118142</v>
      </c>
      <c r="F16" s="77">
        <v>68722507</v>
      </c>
      <c r="G16" s="77">
        <v>2231000</v>
      </c>
      <c r="H16" s="78">
        <v>71071649</v>
      </c>
      <c r="I16" s="76">
        <v>0</v>
      </c>
      <c r="J16" s="77">
        <v>54028</v>
      </c>
      <c r="K16" s="77">
        <v>62372059</v>
      </c>
      <c r="L16" s="77">
        <v>2623000</v>
      </c>
      <c r="M16" s="79">
        <v>65049087</v>
      </c>
    </row>
    <row r="17" spans="1:13" x14ac:dyDescent="0.2">
      <c r="A17" s="50" t="s">
        <v>53</v>
      </c>
      <c r="B17" s="74" t="s">
        <v>515</v>
      </c>
      <c r="C17" s="75" t="s">
        <v>516</v>
      </c>
      <c r="D17" s="76">
        <v>6945714</v>
      </c>
      <c r="E17" s="77">
        <v>18956303</v>
      </c>
      <c r="F17" s="77">
        <v>-4351547</v>
      </c>
      <c r="G17" s="77">
        <v>4575000</v>
      </c>
      <c r="H17" s="78">
        <v>26125470</v>
      </c>
      <c r="I17" s="76">
        <v>6927072</v>
      </c>
      <c r="J17" s="77">
        <v>54842237</v>
      </c>
      <c r="K17" s="77">
        <v>-5170173</v>
      </c>
      <c r="L17" s="77">
        <v>5565000</v>
      </c>
      <c r="M17" s="79">
        <v>62164136</v>
      </c>
    </row>
    <row r="18" spans="1:13" x14ac:dyDescent="0.2">
      <c r="A18" s="50" t="s">
        <v>53</v>
      </c>
      <c r="B18" s="74" t="s">
        <v>517</v>
      </c>
      <c r="C18" s="75" t="s">
        <v>518</v>
      </c>
      <c r="D18" s="76">
        <v>84456955</v>
      </c>
      <c r="E18" s="77">
        <v>72684363</v>
      </c>
      <c r="F18" s="77">
        <v>23976083</v>
      </c>
      <c r="G18" s="77">
        <v>3499000</v>
      </c>
      <c r="H18" s="78">
        <v>184616401</v>
      </c>
      <c r="I18" s="76">
        <v>66845720</v>
      </c>
      <c r="J18" s="77">
        <v>61916497</v>
      </c>
      <c r="K18" s="77">
        <v>-2863039</v>
      </c>
      <c r="L18" s="77">
        <v>5837000</v>
      </c>
      <c r="M18" s="79">
        <v>131736178</v>
      </c>
    </row>
    <row r="19" spans="1:13" x14ac:dyDescent="0.2">
      <c r="A19" s="50" t="s">
        <v>53</v>
      </c>
      <c r="B19" s="74" t="s">
        <v>519</v>
      </c>
      <c r="C19" s="75" t="s">
        <v>520</v>
      </c>
      <c r="D19" s="76">
        <v>9358</v>
      </c>
      <c r="E19" s="77">
        <v>8766903</v>
      </c>
      <c r="F19" s="77">
        <v>8461111</v>
      </c>
      <c r="G19" s="77">
        <v>3478000</v>
      </c>
      <c r="H19" s="78">
        <v>20715372</v>
      </c>
      <c r="I19" s="76">
        <v>0</v>
      </c>
      <c r="J19" s="77">
        <v>0</v>
      </c>
      <c r="K19" s="77">
        <v>57813839</v>
      </c>
      <c r="L19" s="77">
        <v>3887000</v>
      </c>
      <c r="M19" s="79">
        <v>61700839</v>
      </c>
    </row>
    <row r="20" spans="1:13" x14ac:dyDescent="0.2">
      <c r="A20" s="50" t="s">
        <v>53</v>
      </c>
      <c r="B20" s="74" t="s">
        <v>521</v>
      </c>
      <c r="C20" s="75" t="s">
        <v>522</v>
      </c>
      <c r="D20" s="76">
        <v>20120519</v>
      </c>
      <c r="E20" s="77">
        <v>16798810</v>
      </c>
      <c r="F20" s="77">
        <v>72637635</v>
      </c>
      <c r="G20" s="77">
        <v>2503000</v>
      </c>
      <c r="H20" s="78">
        <v>112059964</v>
      </c>
      <c r="I20" s="76">
        <v>16942524</v>
      </c>
      <c r="J20" s="77">
        <v>14197812</v>
      </c>
      <c r="K20" s="77">
        <v>-163282</v>
      </c>
      <c r="L20" s="77">
        <v>2518000</v>
      </c>
      <c r="M20" s="79">
        <v>33495054</v>
      </c>
    </row>
    <row r="21" spans="1:13" x14ac:dyDescent="0.2">
      <c r="A21" s="50" t="s">
        <v>68</v>
      </c>
      <c r="B21" s="74" t="s">
        <v>523</v>
      </c>
      <c r="C21" s="75" t="s">
        <v>524</v>
      </c>
      <c r="D21" s="76">
        <v>0</v>
      </c>
      <c r="E21" s="77">
        <v>45133</v>
      </c>
      <c r="F21" s="77">
        <v>359460240</v>
      </c>
      <c r="G21" s="77">
        <v>5202000</v>
      </c>
      <c r="H21" s="78">
        <v>364707373</v>
      </c>
      <c r="I21" s="76">
        <v>0</v>
      </c>
      <c r="J21" s="77">
        <v>12151</v>
      </c>
      <c r="K21" s="77">
        <v>-2153376</v>
      </c>
      <c r="L21" s="77">
        <v>3730000</v>
      </c>
      <c r="M21" s="79">
        <v>1588775</v>
      </c>
    </row>
    <row r="22" spans="1:13" ht="16.5" x14ac:dyDescent="0.3">
      <c r="A22" s="51" t="s">
        <v>0</v>
      </c>
      <c r="B22" s="80" t="s">
        <v>525</v>
      </c>
      <c r="C22" s="81" t="s">
        <v>0</v>
      </c>
      <c r="D22" s="82">
        <f t="shared" ref="D22:M22" si="1">SUM(D16:D21)</f>
        <v>111532546</v>
      </c>
      <c r="E22" s="83">
        <f t="shared" si="1"/>
        <v>117369654</v>
      </c>
      <c r="F22" s="83">
        <f t="shared" si="1"/>
        <v>528906029</v>
      </c>
      <c r="G22" s="83">
        <f t="shared" si="1"/>
        <v>21488000</v>
      </c>
      <c r="H22" s="84">
        <f t="shared" si="1"/>
        <v>779296229</v>
      </c>
      <c r="I22" s="82">
        <f t="shared" si="1"/>
        <v>90715316</v>
      </c>
      <c r="J22" s="83">
        <f t="shared" si="1"/>
        <v>131022725</v>
      </c>
      <c r="K22" s="83">
        <f t="shared" si="1"/>
        <v>109836028</v>
      </c>
      <c r="L22" s="83">
        <f t="shared" si="1"/>
        <v>24160000</v>
      </c>
      <c r="M22" s="85">
        <f t="shared" si="1"/>
        <v>355734069</v>
      </c>
    </row>
    <row r="23" spans="1:13" x14ac:dyDescent="0.2">
      <c r="A23" s="50" t="s">
        <v>53</v>
      </c>
      <c r="B23" s="74" t="s">
        <v>526</v>
      </c>
      <c r="C23" s="75" t="s">
        <v>527</v>
      </c>
      <c r="D23" s="76">
        <v>17278223</v>
      </c>
      <c r="E23" s="77">
        <v>53330986</v>
      </c>
      <c r="F23" s="77">
        <v>7178648</v>
      </c>
      <c r="G23" s="77">
        <v>2895000</v>
      </c>
      <c r="H23" s="78">
        <v>80682857</v>
      </c>
      <c r="I23" s="76">
        <v>13233646</v>
      </c>
      <c r="J23" s="77">
        <v>45913975</v>
      </c>
      <c r="K23" s="77">
        <v>28088610</v>
      </c>
      <c r="L23" s="77">
        <v>3254000</v>
      </c>
      <c r="M23" s="79">
        <v>90490231</v>
      </c>
    </row>
    <row r="24" spans="1:13" x14ac:dyDescent="0.2">
      <c r="A24" s="50" t="s">
        <v>53</v>
      </c>
      <c r="B24" s="74" t="s">
        <v>528</v>
      </c>
      <c r="C24" s="75" t="s">
        <v>529</v>
      </c>
      <c r="D24" s="76">
        <v>9087932</v>
      </c>
      <c r="E24" s="77">
        <v>10200740</v>
      </c>
      <c r="F24" s="77">
        <v>28095117</v>
      </c>
      <c r="G24" s="77">
        <v>3431000</v>
      </c>
      <c r="H24" s="78">
        <v>50814789</v>
      </c>
      <c r="I24" s="76">
        <v>0</v>
      </c>
      <c r="J24" s="77">
        <v>0</v>
      </c>
      <c r="K24" s="77">
        <v>-7395000</v>
      </c>
      <c r="L24" s="77">
        <v>7395000</v>
      </c>
      <c r="M24" s="79">
        <v>0</v>
      </c>
    </row>
    <row r="25" spans="1:13" x14ac:dyDescent="0.2">
      <c r="A25" s="50" t="s">
        <v>53</v>
      </c>
      <c r="B25" s="74" t="s">
        <v>530</v>
      </c>
      <c r="C25" s="75" t="s">
        <v>531</v>
      </c>
      <c r="D25" s="76">
        <v>22834705</v>
      </c>
      <c r="E25" s="77">
        <v>2041796</v>
      </c>
      <c r="F25" s="77">
        <v>89719788</v>
      </c>
      <c r="G25" s="77">
        <v>3528000</v>
      </c>
      <c r="H25" s="78">
        <v>118124289</v>
      </c>
      <c r="I25" s="76">
        <v>26625966</v>
      </c>
      <c r="J25" s="77">
        <v>2025896</v>
      </c>
      <c r="K25" s="77">
        <v>90610614</v>
      </c>
      <c r="L25" s="77">
        <v>4018000</v>
      </c>
      <c r="M25" s="79">
        <v>123280476</v>
      </c>
    </row>
    <row r="26" spans="1:13" x14ac:dyDescent="0.2">
      <c r="A26" s="50" t="s">
        <v>53</v>
      </c>
      <c r="B26" s="74" t="s">
        <v>532</v>
      </c>
      <c r="C26" s="75" t="s">
        <v>533</v>
      </c>
      <c r="D26" s="76">
        <v>7285936</v>
      </c>
      <c r="E26" s="77">
        <v>37396353</v>
      </c>
      <c r="F26" s="77">
        <v>43322226</v>
      </c>
      <c r="G26" s="77">
        <v>3369000</v>
      </c>
      <c r="H26" s="78">
        <v>91373515</v>
      </c>
      <c r="I26" s="76">
        <v>7437033</v>
      </c>
      <c r="J26" s="77">
        <v>32971092</v>
      </c>
      <c r="K26" s="77">
        <v>23109897</v>
      </c>
      <c r="L26" s="77">
        <v>3522000</v>
      </c>
      <c r="M26" s="79">
        <v>67040022</v>
      </c>
    </row>
    <row r="27" spans="1:13" x14ac:dyDescent="0.2">
      <c r="A27" s="50" t="s">
        <v>53</v>
      </c>
      <c r="B27" s="74" t="s">
        <v>534</v>
      </c>
      <c r="C27" s="75" t="s">
        <v>535</v>
      </c>
      <c r="D27" s="76">
        <v>20972837</v>
      </c>
      <c r="E27" s="77">
        <v>0</v>
      </c>
      <c r="F27" s="77">
        <v>53308317</v>
      </c>
      <c r="G27" s="77">
        <v>3544000</v>
      </c>
      <c r="H27" s="78">
        <v>77825154</v>
      </c>
      <c r="I27" s="76">
        <v>0</v>
      </c>
      <c r="J27" s="77">
        <v>0</v>
      </c>
      <c r="K27" s="77">
        <v>54555753</v>
      </c>
      <c r="L27" s="77">
        <v>3889000</v>
      </c>
      <c r="M27" s="79">
        <v>58444753</v>
      </c>
    </row>
    <row r="28" spans="1:13" x14ac:dyDescent="0.2">
      <c r="A28" s="50" t="s">
        <v>68</v>
      </c>
      <c r="B28" s="74" t="s">
        <v>536</v>
      </c>
      <c r="C28" s="75" t="s">
        <v>537</v>
      </c>
      <c r="D28" s="76">
        <v>0</v>
      </c>
      <c r="E28" s="77">
        <v>0</v>
      </c>
      <c r="F28" s="77">
        <v>134609095</v>
      </c>
      <c r="G28" s="77">
        <v>34308000</v>
      </c>
      <c r="H28" s="78">
        <v>168917095</v>
      </c>
      <c r="I28" s="76">
        <v>0</v>
      </c>
      <c r="J28" s="77">
        <v>0</v>
      </c>
      <c r="K28" s="77">
        <v>86963309</v>
      </c>
      <c r="L28" s="77">
        <v>53084000</v>
      </c>
      <c r="M28" s="79">
        <v>140047309</v>
      </c>
    </row>
    <row r="29" spans="1:13" ht="16.5" x14ac:dyDescent="0.3">
      <c r="A29" s="51" t="s">
        <v>0</v>
      </c>
      <c r="B29" s="80" t="s">
        <v>538</v>
      </c>
      <c r="C29" s="81" t="s">
        <v>0</v>
      </c>
      <c r="D29" s="82">
        <f t="shared" ref="D29:M29" si="2">SUM(D23:D28)</f>
        <v>77459633</v>
      </c>
      <c r="E29" s="83">
        <f t="shared" si="2"/>
        <v>102969875</v>
      </c>
      <c r="F29" s="83">
        <f t="shared" si="2"/>
        <v>356233191</v>
      </c>
      <c r="G29" s="83">
        <f t="shared" si="2"/>
        <v>51075000</v>
      </c>
      <c r="H29" s="84">
        <f t="shared" si="2"/>
        <v>587737699</v>
      </c>
      <c r="I29" s="82">
        <f t="shared" si="2"/>
        <v>47296645</v>
      </c>
      <c r="J29" s="83">
        <f t="shared" si="2"/>
        <v>80910963</v>
      </c>
      <c r="K29" s="83">
        <f t="shared" si="2"/>
        <v>275933183</v>
      </c>
      <c r="L29" s="83">
        <f t="shared" si="2"/>
        <v>75162000</v>
      </c>
      <c r="M29" s="85">
        <f t="shared" si="2"/>
        <v>479302791</v>
      </c>
    </row>
    <row r="30" spans="1:13" x14ac:dyDescent="0.2">
      <c r="A30" s="50" t="s">
        <v>53</v>
      </c>
      <c r="B30" s="74" t="s">
        <v>539</v>
      </c>
      <c r="C30" s="75" t="s">
        <v>540</v>
      </c>
      <c r="D30" s="76">
        <v>144660712</v>
      </c>
      <c r="E30" s="77">
        <v>517035213</v>
      </c>
      <c r="F30" s="77">
        <v>274874572</v>
      </c>
      <c r="G30" s="77">
        <v>36720000</v>
      </c>
      <c r="H30" s="78">
        <v>973290497</v>
      </c>
      <c r="I30" s="76">
        <v>138078823</v>
      </c>
      <c r="J30" s="77">
        <v>462187192</v>
      </c>
      <c r="K30" s="77">
        <v>233163091</v>
      </c>
      <c r="L30" s="77">
        <v>38566000</v>
      </c>
      <c r="M30" s="79">
        <v>871995106</v>
      </c>
    </row>
    <row r="31" spans="1:13" x14ac:dyDescent="0.2">
      <c r="A31" s="50" t="s">
        <v>53</v>
      </c>
      <c r="B31" s="74" t="s">
        <v>541</v>
      </c>
      <c r="C31" s="75" t="s">
        <v>542</v>
      </c>
      <c r="D31" s="76">
        <v>14195018</v>
      </c>
      <c r="E31" s="77">
        <v>211400164</v>
      </c>
      <c r="F31" s="77">
        <v>54026654</v>
      </c>
      <c r="G31" s="77">
        <v>33447000</v>
      </c>
      <c r="H31" s="78">
        <v>313068836</v>
      </c>
      <c r="I31" s="76">
        <v>8614522</v>
      </c>
      <c r="J31" s="77">
        <v>26087119</v>
      </c>
      <c r="K31" s="77">
        <v>55212098</v>
      </c>
      <c r="L31" s="77">
        <v>23644000</v>
      </c>
      <c r="M31" s="79">
        <v>113557739</v>
      </c>
    </row>
    <row r="32" spans="1:13" x14ac:dyDescent="0.2">
      <c r="A32" s="50" t="s">
        <v>53</v>
      </c>
      <c r="B32" s="74" t="s">
        <v>543</v>
      </c>
      <c r="C32" s="75" t="s">
        <v>544</v>
      </c>
      <c r="D32" s="76">
        <v>55304804</v>
      </c>
      <c r="E32" s="77">
        <v>415496700</v>
      </c>
      <c r="F32" s="77">
        <v>145661394</v>
      </c>
      <c r="G32" s="77">
        <v>4551000</v>
      </c>
      <c r="H32" s="78">
        <v>621013898</v>
      </c>
      <c r="I32" s="76">
        <v>49967085</v>
      </c>
      <c r="J32" s="77">
        <v>287299835</v>
      </c>
      <c r="K32" s="77">
        <v>127593057</v>
      </c>
      <c r="L32" s="77">
        <v>16079000</v>
      </c>
      <c r="M32" s="79">
        <v>480938977</v>
      </c>
    </row>
    <row r="33" spans="1:13" x14ac:dyDescent="0.2">
      <c r="A33" s="50" t="s">
        <v>68</v>
      </c>
      <c r="B33" s="74" t="s">
        <v>545</v>
      </c>
      <c r="C33" s="75" t="s">
        <v>546</v>
      </c>
      <c r="D33" s="76">
        <v>0</v>
      </c>
      <c r="E33" s="77">
        <v>0</v>
      </c>
      <c r="F33" s="77">
        <v>80454285</v>
      </c>
      <c r="G33" s="77">
        <v>3291000</v>
      </c>
      <c r="H33" s="78">
        <v>83745285</v>
      </c>
      <c r="I33" s="76">
        <v>0</v>
      </c>
      <c r="J33" s="77">
        <v>0</v>
      </c>
      <c r="K33" s="77">
        <v>85943043</v>
      </c>
      <c r="L33" s="77">
        <v>2516000</v>
      </c>
      <c r="M33" s="79">
        <v>88459043</v>
      </c>
    </row>
    <row r="34" spans="1:13" ht="16.5" x14ac:dyDescent="0.3">
      <c r="A34" s="51" t="s">
        <v>0</v>
      </c>
      <c r="B34" s="80" t="s">
        <v>547</v>
      </c>
      <c r="C34" s="81" t="s">
        <v>0</v>
      </c>
      <c r="D34" s="82">
        <f t="shared" ref="D34:M34" si="3">SUM(D30:D33)</f>
        <v>214160534</v>
      </c>
      <c r="E34" s="83">
        <f t="shared" si="3"/>
        <v>1143932077</v>
      </c>
      <c r="F34" s="83">
        <f t="shared" si="3"/>
        <v>555016905</v>
      </c>
      <c r="G34" s="83">
        <f t="shared" si="3"/>
        <v>78009000</v>
      </c>
      <c r="H34" s="84">
        <f t="shared" si="3"/>
        <v>1991118516</v>
      </c>
      <c r="I34" s="82">
        <f t="shared" si="3"/>
        <v>196660430</v>
      </c>
      <c r="J34" s="83">
        <f t="shared" si="3"/>
        <v>775574146</v>
      </c>
      <c r="K34" s="83">
        <f t="shared" si="3"/>
        <v>501911289</v>
      </c>
      <c r="L34" s="83">
        <f t="shared" si="3"/>
        <v>80805000</v>
      </c>
      <c r="M34" s="85">
        <f t="shared" si="3"/>
        <v>1554950865</v>
      </c>
    </row>
    <row r="35" spans="1:13" ht="16.5" x14ac:dyDescent="0.3">
      <c r="A35" s="52" t="s">
        <v>0</v>
      </c>
      <c r="B35" s="86" t="s">
        <v>548</v>
      </c>
      <c r="C35" s="87" t="s">
        <v>0</v>
      </c>
      <c r="D35" s="88">
        <f t="shared" ref="D35:M35" si="4">SUM(D9:D14,D16:D21,D23:D28,D30:D33)</f>
        <v>650822744</v>
      </c>
      <c r="E35" s="89">
        <f t="shared" si="4"/>
        <v>2692954421</v>
      </c>
      <c r="F35" s="89">
        <f t="shared" si="4"/>
        <v>2741775107</v>
      </c>
      <c r="G35" s="89">
        <f t="shared" si="4"/>
        <v>306578000</v>
      </c>
      <c r="H35" s="90">
        <f t="shared" si="4"/>
        <v>6392130272</v>
      </c>
      <c r="I35" s="88">
        <f t="shared" si="4"/>
        <v>565499105</v>
      </c>
      <c r="J35" s="89">
        <f t="shared" si="4"/>
        <v>1867908521</v>
      </c>
      <c r="K35" s="89">
        <f t="shared" si="4"/>
        <v>1812351955</v>
      </c>
      <c r="L35" s="89">
        <f t="shared" si="4"/>
        <v>330334000</v>
      </c>
      <c r="M35" s="91">
        <f t="shared" si="4"/>
        <v>4576093581</v>
      </c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549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36</v>
      </c>
      <c r="C9" s="75" t="s">
        <v>37</v>
      </c>
      <c r="D9" s="76">
        <v>2692746603</v>
      </c>
      <c r="E9" s="77">
        <v>6000477846</v>
      </c>
      <c r="F9" s="77">
        <v>2617239541</v>
      </c>
      <c r="G9" s="77">
        <v>927995000</v>
      </c>
      <c r="H9" s="78">
        <v>12238458990</v>
      </c>
      <c r="I9" s="76">
        <v>2570947455</v>
      </c>
      <c r="J9" s="77">
        <v>5212290275</v>
      </c>
      <c r="K9" s="77">
        <v>3023613501</v>
      </c>
      <c r="L9" s="77">
        <v>532728000</v>
      </c>
      <c r="M9" s="79">
        <v>11339579231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2692746603</v>
      </c>
      <c r="E10" s="83">
        <f t="shared" si="0"/>
        <v>6000477846</v>
      </c>
      <c r="F10" s="83">
        <f t="shared" si="0"/>
        <v>2617239541</v>
      </c>
      <c r="G10" s="83">
        <f t="shared" si="0"/>
        <v>927995000</v>
      </c>
      <c r="H10" s="84">
        <f t="shared" si="0"/>
        <v>12238458990</v>
      </c>
      <c r="I10" s="82">
        <f t="shared" si="0"/>
        <v>2570947455</v>
      </c>
      <c r="J10" s="83">
        <f t="shared" si="0"/>
        <v>5212290275</v>
      </c>
      <c r="K10" s="83">
        <f t="shared" si="0"/>
        <v>3023613501</v>
      </c>
      <c r="L10" s="83">
        <f t="shared" si="0"/>
        <v>532728000</v>
      </c>
      <c r="M10" s="85">
        <f t="shared" si="0"/>
        <v>11339579231</v>
      </c>
    </row>
    <row r="11" spans="1:13" x14ac:dyDescent="0.2">
      <c r="A11" s="50" t="s">
        <v>53</v>
      </c>
      <c r="B11" s="74" t="s">
        <v>550</v>
      </c>
      <c r="C11" s="75" t="s">
        <v>551</v>
      </c>
      <c r="D11" s="76">
        <v>17912226</v>
      </c>
      <c r="E11" s="77">
        <v>49603238</v>
      </c>
      <c r="F11" s="77">
        <v>28567274</v>
      </c>
      <c r="G11" s="77">
        <v>2009000</v>
      </c>
      <c r="H11" s="78">
        <v>98091738</v>
      </c>
      <c r="I11" s="76">
        <v>18677686</v>
      </c>
      <c r="J11" s="77">
        <v>43037585</v>
      </c>
      <c r="K11" s="77">
        <v>18279854</v>
      </c>
      <c r="L11" s="77">
        <v>12512000</v>
      </c>
      <c r="M11" s="79">
        <v>92507125</v>
      </c>
    </row>
    <row r="12" spans="1:13" x14ac:dyDescent="0.2">
      <c r="A12" s="50" t="s">
        <v>53</v>
      </c>
      <c r="B12" s="74" t="s">
        <v>552</v>
      </c>
      <c r="C12" s="75" t="s">
        <v>553</v>
      </c>
      <c r="D12" s="76">
        <v>16942554</v>
      </c>
      <c r="E12" s="77">
        <v>36147073</v>
      </c>
      <c r="F12" s="77">
        <v>23446864</v>
      </c>
      <c r="G12" s="77">
        <v>7062000</v>
      </c>
      <c r="H12" s="78">
        <v>83598491</v>
      </c>
      <c r="I12" s="76">
        <v>16528186</v>
      </c>
      <c r="J12" s="77">
        <v>41713031</v>
      </c>
      <c r="K12" s="77">
        <v>22382671</v>
      </c>
      <c r="L12" s="77">
        <v>7751000</v>
      </c>
      <c r="M12" s="79">
        <v>88374888</v>
      </c>
    </row>
    <row r="13" spans="1:13" x14ac:dyDescent="0.2">
      <c r="A13" s="50" t="s">
        <v>53</v>
      </c>
      <c r="B13" s="74" t="s">
        <v>554</v>
      </c>
      <c r="C13" s="75" t="s">
        <v>555</v>
      </c>
      <c r="D13" s="76">
        <v>27831975</v>
      </c>
      <c r="E13" s="77">
        <v>58179937</v>
      </c>
      <c r="F13" s="77">
        <v>26811401</v>
      </c>
      <c r="G13" s="77">
        <v>2069000</v>
      </c>
      <c r="H13" s="78">
        <v>114892313</v>
      </c>
      <c r="I13" s="76">
        <v>26736053</v>
      </c>
      <c r="J13" s="77">
        <v>47837576</v>
      </c>
      <c r="K13" s="77">
        <v>27218531</v>
      </c>
      <c r="L13" s="77">
        <v>3156000</v>
      </c>
      <c r="M13" s="79">
        <v>104948160</v>
      </c>
    </row>
    <row r="14" spans="1:13" x14ac:dyDescent="0.2">
      <c r="A14" s="50" t="s">
        <v>53</v>
      </c>
      <c r="B14" s="74" t="s">
        <v>556</v>
      </c>
      <c r="C14" s="75" t="s">
        <v>557</v>
      </c>
      <c r="D14" s="76">
        <v>74650104</v>
      </c>
      <c r="E14" s="77">
        <v>164185802</v>
      </c>
      <c r="F14" s="77">
        <v>64908331</v>
      </c>
      <c r="G14" s="77">
        <v>2212000</v>
      </c>
      <c r="H14" s="78">
        <v>305956237</v>
      </c>
      <c r="I14" s="76">
        <v>71349749</v>
      </c>
      <c r="J14" s="77">
        <v>158963979</v>
      </c>
      <c r="K14" s="77">
        <v>66364608</v>
      </c>
      <c r="L14" s="77">
        <v>2685000</v>
      </c>
      <c r="M14" s="79">
        <v>299363336</v>
      </c>
    </row>
    <row r="15" spans="1:13" x14ac:dyDescent="0.2">
      <c r="A15" s="50" t="s">
        <v>53</v>
      </c>
      <c r="B15" s="74" t="s">
        <v>558</v>
      </c>
      <c r="C15" s="75" t="s">
        <v>559</v>
      </c>
      <c r="D15" s="76">
        <v>38439526</v>
      </c>
      <c r="E15" s="77">
        <v>129750074</v>
      </c>
      <c r="F15" s="77">
        <v>55971184</v>
      </c>
      <c r="G15" s="77">
        <v>2008000</v>
      </c>
      <c r="H15" s="78">
        <v>226168784</v>
      </c>
      <c r="I15" s="76">
        <v>36347400</v>
      </c>
      <c r="J15" s="77">
        <v>121536518</v>
      </c>
      <c r="K15" s="77">
        <v>46285565</v>
      </c>
      <c r="L15" s="77">
        <v>6731000</v>
      </c>
      <c r="M15" s="79">
        <v>210900483</v>
      </c>
    </row>
    <row r="16" spans="1:13" x14ac:dyDescent="0.2">
      <c r="A16" s="50" t="s">
        <v>68</v>
      </c>
      <c r="B16" s="74" t="s">
        <v>560</v>
      </c>
      <c r="C16" s="75" t="s">
        <v>561</v>
      </c>
      <c r="D16" s="76">
        <v>0</v>
      </c>
      <c r="E16" s="77">
        <v>22694014</v>
      </c>
      <c r="F16" s="77">
        <v>84387733</v>
      </c>
      <c r="G16" s="77">
        <v>3161000</v>
      </c>
      <c r="H16" s="78">
        <v>110242747</v>
      </c>
      <c r="I16" s="76">
        <v>0</v>
      </c>
      <c r="J16" s="77">
        <v>26989491</v>
      </c>
      <c r="K16" s="77">
        <v>77340198</v>
      </c>
      <c r="L16" s="77">
        <v>1385000</v>
      </c>
      <c r="M16" s="79">
        <v>105714689</v>
      </c>
    </row>
    <row r="17" spans="1:13" ht="16.5" x14ac:dyDescent="0.3">
      <c r="A17" s="51" t="s">
        <v>0</v>
      </c>
      <c r="B17" s="80" t="s">
        <v>562</v>
      </c>
      <c r="C17" s="81" t="s">
        <v>0</v>
      </c>
      <c r="D17" s="82">
        <f t="shared" ref="D17:M17" si="1">SUM(D11:D16)</f>
        <v>175776385</v>
      </c>
      <c r="E17" s="83">
        <f t="shared" si="1"/>
        <v>460560138</v>
      </c>
      <c r="F17" s="83">
        <f t="shared" si="1"/>
        <v>284092787</v>
      </c>
      <c r="G17" s="83">
        <f t="shared" si="1"/>
        <v>18521000</v>
      </c>
      <c r="H17" s="84">
        <f t="shared" si="1"/>
        <v>938950310</v>
      </c>
      <c r="I17" s="82">
        <f t="shared" si="1"/>
        <v>169639074</v>
      </c>
      <c r="J17" s="83">
        <f t="shared" si="1"/>
        <v>440078180</v>
      </c>
      <c r="K17" s="83">
        <f t="shared" si="1"/>
        <v>257871427</v>
      </c>
      <c r="L17" s="83">
        <f t="shared" si="1"/>
        <v>34220000</v>
      </c>
      <c r="M17" s="85">
        <f t="shared" si="1"/>
        <v>901808681</v>
      </c>
    </row>
    <row r="18" spans="1:13" x14ac:dyDescent="0.2">
      <c r="A18" s="50" t="s">
        <v>53</v>
      </c>
      <c r="B18" s="74" t="s">
        <v>563</v>
      </c>
      <c r="C18" s="75" t="s">
        <v>564</v>
      </c>
      <c r="D18" s="76">
        <v>47138223</v>
      </c>
      <c r="E18" s="77">
        <v>117553989</v>
      </c>
      <c r="F18" s="77">
        <v>51068706</v>
      </c>
      <c r="G18" s="77">
        <v>2205000</v>
      </c>
      <c r="H18" s="78">
        <v>217965918</v>
      </c>
      <c r="I18" s="76">
        <v>42510024</v>
      </c>
      <c r="J18" s="77">
        <v>91278093</v>
      </c>
      <c r="K18" s="77">
        <v>46950099</v>
      </c>
      <c r="L18" s="77">
        <v>2259000</v>
      </c>
      <c r="M18" s="79">
        <v>182997216</v>
      </c>
    </row>
    <row r="19" spans="1:13" x14ac:dyDescent="0.2">
      <c r="A19" s="50" t="s">
        <v>53</v>
      </c>
      <c r="B19" s="74" t="s">
        <v>565</v>
      </c>
      <c r="C19" s="75" t="s">
        <v>566</v>
      </c>
      <c r="D19" s="76">
        <v>133032078</v>
      </c>
      <c r="E19" s="77">
        <v>456064853</v>
      </c>
      <c r="F19" s="77">
        <v>34670837</v>
      </c>
      <c r="G19" s="77">
        <v>11372000</v>
      </c>
      <c r="H19" s="78">
        <v>635139768</v>
      </c>
      <c r="I19" s="76">
        <v>112356798</v>
      </c>
      <c r="J19" s="77">
        <v>408626410</v>
      </c>
      <c r="K19" s="77">
        <v>40228797</v>
      </c>
      <c r="L19" s="77">
        <v>20651000</v>
      </c>
      <c r="M19" s="79">
        <v>581863005</v>
      </c>
    </row>
    <row r="20" spans="1:13" x14ac:dyDescent="0.2">
      <c r="A20" s="50" t="s">
        <v>53</v>
      </c>
      <c r="B20" s="74" t="s">
        <v>567</v>
      </c>
      <c r="C20" s="75" t="s">
        <v>568</v>
      </c>
      <c r="D20" s="76">
        <v>159719825</v>
      </c>
      <c r="E20" s="77">
        <v>296286650</v>
      </c>
      <c r="F20" s="77">
        <v>59670234</v>
      </c>
      <c r="G20" s="77">
        <v>23549000</v>
      </c>
      <c r="H20" s="78">
        <v>539225709</v>
      </c>
      <c r="I20" s="76">
        <v>152337637</v>
      </c>
      <c r="J20" s="77">
        <v>255335377</v>
      </c>
      <c r="K20" s="77">
        <v>60623698</v>
      </c>
      <c r="L20" s="77">
        <v>25025000</v>
      </c>
      <c r="M20" s="79">
        <v>493321712</v>
      </c>
    </row>
    <row r="21" spans="1:13" x14ac:dyDescent="0.2">
      <c r="A21" s="50" t="s">
        <v>53</v>
      </c>
      <c r="B21" s="74" t="s">
        <v>569</v>
      </c>
      <c r="C21" s="75" t="s">
        <v>570</v>
      </c>
      <c r="D21" s="76">
        <v>68678889</v>
      </c>
      <c r="E21" s="77">
        <v>154399971</v>
      </c>
      <c r="F21" s="77">
        <v>68283986</v>
      </c>
      <c r="G21" s="77">
        <v>2292000</v>
      </c>
      <c r="H21" s="78">
        <v>293654846</v>
      </c>
      <c r="I21" s="76">
        <v>60874950</v>
      </c>
      <c r="J21" s="77">
        <v>135343809</v>
      </c>
      <c r="K21" s="77">
        <v>66054092</v>
      </c>
      <c r="L21" s="77">
        <v>7617000</v>
      </c>
      <c r="M21" s="79">
        <v>269889851</v>
      </c>
    </row>
    <row r="22" spans="1:13" x14ac:dyDescent="0.2">
      <c r="A22" s="50" t="s">
        <v>53</v>
      </c>
      <c r="B22" s="74" t="s">
        <v>571</v>
      </c>
      <c r="C22" s="75" t="s">
        <v>572</v>
      </c>
      <c r="D22" s="76">
        <v>93476596</v>
      </c>
      <c r="E22" s="77">
        <v>140797905</v>
      </c>
      <c r="F22" s="77">
        <v>45996959</v>
      </c>
      <c r="G22" s="77">
        <v>5103000</v>
      </c>
      <c r="H22" s="78">
        <v>285374460</v>
      </c>
      <c r="I22" s="76">
        <v>59790424</v>
      </c>
      <c r="J22" s="77">
        <v>118300379</v>
      </c>
      <c r="K22" s="77">
        <v>35337178</v>
      </c>
      <c r="L22" s="77">
        <v>15745000</v>
      </c>
      <c r="M22" s="79">
        <v>229172981</v>
      </c>
    </row>
    <row r="23" spans="1:13" x14ac:dyDescent="0.2">
      <c r="A23" s="50" t="s">
        <v>68</v>
      </c>
      <c r="B23" s="74" t="s">
        <v>573</v>
      </c>
      <c r="C23" s="75" t="s">
        <v>574</v>
      </c>
      <c r="D23" s="76">
        <v>0</v>
      </c>
      <c r="E23" s="77">
        <v>0</v>
      </c>
      <c r="F23" s="77">
        <v>120764395</v>
      </c>
      <c r="G23" s="77">
        <v>3278000</v>
      </c>
      <c r="H23" s="78">
        <v>124042395</v>
      </c>
      <c r="I23" s="76">
        <v>0</v>
      </c>
      <c r="J23" s="77">
        <v>0</v>
      </c>
      <c r="K23" s="77">
        <v>117337146</v>
      </c>
      <c r="L23" s="77">
        <v>1495000</v>
      </c>
      <c r="M23" s="79">
        <v>118832146</v>
      </c>
    </row>
    <row r="24" spans="1:13" ht="16.5" x14ac:dyDescent="0.3">
      <c r="A24" s="51" t="s">
        <v>0</v>
      </c>
      <c r="B24" s="80" t="s">
        <v>575</v>
      </c>
      <c r="C24" s="81" t="s">
        <v>0</v>
      </c>
      <c r="D24" s="82">
        <f t="shared" ref="D24:M24" si="2">SUM(D18:D23)</f>
        <v>502045611</v>
      </c>
      <c r="E24" s="83">
        <f t="shared" si="2"/>
        <v>1165103368</v>
      </c>
      <c r="F24" s="83">
        <f t="shared" si="2"/>
        <v>380455117</v>
      </c>
      <c r="G24" s="83">
        <f t="shared" si="2"/>
        <v>47799000</v>
      </c>
      <c r="H24" s="84">
        <f t="shared" si="2"/>
        <v>2095403096</v>
      </c>
      <c r="I24" s="82">
        <f t="shared" si="2"/>
        <v>427869833</v>
      </c>
      <c r="J24" s="83">
        <f t="shared" si="2"/>
        <v>1008884068</v>
      </c>
      <c r="K24" s="83">
        <f t="shared" si="2"/>
        <v>366531010</v>
      </c>
      <c r="L24" s="83">
        <f t="shared" si="2"/>
        <v>72792000</v>
      </c>
      <c r="M24" s="85">
        <f t="shared" si="2"/>
        <v>1876076911</v>
      </c>
    </row>
    <row r="25" spans="1:13" x14ac:dyDescent="0.2">
      <c r="A25" s="50" t="s">
        <v>53</v>
      </c>
      <c r="B25" s="74" t="s">
        <v>576</v>
      </c>
      <c r="C25" s="75" t="s">
        <v>577</v>
      </c>
      <c r="D25" s="76">
        <v>55848277</v>
      </c>
      <c r="E25" s="77">
        <v>73921280</v>
      </c>
      <c r="F25" s="77">
        <v>25031536</v>
      </c>
      <c r="G25" s="77">
        <v>4581000</v>
      </c>
      <c r="H25" s="78">
        <v>159382093</v>
      </c>
      <c r="I25" s="76">
        <v>55503726</v>
      </c>
      <c r="J25" s="77">
        <v>66122594</v>
      </c>
      <c r="K25" s="77">
        <v>43498</v>
      </c>
      <c r="L25" s="77">
        <v>4921000</v>
      </c>
      <c r="M25" s="79">
        <v>126590818</v>
      </c>
    </row>
    <row r="26" spans="1:13" x14ac:dyDescent="0.2">
      <c r="A26" s="50" t="s">
        <v>53</v>
      </c>
      <c r="B26" s="74" t="s">
        <v>578</v>
      </c>
      <c r="C26" s="75" t="s">
        <v>579</v>
      </c>
      <c r="D26" s="76">
        <v>71200061</v>
      </c>
      <c r="E26" s="77">
        <v>202513273</v>
      </c>
      <c r="F26" s="77">
        <v>83901647</v>
      </c>
      <c r="G26" s="77">
        <v>3183000</v>
      </c>
      <c r="H26" s="78">
        <v>360797981</v>
      </c>
      <c r="I26" s="76">
        <v>67257151</v>
      </c>
      <c r="J26" s="77">
        <v>178561454</v>
      </c>
      <c r="K26" s="77">
        <v>88225127</v>
      </c>
      <c r="L26" s="77">
        <v>7354000</v>
      </c>
      <c r="M26" s="79">
        <v>341397732</v>
      </c>
    </row>
    <row r="27" spans="1:13" x14ac:dyDescent="0.2">
      <c r="A27" s="50" t="s">
        <v>53</v>
      </c>
      <c r="B27" s="74" t="s">
        <v>580</v>
      </c>
      <c r="C27" s="75" t="s">
        <v>581</v>
      </c>
      <c r="D27" s="76">
        <v>40567714</v>
      </c>
      <c r="E27" s="77">
        <v>58956181</v>
      </c>
      <c r="F27" s="77">
        <v>16819055</v>
      </c>
      <c r="G27" s="77">
        <v>3125000</v>
      </c>
      <c r="H27" s="78">
        <v>119467950</v>
      </c>
      <c r="I27" s="76">
        <v>38931889</v>
      </c>
      <c r="J27" s="77">
        <v>49360215</v>
      </c>
      <c r="K27" s="77">
        <v>14965387</v>
      </c>
      <c r="L27" s="77">
        <v>4855000</v>
      </c>
      <c r="M27" s="79">
        <v>108112491</v>
      </c>
    </row>
    <row r="28" spans="1:13" x14ac:dyDescent="0.2">
      <c r="A28" s="50" t="s">
        <v>53</v>
      </c>
      <c r="B28" s="74" t="s">
        <v>582</v>
      </c>
      <c r="C28" s="75" t="s">
        <v>583</v>
      </c>
      <c r="D28" s="76">
        <v>13678454</v>
      </c>
      <c r="E28" s="77">
        <v>38325925</v>
      </c>
      <c r="F28" s="77">
        <v>30283665</v>
      </c>
      <c r="G28" s="77">
        <v>3848000</v>
      </c>
      <c r="H28" s="78">
        <v>86136044</v>
      </c>
      <c r="I28" s="76">
        <v>12833064</v>
      </c>
      <c r="J28" s="77">
        <v>35329757</v>
      </c>
      <c r="K28" s="77">
        <v>23697498</v>
      </c>
      <c r="L28" s="77">
        <v>2939000</v>
      </c>
      <c r="M28" s="79">
        <v>74799319</v>
      </c>
    </row>
    <row r="29" spans="1:13" x14ac:dyDescent="0.2">
      <c r="A29" s="50" t="s">
        <v>68</v>
      </c>
      <c r="B29" s="74" t="s">
        <v>584</v>
      </c>
      <c r="C29" s="75" t="s">
        <v>585</v>
      </c>
      <c r="D29" s="76">
        <v>0</v>
      </c>
      <c r="E29" s="77">
        <v>2127597</v>
      </c>
      <c r="F29" s="77">
        <v>58552945</v>
      </c>
      <c r="G29" s="77">
        <v>3160000</v>
      </c>
      <c r="H29" s="78">
        <v>63840542</v>
      </c>
      <c r="I29" s="76">
        <v>0</v>
      </c>
      <c r="J29" s="77">
        <v>3832903</v>
      </c>
      <c r="K29" s="77">
        <v>57393661</v>
      </c>
      <c r="L29" s="77">
        <v>1476000</v>
      </c>
      <c r="M29" s="79">
        <v>62702564</v>
      </c>
    </row>
    <row r="30" spans="1:13" ht="16.5" x14ac:dyDescent="0.3">
      <c r="A30" s="51" t="s">
        <v>0</v>
      </c>
      <c r="B30" s="80" t="s">
        <v>586</v>
      </c>
      <c r="C30" s="81" t="s">
        <v>0</v>
      </c>
      <c r="D30" s="82">
        <f t="shared" ref="D30:M30" si="3">SUM(D25:D29)</f>
        <v>181294506</v>
      </c>
      <c r="E30" s="83">
        <f t="shared" si="3"/>
        <v>375844256</v>
      </c>
      <c r="F30" s="83">
        <f t="shared" si="3"/>
        <v>214588848</v>
      </c>
      <c r="G30" s="83">
        <f t="shared" si="3"/>
        <v>17897000</v>
      </c>
      <c r="H30" s="84">
        <f t="shared" si="3"/>
        <v>789624610</v>
      </c>
      <c r="I30" s="82">
        <f t="shared" si="3"/>
        <v>174525830</v>
      </c>
      <c r="J30" s="83">
        <f t="shared" si="3"/>
        <v>333206923</v>
      </c>
      <c r="K30" s="83">
        <f t="shared" si="3"/>
        <v>184325171</v>
      </c>
      <c r="L30" s="83">
        <f t="shared" si="3"/>
        <v>21545000</v>
      </c>
      <c r="M30" s="85">
        <f t="shared" si="3"/>
        <v>713602924</v>
      </c>
    </row>
    <row r="31" spans="1:13" x14ac:dyDescent="0.2">
      <c r="A31" s="50" t="s">
        <v>53</v>
      </c>
      <c r="B31" s="74" t="s">
        <v>587</v>
      </c>
      <c r="C31" s="75" t="s">
        <v>588</v>
      </c>
      <c r="D31" s="76">
        <v>6492023</v>
      </c>
      <c r="E31" s="77">
        <v>27131063</v>
      </c>
      <c r="F31" s="77">
        <v>13321489</v>
      </c>
      <c r="G31" s="77">
        <v>3811000</v>
      </c>
      <c r="H31" s="78">
        <v>50755575</v>
      </c>
      <c r="I31" s="76">
        <v>8264304</v>
      </c>
      <c r="J31" s="77">
        <v>22179507</v>
      </c>
      <c r="K31" s="77">
        <v>10064347</v>
      </c>
      <c r="L31" s="77">
        <v>3238000</v>
      </c>
      <c r="M31" s="79">
        <v>43746158</v>
      </c>
    </row>
    <row r="32" spans="1:13" x14ac:dyDescent="0.2">
      <c r="A32" s="50" t="s">
        <v>53</v>
      </c>
      <c r="B32" s="74" t="s">
        <v>589</v>
      </c>
      <c r="C32" s="75" t="s">
        <v>590</v>
      </c>
      <c r="D32" s="76">
        <v>113887045</v>
      </c>
      <c r="E32" s="77">
        <v>78427937</v>
      </c>
      <c r="F32" s="77">
        <v>17088483</v>
      </c>
      <c r="G32" s="77">
        <v>3839000</v>
      </c>
      <c r="H32" s="78">
        <v>213242465</v>
      </c>
      <c r="I32" s="76">
        <v>102287701</v>
      </c>
      <c r="J32" s="77">
        <v>73177854</v>
      </c>
      <c r="K32" s="77">
        <v>29901795</v>
      </c>
      <c r="L32" s="77">
        <v>3078000</v>
      </c>
      <c r="M32" s="79">
        <v>208445350</v>
      </c>
    </row>
    <row r="33" spans="1:13" x14ac:dyDescent="0.2">
      <c r="A33" s="50" t="s">
        <v>53</v>
      </c>
      <c r="B33" s="74" t="s">
        <v>591</v>
      </c>
      <c r="C33" s="75" t="s">
        <v>592</v>
      </c>
      <c r="D33" s="76">
        <v>46097779</v>
      </c>
      <c r="E33" s="77">
        <v>201474339</v>
      </c>
      <c r="F33" s="77">
        <v>79588716</v>
      </c>
      <c r="G33" s="77">
        <v>1968000</v>
      </c>
      <c r="H33" s="78">
        <v>329128834</v>
      </c>
      <c r="I33" s="76">
        <v>43268774</v>
      </c>
      <c r="J33" s="77">
        <v>177167318</v>
      </c>
      <c r="K33" s="77">
        <v>80021584</v>
      </c>
      <c r="L33" s="77">
        <v>2453000</v>
      </c>
      <c r="M33" s="79">
        <v>302910676</v>
      </c>
    </row>
    <row r="34" spans="1:13" x14ac:dyDescent="0.2">
      <c r="A34" s="50" t="s">
        <v>53</v>
      </c>
      <c r="B34" s="74" t="s">
        <v>593</v>
      </c>
      <c r="C34" s="75" t="s">
        <v>594</v>
      </c>
      <c r="D34" s="76">
        <v>101348586</v>
      </c>
      <c r="E34" s="77">
        <v>353174298</v>
      </c>
      <c r="F34" s="77">
        <v>33632504</v>
      </c>
      <c r="G34" s="77">
        <v>67301000</v>
      </c>
      <c r="H34" s="78">
        <v>555456388</v>
      </c>
      <c r="I34" s="76">
        <v>95341509</v>
      </c>
      <c r="J34" s="77">
        <v>244454736</v>
      </c>
      <c r="K34" s="77">
        <v>62151043</v>
      </c>
      <c r="L34" s="77">
        <v>36299000</v>
      </c>
      <c r="M34" s="79">
        <v>438246288</v>
      </c>
    </row>
    <row r="35" spans="1:13" x14ac:dyDescent="0.2">
      <c r="A35" s="50" t="s">
        <v>53</v>
      </c>
      <c r="B35" s="74" t="s">
        <v>595</v>
      </c>
      <c r="C35" s="75" t="s">
        <v>596</v>
      </c>
      <c r="D35" s="76">
        <v>103872346</v>
      </c>
      <c r="E35" s="77">
        <v>149124074</v>
      </c>
      <c r="F35" s="77">
        <v>43757828</v>
      </c>
      <c r="G35" s="77">
        <v>3109000</v>
      </c>
      <c r="H35" s="78">
        <v>299863248</v>
      </c>
      <c r="I35" s="76">
        <v>98049919</v>
      </c>
      <c r="J35" s="77">
        <v>131367932</v>
      </c>
      <c r="K35" s="77">
        <v>43267412</v>
      </c>
      <c r="L35" s="77">
        <v>3287000</v>
      </c>
      <c r="M35" s="79">
        <v>275972263</v>
      </c>
    </row>
    <row r="36" spans="1:13" x14ac:dyDescent="0.2">
      <c r="A36" s="50" t="s">
        <v>53</v>
      </c>
      <c r="B36" s="74" t="s">
        <v>597</v>
      </c>
      <c r="C36" s="75" t="s">
        <v>598</v>
      </c>
      <c r="D36" s="76">
        <v>40878985</v>
      </c>
      <c r="E36" s="77">
        <v>104987965</v>
      </c>
      <c r="F36" s="77">
        <v>4999032</v>
      </c>
      <c r="G36" s="77">
        <v>2799000</v>
      </c>
      <c r="H36" s="78">
        <v>153664982</v>
      </c>
      <c r="I36" s="76">
        <v>44296411</v>
      </c>
      <c r="J36" s="77">
        <v>93789983</v>
      </c>
      <c r="K36" s="77">
        <v>56155655</v>
      </c>
      <c r="L36" s="77">
        <v>3900000</v>
      </c>
      <c r="M36" s="79">
        <v>198142049</v>
      </c>
    </row>
    <row r="37" spans="1:13" x14ac:dyDescent="0.2">
      <c r="A37" s="50" t="s">
        <v>53</v>
      </c>
      <c r="B37" s="74" t="s">
        <v>599</v>
      </c>
      <c r="C37" s="75" t="s">
        <v>600</v>
      </c>
      <c r="D37" s="76">
        <v>118263543</v>
      </c>
      <c r="E37" s="77">
        <v>137783564</v>
      </c>
      <c r="F37" s="77">
        <v>56914126</v>
      </c>
      <c r="G37" s="77">
        <v>1830000</v>
      </c>
      <c r="H37" s="78">
        <v>314791233</v>
      </c>
      <c r="I37" s="76">
        <v>228641168</v>
      </c>
      <c r="J37" s="77">
        <v>158518553</v>
      </c>
      <c r="K37" s="77">
        <v>58803048</v>
      </c>
      <c r="L37" s="77">
        <v>11335000</v>
      </c>
      <c r="M37" s="79">
        <v>457297769</v>
      </c>
    </row>
    <row r="38" spans="1:13" x14ac:dyDescent="0.2">
      <c r="A38" s="50" t="s">
        <v>68</v>
      </c>
      <c r="B38" s="74" t="s">
        <v>601</v>
      </c>
      <c r="C38" s="75" t="s">
        <v>602</v>
      </c>
      <c r="D38" s="76">
        <v>0</v>
      </c>
      <c r="E38" s="77">
        <v>0</v>
      </c>
      <c r="F38" s="77">
        <v>128069737</v>
      </c>
      <c r="G38" s="77">
        <v>3253000</v>
      </c>
      <c r="H38" s="78">
        <v>131322737</v>
      </c>
      <c r="I38" s="76">
        <v>0</v>
      </c>
      <c r="J38" s="77">
        <v>0</v>
      </c>
      <c r="K38" s="77">
        <v>103536228</v>
      </c>
      <c r="L38" s="77">
        <v>1786000</v>
      </c>
      <c r="M38" s="79">
        <v>105322228</v>
      </c>
    </row>
    <row r="39" spans="1:13" ht="16.5" x14ac:dyDescent="0.3">
      <c r="A39" s="51" t="s">
        <v>0</v>
      </c>
      <c r="B39" s="80" t="s">
        <v>603</v>
      </c>
      <c r="C39" s="81" t="s">
        <v>0</v>
      </c>
      <c r="D39" s="82">
        <f t="shared" ref="D39:M39" si="4">SUM(D31:D38)</f>
        <v>530840307</v>
      </c>
      <c r="E39" s="83">
        <f t="shared" si="4"/>
        <v>1052103240</v>
      </c>
      <c r="F39" s="83">
        <f t="shared" si="4"/>
        <v>377371915</v>
      </c>
      <c r="G39" s="83">
        <f t="shared" si="4"/>
        <v>87910000</v>
      </c>
      <c r="H39" s="84">
        <f t="shared" si="4"/>
        <v>2048225462</v>
      </c>
      <c r="I39" s="82">
        <f t="shared" si="4"/>
        <v>620149786</v>
      </c>
      <c r="J39" s="83">
        <f t="shared" si="4"/>
        <v>900655883</v>
      </c>
      <c r="K39" s="83">
        <f t="shared" si="4"/>
        <v>443901112</v>
      </c>
      <c r="L39" s="83">
        <f t="shared" si="4"/>
        <v>65376000</v>
      </c>
      <c r="M39" s="85">
        <f t="shared" si="4"/>
        <v>2030082781</v>
      </c>
    </row>
    <row r="40" spans="1:13" x14ac:dyDescent="0.2">
      <c r="A40" s="50" t="s">
        <v>53</v>
      </c>
      <c r="B40" s="74" t="s">
        <v>604</v>
      </c>
      <c r="C40" s="75" t="s">
        <v>605</v>
      </c>
      <c r="D40" s="76">
        <v>4639097</v>
      </c>
      <c r="E40" s="77">
        <v>7333020</v>
      </c>
      <c r="F40" s="77">
        <v>15459436</v>
      </c>
      <c r="G40" s="77">
        <v>4025000</v>
      </c>
      <c r="H40" s="78">
        <v>31456553</v>
      </c>
      <c r="I40" s="76">
        <v>4390020</v>
      </c>
      <c r="J40" s="77">
        <v>6416156</v>
      </c>
      <c r="K40" s="77">
        <v>12181705</v>
      </c>
      <c r="L40" s="77">
        <v>2381000</v>
      </c>
      <c r="M40" s="79">
        <v>25368881</v>
      </c>
    </row>
    <row r="41" spans="1:13" x14ac:dyDescent="0.2">
      <c r="A41" s="50" t="s">
        <v>53</v>
      </c>
      <c r="B41" s="74" t="s">
        <v>606</v>
      </c>
      <c r="C41" s="75" t="s">
        <v>607</v>
      </c>
      <c r="D41" s="76">
        <v>1894693</v>
      </c>
      <c r="E41" s="77">
        <v>7001364</v>
      </c>
      <c r="F41" s="77">
        <v>11253892</v>
      </c>
      <c r="G41" s="77">
        <v>1961000</v>
      </c>
      <c r="H41" s="78">
        <v>22110949</v>
      </c>
      <c r="I41" s="76">
        <v>2409176</v>
      </c>
      <c r="J41" s="77">
        <v>7045612</v>
      </c>
      <c r="K41" s="77">
        <v>13962179</v>
      </c>
      <c r="L41" s="77">
        <v>2167000</v>
      </c>
      <c r="M41" s="79">
        <v>25583967</v>
      </c>
    </row>
    <row r="42" spans="1:13" x14ac:dyDescent="0.2">
      <c r="A42" s="50" t="s">
        <v>53</v>
      </c>
      <c r="B42" s="74" t="s">
        <v>608</v>
      </c>
      <c r="C42" s="75" t="s">
        <v>609</v>
      </c>
      <c r="D42" s="76">
        <v>16052410</v>
      </c>
      <c r="E42" s="77">
        <v>38658960</v>
      </c>
      <c r="F42" s="77">
        <v>34216509</v>
      </c>
      <c r="G42" s="77">
        <v>2236000</v>
      </c>
      <c r="H42" s="78">
        <v>91163879</v>
      </c>
      <c r="I42" s="76">
        <v>9719496</v>
      </c>
      <c r="J42" s="77">
        <v>38614492</v>
      </c>
      <c r="K42" s="77">
        <v>34093902</v>
      </c>
      <c r="L42" s="77">
        <v>2452000</v>
      </c>
      <c r="M42" s="79">
        <v>84879890</v>
      </c>
    </row>
    <row r="43" spans="1:13" x14ac:dyDescent="0.2">
      <c r="A43" s="50" t="s">
        <v>68</v>
      </c>
      <c r="B43" s="74" t="s">
        <v>610</v>
      </c>
      <c r="C43" s="75" t="s">
        <v>611</v>
      </c>
      <c r="D43" s="76">
        <v>0</v>
      </c>
      <c r="E43" s="77">
        <v>0</v>
      </c>
      <c r="F43" s="77">
        <v>13970158</v>
      </c>
      <c r="G43" s="77">
        <v>2692000</v>
      </c>
      <c r="H43" s="78">
        <v>16662158</v>
      </c>
      <c r="I43" s="76">
        <v>0</v>
      </c>
      <c r="J43" s="77">
        <v>0</v>
      </c>
      <c r="K43" s="77">
        <v>28624570</v>
      </c>
      <c r="L43" s="77">
        <v>1435000</v>
      </c>
      <c r="M43" s="79">
        <v>30059570</v>
      </c>
    </row>
    <row r="44" spans="1:13" ht="16.5" x14ac:dyDescent="0.3">
      <c r="A44" s="51" t="s">
        <v>0</v>
      </c>
      <c r="B44" s="80" t="s">
        <v>612</v>
      </c>
      <c r="C44" s="81" t="s">
        <v>0</v>
      </c>
      <c r="D44" s="82">
        <f t="shared" ref="D44:M44" si="5">SUM(D40:D43)</f>
        <v>22586200</v>
      </c>
      <c r="E44" s="83">
        <f t="shared" si="5"/>
        <v>52993344</v>
      </c>
      <c r="F44" s="83">
        <f t="shared" si="5"/>
        <v>74899995</v>
      </c>
      <c r="G44" s="83">
        <f t="shared" si="5"/>
        <v>10914000</v>
      </c>
      <c r="H44" s="84">
        <f t="shared" si="5"/>
        <v>161393539</v>
      </c>
      <c r="I44" s="82">
        <f t="shared" si="5"/>
        <v>16518692</v>
      </c>
      <c r="J44" s="83">
        <f t="shared" si="5"/>
        <v>52076260</v>
      </c>
      <c r="K44" s="83">
        <f t="shared" si="5"/>
        <v>88862356</v>
      </c>
      <c r="L44" s="83">
        <f t="shared" si="5"/>
        <v>8435000</v>
      </c>
      <c r="M44" s="85">
        <f t="shared" si="5"/>
        <v>165892308</v>
      </c>
    </row>
    <row r="45" spans="1:13" ht="16.5" x14ac:dyDescent="0.3">
      <c r="A45" s="52" t="s">
        <v>0</v>
      </c>
      <c r="B45" s="86" t="s">
        <v>613</v>
      </c>
      <c r="C45" s="87" t="s">
        <v>0</v>
      </c>
      <c r="D45" s="88">
        <f t="shared" ref="D45:M45" si="6">SUM(D9,D11:D16,D18:D23,D25:D29,D31:D38,D40:D43)</f>
        <v>4105289612</v>
      </c>
      <c r="E45" s="89">
        <f t="shared" si="6"/>
        <v>9107082192</v>
      </c>
      <c r="F45" s="89">
        <f t="shared" si="6"/>
        <v>3948648203</v>
      </c>
      <c r="G45" s="89">
        <f t="shared" si="6"/>
        <v>1111036000</v>
      </c>
      <c r="H45" s="90">
        <f t="shared" si="6"/>
        <v>18272056007</v>
      </c>
      <c r="I45" s="88">
        <f t="shared" si="6"/>
        <v>3979650670</v>
      </c>
      <c r="J45" s="89">
        <f t="shared" si="6"/>
        <v>7947191589</v>
      </c>
      <c r="K45" s="89">
        <f t="shared" si="6"/>
        <v>4365104577</v>
      </c>
      <c r="L45" s="89">
        <f t="shared" si="6"/>
        <v>735096000</v>
      </c>
      <c r="M45" s="91">
        <f t="shared" si="6"/>
        <v>17027042836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7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15.75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2"/>
      <c r="O2" s="2"/>
      <c r="P2" s="2"/>
      <c r="Q2" s="2"/>
    </row>
    <row r="3" spans="1:17" ht="16.5" customHeight="1" x14ac:dyDescent="0.2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7" s="7" customFormat="1" ht="16.5" customHeight="1" x14ac:dyDescent="0.2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7" s="7" customFormat="1" ht="81.75" customHeight="1" x14ac:dyDescent="0.2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7" s="7" customFormat="1" x14ac:dyDescent="0.2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7" s="7" customFormat="1" x14ac:dyDescent="0.2">
      <c r="A7" s="8" t="s">
        <v>0</v>
      </c>
      <c r="B7" s="9" t="s">
        <v>33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7" s="7" customFormat="1" x14ac:dyDescent="0.2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7" s="7" customFormat="1" x14ac:dyDescent="0.2">
      <c r="A9" s="23" t="s">
        <v>14</v>
      </c>
      <c r="B9" s="53" t="s">
        <v>34</v>
      </c>
      <c r="C9" s="54" t="s">
        <v>35</v>
      </c>
      <c r="D9" s="55">
        <v>551095237</v>
      </c>
      <c r="E9" s="56">
        <v>1057475590</v>
      </c>
      <c r="F9" s="56">
        <v>645618773</v>
      </c>
      <c r="G9" s="56">
        <v>83370000</v>
      </c>
      <c r="H9" s="57">
        <v>2337559600</v>
      </c>
      <c r="I9" s="58">
        <v>496333729</v>
      </c>
      <c r="J9" s="59">
        <v>825833628</v>
      </c>
      <c r="K9" s="56">
        <v>702490790</v>
      </c>
      <c r="L9" s="59">
        <v>20200000</v>
      </c>
      <c r="M9" s="92">
        <v>2044858147</v>
      </c>
    </row>
    <row r="10" spans="1:17" s="7" customFormat="1" x14ac:dyDescent="0.2">
      <c r="A10" s="23" t="s">
        <v>14</v>
      </c>
      <c r="B10" s="53" t="s">
        <v>36</v>
      </c>
      <c r="C10" s="54" t="s">
        <v>37</v>
      </c>
      <c r="D10" s="55">
        <v>2692746603</v>
      </c>
      <c r="E10" s="56">
        <v>6000477846</v>
      </c>
      <c r="F10" s="56">
        <v>2617239541</v>
      </c>
      <c r="G10" s="56">
        <v>927995000</v>
      </c>
      <c r="H10" s="57">
        <v>12238458990</v>
      </c>
      <c r="I10" s="58">
        <v>2570947455</v>
      </c>
      <c r="J10" s="59">
        <v>5212290275</v>
      </c>
      <c r="K10" s="56">
        <v>3023613501</v>
      </c>
      <c r="L10" s="59">
        <v>532728000</v>
      </c>
      <c r="M10" s="92">
        <v>11339579231</v>
      </c>
    </row>
    <row r="11" spans="1:17" s="7" customFormat="1" x14ac:dyDescent="0.2">
      <c r="A11" s="23" t="s">
        <v>14</v>
      </c>
      <c r="B11" s="53" t="s">
        <v>38</v>
      </c>
      <c r="C11" s="54" t="s">
        <v>39</v>
      </c>
      <c r="D11" s="55">
        <v>2234843244</v>
      </c>
      <c r="E11" s="56">
        <v>7608086687</v>
      </c>
      <c r="F11" s="56">
        <v>2560867296</v>
      </c>
      <c r="G11" s="56">
        <v>410899000</v>
      </c>
      <c r="H11" s="57">
        <v>12814696227</v>
      </c>
      <c r="I11" s="58">
        <v>1479715924</v>
      </c>
      <c r="J11" s="59">
        <v>6653668593</v>
      </c>
      <c r="K11" s="56">
        <v>2763538951</v>
      </c>
      <c r="L11" s="59">
        <v>214271000</v>
      </c>
      <c r="M11" s="92">
        <v>11111194468</v>
      </c>
    </row>
    <row r="12" spans="1:17" s="7" customFormat="1" x14ac:dyDescent="0.2">
      <c r="A12" s="23" t="s">
        <v>14</v>
      </c>
      <c r="B12" s="53" t="s">
        <v>40</v>
      </c>
      <c r="C12" s="54" t="s">
        <v>41</v>
      </c>
      <c r="D12" s="55">
        <v>2819178054</v>
      </c>
      <c r="E12" s="56">
        <v>5646566152</v>
      </c>
      <c r="F12" s="56">
        <v>2467869953</v>
      </c>
      <c r="G12" s="56">
        <v>532300000</v>
      </c>
      <c r="H12" s="57">
        <v>11465914159</v>
      </c>
      <c r="I12" s="58">
        <v>2724233507</v>
      </c>
      <c r="J12" s="59">
        <v>5179982374</v>
      </c>
      <c r="K12" s="56">
        <v>2583367419</v>
      </c>
      <c r="L12" s="59">
        <v>287467000</v>
      </c>
      <c r="M12" s="92">
        <v>10775050300</v>
      </c>
    </row>
    <row r="13" spans="1:17" s="7" customFormat="1" x14ac:dyDescent="0.2">
      <c r="A13" s="23" t="s">
        <v>14</v>
      </c>
      <c r="B13" s="53" t="s">
        <v>42</v>
      </c>
      <c r="C13" s="54" t="s">
        <v>43</v>
      </c>
      <c r="D13" s="55">
        <v>3383729748</v>
      </c>
      <c r="E13" s="56">
        <v>9231892169</v>
      </c>
      <c r="F13" s="56">
        <v>5308464148</v>
      </c>
      <c r="G13" s="56">
        <v>618220000</v>
      </c>
      <c r="H13" s="57">
        <v>18542306065</v>
      </c>
      <c r="I13" s="58">
        <v>3296407196</v>
      </c>
      <c r="J13" s="59">
        <v>8309640762</v>
      </c>
      <c r="K13" s="56">
        <v>5480130002</v>
      </c>
      <c r="L13" s="59">
        <v>337240000</v>
      </c>
      <c r="M13" s="92">
        <v>17423417960</v>
      </c>
    </row>
    <row r="14" spans="1:17" s="7" customFormat="1" x14ac:dyDescent="0.2">
      <c r="A14" s="23" t="s">
        <v>14</v>
      </c>
      <c r="B14" s="53" t="s">
        <v>44</v>
      </c>
      <c r="C14" s="54" t="s">
        <v>45</v>
      </c>
      <c r="D14" s="55">
        <v>345174373</v>
      </c>
      <c r="E14" s="56">
        <v>668670067</v>
      </c>
      <c r="F14" s="56">
        <v>429566710</v>
      </c>
      <c r="G14" s="56">
        <v>120335000</v>
      </c>
      <c r="H14" s="57">
        <v>1563746150</v>
      </c>
      <c r="I14" s="58">
        <v>352972027</v>
      </c>
      <c r="J14" s="59">
        <v>1225096929</v>
      </c>
      <c r="K14" s="56">
        <v>429451261</v>
      </c>
      <c r="L14" s="59">
        <v>63214000</v>
      </c>
      <c r="M14" s="92">
        <v>2070734217</v>
      </c>
    </row>
    <row r="15" spans="1:17" s="7" customFormat="1" x14ac:dyDescent="0.2">
      <c r="A15" s="23" t="s">
        <v>14</v>
      </c>
      <c r="B15" s="53" t="s">
        <v>46</v>
      </c>
      <c r="C15" s="54" t="s">
        <v>47</v>
      </c>
      <c r="D15" s="55">
        <v>-55294262</v>
      </c>
      <c r="E15" s="56">
        <v>1265807466</v>
      </c>
      <c r="F15" s="56">
        <v>65903570</v>
      </c>
      <c r="G15" s="56">
        <v>198526000</v>
      </c>
      <c r="H15" s="57">
        <v>1474942774</v>
      </c>
      <c r="I15" s="58">
        <v>0</v>
      </c>
      <c r="J15" s="59">
        <v>0</v>
      </c>
      <c r="K15" s="56">
        <v>-7250000</v>
      </c>
      <c r="L15" s="59">
        <v>7250000</v>
      </c>
      <c r="M15" s="92">
        <v>0</v>
      </c>
    </row>
    <row r="16" spans="1:17" s="7" customFormat="1" x14ac:dyDescent="0.2">
      <c r="A16" s="23" t="s">
        <v>14</v>
      </c>
      <c r="B16" s="53" t="s">
        <v>48</v>
      </c>
      <c r="C16" s="54" t="s">
        <v>49</v>
      </c>
      <c r="D16" s="55">
        <v>2150554432</v>
      </c>
      <c r="E16" s="56">
        <v>6251182782</v>
      </c>
      <c r="F16" s="56">
        <v>1903110365</v>
      </c>
      <c r="G16" s="56">
        <v>434610000</v>
      </c>
      <c r="H16" s="57">
        <v>10739457579</v>
      </c>
      <c r="I16" s="58">
        <v>2129604552</v>
      </c>
      <c r="J16" s="59">
        <v>4771137662</v>
      </c>
      <c r="K16" s="56">
        <v>2043887822</v>
      </c>
      <c r="L16" s="59">
        <v>161756000</v>
      </c>
      <c r="M16" s="92">
        <v>9106386036</v>
      </c>
    </row>
    <row r="17" spans="1:13" s="7" customFormat="1" x14ac:dyDescent="0.2">
      <c r="A17" s="23" t="s">
        <v>0</v>
      </c>
      <c r="B17" s="93" t="s">
        <v>52</v>
      </c>
      <c r="C17" s="54" t="s">
        <v>0</v>
      </c>
      <c r="D17" s="63">
        <f t="shared" ref="D17:M17" si="0">SUM(D9:D16)</f>
        <v>14122027429</v>
      </c>
      <c r="E17" s="64">
        <f t="shared" si="0"/>
        <v>37730158759</v>
      </c>
      <c r="F17" s="64">
        <f t="shared" si="0"/>
        <v>15998640356</v>
      </c>
      <c r="G17" s="64">
        <f t="shared" si="0"/>
        <v>3326255000</v>
      </c>
      <c r="H17" s="94">
        <f t="shared" si="0"/>
        <v>71177081544</v>
      </c>
      <c r="I17" s="95">
        <f t="shared" si="0"/>
        <v>13050214390</v>
      </c>
      <c r="J17" s="96">
        <f t="shared" si="0"/>
        <v>32177650223</v>
      </c>
      <c r="K17" s="64">
        <f t="shared" si="0"/>
        <v>17019229746</v>
      </c>
      <c r="L17" s="96">
        <f t="shared" si="0"/>
        <v>1624126000</v>
      </c>
      <c r="M17" s="97">
        <f t="shared" si="0"/>
        <v>63871220359</v>
      </c>
    </row>
    <row r="18" spans="1:13" s="7" customFormat="1" x14ac:dyDescent="0.2">
      <c r="A18" s="25"/>
      <c r="B18" s="98"/>
      <c r="C18" s="99"/>
      <c r="D18" s="100"/>
      <c r="E18" s="101"/>
      <c r="F18" s="101"/>
      <c r="G18" s="101"/>
      <c r="H18" s="102"/>
      <c r="I18" s="103"/>
      <c r="J18" s="104"/>
      <c r="K18" s="101"/>
      <c r="L18" s="104"/>
      <c r="M18" s="105"/>
    </row>
    <row r="19" spans="1:13" x14ac:dyDescent="0.2">
      <c r="A19" s="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2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50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34</v>
      </c>
      <c r="C9" s="75" t="s">
        <v>35</v>
      </c>
      <c r="D9" s="76">
        <v>551095237</v>
      </c>
      <c r="E9" s="77">
        <v>1057475590</v>
      </c>
      <c r="F9" s="77">
        <v>645618773</v>
      </c>
      <c r="G9" s="77">
        <v>83370000</v>
      </c>
      <c r="H9" s="78">
        <v>2337559600</v>
      </c>
      <c r="I9" s="76">
        <v>496333729</v>
      </c>
      <c r="J9" s="77">
        <v>825833628</v>
      </c>
      <c r="K9" s="77">
        <v>702490790</v>
      </c>
      <c r="L9" s="77">
        <v>20200000</v>
      </c>
      <c r="M9" s="79">
        <v>2044858147</v>
      </c>
    </row>
    <row r="10" spans="1:13" x14ac:dyDescent="0.2">
      <c r="A10" s="50" t="s">
        <v>51</v>
      </c>
      <c r="B10" s="74" t="s">
        <v>46</v>
      </c>
      <c r="C10" s="75" t="s">
        <v>47</v>
      </c>
      <c r="D10" s="76">
        <v>-55294262</v>
      </c>
      <c r="E10" s="77">
        <v>1265807466</v>
      </c>
      <c r="F10" s="77">
        <v>65903570</v>
      </c>
      <c r="G10" s="77">
        <v>198526000</v>
      </c>
      <c r="H10" s="78">
        <v>1474942774</v>
      </c>
      <c r="I10" s="76">
        <v>0</v>
      </c>
      <c r="J10" s="77">
        <v>0</v>
      </c>
      <c r="K10" s="77">
        <v>-7250000</v>
      </c>
      <c r="L10" s="77">
        <v>7250000</v>
      </c>
      <c r="M10" s="79">
        <v>0</v>
      </c>
    </row>
    <row r="11" spans="1:13" ht="16.5" x14ac:dyDescent="0.3">
      <c r="A11" s="51" t="s">
        <v>0</v>
      </c>
      <c r="B11" s="80" t="s">
        <v>52</v>
      </c>
      <c r="C11" s="81" t="s">
        <v>0</v>
      </c>
      <c r="D11" s="82">
        <f t="shared" ref="D11:M11" si="0">SUM(D9:D10)</f>
        <v>495800975</v>
      </c>
      <c r="E11" s="83">
        <f t="shared" si="0"/>
        <v>2323283056</v>
      </c>
      <c r="F11" s="83">
        <f t="shared" si="0"/>
        <v>711522343</v>
      </c>
      <c r="G11" s="83">
        <f t="shared" si="0"/>
        <v>281896000</v>
      </c>
      <c r="H11" s="84">
        <f t="shared" si="0"/>
        <v>3812502374</v>
      </c>
      <c r="I11" s="82">
        <f t="shared" si="0"/>
        <v>496333729</v>
      </c>
      <c r="J11" s="83">
        <f t="shared" si="0"/>
        <v>825833628</v>
      </c>
      <c r="K11" s="83">
        <f t="shared" si="0"/>
        <v>695240790</v>
      </c>
      <c r="L11" s="83">
        <f t="shared" si="0"/>
        <v>27450000</v>
      </c>
      <c r="M11" s="85">
        <f t="shared" si="0"/>
        <v>2044858147</v>
      </c>
    </row>
    <row r="12" spans="1:13" x14ac:dyDescent="0.2">
      <c r="A12" s="50" t="s">
        <v>53</v>
      </c>
      <c r="B12" s="74" t="s">
        <v>54</v>
      </c>
      <c r="C12" s="75" t="s">
        <v>55</v>
      </c>
      <c r="D12" s="76">
        <v>38910104</v>
      </c>
      <c r="E12" s="77">
        <v>70682849</v>
      </c>
      <c r="F12" s="77">
        <v>44215454</v>
      </c>
      <c r="G12" s="77">
        <v>5488000</v>
      </c>
      <c r="H12" s="78">
        <v>159296407</v>
      </c>
      <c r="I12" s="76">
        <v>37041282</v>
      </c>
      <c r="J12" s="77">
        <v>56573907</v>
      </c>
      <c r="K12" s="77">
        <v>41798725</v>
      </c>
      <c r="L12" s="77">
        <v>10229000</v>
      </c>
      <c r="M12" s="79">
        <v>145642914</v>
      </c>
    </row>
    <row r="13" spans="1:13" x14ac:dyDescent="0.2">
      <c r="A13" s="50" t="s">
        <v>53</v>
      </c>
      <c r="B13" s="74" t="s">
        <v>56</v>
      </c>
      <c r="C13" s="75" t="s">
        <v>57</v>
      </c>
      <c r="D13" s="76">
        <v>20125509</v>
      </c>
      <c r="E13" s="77">
        <v>38020888</v>
      </c>
      <c r="F13" s="77">
        <v>22700499</v>
      </c>
      <c r="G13" s="77">
        <v>4993000</v>
      </c>
      <c r="H13" s="78">
        <v>85839896</v>
      </c>
      <c r="I13" s="76">
        <v>18692110</v>
      </c>
      <c r="J13" s="77">
        <v>39296685</v>
      </c>
      <c r="K13" s="77">
        <v>16889801</v>
      </c>
      <c r="L13" s="77">
        <v>11870000</v>
      </c>
      <c r="M13" s="79">
        <v>86748596</v>
      </c>
    </row>
    <row r="14" spans="1:13" x14ac:dyDescent="0.2">
      <c r="A14" s="50" t="s">
        <v>53</v>
      </c>
      <c r="B14" s="74" t="s">
        <v>58</v>
      </c>
      <c r="C14" s="75" t="s">
        <v>59</v>
      </c>
      <c r="D14" s="76">
        <v>51225722</v>
      </c>
      <c r="E14" s="77">
        <v>97578624</v>
      </c>
      <c r="F14" s="77">
        <v>40448767</v>
      </c>
      <c r="G14" s="77">
        <v>9690000</v>
      </c>
      <c r="H14" s="78">
        <v>198943113</v>
      </c>
      <c r="I14" s="76">
        <v>53613124</v>
      </c>
      <c r="J14" s="77">
        <v>83970723</v>
      </c>
      <c r="K14" s="77">
        <v>41737557</v>
      </c>
      <c r="L14" s="77">
        <v>11680000</v>
      </c>
      <c r="M14" s="79">
        <v>191001404</v>
      </c>
    </row>
    <row r="15" spans="1:13" x14ac:dyDescent="0.2">
      <c r="A15" s="50" t="s">
        <v>53</v>
      </c>
      <c r="B15" s="74" t="s">
        <v>60</v>
      </c>
      <c r="C15" s="75" t="s">
        <v>61</v>
      </c>
      <c r="D15" s="76">
        <v>37748982</v>
      </c>
      <c r="E15" s="77">
        <v>42830066</v>
      </c>
      <c r="F15" s="77">
        <v>51571195</v>
      </c>
      <c r="G15" s="77">
        <v>5503000</v>
      </c>
      <c r="H15" s="78">
        <v>137653243</v>
      </c>
      <c r="I15" s="76">
        <v>35881263</v>
      </c>
      <c r="J15" s="77">
        <v>42238625</v>
      </c>
      <c r="K15" s="77">
        <v>38172753</v>
      </c>
      <c r="L15" s="77">
        <v>16156000</v>
      </c>
      <c r="M15" s="79">
        <v>132448641</v>
      </c>
    </row>
    <row r="16" spans="1:13" x14ac:dyDescent="0.2">
      <c r="A16" s="50" t="s">
        <v>53</v>
      </c>
      <c r="B16" s="74" t="s">
        <v>62</v>
      </c>
      <c r="C16" s="75" t="s">
        <v>63</v>
      </c>
      <c r="D16" s="76">
        <v>66500905</v>
      </c>
      <c r="E16" s="77">
        <v>13106197</v>
      </c>
      <c r="F16" s="77">
        <v>33028824</v>
      </c>
      <c r="G16" s="77">
        <v>6271000</v>
      </c>
      <c r="H16" s="78">
        <v>118906926</v>
      </c>
      <c r="I16" s="76">
        <v>9628174</v>
      </c>
      <c r="J16" s="77">
        <v>7748401</v>
      </c>
      <c r="K16" s="77">
        <v>40543506</v>
      </c>
      <c r="L16" s="77">
        <v>6212000</v>
      </c>
      <c r="M16" s="79">
        <v>64132081</v>
      </c>
    </row>
    <row r="17" spans="1:13" x14ac:dyDescent="0.2">
      <c r="A17" s="50" t="s">
        <v>53</v>
      </c>
      <c r="B17" s="74" t="s">
        <v>64</v>
      </c>
      <c r="C17" s="75" t="s">
        <v>65</v>
      </c>
      <c r="D17" s="76">
        <v>100224605</v>
      </c>
      <c r="E17" s="77">
        <v>136015028</v>
      </c>
      <c r="F17" s="77">
        <v>72155046</v>
      </c>
      <c r="G17" s="77">
        <v>2076000</v>
      </c>
      <c r="H17" s="78">
        <v>310470679</v>
      </c>
      <c r="I17" s="76">
        <v>98444747</v>
      </c>
      <c r="J17" s="77">
        <v>125482961</v>
      </c>
      <c r="K17" s="77">
        <v>71406112</v>
      </c>
      <c r="L17" s="77">
        <v>3956000</v>
      </c>
      <c r="M17" s="79">
        <v>299289820</v>
      </c>
    </row>
    <row r="18" spans="1:13" x14ac:dyDescent="0.2">
      <c r="A18" s="50" t="s">
        <v>53</v>
      </c>
      <c r="B18" s="74" t="s">
        <v>66</v>
      </c>
      <c r="C18" s="75" t="s">
        <v>67</v>
      </c>
      <c r="D18" s="76">
        <v>18120940</v>
      </c>
      <c r="E18" s="77">
        <v>9967484</v>
      </c>
      <c r="F18" s="77">
        <v>27155747</v>
      </c>
      <c r="G18" s="77">
        <v>2966000</v>
      </c>
      <c r="H18" s="78">
        <v>58210171</v>
      </c>
      <c r="I18" s="76">
        <v>17111815</v>
      </c>
      <c r="J18" s="77">
        <v>6745382</v>
      </c>
      <c r="K18" s="77">
        <v>26516929</v>
      </c>
      <c r="L18" s="77">
        <v>4031000</v>
      </c>
      <c r="M18" s="79">
        <v>54405126</v>
      </c>
    </row>
    <row r="19" spans="1:13" x14ac:dyDescent="0.2">
      <c r="A19" s="50" t="s">
        <v>68</v>
      </c>
      <c r="B19" s="74" t="s">
        <v>69</v>
      </c>
      <c r="C19" s="75" t="s">
        <v>70</v>
      </c>
      <c r="D19" s="76">
        <v>0</v>
      </c>
      <c r="E19" s="77">
        <v>0</v>
      </c>
      <c r="F19" s="77">
        <v>18095027</v>
      </c>
      <c r="G19" s="77">
        <v>2871000</v>
      </c>
      <c r="H19" s="78">
        <v>20966027</v>
      </c>
      <c r="I19" s="76">
        <v>0</v>
      </c>
      <c r="J19" s="77">
        <v>0</v>
      </c>
      <c r="K19" s="77">
        <v>46180828</v>
      </c>
      <c r="L19" s="77">
        <v>1846000</v>
      </c>
      <c r="M19" s="79">
        <v>48026828</v>
      </c>
    </row>
    <row r="20" spans="1:13" ht="16.5" x14ac:dyDescent="0.3">
      <c r="A20" s="51" t="s">
        <v>0</v>
      </c>
      <c r="B20" s="80" t="s">
        <v>71</v>
      </c>
      <c r="C20" s="81" t="s">
        <v>0</v>
      </c>
      <c r="D20" s="82">
        <f t="shared" ref="D20:M20" si="1">SUM(D12:D19)</f>
        <v>332856767</v>
      </c>
      <c r="E20" s="83">
        <f t="shared" si="1"/>
        <v>408201136</v>
      </c>
      <c r="F20" s="83">
        <f t="shared" si="1"/>
        <v>309370559</v>
      </c>
      <c r="G20" s="83">
        <f t="shared" si="1"/>
        <v>39858000</v>
      </c>
      <c r="H20" s="84">
        <f t="shared" si="1"/>
        <v>1090286462</v>
      </c>
      <c r="I20" s="82">
        <f t="shared" si="1"/>
        <v>270412515</v>
      </c>
      <c r="J20" s="83">
        <f t="shared" si="1"/>
        <v>362056684</v>
      </c>
      <c r="K20" s="83">
        <f t="shared" si="1"/>
        <v>323246211</v>
      </c>
      <c r="L20" s="83">
        <f t="shared" si="1"/>
        <v>65980000</v>
      </c>
      <c r="M20" s="85">
        <f t="shared" si="1"/>
        <v>1021695410</v>
      </c>
    </row>
    <row r="21" spans="1:13" x14ac:dyDescent="0.2">
      <c r="A21" s="50" t="s">
        <v>53</v>
      </c>
      <c r="B21" s="74" t="s">
        <v>72</v>
      </c>
      <c r="C21" s="75" t="s">
        <v>73</v>
      </c>
      <c r="D21" s="76">
        <v>1270597</v>
      </c>
      <c r="E21" s="77">
        <v>601217</v>
      </c>
      <c r="F21" s="77">
        <v>123260954</v>
      </c>
      <c r="G21" s="77">
        <v>2876000</v>
      </c>
      <c r="H21" s="78">
        <v>128008768</v>
      </c>
      <c r="I21" s="76">
        <v>0</v>
      </c>
      <c r="J21" s="77">
        <v>0</v>
      </c>
      <c r="K21" s="77">
        <v>120102559</v>
      </c>
      <c r="L21" s="77">
        <v>4078000</v>
      </c>
      <c r="M21" s="79">
        <v>124180559</v>
      </c>
    </row>
    <row r="22" spans="1:13" x14ac:dyDescent="0.2">
      <c r="A22" s="50" t="s">
        <v>53</v>
      </c>
      <c r="B22" s="74" t="s">
        <v>74</v>
      </c>
      <c r="C22" s="75" t="s">
        <v>75</v>
      </c>
      <c r="D22" s="76">
        <v>25826604</v>
      </c>
      <c r="E22" s="77">
        <v>1329872</v>
      </c>
      <c r="F22" s="77">
        <v>124682379</v>
      </c>
      <c r="G22" s="77">
        <v>2455000</v>
      </c>
      <c r="H22" s="78">
        <v>154293855</v>
      </c>
      <c r="I22" s="76">
        <v>15047743</v>
      </c>
      <c r="J22" s="77">
        <v>428400</v>
      </c>
      <c r="K22" s="77">
        <v>119475876</v>
      </c>
      <c r="L22" s="77">
        <v>6331000</v>
      </c>
      <c r="M22" s="79">
        <v>141283019</v>
      </c>
    </row>
    <row r="23" spans="1:13" x14ac:dyDescent="0.2">
      <c r="A23" s="50" t="s">
        <v>53</v>
      </c>
      <c r="B23" s="74" t="s">
        <v>76</v>
      </c>
      <c r="C23" s="75" t="s">
        <v>77</v>
      </c>
      <c r="D23" s="76">
        <v>8326011</v>
      </c>
      <c r="E23" s="77">
        <v>4344413</v>
      </c>
      <c r="F23" s="77">
        <v>21623678</v>
      </c>
      <c r="G23" s="77">
        <v>2720000</v>
      </c>
      <c r="H23" s="78">
        <v>37014102</v>
      </c>
      <c r="I23" s="76">
        <v>2083732</v>
      </c>
      <c r="J23" s="77">
        <v>3637167</v>
      </c>
      <c r="K23" s="77">
        <v>40008529</v>
      </c>
      <c r="L23" s="77">
        <v>3073000</v>
      </c>
      <c r="M23" s="79">
        <v>48802428</v>
      </c>
    </row>
    <row r="24" spans="1:13" x14ac:dyDescent="0.2">
      <c r="A24" s="50" t="s">
        <v>53</v>
      </c>
      <c r="B24" s="74" t="s">
        <v>78</v>
      </c>
      <c r="C24" s="75" t="s">
        <v>79</v>
      </c>
      <c r="D24" s="76">
        <v>5288728</v>
      </c>
      <c r="E24" s="77">
        <v>15636979</v>
      </c>
      <c r="F24" s="77">
        <v>51613887</v>
      </c>
      <c r="G24" s="77">
        <v>2416000</v>
      </c>
      <c r="H24" s="78">
        <v>74955594</v>
      </c>
      <c r="I24" s="76">
        <v>5234409</v>
      </c>
      <c r="J24" s="77">
        <v>13349213</v>
      </c>
      <c r="K24" s="77">
        <v>53118126</v>
      </c>
      <c r="L24" s="77">
        <v>3046000</v>
      </c>
      <c r="M24" s="79">
        <v>74747748</v>
      </c>
    </row>
    <row r="25" spans="1:13" x14ac:dyDescent="0.2">
      <c r="A25" s="50" t="s">
        <v>53</v>
      </c>
      <c r="B25" s="74" t="s">
        <v>80</v>
      </c>
      <c r="C25" s="75" t="s">
        <v>81</v>
      </c>
      <c r="D25" s="76">
        <v>22120590</v>
      </c>
      <c r="E25" s="77">
        <v>473133</v>
      </c>
      <c r="F25" s="77">
        <v>36022761</v>
      </c>
      <c r="G25" s="77">
        <v>3830000</v>
      </c>
      <c r="H25" s="78">
        <v>62446484</v>
      </c>
      <c r="I25" s="76">
        <v>37972622</v>
      </c>
      <c r="J25" s="77">
        <v>365480</v>
      </c>
      <c r="K25" s="77">
        <v>34824720</v>
      </c>
      <c r="L25" s="77">
        <v>6214000</v>
      </c>
      <c r="M25" s="79">
        <v>79376822</v>
      </c>
    </row>
    <row r="26" spans="1:13" x14ac:dyDescent="0.2">
      <c r="A26" s="50" t="s">
        <v>53</v>
      </c>
      <c r="B26" s="74" t="s">
        <v>82</v>
      </c>
      <c r="C26" s="75" t="s">
        <v>83</v>
      </c>
      <c r="D26" s="76">
        <v>63135570</v>
      </c>
      <c r="E26" s="77">
        <v>17172208</v>
      </c>
      <c r="F26" s="77">
        <v>84969309</v>
      </c>
      <c r="G26" s="77">
        <v>3325000</v>
      </c>
      <c r="H26" s="78">
        <v>168602087</v>
      </c>
      <c r="I26" s="76">
        <v>0</v>
      </c>
      <c r="J26" s="77">
        <v>0</v>
      </c>
      <c r="K26" s="77">
        <v>-11073000</v>
      </c>
      <c r="L26" s="77">
        <v>11073000</v>
      </c>
      <c r="M26" s="79">
        <v>0</v>
      </c>
    </row>
    <row r="27" spans="1:13" x14ac:dyDescent="0.2">
      <c r="A27" s="50" t="s">
        <v>68</v>
      </c>
      <c r="B27" s="74" t="s">
        <v>84</v>
      </c>
      <c r="C27" s="75" t="s">
        <v>85</v>
      </c>
      <c r="D27" s="76">
        <v>0</v>
      </c>
      <c r="E27" s="77">
        <v>115221953</v>
      </c>
      <c r="F27" s="77">
        <v>414583291</v>
      </c>
      <c r="G27" s="77">
        <v>8317000</v>
      </c>
      <c r="H27" s="78">
        <v>538122244</v>
      </c>
      <c r="I27" s="76">
        <v>0</v>
      </c>
      <c r="J27" s="77">
        <v>106214085</v>
      </c>
      <c r="K27" s="77">
        <v>391665730</v>
      </c>
      <c r="L27" s="77">
        <v>33915000</v>
      </c>
      <c r="M27" s="79">
        <v>531794815</v>
      </c>
    </row>
    <row r="28" spans="1:13" ht="16.5" x14ac:dyDescent="0.3">
      <c r="A28" s="51" t="s">
        <v>0</v>
      </c>
      <c r="B28" s="80" t="s">
        <v>86</v>
      </c>
      <c r="C28" s="81" t="s">
        <v>0</v>
      </c>
      <c r="D28" s="82">
        <f t="shared" ref="D28:M28" si="2">SUM(D21:D27)</f>
        <v>125968100</v>
      </c>
      <c r="E28" s="83">
        <f t="shared" si="2"/>
        <v>154779775</v>
      </c>
      <c r="F28" s="83">
        <f t="shared" si="2"/>
        <v>856756259</v>
      </c>
      <c r="G28" s="83">
        <f t="shared" si="2"/>
        <v>25939000</v>
      </c>
      <c r="H28" s="84">
        <f t="shared" si="2"/>
        <v>1163443134</v>
      </c>
      <c r="I28" s="82">
        <f t="shared" si="2"/>
        <v>60338506</v>
      </c>
      <c r="J28" s="83">
        <f t="shared" si="2"/>
        <v>123994345</v>
      </c>
      <c r="K28" s="83">
        <f t="shared" si="2"/>
        <v>748122540</v>
      </c>
      <c r="L28" s="83">
        <f t="shared" si="2"/>
        <v>67730000</v>
      </c>
      <c r="M28" s="85">
        <f t="shared" si="2"/>
        <v>1000185391</v>
      </c>
    </row>
    <row r="29" spans="1:13" x14ac:dyDescent="0.2">
      <c r="A29" s="50" t="s">
        <v>53</v>
      </c>
      <c r="B29" s="74" t="s">
        <v>87</v>
      </c>
      <c r="C29" s="75" t="s">
        <v>88</v>
      </c>
      <c r="D29" s="76">
        <v>47733896</v>
      </c>
      <c r="E29" s="77">
        <v>36495404</v>
      </c>
      <c r="F29" s="77">
        <v>12133383</v>
      </c>
      <c r="G29" s="77">
        <v>3486000</v>
      </c>
      <c r="H29" s="78">
        <v>99848683</v>
      </c>
      <c r="I29" s="76">
        <v>46120440</v>
      </c>
      <c r="J29" s="77">
        <v>35743586</v>
      </c>
      <c r="K29" s="77">
        <v>22587378</v>
      </c>
      <c r="L29" s="77">
        <v>5278000</v>
      </c>
      <c r="M29" s="79">
        <v>109729404</v>
      </c>
    </row>
    <row r="30" spans="1:13" x14ac:dyDescent="0.2">
      <c r="A30" s="50" t="s">
        <v>53</v>
      </c>
      <c r="B30" s="74" t="s">
        <v>89</v>
      </c>
      <c r="C30" s="75" t="s">
        <v>90</v>
      </c>
      <c r="D30" s="76">
        <v>1388182</v>
      </c>
      <c r="E30" s="77">
        <v>345904</v>
      </c>
      <c r="F30" s="77">
        <v>73074211</v>
      </c>
      <c r="G30" s="77">
        <v>2611000</v>
      </c>
      <c r="H30" s="78">
        <v>77419297</v>
      </c>
      <c r="I30" s="76">
        <v>2666442</v>
      </c>
      <c r="J30" s="77">
        <v>634548</v>
      </c>
      <c r="K30" s="77">
        <v>155862255</v>
      </c>
      <c r="L30" s="77">
        <v>4515000</v>
      </c>
      <c r="M30" s="79">
        <v>163678245</v>
      </c>
    </row>
    <row r="31" spans="1:13" x14ac:dyDescent="0.2">
      <c r="A31" s="50" t="s">
        <v>53</v>
      </c>
      <c r="B31" s="74" t="s">
        <v>91</v>
      </c>
      <c r="C31" s="75" t="s">
        <v>92</v>
      </c>
      <c r="D31" s="76">
        <v>1193490</v>
      </c>
      <c r="E31" s="77">
        <v>859429</v>
      </c>
      <c r="F31" s="77">
        <v>58242742</v>
      </c>
      <c r="G31" s="77">
        <v>3601000</v>
      </c>
      <c r="H31" s="78">
        <v>63896661</v>
      </c>
      <c r="I31" s="76">
        <v>4790833</v>
      </c>
      <c r="J31" s="77">
        <v>6167106</v>
      </c>
      <c r="K31" s="77">
        <v>57377202</v>
      </c>
      <c r="L31" s="77">
        <v>8119000</v>
      </c>
      <c r="M31" s="79">
        <v>76454141</v>
      </c>
    </row>
    <row r="32" spans="1:13" x14ac:dyDescent="0.2">
      <c r="A32" s="50" t="s">
        <v>53</v>
      </c>
      <c r="B32" s="74" t="s">
        <v>93</v>
      </c>
      <c r="C32" s="75" t="s">
        <v>94</v>
      </c>
      <c r="D32" s="76">
        <v>6798340</v>
      </c>
      <c r="E32" s="77">
        <v>276803</v>
      </c>
      <c r="F32" s="77">
        <v>70359124</v>
      </c>
      <c r="G32" s="77">
        <v>2385000</v>
      </c>
      <c r="H32" s="78">
        <v>79819267</v>
      </c>
      <c r="I32" s="76">
        <v>-231</v>
      </c>
      <c r="J32" s="77">
        <v>273525</v>
      </c>
      <c r="K32" s="77">
        <v>73353230</v>
      </c>
      <c r="L32" s="77">
        <v>7455000</v>
      </c>
      <c r="M32" s="79">
        <v>81081524</v>
      </c>
    </row>
    <row r="33" spans="1:13" x14ac:dyDescent="0.2">
      <c r="A33" s="50" t="s">
        <v>53</v>
      </c>
      <c r="B33" s="74" t="s">
        <v>95</v>
      </c>
      <c r="C33" s="75" t="s">
        <v>96</v>
      </c>
      <c r="D33" s="76">
        <v>2558624</v>
      </c>
      <c r="E33" s="77">
        <v>6488364</v>
      </c>
      <c r="F33" s="77">
        <v>31496439</v>
      </c>
      <c r="G33" s="77">
        <v>2086000</v>
      </c>
      <c r="H33" s="78">
        <v>42629427</v>
      </c>
      <c r="I33" s="76">
        <v>2237944</v>
      </c>
      <c r="J33" s="77">
        <v>7407565</v>
      </c>
      <c r="K33" s="77">
        <v>29336136</v>
      </c>
      <c r="L33" s="77">
        <v>2602000</v>
      </c>
      <c r="M33" s="79">
        <v>41583645</v>
      </c>
    </row>
    <row r="34" spans="1:13" x14ac:dyDescent="0.2">
      <c r="A34" s="50" t="s">
        <v>53</v>
      </c>
      <c r="B34" s="74" t="s">
        <v>97</v>
      </c>
      <c r="C34" s="75" t="s">
        <v>98</v>
      </c>
      <c r="D34" s="76">
        <v>128526666</v>
      </c>
      <c r="E34" s="77">
        <v>90271116</v>
      </c>
      <c r="F34" s="77">
        <v>13863048</v>
      </c>
      <c r="G34" s="77">
        <v>3975000</v>
      </c>
      <c r="H34" s="78">
        <v>236635830</v>
      </c>
      <c r="I34" s="76">
        <v>120954469</v>
      </c>
      <c r="J34" s="77">
        <v>74838196</v>
      </c>
      <c r="K34" s="77">
        <v>100321660</v>
      </c>
      <c r="L34" s="77">
        <v>5893000</v>
      </c>
      <c r="M34" s="79">
        <v>302007325</v>
      </c>
    </row>
    <row r="35" spans="1:13" x14ac:dyDescent="0.2">
      <c r="A35" s="50" t="s">
        <v>68</v>
      </c>
      <c r="B35" s="74" t="s">
        <v>99</v>
      </c>
      <c r="C35" s="75" t="s">
        <v>100</v>
      </c>
      <c r="D35" s="76">
        <v>0</v>
      </c>
      <c r="E35" s="77">
        <v>87350964</v>
      </c>
      <c r="F35" s="77">
        <v>202839376</v>
      </c>
      <c r="G35" s="77">
        <v>90065000</v>
      </c>
      <c r="H35" s="78">
        <v>380255340</v>
      </c>
      <c r="I35" s="76">
        <v>0</v>
      </c>
      <c r="J35" s="77">
        <v>81389902</v>
      </c>
      <c r="K35" s="77">
        <v>232414322</v>
      </c>
      <c r="L35" s="77">
        <v>61997000</v>
      </c>
      <c r="M35" s="79">
        <v>375801224</v>
      </c>
    </row>
    <row r="36" spans="1:13" ht="16.5" x14ac:dyDescent="0.3">
      <c r="A36" s="51" t="s">
        <v>0</v>
      </c>
      <c r="B36" s="80" t="s">
        <v>101</v>
      </c>
      <c r="C36" s="81" t="s">
        <v>0</v>
      </c>
      <c r="D36" s="82">
        <f t="shared" ref="D36:M36" si="3">SUM(D29:D35)</f>
        <v>188199198</v>
      </c>
      <c r="E36" s="83">
        <f t="shared" si="3"/>
        <v>222087984</v>
      </c>
      <c r="F36" s="83">
        <f t="shared" si="3"/>
        <v>462008323</v>
      </c>
      <c r="G36" s="83">
        <f t="shared" si="3"/>
        <v>108209000</v>
      </c>
      <c r="H36" s="84">
        <f t="shared" si="3"/>
        <v>980504505</v>
      </c>
      <c r="I36" s="82">
        <f t="shared" si="3"/>
        <v>176769897</v>
      </c>
      <c r="J36" s="83">
        <f t="shared" si="3"/>
        <v>206454428</v>
      </c>
      <c r="K36" s="83">
        <f t="shared" si="3"/>
        <v>671252183</v>
      </c>
      <c r="L36" s="83">
        <f t="shared" si="3"/>
        <v>95859000</v>
      </c>
      <c r="M36" s="85">
        <f t="shared" si="3"/>
        <v>1150335508</v>
      </c>
    </row>
    <row r="37" spans="1:13" x14ac:dyDescent="0.2">
      <c r="A37" s="50" t="s">
        <v>53</v>
      </c>
      <c r="B37" s="74" t="s">
        <v>102</v>
      </c>
      <c r="C37" s="75" t="s">
        <v>103</v>
      </c>
      <c r="D37" s="76">
        <v>9654620</v>
      </c>
      <c r="E37" s="77">
        <v>9013147</v>
      </c>
      <c r="F37" s="77">
        <v>72447148</v>
      </c>
      <c r="G37" s="77">
        <v>2293000</v>
      </c>
      <c r="H37" s="78">
        <v>93407915</v>
      </c>
      <c r="I37" s="76">
        <v>10933492</v>
      </c>
      <c r="J37" s="77">
        <v>8139165</v>
      </c>
      <c r="K37" s="77">
        <v>70650369</v>
      </c>
      <c r="L37" s="77">
        <v>10130000</v>
      </c>
      <c r="M37" s="79">
        <v>99853026</v>
      </c>
    </row>
    <row r="38" spans="1:13" x14ac:dyDescent="0.2">
      <c r="A38" s="50" t="s">
        <v>53</v>
      </c>
      <c r="B38" s="74" t="s">
        <v>104</v>
      </c>
      <c r="C38" s="75" t="s">
        <v>105</v>
      </c>
      <c r="D38" s="76">
        <v>10638715</v>
      </c>
      <c r="E38" s="77">
        <v>16592086</v>
      </c>
      <c r="F38" s="77">
        <v>74269644</v>
      </c>
      <c r="G38" s="77">
        <v>2292000</v>
      </c>
      <c r="H38" s="78">
        <v>103792445</v>
      </c>
      <c r="I38" s="76">
        <v>3185072</v>
      </c>
      <c r="J38" s="77">
        <v>8625516</v>
      </c>
      <c r="K38" s="77">
        <v>-1259295</v>
      </c>
      <c r="L38" s="77">
        <v>2832000</v>
      </c>
      <c r="M38" s="79">
        <v>13383293</v>
      </c>
    </row>
    <row r="39" spans="1:13" x14ac:dyDescent="0.2">
      <c r="A39" s="50" t="s">
        <v>53</v>
      </c>
      <c r="B39" s="74" t="s">
        <v>106</v>
      </c>
      <c r="C39" s="75" t="s">
        <v>107</v>
      </c>
      <c r="D39" s="76">
        <v>21088334</v>
      </c>
      <c r="E39" s="77">
        <v>34007193</v>
      </c>
      <c r="F39" s="77">
        <v>36327412</v>
      </c>
      <c r="G39" s="77">
        <v>2432000</v>
      </c>
      <c r="H39" s="78">
        <v>93854939</v>
      </c>
      <c r="I39" s="76">
        <v>16208492</v>
      </c>
      <c r="J39" s="77">
        <v>31757185</v>
      </c>
      <c r="K39" s="77">
        <v>30922039</v>
      </c>
      <c r="L39" s="77">
        <v>2775000</v>
      </c>
      <c r="M39" s="79">
        <v>81662716</v>
      </c>
    </row>
    <row r="40" spans="1:13" x14ac:dyDescent="0.2">
      <c r="A40" s="50" t="s">
        <v>68</v>
      </c>
      <c r="B40" s="74" t="s">
        <v>108</v>
      </c>
      <c r="C40" s="75" t="s">
        <v>109</v>
      </c>
      <c r="D40" s="76">
        <v>0</v>
      </c>
      <c r="E40" s="77">
        <v>0</v>
      </c>
      <c r="F40" s="77">
        <v>127421835</v>
      </c>
      <c r="G40" s="77">
        <v>5453000</v>
      </c>
      <c r="H40" s="78">
        <v>132874835</v>
      </c>
      <c r="I40" s="76">
        <v>0</v>
      </c>
      <c r="J40" s="77">
        <v>18681895</v>
      </c>
      <c r="K40" s="77">
        <v>121050389</v>
      </c>
      <c r="L40" s="77">
        <v>20592000</v>
      </c>
      <c r="M40" s="79">
        <v>160324284</v>
      </c>
    </row>
    <row r="41" spans="1:13" ht="16.5" x14ac:dyDescent="0.3">
      <c r="A41" s="51" t="s">
        <v>0</v>
      </c>
      <c r="B41" s="80" t="s">
        <v>110</v>
      </c>
      <c r="C41" s="81" t="s">
        <v>0</v>
      </c>
      <c r="D41" s="82">
        <f t="shared" ref="D41:M41" si="4">SUM(D37:D40)</f>
        <v>41381669</v>
      </c>
      <c r="E41" s="83">
        <f t="shared" si="4"/>
        <v>59612426</v>
      </c>
      <c r="F41" s="83">
        <f t="shared" si="4"/>
        <v>310466039</v>
      </c>
      <c r="G41" s="83">
        <f t="shared" si="4"/>
        <v>12470000</v>
      </c>
      <c r="H41" s="84">
        <f t="shared" si="4"/>
        <v>423930134</v>
      </c>
      <c r="I41" s="82">
        <f t="shared" si="4"/>
        <v>30327056</v>
      </c>
      <c r="J41" s="83">
        <f t="shared" si="4"/>
        <v>67203761</v>
      </c>
      <c r="K41" s="83">
        <f t="shared" si="4"/>
        <v>221363502</v>
      </c>
      <c r="L41" s="83">
        <f t="shared" si="4"/>
        <v>36329000</v>
      </c>
      <c r="M41" s="85">
        <f t="shared" si="4"/>
        <v>355223319</v>
      </c>
    </row>
    <row r="42" spans="1:13" x14ac:dyDescent="0.2">
      <c r="A42" s="50" t="s">
        <v>53</v>
      </c>
      <c r="B42" s="74" t="s">
        <v>111</v>
      </c>
      <c r="C42" s="75" t="s">
        <v>112</v>
      </c>
      <c r="D42" s="76">
        <v>35449269</v>
      </c>
      <c r="E42" s="77">
        <v>344292</v>
      </c>
      <c r="F42" s="77">
        <v>121891929</v>
      </c>
      <c r="G42" s="77">
        <v>1997000</v>
      </c>
      <c r="H42" s="78">
        <v>159682490</v>
      </c>
      <c r="I42" s="76">
        <v>37447602</v>
      </c>
      <c r="J42" s="77">
        <v>333756</v>
      </c>
      <c r="K42" s="77">
        <v>131507995</v>
      </c>
      <c r="L42" s="77">
        <v>3508000</v>
      </c>
      <c r="M42" s="79">
        <v>172797353</v>
      </c>
    </row>
    <row r="43" spans="1:13" x14ac:dyDescent="0.2">
      <c r="A43" s="50" t="s">
        <v>53</v>
      </c>
      <c r="B43" s="74" t="s">
        <v>113</v>
      </c>
      <c r="C43" s="75" t="s">
        <v>114</v>
      </c>
      <c r="D43" s="76">
        <v>10913955</v>
      </c>
      <c r="E43" s="77">
        <v>261528</v>
      </c>
      <c r="F43" s="77">
        <v>65198454</v>
      </c>
      <c r="G43" s="77">
        <v>3049000</v>
      </c>
      <c r="H43" s="78">
        <v>79422937</v>
      </c>
      <c r="I43" s="76">
        <v>-129482</v>
      </c>
      <c r="J43" s="77">
        <v>8008</v>
      </c>
      <c r="K43" s="77">
        <v>69052506</v>
      </c>
      <c r="L43" s="77">
        <v>5401000</v>
      </c>
      <c r="M43" s="79">
        <v>74332032</v>
      </c>
    </row>
    <row r="44" spans="1:13" x14ac:dyDescent="0.2">
      <c r="A44" s="50" t="s">
        <v>53</v>
      </c>
      <c r="B44" s="74" t="s">
        <v>115</v>
      </c>
      <c r="C44" s="75" t="s">
        <v>116</v>
      </c>
      <c r="D44" s="76">
        <v>18043586</v>
      </c>
      <c r="E44" s="77">
        <v>48371</v>
      </c>
      <c r="F44" s="77">
        <v>408250414</v>
      </c>
      <c r="G44" s="77">
        <v>2079000</v>
      </c>
      <c r="H44" s="78">
        <v>428421371</v>
      </c>
      <c r="I44" s="76">
        <v>13876478</v>
      </c>
      <c r="J44" s="77">
        <v>29785</v>
      </c>
      <c r="K44" s="77">
        <v>154078643</v>
      </c>
      <c r="L44" s="77">
        <v>4109000</v>
      </c>
      <c r="M44" s="79">
        <v>172093906</v>
      </c>
    </row>
    <row r="45" spans="1:13" x14ac:dyDescent="0.2">
      <c r="A45" s="50" t="s">
        <v>53</v>
      </c>
      <c r="B45" s="74" t="s">
        <v>117</v>
      </c>
      <c r="C45" s="75" t="s">
        <v>118</v>
      </c>
      <c r="D45" s="76">
        <v>33103919</v>
      </c>
      <c r="E45" s="77">
        <v>743242</v>
      </c>
      <c r="F45" s="77">
        <v>85305527</v>
      </c>
      <c r="G45" s="77">
        <v>2881000</v>
      </c>
      <c r="H45" s="78">
        <v>122033688</v>
      </c>
      <c r="I45" s="76">
        <v>24228781</v>
      </c>
      <c r="J45" s="77">
        <v>452586</v>
      </c>
      <c r="K45" s="77">
        <v>82005908</v>
      </c>
      <c r="L45" s="77">
        <v>9183000</v>
      </c>
      <c r="M45" s="79">
        <v>115870275</v>
      </c>
    </row>
    <row r="46" spans="1:13" x14ac:dyDescent="0.2">
      <c r="A46" s="50" t="s">
        <v>53</v>
      </c>
      <c r="B46" s="74" t="s">
        <v>119</v>
      </c>
      <c r="C46" s="75" t="s">
        <v>120</v>
      </c>
      <c r="D46" s="76">
        <v>254560577</v>
      </c>
      <c r="E46" s="77">
        <v>188781226</v>
      </c>
      <c r="F46" s="77">
        <v>186376474</v>
      </c>
      <c r="G46" s="77">
        <v>6591000</v>
      </c>
      <c r="H46" s="78">
        <v>636309277</v>
      </c>
      <c r="I46" s="76">
        <v>237299054</v>
      </c>
      <c r="J46" s="77">
        <v>160308277</v>
      </c>
      <c r="K46" s="77">
        <v>183201909</v>
      </c>
      <c r="L46" s="77">
        <v>12313000</v>
      </c>
      <c r="M46" s="79">
        <v>593122240</v>
      </c>
    </row>
    <row r="47" spans="1:13" x14ac:dyDescent="0.2">
      <c r="A47" s="50" t="s">
        <v>68</v>
      </c>
      <c r="B47" s="74" t="s">
        <v>121</v>
      </c>
      <c r="C47" s="75" t="s">
        <v>122</v>
      </c>
      <c r="D47" s="76">
        <v>0</v>
      </c>
      <c r="E47" s="77">
        <v>91049904</v>
      </c>
      <c r="F47" s="77">
        <v>5746600</v>
      </c>
      <c r="G47" s="77">
        <v>2312000</v>
      </c>
      <c r="H47" s="78">
        <v>99108504</v>
      </c>
      <c r="I47" s="76">
        <v>0</v>
      </c>
      <c r="J47" s="77">
        <v>73007734</v>
      </c>
      <c r="K47" s="77">
        <v>348893817</v>
      </c>
      <c r="L47" s="77">
        <v>80079000</v>
      </c>
      <c r="M47" s="79">
        <v>501980551</v>
      </c>
    </row>
    <row r="48" spans="1:13" ht="16.5" x14ac:dyDescent="0.3">
      <c r="A48" s="51" t="s">
        <v>0</v>
      </c>
      <c r="B48" s="80" t="s">
        <v>123</v>
      </c>
      <c r="C48" s="81" t="s">
        <v>0</v>
      </c>
      <c r="D48" s="82">
        <f t="shared" ref="D48:M48" si="5">SUM(D42:D47)</f>
        <v>352071306</v>
      </c>
      <c r="E48" s="83">
        <f t="shared" si="5"/>
        <v>281228563</v>
      </c>
      <c r="F48" s="83">
        <f t="shared" si="5"/>
        <v>872769398</v>
      </c>
      <c r="G48" s="83">
        <f t="shared" si="5"/>
        <v>18909000</v>
      </c>
      <c r="H48" s="84">
        <f t="shared" si="5"/>
        <v>1524978267</v>
      </c>
      <c r="I48" s="82">
        <f t="shared" si="5"/>
        <v>312722433</v>
      </c>
      <c r="J48" s="83">
        <f t="shared" si="5"/>
        <v>234140146</v>
      </c>
      <c r="K48" s="83">
        <f t="shared" si="5"/>
        <v>968740778</v>
      </c>
      <c r="L48" s="83">
        <f t="shared" si="5"/>
        <v>114593000</v>
      </c>
      <c r="M48" s="85">
        <f t="shared" si="5"/>
        <v>1630196357</v>
      </c>
    </row>
    <row r="49" spans="1:13" x14ac:dyDescent="0.2">
      <c r="A49" s="50" t="s">
        <v>53</v>
      </c>
      <c r="B49" s="74" t="s">
        <v>124</v>
      </c>
      <c r="C49" s="75" t="s">
        <v>125</v>
      </c>
      <c r="D49" s="76">
        <v>37139878</v>
      </c>
      <c r="E49" s="77">
        <v>13957294</v>
      </c>
      <c r="F49" s="77">
        <v>115373407</v>
      </c>
      <c r="G49" s="77">
        <v>2872000</v>
      </c>
      <c r="H49" s="78">
        <v>169342579</v>
      </c>
      <c r="I49" s="76">
        <v>36273863</v>
      </c>
      <c r="J49" s="77">
        <v>12037348</v>
      </c>
      <c r="K49" s="77">
        <v>103586454</v>
      </c>
      <c r="L49" s="77">
        <v>17320000</v>
      </c>
      <c r="M49" s="79">
        <v>169217665</v>
      </c>
    </row>
    <row r="50" spans="1:13" x14ac:dyDescent="0.2">
      <c r="A50" s="50" t="s">
        <v>53</v>
      </c>
      <c r="B50" s="74" t="s">
        <v>126</v>
      </c>
      <c r="C50" s="75" t="s">
        <v>127</v>
      </c>
      <c r="D50" s="76">
        <v>43192436</v>
      </c>
      <c r="E50" s="77">
        <v>306931</v>
      </c>
      <c r="F50" s="77">
        <v>113068925</v>
      </c>
      <c r="G50" s="77">
        <v>2574000</v>
      </c>
      <c r="H50" s="78">
        <v>159142292</v>
      </c>
      <c r="I50" s="76">
        <v>12868725</v>
      </c>
      <c r="J50" s="77">
        <v>303798</v>
      </c>
      <c r="K50" s="77">
        <v>102540880</v>
      </c>
      <c r="L50" s="77">
        <v>7911000</v>
      </c>
      <c r="M50" s="79">
        <v>123624403</v>
      </c>
    </row>
    <row r="51" spans="1:13" x14ac:dyDescent="0.2">
      <c r="A51" s="50" t="s">
        <v>53</v>
      </c>
      <c r="B51" s="74" t="s">
        <v>128</v>
      </c>
      <c r="C51" s="75" t="s">
        <v>129</v>
      </c>
      <c r="D51" s="76">
        <v>16231173</v>
      </c>
      <c r="E51" s="77">
        <v>10178708</v>
      </c>
      <c r="F51" s="77">
        <v>124001133</v>
      </c>
      <c r="G51" s="77">
        <v>2893000</v>
      </c>
      <c r="H51" s="78">
        <v>153304014</v>
      </c>
      <c r="I51" s="76">
        <v>16963531</v>
      </c>
      <c r="J51" s="77">
        <v>9496767</v>
      </c>
      <c r="K51" s="77">
        <v>122322022</v>
      </c>
      <c r="L51" s="77">
        <v>9313000</v>
      </c>
      <c r="M51" s="79">
        <v>158095320</v>
      </c>
    </row>
    <row r="52" spans="1:13" x14ac:dyDescent="0.2">
      <c r="A52" s="50" t="s">
        <v>53</v>
      </c>
      <c r="B52" s="74" t="s">
        <v>130</v>
      </c>
      <c r="C52" s="75" t="s">
        <v>131</v>
      </c>
      <c r="D52" s="76">
        <v>4115670</v>
      </c>
      <c r="E52" s="77">
        <v>53532</v>
      </c>
      <c r="F52" s="77">
        <v>54786901</v>
      </c>
      <c r="G52" s="77">
        <v>3147000</v>
      </c>
      <c r="H52" s="78">
        <v>62103103</v>
      </c>
      <c r="I52" s="76">
        <v>3643632</v>
      </c>
      <c r="J52" s="77">
        <v>159234</v>
      </c>
      <c r="K52" s="77">
        <v>-10038824</v>
      </c>
      <c r="L52" s="77">
        <v>10721000</v>
      </c>
      <c r="M52" s="79">
        <v>4485042</v>
      </c>
    </row>
    <row r="53" spans="1:13" x14ac:dyDescent="0.2">
      <c r="A53" s="50" t="s">
        <v>68</v>
      </c>
      <c r="B53" s="74" t="s">
        <v>132</v>
      </c>
      <c r="C53" s="75" t="s">
        <v>133</v>
      </c>
      <c r="D53" s="76">
        <v>0</v>
      </c>
      <c r="E53" s="77">
        <v>7405465</v>
      </c>
      <c r="F53" s="77">
        <v>225970352</v>
      </c>
      <c r="G53" s="77">
        <v>40888000</v>
      </c>
      <c r="H53" s="78">
        <v>274263817</v>
      </c>
      <c r="I53" s="76">
        <v>0</v>
      </c>
      <c r="J53" s="77">
        <v>9263494</v>
      </c>
      <c r="K53" s="77">
        <v>210396876</v>
      </c>
      <c r="L53" s="77">
        <v>65652000</v>
      </c>
      <c r="M53" s="79">
        <v>285312370</v>
      </c>
    </row>
    <row r="54" spans="1:13" ht="16.5" x14ac:dyDescent="0.3">
      <c r="A54" s="51" t="s">
        <v>0</v>
      </c>
      <c r="B54" s="80" t="s">
        <v>134</v>
      </c>
      <c r="C54" s="81" t="s">
        <v>0</v>
      </c>
      <c r="D54" s="82">
        <f t="shared" ref="D54:M54" si="6">SUM(D49:D53)</f>
        <v>100679157</v>
      </c>
      <c r="E54" s="83">
        <f t="shared" si="6"/>
        <v>31901930</v>
      </c>
      <c r="F54" s="83">
        <f t="shared" si="6"/>
        <v>633200718</v>
      </c>
      <c r="G54" s="83">
        <f t="shared" si="6"/>
        <v>52374000</v>
      </c>
      <c r="H54" s="84">
        <f t="shared" si="6"/>
        <v>818155805</v>
      </c>
      <c r="I54" s="82">
        <f t="shared" si="6"/>
        <v>69749751</v>
      </c>
      <c r="J54" s="83">
        <f t="shared" si="6"/>
        <v>31260641</v>
      </c>
      <c r="K54" s="83">
        <f t="shared" si="6"/>
        <v>528807408</v>
      </c>
      <c r="L54" s="83">
        <f t="shared" si="6"/>
        <v>110917000</v>
      </c>
      <c r="M54" s="85">
        <f t="shared" si="6"/>
        <v>740734800</v>
      </c>
    </row>
    <row r="55" spans="1:13" ht="16.5" x14ac:dyDescent="0.3">
      <c r="A55" s="52" t="s">
        <v>0</v>
      </c>
      <c r="B55" s="86" t="s">
        <v>135</v>
      </c>
      <c r="C55" s="87" t="s">
        <v>0</v>
      </c>
      <c r="D55" s="88">
        <f t="shared" ref="D55:M55" si="7">SUM(D9:D10,D12:D19,D21:D27,D29:D35,D37:D40,D42:D47,D49:D53)</f>
        <v>1636957172</v>
      </c>
      <c r="E55" s="89">
        <f t="shared" si="7"/>
        <v>3481094870</v>
      </c>
      <c r="F55" s="89">
        <f t="shared" si="7"/>
        <v>4156093639</v>
      </c>
      <c r="G55" s="89">
        <f t="shared" si="7"/>
        <v>539655000</v>
      </c>
      <c r="H55" s="90">
        <f t="shared" si="7"/>
        <v>9813800681</v>
      </c>
      <c r="I55" s="88">
        <f t="shared" si="7"/>
        <v>1416653887</v>
      </c>
      <c r="J55" s="89">
        <f t="shared" si="7"/>
        <v>1850943633</v>
      </c>
      <c r="K55" s="89">
        <f t="shared" si="7"/>
        <v>4156773412</v>
      </c>
      <c r="L55" s="89">
        <f t="shared" si="7"/>
        <v>518858000</v>
      </c>
      <c r="M55" s="91">
        <f t="shared" si="7"/>
        <v>7943228932</v>
      </c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136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44</v>
      </c>
      <c r="C9" s="75" t="s">
        <v>45</v>
      </c>
      <c r="D9" s="76">
        <v>345174373</v>
      </c>
      <c r="E9" s="77">
        <v>668670067</v>
      </c>
      <c r="F9" s="77">
        <v>429566710</v>
      </c>
      <c r="G9" s="77">
        <v>120335000</v>
      </c>
      <c r="H9" s="78">
        <v>1563746150</v>
      </c>
      <c r="I9" s="76">
        <v>352972027</v>
      </c>
      <c r="J9" s="77">
        <v>1225096929</v>
      </c>
      <c r="K9" s="77">
        <v>429451261</v>
      </c>
      <c r="L9" s="77">
        <v>63214000</v>
      </c>
      <c r="M9" s="79">
        <v>2070734217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345174373</v>
      </c>
      <c r="E10" s="83">
        <f t="shared" si="0"/>
        <v>668670067</v>
      </c>
      <c r="F10" s="83">
        <f t="shared" si="0"/>
        <v>429566710</v>
      </c>
      <c r="G10" s="83">
        <f t="shared" si="0"/>
        <v>120335000</v>
      </c>
      <c r="H10" s="84">
        <f t="shared" si="0"/>
        <v>1563746150</v>
      </c>
      <c r="I10" s="82">
        <f t="shared" si="0"/>
        <v>352972027</v>
      </c>
      <c r="J10" s="83">
        <f t="shared" si="0"/>
        <v>1225096929</v>
      </c>
      <c r="K10" s="83">
        <f t="shared" si="0"/>
        <v>429451261</v>
      </c>
      <c r="L10" s="83">
        <f t="shared" si="0"/>
        <v>63214000</v>
      </c>
      <c r="M10" s="85">
        <f t="shared" si="0"/>
        <v>2070734217</v>
      </c>
    </row>
    <row r="11" spans="1:13" x14ac:dyDescent="0.2">
      <c r="A11" s="50" t="s">
        <v>53</v>
      </c>
      <c r="B11" s="74" t="s">
        <v>137</v>
      </c>
      <c r="C11" s="75" t="s">
        <v>138</v>
      </c>
      <c r="D11" s="76">
        <v>4039786</v>
      </c>
      <c r="E11" s="77">
        <v>14087310</v>
      </c>
      <c r="F11" s="77">
        <v>-8032895</v>
      </c>
      <c r="G11" s="77">
        <v>15831000</v>
      </c>
      <c r="H11" s="78">
        <v>25925201</v>
      </c>
      <c r="I11" s="76">
        <v>6085166</v>
      </c>
      <c r="J11" s="77">
        <v>9698857</v>
      </c>
      <c r="K11" s="77">
        <v>16839128</v>
      </c>
      <c r="L11" s="77">
        <v>20344000</v>
      </c>
      <c r="M11" s="79">
        <v>52967151</v>
      </c>
    </row>
    <row r="12" spans="1:13" x14ac:dyDescent="0.2">
      <c r="A12" s="50" t="s">
        <v>53</v>
      </c>
      <c r="B12" s="74" t="s">
        <v>139</v>
      </c>
      <c r="C12" s="75" t="s">
        <v>140</v>
      </c>
      <c r="D12" s="76">
        <v>8853823</v>
      </c>
      <c r="E12" s="77">
        <v>30084266</v>
      </c>
      <c r="F12" s="77">
        <v>26327413</v>
      </c>
      <c r="G12" s="77">
        <v>11401000</v>
      </c>
      <c r="H12" s="78">
        <v>76666502</v>
      </c>
      <c r="I12" s="76">
        <v>0</v>
      </c>
      <c r="J12" s="77">
        <v>-2014</v>
      </c>
      <c r="K12" s="77">
        <v>36591975</v>
      </c>
      <c r="L12" s="77">
        <v>13149000</v>
      </c>
      <c r="M12" s="79">
        <v>49738961</v>
      </c>
    </row>
    <row r="13" spans="1:13" x14ac:dyDescent="0.2">
      <c r="A13" s="50" t="s">
        <v>53</v>
      </c>
      <c r="B13" s="74" t="s">
        <v>141</v>
      </c>
      <c r="C13" s="75" t="s">
        <v>142</v>
      </c>
      <c r="D13" s="76">
        <v>6512418</v>
      </c>
      <c r="E13" s="77">
        <v>31473741</v>
      </c>
      <c r="F13" s="77">
        <v>-13492877</v>
      </c>
      <c r="G13" s="77">
        <v>38633000</v>
      </c>
      <c r="H13" s="78">
        <v>63126282</v>
      </c>
      <c r="I13" s="76">
        <v>212610</v>
      </c>
      <c r="J13" s="77">
        <v>13937512</v>
      </c>
      <c r="K13" s="77">
        <v>228727</v>
      </c>
      <c r="L13" s="77">
        <v>29138000</v>
      </c>
      <c r="M13" s="79">
        <v>43516849</v>
      </c>
    </row>
    <row r="14" spans="1:13" x14ac:dyDescent="0.2">
      <c r="A14" s="50" t="s">
        <v>68</v>
      </c>
      <c r="B14" s="74" t="s">
        <v>143</v>
      </c>
      <c r="C14" s="75" t="s">
        <v>144</v>
      </c>
      <c r="D14" s="76">
        <v>0</v>
      </c>
      <c r="E14" s="77">
        <v>0</v>
      </c>
      <c r="F14" s="77">
        <v>17702723</v>
      </c>
      <c r="G14" s="77">
        <v>3473000</v>
      </c>
      <c r="H14" s="78">
        <v>21175723</v>
      </c>
      <c r="I14" s="76">
        <v>0</v>
      </c>
      <c r="J14" s="77">
        <v>0</v>
      </c>
      <c r="K14" s="77">
        <v>18885450</v>
      </c>
      <c r="L14" s="77">
        <v>2576000</v>
      </c>
      <c r="M14" s="79">
        <v>21461450</v>
      </c>
    </row>
    <row r="15" spans="1:13" ht="16.5" x14ac:dyDescent="0.3">
      <c r="A15" s="51" t="s">
        <v>0</v>
      </c>
      <c r="B15" s="80" t="s">
        <v>145</v>
      </c>
      <c r="C15" s="81" t="s">
        <v>0</v>
      </c>
      <c r="D15" s="82">
        <f t="shared" ref="D15:M15" si="1">SUM(D11:D14)</f>
        <v>19406027</v>
      </c>
      <c r="E15" s="83">
        <f t="shared" si="1"/>
        <v>75645317</v>
      </c>
      <c r="F15" s="83">
        <f t="shared" si="1"/>
        <v>22504364</v>
      </c>
      <c r="G15" s="83">
        <f t="shared" si="1"/>
        <v>69338000</v>
      </c>
      <c r="H15" s="84">
        <f t="shared" si="1"/>
        <v>186893708</v>
      </c>
      <c r="I15" s="82">
        <f t="shared" si="1"/>
        <v>6297776</v>
      </c>
      <c r="J15" s="83">
        <f t="shared" si="1"/>
        <v>23634355</v>
      </c>
      <c r="K15" s="83">
        <f t="shared" si="1"/>
        <v>72545280</v>
      </c>
      <c r="L15" s="83">
        <f t="shared" si="1"/>
        <v>65207000</v>
      </c>
      <c r="M15" s="85">
        <f t="shared" si="1"/>
        <v>167684411</v>
      </c>
    </row>
    <row r="16" spans="1:13" x14ac:dyDescent="0.2">
      <c r="A16" s="50" t="s">
        <v>53</v>
      </c>
      <c r="B16" s="74" t="s">
        <v>146</v>
      </c>
      <c r="C16" s="75" t="s">
        <v>147</v>
      </c>
      <c r="D16" s="76">
        <v>17242661</v>
      </c>
      <c r="E16" s="77">
        <v>31794862</v>
      </c>
      <c r="F16" s="77">
        <v>-9218672</v>
      </c>
      <c r="G16" s="77">
        <v>9419000</v>
      </c>
      <c r="H16" s="78">
        <v>49237851</v>
      </c>
      <c r="I16" s="76">
        <v>13517590</v>
      </c>
      <c r="J16" s="77">
        <v>9410213</v>
      </c>
      <c r="K16" s="77">
        <v>-8205210</v>
      </c>
      <c r="L16" s="77">
        <v>8267000</v>
      </c>
      <c r="M16" s="79">
        <v>22989593</v>
      </c>
    </row>
    <row r="17" spans="1:13" x14ac:dyDescent="0.2">
      <c r="A17" s="50" t="s">
        <v>53</v>
      </c>
      <c r="B17" s="74" t="s">
        <v>148</v>
      </c>
      <c r="C17" s="75" t="s">
        <v>149</v>
      </c>
      <c r="D17" s="76">
        <v>847304</v>
      </c>
      <c r="E17" s="77">
        <v>4039198</v>
      </c>
      <c r="F17" s="77">
        <v>-12906139</v>
      </c>
      <c r="G17" s="77">
        <v>15650000</v>
      </c>
      <c r="H17" s="78">
        <v>7630363</v>
      </c>
      <c r="I17" s="76">
        <v>9452435</v>
      </c>
      <c r="J17" s="77">
        <v>4350605</v>
      </c>
      <c r="K17" s="77">
        <v>-7441236</v>
      </c>
      <c r="L17" s="77">
        <v>8819000</v>
      </c>
      <c r="M17" s="79">
        <v>15180804</v>
      </c>
    </row>
    <row r="18" spans="1:13" x14ac:dyDescent="0.2">
      <c r="A18" s="50" t="s">
        <v>53</v>
      </c>
      <c r="B18" s="74" t="s">
        <v>150</v>
      </c>
      <c r="C18" s="75" t="s">
        <v>151</v>
      </c>
      <c r="D18" s="76">
        <v>19172090</v>
      </c>
      <c r="E18" s="77">
        <v>17846640</v>
      </c>
      <c r="F18" s="77">
        <v>27661214</v>
      </c>
      <c r="G18" s="77">
        <v>8147000</v>
      </c>
      <c r="H18" s="78">
        <v>72826944</v>
      </c>
      <c r="I18" s="76">
        <v>18226778</v>
      </c>
      <c r="J18" s="77">
        <v>15731725</v>
      </c>
      <c r="K18" s="77">
        <v>29648744</v>
      </c>
      <c r="L18" s="77">
        <v>7071000</v>
      </c>
      <c r="M18" s="79">
        <v>70678247</v>
      </c>
    </row>
    <row r="19" spans="1:13" x14ac:dyDescent="0.2">
      <c r="A19" s="50" t="s">
        <v>53</v>
      </c>
      <c r="B19" s="74" t="s">
        <v>152</v>
      </c>
      <c r="C19" s="75" t="s">
        <v>153</v>
      </c>
      <c r="D19" s="76">
        <v>139919206</v>
      </c>
      <c r="E19" s="77">
        <v>378981190</v>
      </c>
      <c r="F19" s="77">
        <v>290200655</v>
      </c>
      <c r="G19" s="77">
        <v>13341000</v>
      </c>
      <c r="H19" s="78">
        <v>822442051</v>
      </c>
      <c r="I19" s="76">
        <v>87351945</v>
      </c>
      <c r="J19" s="77">
        <v>363400689</v>
      </c>
      <c r="K19" s="77">
        <v>328493628</v>
      </c>
      <c r="L19" s="77">
        <v>20533000</v>
      </c>
      <c r="M19" s="79">
        <v>799779262</v>
      </c>
    </row>
    <row r="20" spans="1:13" x14ac:dyDescent="0.2">
      <c r="A20" s="50" t="s">
        <v>53</v>
      </c>
      <c r="B20" s="74" t="s">
        <v>154</v>
      </c>
      <c r="C20" s="75" t="s">
        <v>155</v>
      </c>
      <c r="D20" s="76">
        <v>4186453</v>
      </c>
      <c r="E20" s="77">
        <v>36785108</v>
      </c>
      <c r="F20" s="77">
        <v>56160518</v>
      </c>
      <c r="G20" s="77">
        <v>5353000</v>
      </c>
      <c r="H20" s="78">
        <v>102485079</v>
      </c>
      <c r="I20" s="76">
        <v>6378588</v>
      </c>
      <c r="J20" s="77">
        <v>49039660</v>
      </c>
      <c r="K20" s="77">
        <v>50168276</v>
      </c>
      <c r="L20" s="77">
        <v>10629000</v>
      </c>
      <c r="M20" s="79">
        <v>116215524</v>
      </c>
    </row>
    <row r="21" spans="1:13" x14ac:dyDescent="0.2">
      <c r="A21" s="50" t="s">
        <v>68</v>
      </c>
      <c r="B21" s="74" t="s">
        <v>156</v>
      </c>
      <c r="C21" s="75" t="s">
        <v>157</v>
      </c>
      <c r="D21" s="76">
        <v>0</v>
      </c>
      <c r="E21" s="77">
        <v>0</v>
      </c>
      <c r="F21" s="77">
        <v>55181750</v>
      </c>
      <c r="G21" s="77">
        <v>2927000</v>
      </c>
      <c r="H21" s="78">
        <v>58108750</v>
      </c>
      <c r="I21" s="76">
        <v>0</v>
      </c>
      <c r="J21" s="77">
        <v>0</v>
      </c>
      <c r="K21" s="77">
        <v>55160029</v>
      </c>
      <c r="L21" s="77">
        <v>5461000</v>
      </c>
      <c r="M21" s="79">
        <v>60621029</v>
      </c>
    </row>
    <row r="22" spans="1:13" ht="16.5" x14ac:dyDescent="0.3">
      <c r="A22" s="51" t="s">
        <v>0</v>
      </c>
      <c r="B22" s="80" t="s">
        <v>158</v>
      </c>
      <c r="C22" s="81" t="s">
        <v>0</v>
      </c>
      <c r="D22" s="82">
        <f t="shared" ref="D22:M22" si="2">SUM(D16:D21)</f>
        <v>181367714</v>
      </c>
      <c r="E22" s="83">
        <f t="shared" si="2"/>
        <v>469446998</v>
      </c>
      <c r="F22" s="83">
        <f t="shared" si="2"/>
        <v>407079326</v>
      </c>
      <c r="G22" s="83">
        <f t="shared" si="2"/>
        <v>54837000</v>
      </c>
      <c r="H22" s="84">
        <f t="shared" si="2"/>
        <v>1112731038</v>
      </c>
      <c r="I22" s="82">
        <f t="shared" si="2"/>
        <v>134927336</v>
      </c>
      <c r="J22" s="83">
        <f t="shared" si="2"/>
        <v>441932892</v>
      </c>
      <c r="K22" s="83">
        <f t="shared" si="2"/>
        <v>447824231</v>
      </c>
      <c r="L22" s="83">
        <f t="shared" si="2"/>
        <v>60780000</v>
      </c>
      <c r="M22" s="85">
        <f t="shared" si="2"/>
        <v>1085464459</v>
      </c>
    </row>
    <row r="23" spans="1:13" x14ac:dyDescent="0.2">
      <c r="A23" s="50" t="s">
        <v>53</v>
      </c>
      <c r="B23" s="74" t="s">
        <v>159</v>
      </c>
      <c r="C23" s="75" t="s">
        <v>160</v>
      </c>
      <c r="D23" s="76">
        <v>15899715</v>
      </c>
      <c r="E23" s="77">
        <v>64246068</v>
      </c>
      <c r="F23" s="77">
        <v>49903248</v>
      </c>
      <c r="G23" s="77">
        <v>50919000</v>
      </c>
      <c r="H23" s="78">
        <v>180968031</v>
      </c>
      <c r="I23" s="76">
        <v>16412847</v>
      </c>
      <c r="J23" s="77">
        <v>54698560</v>
      </c>
      <c r="K23" s="77">
        <v>64257478</v>
      </c>
      <c r="L23" s="77">
        <v>39197000</v>
      </c>
      <c r="M23" s="79">
        <v>174565885</v>
      </c>
    </row>
    <row r="24" spans="1:13" x14ac:dyDescent="0.2">
      <c r="A24" s="50" t="s">
        <v>53</v>
      </c>
      <c r="B24" s="74" t="s">
        <v>161</v>
      </c>
      <c r="C24" s="75" t="s">
        <v>162</v>
      </c>
      <c r="D24" s="76">
        <v>39240988</v>
      </c>
      <c r="E24" s="77">
        <v>114329454</v>
      </c>
      <c r="F24" s="77">
        <v>88917997</v>
      </c>
      <c r="G24" s="77">
        <v>11144000</v>
      </c>
      <c r="H24" s="78">
        <v>253632439</v>
      </c>
      <c r="I24" s="76">
        <v>37928720</v>
      </c>
      <c r="J24" s="77">
        <v>108335008</v>
      </c>
      <c r="K24" s="77">
        <v>86026904</v>
      </c>
      <c r="L24" s="77">
        <v>15170000</v>
      </c>
      <c r="M24" s="79">
        <v>247460632</v>
      </c>
    </row>
    <row r="25" spans="1:13" x14ac:dyDescent="0.2">
      <c r="A25" s="50" t="s">
        <v>53</v>
      </c>
      <c r="B25" s="74" t="s">
        <v>163</v>
      </c>
      <c r="C25" s="75" t="s">
        <v>164</v>
      </c>
      <c r="D25" s="76">
        <v>4046555</v>
      </c>
      <c r="E25" s="77">
        <v>47545787</v>
      </c>
      <c r="F25" s="77">
        <v>61936619</v>
      </c>
      <c r="G25" s="77">
        <v>14169000</v>
      </c>
      <c r="H25" s="78">
        <v>127697961</v>
      </c>
      <c r="I25" s="76">
        <v>4175290</v>
      </c>
      <c r="J25" s="77">
        <v>40808679</v>
      </c>
      <c r="K25" s="77">
        <v>49951185</v>
      </c>
      <c r="L25" s="77">
        <v>11619000</v>
      </c>
      <c r="M25" s="79">
        <v>106554154</v>
      </c>
    </row>
    <row r="26" spans="1:13" x14ac:dyDescent="0.2">
      <c r="A26" s="50" t="s">
        <v>53</v>
      </c>
      <c r="B26" s="74" t="s">
        <v>165</v>
      </c>
      <c r="C26" s="75" t="s">
        <v>166</v>
      </c>
      <c r="D26" s="76">
        <v>24997663</v>
      </c>
      <c r="E26" s="77">
        <v>72305627</v>
      </c>
      <c r="F26" s="77">
        <v>310673808</v>
      </c>
      <c r="G26" s="77">
        <v>15908000</v>
      </c>
      <c r="H26" s="78">
        <v>423885098</v>
      </c>
      <c r="I26" s="76">
        <v>42217227</v>
      </c>
      <c r="J26" s="77">
        <v>59066951</v>
      </c>
      <c r="K26" s="77">
        <v>-12175522</v>
      </c>
      <c r="L26" s="77">
        <v>28361000</v>
      </c>
      <c r="M26" s="79">
        <v>117469656</v>
      </c>
    </row>
    <row r="27" spans="1:13" x14ac:dyDescent="0.2">
      <c r="A27" s="50" t="s">
        <v>53</v>
      </c>
      <c r="B27" s="74" t="s">
        <v>167</v>
      </c>
      <c r="C27" s="75" t="s">
        <v>168</v>
      </c>
      <c r="D27" s="76">
        <v>8933559</v>
      </c>
      <c r="E27" s="77">
        <v>8625656</v>
      </c>
      <c r="F27" s="77">
        <v>-7355795</v>
      </c>
      <c r="G27" s="77">
        <v>13412000</v>
      </c>
      <c r="H27" s="78">
        <v>23615420</v>
      </c>
      <c r="I27" s="76">
        <v>8254854</v>
      </c>
      <c r="J27" s="77">
        <v>8323792</v>
      </c>
      <c r="K27" s="77">
        <v>-20603933</v>
      </c>
      <c r="L27" s="77">
        <v>25491000</v>
      </c>
      <c r="M27" s="79">
        <v>21465713</v>
      </c>
    </row>
    <row r="28" spans="1:13" x14ac:dyDescent="0.2">
      <c r="A28" s="50" t="s">
        <v>53</v>
      </c>
      <c r="B28" s="74" t="s">
        <v>169</v>
      </c>
      <c r="C28" s="75" t="s">
        <v>170</v>
      </c>
      <c r="D28" s="76">
        <v>1663142</v>
      </c>
      <c r="E28" s="77">
        <v>6288056</v>
      </c>
      <c r="F28" s="77">
        <v>-6789468</v>
      </c>
      <c r="G28" s="77">
        <v>12234000</v>
      </c>
      <c r="H28" s="78">
        <v>13395730</v>
      </c>
      <c r="I28" s="76">
        <v>0</v>
      </c>
      <c r="J28" s="77">
        <v>0</v>
      </c>
      <c r="K28" s="77">
        <v>-18725000</v>
      </c>
      <c r="L28" s="77">
        <v>18725000</v>
      </c>
      <c r="M28" s="79">
        <v>0</v>
      </c>
    </row>
    <row r="29" spans="1:13" x14ac:dyDescent="0.2">
      <c r="A29" s="50" t="s">
        <v>68</v>
      </c>
      <c r="B29" s="74" t="s">
        <v>171</v>
      </c>
      <c r="C29" s="75" t="s">
        <v>172</v>
      </c>
      <c r="D29" s="76">
        <v>0</v>
      </c>
      <c r="E29" s="77">
        <v>0</v>
      </c>
      <c r="F29" s="77">
        <v>65927525</v>
      </c>
      <c r="G29" s="77">
        <v>5408000</v>
      </c>
      <c r="H29" s="78">
        <v>71335525</v>
      </c>
      <c r="I29" s="76">
        <v>0</v>
      </c>
      <c r="J29" s="77">
        <v>0</v>
      </c>
      <c r="K29" s="77">
        <v>58924500</v>
      </c>
      <c r="L29" s="77">
        <v>4311000</v>
      </c>
      <c r="M29" s="79">
        <v>63235500</v>
      </c>
    </row>
    <row r="30" spans="1:13" ht="16.5" x14ac:dyDescent="0.3">
      <c r="A30" s="51" t="s">
        <v>0</v>
      </c>
      <c r="B30" s="80" t="s">
        <v>173</v>
      </c>
      <c r="C30" s="81" t="s">
        <v>0</v>
      </c>
      <c r="D30" s="82">
        <f t="shared" ref="D30:M30" si="3">SUM(D23:D29)</f>
        <v>94781622</v>
      </c>
      <c r="E30" s="83">
        <f t="shared" si="3"/>
        <v>313340648</v>
      </c>
      <c r="F30" s="83">
        <f t="shared" si="3"/>
        <v>563213934</v>
      </c>
      <c r="G30" s="83">
        <f t="shared" si="3"/>
        <v>123194000</v>
      </c>
      <c r="H30" s="84">
        <f t="shared" si="3"/>
        <v>1094530204</v>
      </c>
      <c r="I30" s="82">
        <f t="shared" si="3"/>
        <v>108988938</v>
      </c>
      <c r="J30" s="83">
        <f t="shared" si="3"/>
        <v>271232990</v>
      </c>
      <c r="K30" s="83">
        <f t="shared" si="3"/>
        <v>207655612</v>
      </c>
      <c r="L30" s="83">
        <f t="shared" si="3"/>
        <v>142874000</v>
      </c>
      <c r="M30" s="85">
        <f t="shared" si="3"/>
        <v>730751540</v>
      </c>
    </row>
    <row r="31" spans="1:13" x14ac:dyDescent="0.2">
      <c r="A31" s="50" t="s">
        <v>53</v>
      </c>
      <c r="B31" s="74" t="s">
        <v>174</v>
      </c>
      <c r="C31" s="75" t="s">
        <v>175</v>
      </c>
      <c r="D31" s="76">
        <v>18468845</v>
      </c>
      <c r="E31" s="77">
        <v>164686739</v>
      </c>
      <c r="F31" s="77">
        <v>95767287</v>
      </c>
      <c r="G31" s="77">
        <v>9973000</v>
      </c>
      <c r="H31" s="78">
        <v>288895871</v>
      </c>
      <c r="I31" s="76">
        <v>18968704</v>
      </c>
      <c r="J31" s="77">
        <v>138528173</v>
      </c>
      <c r="K31" s="77">
        <v>97822920</v>
      </c>
      <c r="L31" s="77">
        <v>10820000</v>
      </c>
      <c r="M31" s="79">
        <v>266139797</v>
      </c>
    </row>
    <row r="32" spans="1:13" x14ac:dyDescent="0.2">
      <c r="A32" s="50" t="s">
        <v>53</v>
      </c>
      <c r="B32" s="74" t="s">
        <v>176</v>
      </c>
      <c r="C32" s="75" t="s">
        <v>177</v>
      </c>
      <c r="D32" s="76">
        <v>26187090</v>
      </c>
      <c r="E32" s="77">
        <v>107411409</v>
      </c>
      <c r="F32" s="77">
        <v>55272789</v>
      </c>
      <c r="G32" s="77">
        <v>45343000</v>
      </c>
      <c r="H32" s="78">
        <v>234214288</v>
      </c>
      <c r="I32" s="76">
        <v>27123106</v>
      </c>
      <c r="J32" s="77">
        <v>73921964</v>
      </c>
      <c r="K32" s="77">
        <v>85841803</v>
      </c>
      <c r="L32" s="77">
        <v>27012000</v>
      </c>
      <c r="M32" s="79">
        <v>213898873</v>
      </c>
    </row>
    <row r="33" spans="1:13" x14ac:dyDescent="0.2">
      <c r="A33" s="50" t="s">
        <v>53</v>
      </c>
      <c r="B33" s="74" t="s">
        <v>178</v>
      </c>
      <c r="C33" s="75" t="s">
        <v>179</v>
      </c>
      <c r="D33" s="76">
        <v>55690936</v>
      </c>
      <c r="E33" s="77">
        <v>252720159</v>
      </c>
      <c r="F33" s="77">
        <v>99003377</v>
      </c>
      <c r="G33" s="77">
        <v>10706000</v>
      </c>
      <c r="H33" s="78">
        <v>418120472</v>
      </c>
      <c r="I33" s="76">
        <v>56423326</v>
      </c>
      <c r="J33" s="77">
        <v>193908162</v>
      </c>
      <c r="K33" s="77">
        <v>88451490</v>
      </c>
      <c r="L33" s="77">
        <v>14880000</v>
      </c>
      <c r="M33" s="79">
        <v>353662978</v>
      </c>
    </row>
    <row r="34" spans="1:13" x14ac:dyDescent="0.2">
      <c r="A34" s="50" t="s">
        <v>53</v>
      </c>
      <c r="B34" s="74" t="s">
        <v>180</v>
      </c>
      <c r="C34" s="75" t="s">
        <v>181</v>
      </c>
      <c r="D34" s="76">
        <v>2943135</v>
      </c>
      <c r="E34" s="77">
        <v>19794474</v>
      </c>
      <c r="F34" s="77">
        <v>35222205</v>
      </c>
      <c r="G34" s="77">
        <v>20369000</v>
      </c>
      <c r="H34" s="78">
        <v>78328814</v>
      </c>
      <c r="I34" s="76">
        <v>2285091</v>
      </c>
      <c r="J34" s="77">
        <v>8848655</v>
      </c>
      <c r="K34" s="77">
        <v>69957778</v>
      </c>
      <c r="L34" s="77">
        <v>13085000</v>
      </c>
      <c r="M34" s="79">
        <v>94176524</v>
      </c>
    </row>
    <row r="35" spans="1:13" x14ac:dyDescent="0.2">
      <c r="A35" s="50" t="s">
        <v>68</v>
      </c>
      <c r="B35" s="74" t="s">
        <v>182</v>
      </c>
      <c r="C35" s="75" t="s">
        <v>183</v>
      </c>
      <c r="D35" s="76">
        <v>0</v>
      </c>
      <c r="E35" s="77">
        <v>0</v>
      </c>
      <c r="F35" s="77">
        <v>67318911</v>
      </c>
      <c r="G35" s="77">
        <v>3765000</v>
      </c>
      <c r="H35" s="78">
        <v>71083911</v>
      </c>
      <c r="I35" s="76">
        <v>0</v>
      </c>
      <c r="J35" s="77">
        <v>0</v>
      </c>
      <c r="K35" s="77">
        <v>72171262</v>
      </c>
      <c r="L35" s="77">
        <v>1649000</v>
      </c>
      <c r="M35" s="79">
        <v>73820262</v>
      </c>
    </row>
    <row r="36" spans="1:13" ht="16.5" x14ac:dyDescent="0.3">
      <c r="A36" s="51" t="s">
        <v>0</v>
      </c>
      <c r="B36" s="80" t="s">
        <v>184</v>
      </c>
      <c r="C36" s="81" t="s">
        <v>0</v>
      </c>
      <c r="D36" s="82">
        <f t="shared" ref="D36:M36" si="4">SUM(D31:D35)</f>
        <v>103290006</v>
      </c>
      <c r="E36" s="83">
        <f t="shared" si="4"/>
        <v>544612781</v>
      </c>
      <c r="F36" s="83">
        <f t="shared" si="4"/>
        <v>352584569</v>
      </c>
      <c r="G36" s="83">
        <f t="shared" si="4"/>
        <v>90156000</v>
      </c>
      <c r="H36" s="84">
        <f t="shared" si="4"/>
        <v>1090643356</v>
      </c>
      <c r="I36" s="82">
        <f t="shared" si="4"/>
        <v>104800227</v>
      </c>
      <c r="J36" s="83">
        <f t="shared" si="4"/>
        <v>415206954</v>
      </c>
      <c r="K36" s="83">
        <f t="shared" si="4"/>
        <v>414245253</v>
      </c>
      <c r="L36" s="83">
        <f t="shared" si="4"/>
        <v>67446000</v>
      </c>
      <c r="M36" s="85">
        <f t="shared" si="4"/>
        <v>1001698434</v>
      </c>
    </row>
    <row r="37" spans="1:13" ht="16.5" x14ac:dyDescent="0.3">
      <c r="A37" s="52" t="s">
        <v>0</v>
      </c>
      <c r="B37" s="86" t="s">
        <v>185</v>
      </c>
      <c r="C37" s="87" t="s">
        <v>0</v>
      </c>
      <c r="D37" s="88">
        <f t="shared" ref="D37:M37" si="5">SUM(D9,D11:D14,D16:D21,D23:D29,D31:D35)</f>
        <v>744019742</v>
      </c>
      <c r="E37" s="89">
        <f t="shared" si="5"/>
        <v>2071715811</v>
      </c>
      <c r="F37" s="89">
        <f t="shared" si="5"/>
        <v>1774948903</v>
      </c>
      <c r="G37" s="89">
        <f t="shared" si="5"/>
        <v>457860000</v>
      </c>
      <c r="H37" s="90">
        <f t="shared" si="5"/>
        <v>5048544456</v>
      </c>
      <c r="I37" s="88">
        <f t="shared" si="5"/>
        <v>707986304</v>
      </c>
      <c r="J37" s="89">
        <f t="shared" si="5"/>
        <v>2377104120</v>
      </c>
      <c r="K37" s="89">
        <f t="shared" si="5"/>
        <v>1571721637</v>
      </c>
      <c r="L37" s="89">
        <f t="shared" si="5"/>
        <v>399521000</v>
      </c>
      <c r="M37" s="91">
        <f t="shared" si="5"/>
        <v>5056333061</v>
      </c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186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38</v>
      </c>
      <c r="C9" s="75" t="s">
        <v>39</v>
      </c>
      <c r="D9" s="76">
        <v>2234843244</v>
      </c>
      <c r="E9" s="77">
        <v>7608086687</v>
      </c>
      <c r="F9" s="77">
        <v>2560867296</v>
      </c>
      <c r="G9" s="77">
        <v>410899000</v>
      </c>
      <c r="H9" s="78">
        <v>12814696227</v>
      </c>
      <c r="I9" s="76">
        <v>1479715924</v>
      </c>
      <c r="J9" s="77">
        <v>6653668593</v>
      </c>
      <c r="K9" s="77">
        <v>2763538951</v>
      </c>
      <c r="L9" s="77">
        <v>214271000</v>
      </c>
      <c r="M9" s="79">
        <v>11111194468</v>
      </c>
    </row>
    <row r="10" spans="1:13" x14ac:dyDescent="0.2">
      <c r="A10" s="50" t="s">
        <v>51</v>
      </c>
      <c r="B10" s="74" t="s">
        <v>42</v>
      </c>
      <c r="C10" s="75" t="s">
        <v>43</v>
      </c>
      <c r="D10" s="76">
        <v>3383729748</v>
      </c>
      <c r="E10" s="77">
        <v>9231892169</v>
      </c>
      <c r="F10" s="77">
        <v>5308464148</v>
      </c>
      <c r="G10" s="77">
        <v>618220000</v>
      </c>
      <c r="H10" s="78">
        <v>18542306065</v>
      </c>
      <c r="I10" s="76">
        <v>3296407196</v>
      </c>
      <c r="J10" s="77">
        <v>8309640762</v>
      </c>
      <c r="K10" s="77">
        <v>5480130002</v>
      </c>
      <c r="L10" s="77">
        <v>337240000</v>
      </c>
      <c r="M10" s="79">
        <v>17423417960</v>
      </c>
    </row>
    <row r="11" spans="1:13" x14ac:dyDescent="0.2">
      <c r="A11" s="50" t="s">
        <v>51</v>
      </c>
      <c r="B11" s="74" t="s">
        <v>48</v>
      </c>
      <c r="C11" s="75" t="s">
        <v>49</v>
      </c>
      <c r="D11" s="76">
        <v>2150554432</v>
      </c>
      <c r="E11" s="77">
        <v>6251182782</v>
      </c>
      <c r="F11" s="77">
        <v>1903110365</v>
      </c>
      <c r="G11" s="77">
        <v>434610000</v>
      </c>
      <c r="H11" s="78">
        <v>10739457579</v>
      </c>
      <c r="I11" s="76">
        <v>2129604552</v>
      </c>
      <c r="J11" s="77">
        <v>4771137662</v>
      </c>
      <c r="K11" s="77">
        <v>2043887822</v>
      </c>
      <c r="L11" s="77">
        <v>161756000</v>
      </c>
      <c r="M11" s="79">
        <v>9106386036</v>
      </c>
    </row>
    <row r="12" spans="1:13" ht="16.5" x14ac:dyDescent="0.3">
      <c r="A12" s="51" t="s">
        <v>0</v>
      </c>
      <c r="B12" s="80" t="s">
        <v>52</v>
      </c>
      <c r="C12" s="81" t="s">
        <v>0</v>
      </c>
      <c r="D12" s="82">
        <f t="shared" ref="D12:M12" si="0">SUM(D9:D11)</f>
        <v>7769127424</v>
      </c>
      <c r="E12" s="83">
        <f t="shared" si="0"/>
        <v>23091161638</v>
      </c>
      <c r="F12" s="83">
        <f t="shared" si="0"/>
        <v>9772441809</v>
      </c>
      <c r="G12" s="83">
        <f t="shared" si="0"/>
        <v>1463729000</v>
      </c>
      <c r="H12" s="84">
        <f t="shared" si="0"/>
        <v>42096459871</v>
      </c>
      <c r="I12" s="82">
        <f t="shared" si="0"/>
        <v>6905727672</v>
      </c>
      <c r="J12" s="83">
        <f t="shared" si="0"/>
        <v>19734447017</v>
      </c>
      <c r="K12" s="83">
        <f t="shared" si="0"/>
        <v>10287556775</v>
      </c>
      <c r="L12" s="83">
        <f t="shared" si="0"/>
        <v>713267000</v>
      </c>
      <c r="M12" s="85">
        <f t="shared" si="0"/>
        <v>37640998464</v>
      </c>
    </row>
    <row r="13" spans="1:13" x14ac:dyDescent="0.2">
      <c r="A13" s="50" t="s">
        <v>53</v>
      </c>
      <c r="B13" s="74" t="s">
        <v>187</v>
      </c>
      <c r="C13" s="75" t="s">
        <v>188</v>
      </c>
      <c r="D13" s="76">
        <v>245663717</v>
      </c>
      <c r="E13" s="77">
        <v>1292897681</v>
      </c>
      <c r="F13" s="77">
        <v>405125895</v>
      </c>
      <c r="G13" s="77">
        <v>2940000</v>
      </c>
      <c r="H13" s="78">
        <v>1946627293</v>
      </c>
      <c r="I13" s="76">
        <v>235600817</v>
      </c>
      <c r="J13" s="77">
        <v>1153808136</v>
      </c>
      <c r="K13" s="77">
        <v>427425386</v>
      </c>
      <c r="L13" s="77">
        <v>9732000</v>
      </c>
      <c r="M13" s="79">
        <v>1826566339</v>
      </c>
    </row>
    <row r="14" spans="1:13" x14ac:dyDescent="0.2">
      <c r="A14" s="50" t="s">
        <v>53</v>
      </c>
      <c r="B14" s="74" t="s">
        <v>189</v>
      </c>
      <c r="C14" s="75" t="s">
        <v>190</v>
      </c>
      <c r="D14" s="76">
        <v>69912610</v>
      </c>
      <c r="E14" s="77">
        <v>209288682</v>
      </c>
      <c r="F14" s="77">
        <v>77891786</v>
      </c>
      <c r="G14" s="77">
        <v>8935000</v>
      </c>
      <c r="H14" s="78">
        <v>366028078</v>
      </c>
      <c r="I14" s="76">
        <v>64012413</v>
      </c>
      <c r="J14" s="77">
        <v>210477353</v>
      </c>
      <c r="K14" s="77">
        <v>52481006</v>
      </c>
      <c r="L14" s="77">
        <v>14695000</v>
      </c>
      <c r="M14" s="79">
        <v>341665772</v>
      </c>
    </row>
    <row r="15" spans="1:13" x14ac:dyDescent="0.2">
      <c r="A15" s="50" t="s">
        <v>53</v>
      </c>
      <c r="B15" s="74" t="s">
        <v>191</v>
      </c>
      <c r="C15" s="75" t="s">
        <v>192</v>
      </c>
      <c r="D15" s="76">
        <v>36712141</v>
      </c>
      <c r="E15" s="77">
        <v>168522905</v>
      </c>
      <c r="F15" s="77">
        <v>77904440</v>
      </c>
      <c r="G15" s="77">
        <v>3025000</v>
      </c>
      <c r="H15" s="78">
        <v>286164486</v>
      </c>
      <c r="I15" s="76">
        <v>35240624</v>
      </c>
      <c r="J15" s="77">
        <v>131938900</v>
      </c>
      <c r="K15" s="77">
        <v>55039692</v>
      </c>
      <c r="L15" s="77">
        <v>22577000</v>
      </c>
      <c r="M15" s="79">
        <v>244796216</v>
      </c>
    </row>
    <row r="16" spans="1:13" x14ac:dyDescent="0.2">
      <c r="A16" s="50" t="s">
        <v>68</v>
      </c>
      <c r="B16" s="74" t="s">
        <v>193</v>
      </c>
      <c r="C16" s="75" t="s">
        <v>194</v>
      </c>
      <c r="D16" s="76">
        <v>0</v>
      </c>
      <c r="E16" s="77">
        <v>0</v>
      </c>
      <c r="F16" s="77">
        <v>132219882</v>
      </c>
      <c r="G16" s="77">
        <v>3198000</v>
      </c>
      <c r="H16" s="78">
        <v>135417882</v>
      </c>
      <c r="I16" s="76">
        <v>0</v>
      </c>
      <c r="J16" s="77">
        <v>0</v>
      </c>
      <c r="K16" s="77">
        <v>145070181</v>
      </c>
      <c r="L16" s="77">
        <v>1438000</v>
      </c>
      <c r="M16" s="79">
        <v>146508181</v>
      </c>
    </row>
    <row r="17" spans="1:13" ht="16.5" x14ac:dyDescent="0.3">
      <c r="A17" s="51" t="s">
        <v>0</v>
      </c>
      <c r="B17" s="80" t="s">
        <v>195</v>
      </c>
      <c r="C17" s="81" t="s">
        <v>0</v>
      </c>
      <c r="D17" s="82">
        <f t="shared" ref="D17:M17" si="1">SUM(D13:D16)</f>
        <v>352288468</v>
      </c>
      <c r="E17" s="83">
        <f t="shared" si="1"/>
        <v>1670709268</v>
      </c>
      <c r="F17" s="83">
        <f t="shared" si="1"/>
        <v>693142003</v>
      </c>
      <c r="G17" s="83">
        <f t="shared" si="1"/>
        <v>18098000</v>
      </c>
      <c r="H17" s="84">
        <f t="shared" si="1"/>
        <v>2734237739</v>
      </c>
      <c r="I17" s="82">
        <f t="shared" si="1"/>
        <v>334853854</v>
      </c>
      <c r="J17" s="83">
        <f t="shared" si="1"/>
        <v>1496224389</v>
      </c>
      <c r="K17" s="83">
        <f t="shared" si="1"/>
        <v>680016265</v>
      </c>
      <c r="L17" s="83">
        <f t="shared" si="1"/>
        <v>48442000</v>
      </c>
      <c r="M17" s="85">
        <f t="shared" si="1"/>
        <v>2559536508</v>
      </c>
    </row>
    <row r="18" spans="1:13" x14ac:dyDescent="0.2">
      <c r="A18" s="50" t="s">
        <v>53</v>
      </c>
      <c r="B18" s="74" t="s">
        <v>196</v>
      </c>
      <c r="C18" s="75" t="s">
        <v>197</v>
      </c>
      <c r="D18" s="76">
        <v>133076250</v>
      </c>
      <c r="E18" s="77">
        <v>465805948</v>
      </c>
      <c r="F18" s="77">
        <v>170757773</v>
      </c>
      <c r="G18" s="77">
        <v>79289000</v>
      </c>
      <c r="H18" s="78">
        <v>848928971</v>
      </c>
      <c r="I18" s="76">
        <v>126264265</v>
      </c>
      <c r="J18" s="77">
        <v>422743811</v>
      </c>
      <c r="K18" s="77">
        <v>140709511</v>
      </c>
      <c r="L18" s="77">
        <v>93051000</v>
      </c>
      <c r="M18" s="79">
        <v>782768587</v>
      </c>
    </row>
    <row r="19" spans="1:13" x14ac:dyDescent="0.2">
      <c r="A19" s="50" t="s">
        <v>53</v>
      </c>
      <c r="B19" s="74" t="s">
        <v>198</v>
      </c>
      <c r="C19" s="75" t="s">
        <v>199</v>
      </c>
      <c r="D19" s="76">
        <v>143466818</v>
      </c>
      <c r="E19" s="77">
        <v>209513656</v>
      </c>
      <c r="F19" s="77">
        <v>126870033</v>
      </c>
      <c r="G19" s="77">
        <v>19131000</v>
      </c>
      <c r="H19" s="78">
        <v>498981507</v>
      </c>
      <c r="I19" s="76">
        <v>855058447</v>
      </c>
      <c r="J19" s="77">
        <v>1594958667</v>
      </c>
      <c r="K19" s="77">
        <v>983404302</v>
      </c>
      <c r="L19" s="77">
        <v>24746000</v>
      </c>
      <c r="M19" s="79">
        <v>3458167416</v>
      </c>
    </row>
    <row r="20" spans="1:13" x14ac:dyDescent="0.2">
      <c r="A20" s="50" t="s">
        <v>53</v>
      </c>
      <c r="B20" s="74" t="s">
        <v>200</v>
      </c>
      <c r="C20" s="75" t="s">
        <v>201</v>
      </c>
      <c r="D20" s="76">
        <v>116502219</v>
      </c>
      <c r="E20" s="77">
        <v>336953505</v>
      </c>
      <c r="F20" s="77">
        <v>153343643</v>
      </c>
      <c r="G20" s="77">
        <v>18934000</v>
      </c>
      <c r="H20" s="78">
        <v>625733367</v>
      </c>
      <c r="I20" s="76">
        <v>75794528</v>
      </c>
      <c r="J20" s="77">
        <v>291211250</v>
      </c>
      <c r="K20" s="77">
        <v>155101294</v>
      </c>
      <c r="L20" s="77">
        <v>29410000</v>
      </c>
      <c r="M20" s="79">
        <v>551517072</v>
      </c>
    </row>
    <row r="21" spans="1:13" x14ac:dyDescent="0.2">
      <c r="A21" s="50" t="s">
        <v>68</v>
      </c>
      <c r="B21" s="74" t="s">
        <v>202</v>
      </c>
      <c r="C21" s="75" t="s">
        <v>203</v>
      </c>
      <c r="D21" s="76">
        <v>0</v>
      </c>
      <c r="E21" s="77">
        <v>1207682</v>
      </c>
      <c r="F21" s="77">
        <v>95693768</v>
      </c>
      <c r="G21" s="77">
        <v>3129000</v>
      </c>
      <c r="H21" s="78">
        <v>100030450</v>
      </c>
      <c r="I21" s="76">
        <v>0</v>
      </c>
      <c r="J21" s="77">
        <v>62341</v>
      </c>
      <c r="K21" s="77">
        <v>106363998</v>
      </c>
      <c r="L21" s="77">
        <v>1518000</v>
      </c>
      <c r="M21" s="79">
        <v>107944339</v>
      </c>
    </row>
    <row r="22" spans="1:13" ht="16.5" x14ac:dyDescent="0.3">
      <c r="A22" s="51" t="s">
        <v>0</v>
      </c>
      <c r="B22" s="80" t="s">
        <v>204</v>
      </c>
      <c r="C22" s="81" t="s">
        <v>0</v>
      </c>
      <c r="D22" s="82">
        <f t="shared" ref="D22:M22" si="2">SUM(D18:D21)</f>
        <v>393045287</v>
      </c>
      <c r="E22" s="83">
        <f t="shared" si="2"/>
        <v>1013480791</v>
      </c>
      <c r="F22" s="83">
        <f t="shared" si="2"/>
        <v>546665217</v>
      </c>
      <c r="G22" s="83">
        <f t="shared" si="2"/>
        <v>120483000</v>
      </c>
      <c r="H22" s="84">
        <f t="shared" si="2"/>
        <v>2073674295</v>
      </c>
      <c r="I22" s="82">
        <f t="shared" si="2"/>
        <v>1057117240</v>
      </c>
      <c r="J22" s="83">
        <f t="shared" si="2"/>
        <v>2308976069</v>
      </c>
      <c r="K22" s="83">
        <f t="shared" si="2"/>
        <v>1385579105</v>
      </c>
      <c r="L22" s="83">
        <f t="shared" si="2"/>
        <v>148725000</v>
      </c>
      <c r="M22" s="85">
        <f t="shared" si="2"/>
        <v>4900397414</v>
      </c>
    </row>
    <row r="23" spans="1:13" ht="16.5" x14ac:dyDescent="0.3">
      <c r="A23" s="52" t="s">
        <v>0</v>
      </c>
      <c r="B23" s="86" t="s">
        <v>205</v>
      </c>
      <c r="C23" s="87" t="s">
        <v>0</v>
      </c>
      <c r="D23" s="88">
        <f t="shared" ref="D23:M23" si="3">SUM(D9:D11,D13:D16,D18:D21)</f>
        <v>8514461179</v>
      </c>
      <c r="E23" s="89">
        <f t="shared" si="3"/>
        <v>25775351697</v>
      </c>
      <c r="F23" s="89">
        <f t="shared" si="3"/>
        <v>11012249029</v>
      </c>
      <c r="G23" s="89">
        <f t="shared" si="3"/>
        <v>1602310000</v>
      </c>
      <c r="H23" s="90">
        <f t="shared" si="3"/>
        <v>46904371905</v>
      </c>
      <c r="I23" s="88">
        <f t="shared" si="3"/>
        <v>8297698766</v>
      </c>
      <c r="J23" s="89">
        <f t="shared" si="3"/>
        <v>23539647475</v>
      </c>
      <c r="K23" s="89">
        <f t="shared" si="3"/>
        <v>12353152145</v>
      </c>
      <c r="L23" s="89">
        <f t="shared" si="3"/>
        <v>910434000</v>
      </c>
      <c r="M23" s="91">
        <f t="shared" si="3"/>
        <v>45100932386</v>
      </c>
    </row>
    <row r="24" spans="1:13" x14ac:dyDescent="0.2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206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51</v>
      </c>
      <c r="B9" s="74" t="s">
        <v>40</v>
      </c>
      <c r="C9" s="75" t="s">
        <v>41</v>
      </c>
      <c r="D9" s="76">
        <v>2819178054</v>
      </c>
      <c r="E9" s="77">
        <v>5646566152</v>
      </c>
      <c r="F9" s="77">
        <v>2467869953</v>
      </c>
      <c r="G9" s="77">
        <v>532300000</v>
      </c>
      <c r="H9" s="78">
        <v>11465914159</v>
      </c>
      <c r="I9" s="76">
        <v>2724233507</v>
      </c>
      <c r="J9" s="77">
        <v>5179982374</v>
      </c>
      <c r="K9" s="77">
        <v>2583367419</v>
      </c>
      <c r="L9" s="77">
        <v>287467000</v>
      </c>
      <c r="M9" s="79">
        <v>10775050300</v>
      </c>
    </row>
    <row r="10" spans="1:13" ht="16.5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2819178054</v>
      </c>
      <c r="E10" s="83">
        <f t="shared" si="0"/>
        <v>5646566152</v>
      </c>
      <c r="F10" s="83">
        <f t="shared" si="0"/>
        <v>2467869953</v>
      </c>
      <c r="G10" s="83">
        <f t="shared" si="0"/>
        <v>532300000</v>
      </c>
      <c r="H10" s="84">
        <f t="shared" si="0"/>
        <v>11465914159</v>
      </c>
      <c r="I10" s="82">
        <f t="shared" si="0"/>
        <v>2724233507</v>
      </c>
      <c r="J10" s="83">
        <f t="shared" si="0"/>
        <v>5179982374</v>
      </c>
      <c r="K10" s="83">
        <f t="shared" si="0"/>
        <v>2583367419</v>
      </c>
      <c r="L10" s="83">
        <f t="shared" si="0"/>
        <v>287467000</v>
      </c>
      <c r="M10" s="85">
        <f t="shared" si="0"/>
        <v>10775050300</v>
      </c>
    </row>
    <row r="11" spans="1:13" x14ac:dyDescent="0.2">
      <c r="A11" s="50" t="s">
        <v>53</v>
      </c>
      <c r="B11" s="74" t="s">
        <v>207</v>
      </c>
      <c r="C11" s="75" t="s">
        <v>208</v>
      </c>
      <c r="D11" s="76">
        <v>47364764</v>
      </c>
      <c r="E11" s="77">
        <v>4015069</v>
      </c>
      <c r="F11" s="77">
        <v>64305550</v>
      </c>
      <c r="G11" s="77">
        <v>2444000</v>
      </c>
      <c r="H11" s="78">
        <v>118129383</v>
      </c>
      <c r="I11" s="76">
        <v>43071850</v>
      </c>
      <c r="J11" s="77">
        <v>3965321</v>
      </c>
      <c r="K11" s="77">
        <v>66100362</v>
      </c>
      <c r="L11" s="77">
        <v>3691000</v>
      </c>
      <c r="M11" s="79">
        <v>116828533</v>
      </c>
    </row>
    <row r="12" spans="1:13" x14ac:dyDescent="0.2">
      <c r="A12" s="50" t="s">
        <v>53</v>
      </c>
      <c r="B12" s="74" t="s">
        <v>209</v>
      </c>
      <c r="C12" s="75" t="s">
        <v>210</v>
      </c>
      <c r="D12" s="76">
        <v>7813122</v>
      </c>
      <c r="E12" s="77">
        <v>0</v>
      </c>
      <c r="F12" s="77">
        <v>60293501</v>
      </c>
      <c r="G12" s="77">
        <v>2265000</v>
      </c>
      <c r="H12" s="78">
        <v>70371623</v>
      </c>
      <c r="I12" s="76">
        <v>0</v>
      </c>
      <c r="J12" s="77">
        <v>0</v>
      </c>
      <c r="K12" s="77">
        <v>57418116</v>
      </c>
      <c r="L12" s="77">
        <v>8327000</v>
      </c>
      <c r="M12" s="79">
        <v>65745116</v>
      </c>
    </row>
    <row r="13" spans="1:13" x14ac:dyDescent="0.2">
      <c r="A13" s="50" t="s">
        <v>53</v>
      </c>
      <c r="B13" s="74" t="s">
        <v>211</v>
      </c>
      <c r="C13" s="75" t="s">
        <v>212</v>
      </c>
      <c r="D13" s="76">
        <v>8096220</v>
      </c>
      <c r="E13" s="77">
        <v>9504717</v>
      </c>
      <c r="F13" s="77">
        <v>9282814</v>
      </c>
      <c r="G13" s="77">
        <v>2595000</v>
      </c>
      <c r="H13" s="78">
        <v>29478751</v>
      </c>
      <c r="I13" s="76">
        <v>7775601</v>
      </c>
      <c r="J13" s="77">
        <v>7871103</v>
      </c>
      <c r="K13" s="77">
        <v>52906115</v>
      </c>
      <c r="L13" s="77">
        <v>3652000</v>
      </c>
      <c r="M13" s="79">
        <v>72204819</v>
      </c>
    </row>
    <row r="14" spans="1:13" x14ac:dyDescent="0.2">
      <c r="A14" s="50" t="s">
        <v>53</v>
      </c>
      <c r="B14" s="74" t="s">
        <v>213</v>
      </c>
      <c r="C14" s="75" t="s">
        <v>214</v>
      </c>
      <c r="D14" s="76">
        <v>173778630</v>
      </c>
      <c r="E14" s="77">
        <v>63180965</v>
      </c>
      <c r="F14" s="77">
        <v>60888102</v>
      </c>
      <c r="G14" s="77">
        <v>54779000</v>
      </c>
      <c r="H14" s="78">
        <v>352626697</v>
      </c>
      <c r="I14" s="76">
        <v>167493882</v>
      </c>
      <c r="J14" s="77">
        <v>55459255</v>
      </c>
      <c r="K14" s="77">
        <v>80335526</v>
      </c>
      <c r="L14" s="77">
        <v>33096000</v>
      </c>
      <c r="M14" s="79">
        <v>336384663</v>
      </c>
    </row>
    <row r="15" spans="1:13" x14ac:dyDescent="0.2">
      <c r="A15" s="50" t="s">
        <v>68</v>
      </c>
      <c r="B15" s="74" t="s">
        <v>215</v>
      </c>
      <c r="C15" s="75" t="s">
        <v>216</v>
      </c>
      <c r="D15" s="76">
        <v>0</v>
      </c>
      <c r="E15" s="77">
        <v>91842233</v>
      </c>
      <c r="F15" s="77">
        <v>226140517</v>
      </c>
      <c r="G15" s="77">
        <v>14558000</v>
      </c>
      <c r="H15" s="78">
        <v>332540750</v>
      </c>
      <c r="I15" s="76">
        <v>0</v>
      </c>
      <c r="J15" s="77">
        <v>89963336</v>
      </c>
      <c r="K15" s="77">
        <v>228990133</v>
      </c>
      <c r="L15" s="77">
        <v>13662000</v>
      </c>
      <c r="M15" s="79">
        <v>332615469</v>
      </c>
    </row>
    <row r="16" spans="1:13" ht="16.5" x14ac:dyDescent="0.3">
      <c r="A16" s="51" t="s">
        <v>0</v>
      </c>
      <c r="B16" s="80" t="s">
        <v>217</v>
      </c>
      <c r="C16" s="81" t="s">
        <v>0</v>
      </c>
      <c r="D16" s="82">
        <f t="shared" ref="D16:M16" si="1">SUM(D11:D15)</f>
        <v>237052736</v>
      </c>
      <c r="E16" s="83">
        <f t="shared" si="1"/>
        <v>168542984</v>
      </c>
      <c r="F16" s="83">
        <f t="shared" si="1"/>
        <v>420910484</v>
      </c>
      <c r="G16" s="83">
        <f t="shared" si="1"/>
        <v>76641000</v>
      </c>
      <c r="H16" s="84">
        <f t="shared" si="1"/>
        <v>903147204</v>
      </c>
      <c r="I16" s="82">
        <f t="shared" si="1"/>
        <v>218341333</v>
      </c>
      <c r="J16" s="83">
        <f t="shared" si="1"/>
        <v>157259015</v>
      </c>
      <c r="K16" s="83">
        <f t="shared" si="1"/>
        <v>485750252</v>
      </c>
      <c r="L16" s="83">
        <f t="shared" si="1"/>
        <v>62428000</v>
      </c>
      <c r="M16" s="85">
        <f t="shared" si="1"/>
        <v>923778600</v>
      </c>
    </row>
    <row r="17" spans="1:13" x14ac:dyDescent="0.2">
      <c r="A17" s="50" t="s">
        <v>53</v>
      </c>
      <c r="B17" s="74" t="s">
        <v>218</v>
      </c>
      <c r="C17" s="75" t="s">
        <v>219</v>
      </c>
      <c r="D17" s="76">
        <v>8009774</v>
      </c>
      <c r="E17" s="77">
        <v>443936</v>
      </c>
      <c r="F17" s="77">
        <v>-227032</v>
      </c>
      <c r="G17" s="77">
        <v>2264000</v>
      </c>
      <c r="H17" s="78">
        <v>10490678</v>
      </c>
      <c r="I17" s="76">
        <v>19036071</v>
      </c>
      <c r="J17" s="77">
        <v>1168609</v>
      </c>
      <c r="K17" s="77">
        <v>96111873</v>
      </c>
      <c r="L17" s="77">
        <v>4651000</v>
      </c>
      <c r="M17" s="79">
        <v>120967553</v>
      </c>
    </row>
    <row r="18" spans="1:13" x14ac:dyDescent="0.2">
      <c r="A18" s="50" t="s">
        <v>53</v>
      </c>
      <c r="B18" s="74" t="s">
        <v>220</v>
      </c>
      <c r="C18" s="75" t="s">
        <v>221</v>
      </c>
      <c r="D18" s="76">
        <v>59220118</v>
      </c>
      <c r="E18" s="77">
        <v>29696267</v>
      </c>
      <c r="F18" s="77">
        <v>36734947</v>
      </c>
      <c r="G18" s="77">
        <v>1965000</v>
      </c>
      <c r="H18" s="78">
        <v>127616332</v>
      </c>
      <c r="I18" s="76">
        <v>57119846</v>
      </c>
      <c r="J18" s="77">
        <v>25433200</v>
      </c>
      <c r="K18" s="77">
        <v>31355287</v>
      </c>
      <c r="L18" s="77">
        <v>7410000</v>
      </c>
      <c r="M18" s="79">
        <v>121318333</v>
      </c>
    </row>
    <row r="19" spans="1:13" x14ac:dyDescent="0.2">
      <c r="A19" s="50" t="s">
        <v>53</v>
      </c>
      <c r="B19" s="74" t="s">
        <v>222</v>
      </c>
      <c r="C19" s="75" t="s">
        <v>223</v>
      </c>
      <c r="D19" s="76">
        <v>4402325</v>
      </c>
      <c r="E19" s="77">
        <v>19121221</v>
      </c>
      <c r="F19" s="77">
        <v>15876220</v>
      </c>
      <c r="G19" s="77">
        <v>3184000</v>
      </c>
      <c r="H19" s="78">
        <v>42583766</v>
      </c>
      <c r="I19" s="76">
        <v>3726490</v>
      </c>
      <c r="J19" s="77">
        <v>6044194</v>
      </c>
      <c r="K19" s="77">
        <v>9608897</v>
      </c>
      <c r="L19" s="77">
        <v>7848000</v>
      </c>
      <c r="M19" s="79">
        <v>27227581</v>
      </c>
    </row>
    <row r="20" spans="1:13" x14ac:dyDescent="0.2">
      <c r="A20" s="50" t="s">
        <v>53</v>
      </c>
      <c r="B20" s="74" t="s">
        <v>224</v>
      </c>
      <c r="C20" s="75" t="s">
        <v>225</v>
      </c>
      <c r="D20" s="76">
        <v>4003290</v>
      </c>
      <c r="E20" s="77">
        <v>22674</v>
      </c>
      <c r="F20" s="77">
        <v>17976178</v>
      </c>
      <c r="G20" s="77">
        <v>2506000</v>
      </c>
      <c r="H20" s="78">
        <v>24508142</v>
      </c>
      <c r="I20" s="76">
        <v>2761561</v>
      </c>
      <c r="J20" s="77">
        <v>20004</v>
      </c>
      <c r="K20" s="77">
        <v>15411965</v>
      </c>
      <c r="L20" s="77">
        <v>3475000</v>
      </c>
      <c r="M20" s="79">
        <v>21668530</v>
      </c>
    </row>
    <row r="21" spans="1:13" x14ac:dyDescent="0.2">
      <c r="A21" s="50" t="s">
        <v>53</v>
      </c>
      <c r="B21" s="74" t="s">
        <v>226</v>
      </c>
      <c r="C21" s="75" t="s">
        <v>227</v>
      </c>
      <c r="D21" s="76">
        <v>314550067</v>
      </c>
      <c r="E21" s="77">
        <v>1014083028</v>
      </c>
      <c r="F21" s="77">
        <v>310484864</v>
      </c>
      <c r="G21" s="77">
        <v>23007000</v>
      </c>
      <c r="H21" s="78">
        <v>1662124959</v>
      </c>
      <c r="I21" s="76">
        <v>1384904187</v>
      </c>
      <c r="J21" s="77">
        <v>3711994572</v>
      </c>
      <c r="K21" s="77">
        <v>1425372453</v>
      </c>
      <c r="L21" s="77">
        <v>34439000</v>
      </c>
      <c r="M21" s="79">
        <v>6556710212</v>
      </c>
    </row>
    <row r="22" spans="1:13" x14ac:dyDescent="0.2">
      <c r="A22" s="50" t="s">
        <v>53</v>
      </c>
      <c r="B22" s="74" t="s">
        <v>228</v>
      </c>
      <c r="C22" s="75" t="s">
        <v>229</v>
      </c>
      <c r="D22" s="76">
        <v>5013837</v>
      </c>
      <c r="E22" s="77">
        <v>138570</v>
      </c>
      <c r="F22" s="77">
        <v>30391882</v>
      </c>
      <c r="G22" s="77">
        <v>3183000</v>
      </c>
      <c r="H22" s="78">
        <v>38727289</v>
      </c>
      <c r="I22" s="76">
        <v>4798967</v>
      </c>
      <c r="J22" s="77">
        <v>133374</v>
      </c>
      <c r="K22" s="77">
        <v>26402529</v>
      </c>
      <c r="L22" s="77">
        <v>6831000</v>
      </c>
      <c r="M22" s="79">
        <v>38165870</v>
      </c>
    </row>
    <row r="23" spans="1:13" x14ac:dyDescent="0.2">
      <c r="A23" s="50" t="s">
        <v>53</v>
      </c>
      <c r="B23" s="74" t="s">
        <v>230</v>
      </c>
      <c r="C23" s="75" t="s">
        <v>231</v>
      </c>
      <c r="D23" s="76">
        <v>11510044</v>
      </c>
      <c r="E23" s="77">
        <v>231927</v>
      </c>
      <c r="F23" s="77">
        <v>34079578</v>
      </c>
      <c r="G23" s="77">
        <v>2126000</v>
      </c>
      <c r="H23" s="78">
        <v>47947549</v>
      </c>
      <c r="I23" s="76">
        <v>12074625</v>
      </c>
      <c r="J23" s="77">
        <v>180828</v>
      </c>
      <c r="K23" s="77">
        <v>35831167</v>
      </c>
      <c r="L23" s="77">
        <v>3022000</v>
      </c>
      <c r="M23" s="79">
        <v>51108620</v>
      </c>
    </row>
    <row r="24" spans="1:13" x14ac:dyDescent="0.2">
      <c r="A24" s="50" t="s">
        <v>68</v>
      </c>
      <c r="B24" s="74" t="s">
        <v>232</v>
      </c>
      <c r="C24" s="75" t="s">
        <v>233</v>
      </c>
      <c r="D24" s="76">
        <v>0</v>
      </c>
      <c r="E24" s="77">
        <v>87528184</v>
      </c>
      <c r="F24" s="77">
        <v>244465633</v>
      </c>
      <c r="G24" s="77">
        <v>33385000</v>
      </c>
      <c r="H24" s="78">
        <v>365378817</v>
      </c>
      <c r="I24" s="76">
        <v>0</v>
      </c>
      <c r="J24" s="77">
        <v>73288527</v>
      </c>
      <c r="K24" s="77">
        <v>243437569</v>
      </c>
      <c r="L24" s="77">
        <v>24930000</v>
      </c>
      <c r="M24" s="79">
        <v>341656096</v>
      </c>
    </row>
    <row r="25" spans="1:13" ht="16.5" x14ac:dyDescent="0.3">
      <c r="A25" s="51" t="s">
        <v>0</v>
      </c>
      <c r="B25" s="80" t="s">
        <v>234</v>
      </c>
      <c r="C25" s="81" t="s">
        <v>0</v>
      </c>
      <c r="D25" s="82">
        <f t="shared" ref="D25:M25" si="2">SUM(D17:D24)</f>
        <v>406709455</v>
      </c>
      <c r="E25" s="83">
        <f t="shared" si="2"/>
        <v>1151265807</v>
      </c>
      <c r="F25" s="83">
        <f t="shared" si="2"/>
        <v>689782270</v>
      </c>
      <c r="G25" s="83">
        <f t="shared" si="2"/>
        <v>71620000</v>
      </c>
      <c r="H25" s="84">
        <f t="shared" si="2"/>
        <v>2319377532</v>
      </c>
      <c r="I25" s="82">
        <f t="shared" si="2"/>
        <v>1484421747</v>
      </c>
      <c r="J25" s="83">
        <f t="shared" si="2"/>
        <v>3818263308</v>
      </c>
      <c r="K25" s="83">
        <f t="shared" si="2"/>
        <v>1883531740</v>
      </c>
      <c r="L25" s="83">
        <f t="shared" si="2"/>
        <v>92606000</v>
      </c>
      <c r="M25" s="85">
        <f t="shared" si="2"/>
        <v>7278822795</v>
      </c>
    </row>
    <row r="26" spans="1:13" x14ac:dyDescent="0.2">
      <c r="A26" s="50" t="s">
        <v>53</v>
      </c>
      <c r="B26" s="74" t="s">
        <v>235</v>
      </c>
      <c r="C26" s="75" t="s">
        <v>236</v>
      </c>
      <c r="D26" s="76">
        <v>7091147</v>
      </c>
      <c r="E26" s="77">
        <v>760159</v>
      </c>
      <c r="F26" s="77">
        <v>62481818</v>
      </c>
      <c r="G26" s="77">
        <v>2479000</v>
      </c>
      <c r="H26" s="78">
        <v>72812124</v>
      </c>
      <c r="I26" s="76">
        <v>7653151</v>
      </c>
      <c r="J26" s="77">
        <v>735616</v>
      </c>
      <c r="K26" s="77">
        <v>56799068</v>
      </c>
      <c r="L26" s="77">
        <v>6958000</v>
      </c>
      <c r="M26" s="79">
        <v>72145835</v>
      </c>
    </row>
    <row r="27" spans="1:13" x14ac:dyDescent="0.2">
      <c r="A27" s="50" t="s">
        <v>53</v>
      </c>
      <c r="B27" s="74" t="s">
        <v>237</v>
      </c>
      <c r="C27" s="75" t="s">
        <v>238</v>
      </c>
      <c r="D27" s="76">
        <v>57563817</v>
      </c>
      <c r="E27" s="77">
        <v>79162658</v>
      </c>
      <c r="F27" s="77">
        <v>81685855</v>
      </c>
      <c r="G27" s="77">
        <v>2629000</v>
      </c>
      <c r="H27" s="78">
        <v>221041330</v>
      </c>
      <c r="I27" s="76">
        <v>54913883</v>
      </c>
      <c r="J27" s="77">
        <v>67977279</v>
      </c>
      <c r="K27" s="77">
        <v>-2371340</v>
      </c>
      <c r="L27" s="77">
        <v>3743000</v>
      </c>
      <c r="M27" s="79">
        <v>124262822</v>
      </c>
    </row>
    <row r="28" spans="1:13" x14ac:dyDescent="0.2">
      <c r="A28" s="50" t="s">
        <v>53</v>
      </c>
      <c r="B28" s="74" t="s">
        <v>239</v>
      </c>
      <c r="C28" s="75" t="s">
        <v>240</v>
      </c>
      <c r="D28" s="76">
        <v>75654905</v>
      </c>
      <c r="E28" s="77">
        <v>125453766</v>
      </c>
      <c r="F28" s="77">
        <v>128429028</v>
      </c>
      <c r="G28" s="77">
        <v>4986000</v>
      </c>
      <c r="H28" s="78">
        <v>334523699</v>
      </c>
      <c r="I28" s="76">
        <v>69666101</v>
      </c>
      <c r="J28" s="77">
        <v>115466537</v>
      </c>
      <c r="K28" s="77">
        <v>124989835</v>
      </c>
      <c r="L28" s="77">
        <v>6238000</v>
      </c>
      <c r="M28" s="79">
        <v>316360473</v>
      </c>
    </row>
    <row r="29" spans="1:13" x14ac:dyDescent="0.2">
      <c r="A29" s="50" t="s">
        <v>68</v>
      </c>
      <c r="B29" s="74" t="s">
        <v>241</v>
      </c>
      <c r="C29" s="75" t="s">
        <v>242</v>
      </c>
      <c r="D29" s="76">
        <v>0</v>
      </c>
      <c r="E29" s="77">
        <v>68674554</v>
      </c>
      <c r="F29" s="77">
        <v>182172941</v>
      </c>
      <c r="G29" s="77">
        <v>29609000</v>
      </c>
      <c r="H29" s="78">
        <v>280456495</v>
      </c>
      <c r="I29" s="76">
        <v>0</v>
      </c>
      <c r="J29" s="77">
        <v>56385671</v>
      </c>
      <c r="K29" s="77">
        <v>186775562</v>
      </c>
      <c r="L29" s="77">
        <v>39846000</v>
      </c>
      <c r="M29" s="79">
        <v>283007233</v>
      </c>
    </row>
    <row r="30" spans="1:13" ht="16.5" x14ac:dyDescent="0.3">
      <c r="A30" s="51" t="s">
        <v>0</v>
      </c>
      <c r="B30" s="80" t="s">
        <v>243</v>
      </c>
      <c r="C30" s="81" t="s">
        <v>0</v>
      </c>
      <c r="D30" s="82">
        <f t="shared" ref="D30:M30" si="3">SUM(D26:D29)</f>
        <v>140309869</v>
      </c>
      <c r="E30" s="83">
        <f t="shared" si="3"/>
        <v>274051137</v>
      </c>
      <c r="F30" s="83">
        <f t="shared" si="3"/>
        <v>454769642</v>
      </c>
      <c r="G30" s="83">
        <f t="shared" si="3"/>
        <v>39703000</v>
      </c>
      <c r="H30" s="84">
        <f t="shared" si="3"/>
        <v>908833648</v>
      </c>
      <c r="I30" s="82">
        <f t="shared" si="3"/>
        <v>132233135</v>
      </c>
      <c r="J30" s="83">
        <f t="shared" si="3"/>
        <v>240565103</v>
      </c>
      <c r="K30" s="83">
        <f t="shared" si="3"/>
        <v>366193125</v>
      </c>
      <c r="L30" s="83">
        <f t="shared" si="3"/>
        <v>56785000</v>
      </c>
      <c r="M30" s="85">
        <f t="shared" si="3"/>
        <v>795776363</v>
      </c>
    </row>
    <row r="31" spans="1:13" x14ac:dyDescent="0.2">
      <c r="A31" s="50" t="s">
        <v>53</v>
      </c>
      <c r="B31" s="74" t="s">
        <v>244</v>
      </c>
      <c r="C31" s="75" t="s">
        <v>245</v>
      </c>
      <c r="D31" s="76">
        <v>6285113</v>
      </c>
      <c r="E31" s="77">
        <v>21028356</v>
      </c>
      <c r="F31" s="77">
        <v>21042583</v>
      </c>
      <c r="G31" s="77">
        <v>2498000</v>
      </c>
      <c r="H31" s="78">
        <v>50854052</v>
      </c>
      <c r="I31" s="76">
        <v>35776243</v>
      </c>
      <c r="J31" s="77">
        <v>36758428</v>
      </c>
      <c r="K31" s="77">
        <v>28297312</v>
      </c>
      <c r="L31" s="77">
        <v>3909000</v>
      </c>
      <c r="M31" s="79">
        <v>104740983</v>
      </c>
    </row>
    <row r="32" spans="1:13" x14ac:dyDescent="0.2">
      <c r="A32" s="50" t="s">
        <v>53</v>
      </c>
      <c r="B32" s="74" t="s">
        <v>246</v>
      </c>
      <c r="C32" s="75" t="s">
        <v>247</v>
      </c>
      <c r="D32" s="76">
        <v>12255736</v>
      </c>
      <c r="E32" s="77">
        <v>5361568</v>
      </c>
      <c r="F32" s="77">
        <v>63377611</v>
      </c>
      <c r="G32" s="77">
        <v>2665000</v>
      </c>
      <c r="H32" s="78">
        <v>83659915</v>
      </c>
      <c r="I32" s="76">
        <v>8283628</v>
      </c>
      <c r="J32" s="77">
        <v>4440567</v>
      </c>
      <c r="K32" s="77">
        <v>67741118</v>
      </c>
      <c r="L32" s="77">
        <v>2976000</v>
      </c>
      <c r="M32" s="79">
        <v>83441313</v>
      </c>
    </row>
    <row r="33" spans="1:13" x14ac:dyDescent="0.2">
      <c r="A33" s="50" t="s">
        <v>53</v>
      </c>
      <c r="B33" s="74" t="s">
        <v>248</v>
      </c>
      <c r="C33" s="75" t="s">
        <v>249</v>
      </c>
      <c r="D33" s="76">
        <v>6106908</v>
      </c>
      <c r="E33" s="77">
        <v>122578</v>
      </c>
      <c r="F33" s="77">
        <v>112699124</v>
      </c>
      <c r="G33" s="77">
        <v>2848000</v>
      </c>
      <c r="H33" s="78">
        <v>121776610</v>
      </c>
      <c r="I33" s="76">
        <v>4878751</v>
      </c>
      <c r="J33" s="77">
        <v>98717</v>
      </c>
      <c r="K33" s="77">
        <v>81526672</v>
      </c>
      <c r="L33" s="77">
        <v>7971000</v>
      </c>
      <c r="M33" s="79">
        <v>94475140</v>
      </c>
    </row>
    <row r="34" spans="1:13" x14ac:dyDescent="0.2">
      <c r="A34" s="50" t="s">
        <v>53</v>
      </c>
      <c r="B34" s="74" t="s">
        <v>250</v>
      </c>
      <c r="C34" s="75" t="s">
        <v>251</v>
      </c>
      <c r="D34" s="76">
        <v>11301882</v>
      </c>
      <c r="E34" s="77">
        <v>23879990</v>
      </c>
      <c r="F34" s="77">
        <v>60579975</v>
      </c>
      <c r="G34" s="77">
        <v>3050000</v>
      </c>
      <c r="H34" s="78">
        <v>98811847</v>
      </c>
      <c r="I34" s="76">
        <v>11944819</v>
      </c>
      <c r="J34" s="77">
        <v>24348313</v>
      </c>
      <c r="K34" s="77">
        <v>52992965</v>
      </c>
      <c r="L34" s="77">
        <v>11819000</v>
      </c>
      <c r="M34" s="79">
        <v>101105097</v>
      </c>
    </row>
    <row r="35" spans="1:13" x14ac:dyDescent="0.2">
      <c r="A35" s="50" t="s">
        <v>68</v>
      </c>
      <c r="B35" s="74" t="s">
        <v>252</v>
      </c>
      <c r="C35" s="75" t="s">
        <v>253</v>
      </c>
      <c r="D35" s="76">
        <v>0</v>
      </c>
      <c r="E35" s="77">
        <v>23816212</v>
      </c>
      <c r="F35" s="77">
        <v>154009744</v>
      </c>
      <c r="G35" s="77">
        <v>24392000</v>
      </c>
      <c r="H35" s="78">
        <v>202217956</v>
      </c>
      <c r="I35" s="76">
        <v>0</v>
      </c>
      <c r="J35" s="77">
        <v>19228265</v>
      </c>
      <c r="K35" s="77">
        <v>146243332</v>
      </c>
      <c r="L35" s="77">
        <v>38315000</v>
      </c>
      <c r="M35" s="79">
        <v>203786597</v>
      </c>
    </row>
    <row r="36" spans="1:13" ht="16.5" x14ac:dyDescent="0.3">
      <c r="A36" s="51" t="s">
        <v>0</v>
      </c>
      <c r="B36" s="80" t="s">
        <v>254</v>
      </c>
      <c r="C36" s="81" t="s">
        <v>0</v>
      </c>
      <c r="D36" s="82">
        <f t="shared" ref="D36:M36" si="4">SUM(D31:D35)</f>
        <v>35949639</v>
      </c>
      <c r="E36" s="83">
        <f t="shared" si="4"/>
        <v>74208704</v>
      </c>
      <c r="F36" s="83">
        <f t="shared" si="4"/>
        <v>411709037</v>
      </c>
      <c r="G36" s="83">
        <f t="shared" si="4"/>
        <v>35453000</v>
      </c>
      <c r="H36" s="84">
        <f t="shared" si="4"/>
        <v>557320380</v>
      </c>
      <c r="I36" s="82">
        <f t="shared" si="4"/>
        <v>60883441</v>
      </c>
      <c r="J36" s="83">
        <f t="shared" si="4"/>
        <v>84874290</v>
      </c>
      <c r="K36" s="83">
        <f t="shared" si="4"/>
        <v>376801399</v>
      </c>
      <c r="L36" s="83">
        <f t="shared" si="4"/>
        <v>64990000</v>
      </c>
      <c r="M36" s="85">
        <f t="shared" si="4"/>
        <v>587549130</v>
      </c>
    </row>
    <row r="37" spans="1:13" x14ac:dyDescent="0.2">
      <c r="A37" s="50" t="s">
        <v>53</v>
      </c>
      <c r="B37" s="74" t="s">
        <v>255</v>
      </c>
      <c r="C37" s="75" t="s">
        <v>256</v>
      </c>
      <c r="D37" s="76">
        <v>94841452</v>
      </c>
      <c r="E37" s="77">
        <v>318743741</v>
      </c>
      <c r="F37" s="77">
        <v>209018654</v>
      </c>
      <c r="G37" s="77">
        <v>8387000</v>
      </c>
      <c r="H37" s="78">
        <v>630990847</v>
      </c>
      <c r="I37" s="76">
        <v>92148111</v>
      </c>
      <c r="J37" s="77">
        <v>278759711</v>
      </c>
      <c r="K37" s="77">
        <v>183321372</v>
      </c>
      <c r="L37" s="77">
        <v>13181000</v>
      </c>
      <c r="M37" s="79">
        <v>567410194</v>
      </c>
    </row>
    <row r="38" spans="1:13" x14ac:dyDescent="0.2">
      <c r="A38" s="50" t="s">
        <v>53</v>
      </c>
      <c r="B38" s="74" t="s">
        <v>257</v>
      </c>
      <c r="C38" s="75" t="s">
        <v>258</v>
      </c>
      <c r="D38" s="76">
        <v>3772968</v>
      </c>
      <c r="E38" s="77">
        <v>3978263</v>
      </c>
      <c r="F38" s="77">
        <v>12400815</v>
      </c>
      <c r="G38" s="77">
        <v>2850000</v>
      </c>
      <c r="H38" s="78">
        <v>23002046</v>
      </c>
      <c r="I38" s="76">
        <v>5447341</v>
      </c>
      <c r="J38" s="77">
        <v>4363648</v>
      </c>
      <c r="K38" s="77">
        <v>12264582</v>
      </c>
      <c r="L38" s="77">
        <v>3757000</v>
      </c>
      <c r="M38" s="79">
        <v>25832571</v>
      </c>
    </row>
    <row r="39" spans="1:13" x14ac:dyDescent="0.2">
      <c r="A39" s="50" t="s">
        <v>53</v>
      </c>
      <c r="B39" s="74" t="s">
        <v>259</v>
      </c>
      <c r="C39" s="75" t="s">
        <v>260</v>
      </c>
      <c r="D39" s="76">
        <v>7049132</v>
      </c>
      <c r="E39" s="77">
        <v>320247</v>
      </c>
      <c r="F39" s="77">
        <v>56003823</v>
      </c>
      <c r="G39" s="77">
        <v>1850000</v>
      </c>
      <c r="H39" s="78">
        <v>65223202</v>
      </c>
      <c r="I39" s="76">
        <v>6808091</v>
      </c>
      <c r="J39" s="77">
        <v>311867</v>
      </c>
      <c r="K39" s="77">
        <v>44831019</v>
      </c>
      <c r="L39" s="77">
        <v>2885000</v>
      </c>
      <c r="M39" s="79">
        <v>54835977</v>
      </c>
    </row>
    <row r="40" spans="1:13" x14ac:dyDescent="0.2">
      <c r="A40" s="50" t="s">
        <v>68</v>
      </c>
      <c r="B40" s="74" t="s">
        <v>261</v>
      </c>
      <c r="C40" s="75" t="s">
        <v>262</v>
      </c>
      <c r="D40" s="76">
        <v>0</v>
      </c>
      <c r="E40" s="77">
        <v>5877833</v>
      </c>
      <c r="F40" s="77">
        <v>64515923</v>
      </c>
      <c r="G40" s="77">
        <v>14553000</v>
      </c>
      <c r="H40" s="78">
        <v>84946756</v>
      </c>
      <c r="I40" s="76">
        <v>0</v>
      </c>
      <c r="J40" s="77">
        <v>6371017</v>
      </c>
      <c r="K40" s="77">
        <v>67365450</v>
      </c>
      <c r="L40" s="77">
        <v>13417000</v>
      </c>
      <c r="M40" s="79">
        <v>87153467</v>
      </c>
    </row>
    <row r="41" spans="1:13" ht="16.5" x14ac:dyDescent="0.3">
      <c r="A41" s="51" t="s">
        <v>0</v>
      </c>
      <c r="B41" s="80" t="s">
        <v>263</v>
      </c>
      <c r="C41" s="81" t="s">
        <v>0</v>
      </c>
      <c r="D41" s="82">
        <f t="shared" ref="D41:M41" si="5">SUM(D37:D40)</f>
        <v>105663552</v>
      </c>
      <c r="E41" s="83">
        <f t="shared" si="5"/>
        <v>328920084</v>
      </c>
      <c r="F41" s="83">
        <f t="shared" si="5"/>
        <v>341939215</v>
      </c>
      <c r="G41" s="83">
        <f t="shared" si="5"/>
        <v>27640000</v>
      </c>
      <c r="H41" s="84">
        <f t="shared" si="5"/>
        <v>804162851</v>
      </c>
      <c r="I41" s="82">
        <f t="shared" si="5"/>
        <v>104403543</v>
      </c>
      <c r="J41" s="83">
        <f t="shared" si="5"/>
        <v>289806243</v>
      </c>
      <c r="K41" s="83">
        <f t="shared" si="5"/>
        <v>307782423</v>
      </c>
      <c r="L41" s="83">
        <f t="shared" si="5"/>
        <v>33240000</v>
      </c>
      <c r="M41" s="85">
        <f t="shared" si="5"/>
        <v>735232209</v>
      </c>
    </row>
    <row r="42" spans="1:13" x14ac:dyDescent="0.2">
      <c r="A42" s="50" t="s">
        <v>53</v>
      </c>
      <c r="B42" s="74" t="s">
        <v>264</v>
      </c>
      <c r="C42" s="75" t="s">
        <v>265</v>
      </c>
      <c r="D42" s="76">
        <v>4938562</v>
      </c>
      <c r="E42" s="77">
        <v>6063537</v>
      </c>
      <c r="F42" s="77">
        <v>35562799</v>
      </c>
      <c r="G42" s="77">
        <v>3708000</v>
      </c>
      <c r="H42" s="78">
        <v>50272898</v>
      </c>
      <c r="I42" s="76">
        <v>7419393</v>
      </c>
      <c r="J42" s="77">
        <v>5469296</v>
      </c>
      <c r="K42" s="77">
        <v>35829089</v>
      </c>
      <c r="L42" s="77">
        <v>5873000</v>
      </c>
      <c r="M42" s="79">
        <v>54590778</v>
      </c>
    </row>
    <row r="43" spans="1:13" x14ac:dyDescent="0.2">
      <c r="A43" s="50" t="s">
        <v>53</v>
      </c>
      <c r="B43" s="74" t="s">
        <v>266</v>
      </c>
      <c r="C43" s="75" t="s">
        <v>267</v>
      </c>
      <c r="D43" s="76">
        <v>4314900</v>
      </c>
      <c r="E43" s="77">
        <v>13518686</v>
      </c>
      <c r="F43" s="77">
        <v>70830818</v>
      </c>
      <c r="G43" s="77">
        <v>3526000</v>
      </c>
      <c r="H43" s="78">
        <v>92190404</v>
      </c>
      <c r="I43" s="76">
        <v>6506631</v>
      </c>
      <c r="J43" s="77">
        <v>12669307</v>
      </c>
      <c r="K43" s="77">
        <v>-3714976</v>
      </c>
      <c r="L43" s="77">
        <v>9443000</v>
      </c>
      <c r="M43" s="79">
        <v>24903962</v>
      </c>
    </row>
    <row r="44" spans="1:13" x14ac:dyDescent="0.2">
      <c r="A44" s="50" t="s">
        <v>53</v>
      </c>
      <c r="B44" s="74" t="s">
        <v>268</v>
      </c>
      <c r="C44" s="75" t="s">
        <v>269</v>
      </c>
      <c r="D44" s="76">
        <v>25601814</v>
      </c>
      <c r="E44" s="77">
        <v>78552873</v>
      </c>
      <c r="F44" s="77">
        <v>76381273</v>
      </c>
      <c r="G44" s="77">
        <v>3279000</v>
      </c>
      <c r="H44" s="78">
        <v>183814960</v>
      </c>
      <c r="I44" s="76">
        <v>25714445</v>
      </c>
      <c r="J44" s="77">
        <v>69286417</v>
      </c>
      <c r="K44" s="77">
        <v>71324070</v>
      </c>
      <c r="L44" s="77">
        <v>9860000</v>
      </c>
      <c r="M44" s="79">
        <v>176184932</v>
      </c>
    </row>
    <row r="45" spans="1:13" x14ac:dyDescent="0.2">
      <c r="A45" s="50" t="s">
        <v>53</v>
      </c>
      <c r="B45" s="74" t="s">
        <v>270</v>
      </c>
      <c r="C45" s="75" t="s">
        <v>271</v>
      </c>
      <c r="D45" s="76">
        <v>17078517</v>
      </c>
      <c r="E45" s="77">
        <v>502776</v>
      </c>
      <c r="F45" s="77">
        <v>73409448</v>
      </c>
      <c r="G45" s="77">
        <v>2387000</v>
      </c>
      <c r="H45" s="78">
        <v>93377741</v>
      </c>
      <c r="I45" s="76">
        <v>15863265</v>
      </c>
      <c r="J45" s="77">
        <v>475547</v>
      </c>
      <c r="K45" s="77">
        <v>72987056</v>
      </c>
      <c r="L45" s="77">
        <v>5117000</v>
      </c>
      <c r="M45" s="79">
        <v>94442868</v>
      </c>
    </row>
    <row r="46" spans="1:13" x14ac:dyDescent="0.2">
      <c r="A46" s="50" t="s">
        <v>53</v>
      </c>
      <c r="B46" s="74" t="s">
        <v>272</v>
      </c>
      <c r="C46" s="75" t="s">
        <v>273</v>
      </c>
      <c r="D46" s="76">
        <v>72219694</v>
      </c>
      <c r="E46" s="77">
        <v>18039699</v>
      </c>
      <c r="F46" s="77">
        <v>75710431</v>
      </c>
      <c r="G46" s="77">
        <v>2865000</v>
      </c>
      <c r="H46" s="78">
        <v>168834824</v>
      </c>
      <c r="I46" s="76">
        <v>65413117</v>
      </c>
      <c r="J46" s="77">
        <v>18114579</v>
      </c>
      <c r="K46" s="77">
        <v>70883598</v>
      </c>
      <c r="L46" s="77">
        <v>8727000</v>
      </c>
      <c r="M46" s="79">
        <v>163138294</v>
      </c>
    </row>
    <row r="47" spans="1:13" x14ac:dyDescent="0.2">
      <c r="A47" s="50" t="s">
        <v>68</v>
      </c>
      <c r="B47" s="74" t="s">
        <v>274</v>
      </c>
      <c r="C47" s="75" t="s">
        <v>275</v>
      </c>
      <c r="D47" s="76">
        <v>0</v>
      </c>
      <c r="E47" s="77">
        <v>13191273</v>
      </c>
      <c r="F47" s="77">
        <v>117438697</v>
      </c>
      <c r="G47" s="77">
        <v>110294000</v>
      </c>
      <c r="H47" s="78">
        <v>240923970</v>
      </c>
      <c r="I47" s="76">
        <v>0</v>
      </c>
      <c r="J47" s="77">
        <v>8639656</v>
      </c>
      <c r="K47" s="77">
        <v>148440566</v>
      </c>
      <c r="L47" s="77">
        <v>82693000</v>
      </c>
      <c r="M47" s="79">
        <v>239773222</v>
      </c>
    </row>
    <row r="48" spans="1:13" ht="16.5" x14ac:dyDescent="0.3">
      <c r="A48" s="51" t="s">
        <v>0</v>
      </c>
      <c r="B48" s="80" t="s">
        <v>276</v>
      </c>
      <c r="C48" s="81" t="s">
        <v>0</v>
      </c>
      <c r="D48" s="82">
        <f t="shared" ref="D48:M48" si="6">SUM(D42:D47)</f>
        <v>124153487</v>
      </c>
      <c r="E48" s="83">
        <f t="shared" si="6"/>
        <v>129868844</v>
      </c>
      <c r="F48" s="83">
        <f t="shared" si="6"/>
        <v>449333466</v>
      </c>
      <c r="G48" s="83">
        <f t="shared" si="6"/>
        <v>126059000</v>
      </c>
      <c r="H48" s="84">
        <f t="shared" si="6"/>
        <v>829414797</v>
      </c>
      <c r="I48" s="82">
        <f t="shared" si="6"/>
        <v>120916851</v>
      </c>
      <c r="J48" s="83">
        <f t="shared" si="6"/>
        <v>114654802</v>
      </c>
      <c r="K48" s="83">
        <f t="shared" si="6"/>
        <v>395749403</v>
      </c>
      <c r="L48" s="83">
        <f t="shared" si="6"/>
        <v>121713000</v>
      </c>
      <c r="M48" s="85">
        <f t="shared" si="6"/>
        <v>753034056</v>
      </c>
    </row>
    <row r="49" spans="1:13" x14ac:dyDescent="0.2">
      <c r="A49" s="50" t="s">
        <v>53</v>
      </c>
      <c r="B49" s="74" t="s">
        <v>277</v>
      </c>
      <c r="C49" s="75" t="s">
        <v>278</v>
      </c>
      <c r="D49" s="76">
        <v>5724750</v>
      </c>
      <c r="E49" s="77">
        <v>156090</v>
      </c>
      <c r="F49" s="77">
        <v>80360014</v>
      </c>
      <c r="G49" s="77">
        <v>2290000</v>
      </c>
      <c r="H49" s="78">
        <v>88530854</v>
      </c>
      <c r="I49" s="76">
        <v>4769115</v>
      </c>
      <c r="J49" s="77">
        <v>156090</v>
      </c>
      <c r="K49" s="77">
        <v>78327061</v>
      </c>
      <c r="L49" s="77">
        <v>5002000</v>
      </c>
      <c r="M49" s="79">
        <v>88254266</v>
      </c>
    </row>
    <row r="50" spans="1:13" x14ac:dyDescent="0.2">
      <c r="A50" s="50" t="s">
        <v>53</v>
      </c>
      <c r="B50" s="74" t="s">
        <v>279</v>
      </c>
      <c r="C50" s="75" t="s">
        <v>280</v>
      </c>
      <c r="D50" s="76">
        <v>7776379</v>
      </c>
      <c r="E50" s="77">
        <v>1025017</v>
      </c>
      <c r="F50" s="77">
        <v>93119560</v>
      </c>
      <c r="G50" s="77">
        <v>3674000</v>
      </c>
      <c r="H50" s="78">
        <v>105594956</v>
      </c>
      <c r="I50" s="76">
        <v>6983164</v>
      </c>
      <c r="J50" s="77">
        <v>952283</v>
      </c>
      <c r="K50" s="77">
        <v>78164618</v>
      </c>
      <c r="L50" s="77">
        <v>19984000</v>
      </c>
      <c r="M50" s="79">
        <v>106084065</v>
      </c>
    </row>
    <row r="51" spans="1:13" x14ac:dyDescent="0.2">
      <c r="A51" s="50" t="s">
        <v>53</v>
      </c>
      <c r="B51" s="74" t="s">
        <v>281</v>
      </c>
      <c r="C51" s="75" t="s">
        <v>282</v>
      </c>
      <c r="D51" s="76">
        <v>22887266</v>
      </c>
      <c r="E51" s="77">
        <v>1395175</v>
      </c>
      <c r="F51" s="77">
        <v>84860084</v>
      </c>
      <c r="G51" s="77">
        <v>2177000</v>
      </c>
      <c r="H51" s="78">
        <v>111319525</v>
      </c>
      <c r="I51" s="76">
        <v>23825311</v>
      </c>
      <c r="J51" s="77">
        <v>2412335</v>
      </c>
      <c r="K51" s="77">
        <v>142035795</v>
      </c>
      <c r="L51" s="77">
        <v>24578000</v>
      </c>
      <c r="M51" s="79">
        <v>192851441</v>
      </c>
    </row>
    <row r="52" spans="1:13" x14ac:dyDescent="0.2">
      <c r="A52" s="50" t="s">
        <v>53</v>
      </c>
      <c r="B52" s="74" t="s">
        <v>283</v>
      </c>
      <c r="C52" s="75" t="s">
        <v>284</v>
      </c>
      <c r="D52" s="76">
        <v>16991855</v>
      </c>
      <c r="E52" s="77">
        <v>536252</v>
      </c>
      <c r="F52" s="77">
        <v>57627024</v>
      </c>
      <c r="G52" s="77">
        <v>2937000</v>
      </c>
      <c r="H52" s="78">
        <v>78092131</v>
      </c>
      <c r="I52" s="76">
        <v>16414203</v>
      </c>
      <c r="J52" s="77">
        <v>529359</v>
      </c>
      <c r="K52" s="77">
        <v>49637741</v>
      </c>
      <c r="L52" s="77">
        <v>5997000</v>
      </c>
      <c r="M52" s="79">
        <v>72578303</v>
      </c>
    </row>
    <row r="53" spans="1:13" x14ac:dyDescent="0.2">
      <c r="A53" s="50" t="s">
        <v>68</v>
      </c>
      <c r="B53" s="74" t="s">
        <v>285</v>
      </c>
      <c r="C53" s="75" t="s">
        <v>286</v>
      </c>
      <c r="D53" s="76">
        <v>0</v>
      </c>
      <c r="E53" s="77">
        <v>9174703</v>
      </c>
      <c r="F53" s="77">
        <v>200466123</v>
      </c>
      <c r="G53" s="77">
        <v>5289000</v>
      </c>
      <c r="H53" s="78">
        <v>214929826</v>
      </c>
      <c r="I53" s="76">
        <v>0</v>
      </c>
      <c r="J53" s="77">
        <v>12348067</v>
      </c>
      <c r="K53" s="77">
        <v>180246413</v>
      </c>
      <c r="L53" s="77">
        <v>28175000</v>
      </c>
      <c r="M53" s="79">
        <v>220769480</v>
      </c>
    </row>
    <row r="54" spans="1:13" ht="16.5" x14ac:dyDescent="0.3">
      <c r="A54" s="51" t="s">
        <v>0</v>
      </c>
      <c r="B54" s="80" t="s">
        <v>287</v>
      </c>
      <c r="C54" s="81" t="s">
        <v>0</v>
      </c>
      <c r="D54" s="82">
        <f t="shared" ref="D54:M54" si="7">SUM(D49:D53)</f>
        <v>53380250</v>
      </c>
      <c r="E54" s="83">
        <f t="shared" si="7"/>
        <v>12287237</v>
      </c>
      <c r="F54" s="83">
        <f t="shared" si="7"/>
        <v>516432805</v>
      </c>
      <c r="G54" s="83">
        <f t="shared" si="7"/>
        <v>16367000</v>
      </c>
      <c r="H54" s="84">
        <f t="shared" si="7"/>
        <v>598467292</v>
      </c>
      <c r="I54" s="82">
        <f t="shared" si="7"/>
        <v>51991793</v>
      </c>
      <c r="J54" s="83">
        <f t="shared" si="7"/>
        <v>16398134</v>
      </c>
      <c r="K54" s="83">
        <f t="shared" si="7"/>
        <v>528411628</v>
      </c>
      <c r="L54" s="83">
        <f t="shared" si="7"/>
        <v>83736000</v>
      </c>
      <c r="M54" s="85">
        <f t="shared" si="7"/>
        <v>680537555</v>
      </c>
    </row>
    <row r="55" spans="1:13" x14ac:dyDescent="0.2">
      <c r="A55" s="50" t="s">
        <v>53</v>
      </c>
      <c r="B55" s="74" t="s">
        <v>288</v>
      </c>
      <c r="C55" s="75" t="s">
        <v>289</v>
      </c>
      <c r="D55" s="76">
        <v>3095340</v>
      </c>
      <c r="E55" s="77">
        <v>164704</v>
      </c>
      <c r="F55" s="77">
        <v>62783515</v>
      </c>
      <c r="G55" s="77">
        <v>1850000</v>
      </c>
      <c r="H55" s="78">
        <v>67893559</v>
      </c>
      <c r="I55" s="76">
        <v>2903067</v>
      </c>
      <c r="J55" s="77">
        <v>194145</v>
      </c>
      <c r="K55" s="77">
        <v>61323357</v>
      </c>
      <c r="L55" s="77">
        <v>4592000</v>
      </c>
      <c r="M55" s="79">
        <v>69012569</v>
      </c>
    </row>
    <row r="56" spans="1:13" x14ac:dyDescent="0.2">
      <c r="A56" s="50" t="s">
        <v>53</v>
      </c>
      <c r="B56" s="74" t="s">
        <v>290</v>
      </c>
      <c r="C56" s="75" t="s">
        <v>291</v>
      </c>
      <c r="D56" s="76">
        <v>182874300</v>
      </c>
      <c r="E56" s="77">
        <v>694572369</v>
      </c>
      <c r="F56" s="77">
        <v>218590786</v>
      </c>
      <c r="G56" s="77">
        <v>69697000</v>
      </c>
      <c r="H56" s="78">
        <v>1165734455</v>
      </c>
      <c r="I56" s="76">
        <v>177095152</v>
      </c>
      <c r="J56" s="77">
        <v>684322755</v>
      </c>
      <c r="K56" s="77">
        <v>145133399</v>
      </c>
      <c r="L56" s="77">
        <v>50306000</v>
      </c>
      <c r="M56" s="79">
        <v>1056857306</v>
      </c>
    </row>
    <row r="57" spans="1:13" x14ac:dyDescent="0.2">
      <c r="A57" s="50" t="s">
        <v>53</v>
      </c>
      <c r="B57" s="74" t="s">
        <v>292</v>
      </c>
      <c r="C57" s="75" t="s">
        <v>293</v>
      </c>
      <c r="D57" s="76">
        <v>50958257</v>
      </c>
      <c r="E57" s="77">
        <v>22975727</v>
      </c>
      <c r="F57" s="77">
        <v>96560329</v>
      </c>
      <c r="G57" s="77">
        <v>2574000</v>
      </c>
      <c r="H57" s="78">
        <v>173068313</v>
      </c>
      <c r="I57" s="76">
        <v>80243380</v>
      </c>
      <c r="J57" s="77">
        <v>22858544</v>
      </c>
      <c r="K57" s="77">
        <v>99947601</v>
      </c>
      <c r="L57" s="77">
        <v>4792000</v>
      </c>
      <c r="M57" s="79">
        <v>207841525</v>
      </c>
    </row>
    <row r="58" spans="1:13" x14ac:dyDescent="0.2">
      <c r="A58" s="50" t="s">
        <v>53</v>
      </c>
      <c r="B58" s="74" t="s">
        <v>294</v>
      </c>
      <c r="C58" s="75" t="s">
        <v>295</v>
      </c>
      <c r="D58" s="76">
        <v>11811400</v>
      </c>
      <c r="E58" s="77">
        <v>5539231</v>
      </c>
      <c r="F58" s="77">
        <v>-546036</v>
      </c>
      <c r="G58" s="77">
        <v>3123000</v>
      </c>
      <c r="H58" s="78">
        <v>19927595</v>
      </c>
      <c r="I58" s="76">
        <v>11680269</v>
      </c>
      <c r="J58" s="77">
        <v>5757475</v>
      </c>
      <c r="K58" s="77">
        <v>33996534</v>
      </c>
      <c r="L58" s="77">
        <v>7033000</v>
      </c>
      <c r="M58" s="79">
        <v>58467278</v>
      </c>
    </row>
    <row r="59" spans="1:13" x14ac:dyDescent="0.2">
      <c r="A59" s="50" t="s">
        <v>53</v>
      </c>
      <c r="B59" s="74" t="s">
        <v>296</v>
      </c>
      <c r="C59" s="75" t="s">
        <v>297</v>
      </c>
      <c r="D59" s="76">
        <v>13540092</v>
      </c>
      <c r="E59" s="77">
        <v>2346224</v>
      </c>
      <c r="F59" s="77">
        <v>44023339</v>
      </c>
      <c r="G59" s="77">
        <v>3538000</v>
      </c>
      <c r="H59" s="78">
        <v>63447655</v>
      </c>
      <c r="I59" s="76">
        <v>12253944</v>
      </c>
      <c r="J59" s="77">
        <v>2696648</v>
      </c>
      <c r="K59" s="77">
        <v>41271511</v>
      </c>
      <c r="L59" s="77">
        <v>5664000</v>
      </c>
      <c r="M59" s="79">
        <v>61886103</v>
      </c>
    </row>
    <row r="60" spans="1:13" x14ac:dyDescent="0.2">
      <c r="A60" s="50" t="s">
        <v>68</v>
      </c>
      <c r="B60" s="74" t="s">
        <v>298</v>
      </c>
      <c r="C60" s="75" t="s">
        <v>299</v>
      </c>
      <c r="D60" s="76">
        <v>0</v>
      </c>
      <c r="E60" s="77">
        <v>24632496</v>
      </c>
      <c r="F60" s="77">
        <v>239695682</v>
      </c>
      <c r="G60" s="77">
        <v>20164000</v>
      </c>
      <c r="H60" s="78">
        <v>284492178</v>
      </c>
      <c r="I60" s="76">
        <v>0</v>
      </c>
      <c r="J60" s="77">
        <v>26046818</v>
      </c>
      <c r="K60" s="77">
        <v>241603503</v>
      </c>
      <c r="L60" s="77">
        <v>19492000</v>
      </c>
      <c r="M60" s="79">
        <v>287142321</v>
      </c>
    </row>
    <row r="61" spans="1:13" ht="16.5" x14ac:dyDescent="0.3">
      <c r="A61" s="51" t="s">
        <v>0</v>
      </c>
      <c r="B61" s="80" t="s">
        <v>300</v>
      </c>
      <c r="C61" s="81" t="s">
        <v>0</v>
      </c>
      <c r="D61" s="82">
        <f t="shared" ref="D61:M61" si="8">SUM(D55:D60)</f>
        <v>262279389</v>
      </c>
      <c r="E61" s="83">
        <f t="shared" si="8"/>
        <v>750230751</v>
      </c>
      <c r="F61" s="83">
        <f t="shared" si="8"/>
        <v>661107615</v>
      </c>
      <c r="G61" s="83">
        <f t="shared" si="8"/>
        <v>100946000</v>
      </c>
      <c r="H61" s="84">
        <f t="shared" si="8"/>
        <v>1774563755</v>
      </c>
      <c r="I61" s="82">
        <f t="shared" si="8"/>
        <v>284175812</v>
      </c>
      <c r="J61" s="83">
        <f t="shared" si="8"/>
        <v>741876385</v>
      </c>
      <c r="K61" s="83">
        <f t="shared" si="8"/>
        <v>623275905</v>
      </c>
      <c r="L61" s="83">
        <f t="shared" si="8"/>
        <v>91879000</v>
      </c>
      <c r="M61" s="85">
        <f t="shared" si="8"/>
        <v>1741207102</v>
      </c>
    </row>
    <row r="62" spans="1:13" x14ac:dyDescent="0.2">
      <c r="A62" s="50" t="s">
        <v>53</v>
      </c>
      <c r="B62" s="74" t="s">
        <v>301</v>
      </c>
      <c r="C62" s="75" t="s">
        <v>302</v>
      </c>
      <c r="D62" s="76">
        <v>25062606</v>
      </c>
      <c r="E62" s="77">
        <v>11529530</v>
      </c>
      <c r="F62" s="77">
        <v>81839269</v>
      </c>
      <c r="G62" s="77">
        <v>2459000</v>
      </c>
      <c r="H62" s="78">
        <v>120890405</v>
      </c>
      <c r="I62" s="76">
        <v>19143955</v>
      </c>
      <c r="J62" s="77">
        <v>11191089</v>
      </c>
      <c r="K62" s="77">
        <v>82469109</v>
      </c>
      <c r="L62" s="77">
        <v>4742000</v>
      </c>
      <c r="M62" s="79">
        <v>117546153</v>
      </c>
    </row>
    <row r="63" spans="1:13" x14ac:dyDescent="0.2">
      <c r="A63" s="50" t="s">
        <v>53</v>
      </c>
      <c r="B63" s="74" t="s">
        <v>303</v>
      </c>
      <c r="C63" s="75" t="s">
        <v>304</v>
      </c>
      <c r="D63" s="76">
        <v>112612276</v>
      </c>
      <c r="E63" s="77">
        <v>203286286</v>
      </c>
      <c r="F63" s="77">
        <v>107217419</v>
      </c>
      <c r="G63" s="77">
        <v>2183000</v>
      </c>
      <c r="H63" s="78">
        <v>425298981</v>
      </c>
      <c r="I63" s="76">
        <v>106616913</v>
      </c>
      <c r="J63" s="77">
        <v>171658060</v>
      </c>
      <c r="K63" s="77">
        <v>108643659</v>
      </c>
      <c r="L63" s="77">
        <v>4561000</v>
      </c>
      <c r="M63" s="79">
        <v>391479632</v>
      </c>
    </row>
    <row r="64" spans="1:13" x14ac:dyDescent="0.2">
      <c r="A64" s="50" t="s">
        <v>53</v>
      </c>
      <c r="B64" s="74" t="s">
        <v>305</v>
      </c>
      <c r="C64" s="75" t="s">
        <v>306</v>
      </c>
      <c r="D64" s="76">
        <v>15949836</v>
      </c>
      <c r="E64" s="77">
        <v>125217</v>
      </c>
      <c r="F64" s="77">
        <v>70642750</v>
      </c>
      <c r="G64" s="77">
        <v>3603000</v>
      </c>
      <c r="H64" s="78">
        <v>90320803</v>
      </c>
      <c r="I64" s="76">
        <v>15466589</v>
      </c>
      <c r="J64" s="77">
        <v>10044</v>
      </c>
      <c r="K64" s="77">
        <v>67073390</v>
      </c>
      <c r="L64" s="77">
        <v>8985000</v>
      </c>
      <c r="M64" s="79">
        <v>91535023</v>
      </c>
    </row>
    <row r="65" spans="1:13" x14ac:dyDescent="0.2">
      <c r="A65" s="50" t="s">
        <v>53</v>
      </c>
      <c r="B65" s="74" t="s">
        <v>307</v>
      </c>
      <c r="C65" s="75" t="s">
        <v>308</v>
      </c>
      <c r="D65" s="76">
        <v>21250536</v>
      </c>
      <c r="E65" s="77">
        <v>50376</v>
      </c>
      <c r="F65" s="77">
        <v>41610178</v>
      </c>
      <c r="G65" s="77">
        <v>1850000</v>
      </c>
      <c r="H65" s="78">
        <v>64761090</v>
      </c>
      <c r="I65" s="76">
        <v>19253938</v>
      </c>
      <c r="J65" s="77">
        <v>93775</v>
      </c>
      <c r="K65" s="77">
        <v>42233555</v>
      </c>
      <c r="L65" s="77">
        <v>4466000</v>
      </c>
      <c r="M65" s="79">
        <v>66047268</v>
      </c>
    </row>
    <row r="66" spans="1:13" x14ac:dyDescent="0.2">
      <c r="A66" s="50" t="s">
        <v>68</v>
      </c>
      <c r="B66" s="74" t="s">
        <v>309</v>
      </c>
      <c r="C66" s="75" t="s">
        <v>310</v>
      </c>
      <c r="D66" s="76">
        <v>0</v>
      </c>
      <c r="E66" s="77">
        <v>66048424</v>
      </c>
      <c r="F66" s="77">
        <v>250627670</v>
      </c>
      <c r="G66" s="77">
        <v>20216000</v>
      </c>
      <c r="H66" s="78">
        <v>336892094</v>
      </c>
      <c r="I66" s="76">
        <v>0</v>
      </c>
      <c r="J66" s="77">
        <v>61993379</v>
      </c>
      <c r="K66" s="77">
        <v>249314492</v>
      </c>
      <c r="L66" s="77">
        <v>23483000</v>
      </c>
      <c r="M66" s="79">
        <v>334790871</v>
      </c>
    </row>
    <row r="67" spans="1:13" ht="16.5" x14ac:dyDescent="0.3">
      <c r="A67" s="51" t="s">
        <v>0</v>
      </c>
      <c r="B67" s="80" t="s">
        <v>311</v>
      </c>
      <c r="C67" s="81" t="s">
        <v>0</v>
      </c>
      <c r="D67" s="82">
        <f t="shared" ref="D67:M67" si="9">SUM(D62:D66)</f>
        <v>174875254</v>
      </c>
      <c r="E67" s="83">
        <f t="shared" si="9"/>
        <v>281039833</v>
      </c>
      <c r="F67" s="83">
        <f t="shared" si="9"/>
        <v>551937286</v>
      </c>
      <c r="G67" s="83">
        <f t="shared" si="9"/>
        <v>30311000</v>
      </c>
      <c r="H67" s="84">
        <f t="shared" si="9"/>
        <v>1038163373</v>
      </c>
      <c r="I67" s="82">
        <f t="shared" si="9"/>
        <v>160481395</v>
      </c>
      <c r="J67" s="83">
        <f t="shared" si="9"/>
        <v>244946347</v>
      </c>
      <c r="K67" s="83">
        <f t="shared" si="9"/>
        <v>549734205</v>
      </c>
      <c r="L67" s="83">
        <f t="shared" si="9"/>
        <v>46237000</v>
      </c>
      <c r="M67" s="85">
        <f t="shared" si="9"/>
        <v>1001398947</v>
      </c>
    </row>
    <row r="68" spans="1:13" x14ac:dyDescent="0.2">
      <c r="A68" s="50" t="s">
        <v>53</v>
      </c>
      <c r="B68" s="74" t="s">
        <v>312</v>
      </c>
      <c r="C68" s="75" t="s">
        <v>313</v>
      </c>
      <c r="D68" s="76">
        <v>53102604</v>
      </c>
      <c r="E68" s="77">
        <v>60918879</v>
      </c>
      <c r="F68" s="77">
        <v>27828251</v>
      </c>
      <c r="G68" s="77">
        <v>2907000</v>
      </c>
      <c r="H68" s="78">
        <v>144756734</v>
      </c>
      <c r="I68" s="76">
        <v>51564369</v>
      </c>
      <c r="J68" s="77">
        <v>39945846</v>
      </c>
      <c r="K68" s="77">
        <v>29805586</v>
      </c>
      <c r="L68" s="77">
        <v>3547000</v>
      </c>
      <c r="M68" s="79">
        <v>124862801</v>
      </c>
    </row>
    <row r="69" spans="1:13" x14ac:dyDescent="0.2">
      <c r="A69" s="50" t="s">
        <v>53</v>
      </c>
      <c r="B69" s="74" t="s">
        <v>314</v>
      </c>
      <c r="C69" s="75" t="s">
        <v>315</v>
      </c>
      <c r="D69" s="76">
        <v>6970522</v>
      </c>
      <c r="E69" s="77">
        <v>785075</v>
      </c>
      <c r="F69" s="77">
        <v>52436583</v>
      </c>
      <c r="G69" s="77">
        <v>2453000</v>
      </c>
      <c r="H69" s="78">
        <v>62645180</v>
      </c>
      <c r="I69" s="76">
        <v>3232650</v>
      </c>
      <c r="J69" s="77">
        <v>784679</v>
      </c>
      <c r="K69" s="77">
        <v>51798529</v>
      </c>
      <c r="L69" s="77">
        <v>4531000</v>
      </c>
      <c r="M69" s="79">
        <v>60346858</v>
      </c>
    </row>
    <row r="70" spans="1:13" x14ac:dyDescent="0.2">
      <c r="A70" s="50" t="s">
        <v>53</v>
      </c>
      <c r="B70" s="74" t="s">
        <v>316</v>
      </c>
      <c r="C70" s="75" t="s">
        <v>317</v>
      </c>
      <c r="D70" s="76">
        <v>6028929</v>
      </c>
      <c r="E70" s="77">
        <v>776459</v>
      </c>
      <c r="F70" s="77">
        <v>89883873</v>
      </c>
      <c r="G70" s="77">
        <v>2695000</v>
      </c>
      <c r="H70" s="78">
        <v>99384261</v>
      </c>
      <c r="I70" s="76">
        <v>6158281</v>
      </c>
      <c r="J70" s="77">
        <v>755540</v>
      </c>
      <c r="K70" s="77">
        <v>92314858</v>
      </c>
      <c r="L70" s="77">
        <v>4898000</v>
      </c>
      <c r="M70" s="79">
        <v>104126679</v>
      </c>
    </row>
    <row r="71" spans="1:13" x14ac:dyDescent="0.2">
      <c r="A71" s="50" t="s">
        <v>53</v>
      </c>
      <c r="B71" s="74" t="s">
        <v>318</v>
      </c>
      <c r="C71" s="75" t="s">
        <v>319</v>
      </c>
      <c r="D71" s="76">
        <v>8726582</v>
      </c>
      <c r="E71" s="77">
        <v>1001373</v>
      </c>
      <c r="F71" s="77">
        <v>59360975</v>
      </c>
      <c r="G71" s="77">
        <v>2531000</v>
      </c>
      <c r="H71" s="78">
        <v>71619930</v>
      </c>
      <c r="I71" s="76">
        <v>8958389</v>
      </c>
      <c r="J71" s="77">
        <v>901348</v>
      </c>
      <c r="K71" s="77">
        <v>57466238</v>
      </c>
      <c r="L71" s="77">
        <v>7304000</v>
      </c>
      <c r="M71" s="79">
        <v>74629975</v>
      </c>
    </row>
    <row r="72" spans="1:13" x14ac:dyDescent="0.2">
      <c r="A72" s="50" t="s">
        <v>68</v>
      </c>
      <c r="B72" s="74" t="s">
        <v>320</v>
      </c>
      <c r="C72" s="75" t="s">
        <v>321</v>
      </c>
      <c r="D72" s="76">
        <v>0</v>
      </c>
      <c r="E72" s="77">
        <v>17179963</v>
      </c>
      <c r="F72" s="77">
        <v>125825881</v>
      </c>
      <c r="G72" s="77">
        <v>38942000</v>
      </c>
      <c r="H72" s="78">
        <v>181947844</v>
      </c>
      <c r="I72" s="76">
        <v>0</v>
      </c>
      <c r="J72" s="77">
        <v>15962964</v>
      </c>
      <c r="K72" s="77">
        <v>140860200</v>
      </c>
      <c r="L72" s="77">
        <v>29921000</v>
      </c>
      <c r="M72" s="79">
        <v>186744164</v>
      </c>
    </row>
    <row r="73" spans="1:13" ht="16.5" x14ac:dyDescent="0.3">
      <c r="A73" s="51" t="s">
        <v>0</v>
      </c>
      <c r="B73" s="80" t="s">
        <v>322</v>
      </c>
      <c r="C73" s="81" t="s">
        <v>0</v>
      </c>
      <c r="D73" s="82">
        <f t="shared" ref="D73:M73" si="10">SUM(D68:D72)</f>
        <v>74828637</v>
      </c>
      <c r="E73" s="83">
        <f t="shared" si="10"/>
        <v>80661749</v>
      </c>
      <c r="F73" s="83">
        <f t="shared" si="10"/>
        <v>355335563</v>
      </c>
      <c r="G73" s="83">
        <f t="shared" si="10"/>
        <v>49528000</v>
      </c>
      <c r="H73" s="84">
        <f t="shared" si="10"/>
        <v>560353949</v>
      </c>
      <c r="I73" s="82">
        <f t="shared" si="10"/>
        <v>69913689</v>
      </c>
      <c r="J73" s="83">
        <f t="shared" si="10"/>
        <v>58350377</v>
      </c>
      <c r="K73" s="83">
        <f t="shared" si="10"/>
        <v>372245411</v>
      </c>
      <c r="L73" s="83">
        <f t="shared" si="10"/>
        <v>50201000</v>
      </c>
      <c r="M73" s="85">
        <f t="shared" si="10"/>
        <v>550710477</v>
      </c>
    </row>
    <row r="74" spans="1:13" ht="16.5" x14ac:dyDescent="0.3">
      <c r="A74" s="52" t="s">
        <v>0</v>
      </c>
      <c r="B74" s="86" t="s">
        <v>323</v>
      </c>
      <c r="C74" s="87" t="s">
        <v>0</v>
      </c>
      <c r="D74" s="88">
        <f t="shared" ref="D74:M74" si="11">SUM(D9,D11:D15,D17:D24,D26:D29,D31:D35,D37:D40,D42:D47,D49:D53,D55:D60,D62:D66,D68:D72)</f>
        <v>4434380322</v>
      </c>
      <c r="E74" s="89">
        <f t="shared" si="11"/>
        <v>8897643282</v>
      </c>
      <c r="F74" s="89">
        <f t="shared" si="11"/>
        <v>7321127336</v>
      </c>
      <c r="G74" s="89">
        <f t="shared" si="11"/>
        <v>1106568000</v>
      </c>
      <c r="H74" s="90">
        <f t="shared" si="11"/>
        <v>21759718940</v>
      </c>
      <c r="I74" s="88">
        <f t="shared" si="11"/>
        <v>5411996246</v>
      </c>
      <c r="J74" s="89">
        <f t="shared" si="11"/>
        <v>10946976378</v>
      </c>
      <c r="K74" s="89">
        <f t="shared" si="11"/>
        <v>8472842910</v>
      </c>
      <c r="L74" s="89">
        <f t="shared" si="11"/>
        <v>991282000</v>
      </c>
      <c r="M74" s="91">
        <f t="shared" si="11"/>
        <v>25823097534</v>
      </c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324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325</v>
      </c>
      <c r="C9" s="75" t="s">
        <v>326</v>
      </c>
      <c r="D9" s="76">
        <v>16242377</v>
      </c>
      <c r="E9" s="77">
        <v>2010487</v>
      </c>
      <c r="F9" s="77">
        <v>149416554</v>
      </c>
      <c r="G9" s="77">
        <v>3163000</v>
      </c>
      <c r="H9" s="78">
        <v>170832418</v>
      </c>
      <c r="I9" s="76">
        <v>17449644</v>
      </c>
      <c r="J9" s="77">
        <v>1803771</v>
      </c>
      <c r="K9" s="77">
        <v>25031966</v>
      </c>
      <c r="L9" s="77">
        <v>4651000</v>
      </c>
      <c r="M9" s="79">
        <v>48936381</v>
      </c>
    </row>
    <row r="10" spans="1:13" x14ac:dyDescent="0.2">
      <c r="A10" s="50" t="s">
        <v>53</v>
      </c>
      <c r="B10" s="74" t="s">
        <v>327</v>
      </c>
      <c r="C10" s="75" t="s">
        <v>328</v>
      </c>
      <c r="D10" s="76">
        <v>1953379</v>
      </c>
      <c r="E10" s="77">
        <v>-137013</v>
      </c>
      <c r="F10" s="77">
        <v>132606633</v>
      </c>
      <c r="G10" s="77">
        <v>3480000</v>
      </c>
      <c r="H10" s="78">
        <v>137902999</v>
      </c>
      <c r="I10" s="76">
        <v>4026893</v>
      </c>
      <c r="J10" s="77">
        <v>5058440</v>
      </c>
      <c r="K10" s="77">
        <v>150169998</v>
      </c>
      <c r="L10" s="77">
        <v>2665000</v>
      </c>
      <c r="M10" s="79">
        <v>161920331</v>
      </c>
    </row>
    <row r="11" spans="1:13" x14ac:dyDescent="0.2">
      <c r="A11" s="50" t="s">
        <v>53</v>
      </c>
      <c r="B11" s="74" t="s">
        <v>329</v>
      </c>
      <c r="C11" s="75" t="s">
        <v>330</v>
      </c>
      <c r="D11" s="76">
        <v>35165405</v>
      </c>
      <c r="E11" s="77">
        <v>243909238</v>
      </c>
      <c r="F11" s="77">
        <v>207439705</v>
      </c>
      <c r="G11" s="77">
        <v>4116000</v>
      </c>
      <c r="H11" s="78">
        <v>490630348</v>
      </c>
      <c r="I11" s="76">
        <v>21697910</v>
      </c>
      <c r="J11" s="77">
        <v>114273982</v>
      </c>
      <c r="K11" s="77">
        <v>278794297</v>
      </c>
      <c r="L11" s="77">
        <v>4082000</v>
      </c>
      <c r="M11" s="79">
        <v>418848189</v>
      </c>
    </row>
    <row r="12" spans="1:13" x14ac:dyDescent="0.2">
      <c r="A12" s="50" t="s">
        <v>53</v>
      </c>
      <c r="B12" s="74" t="s">
        <v>331</v>
      </c>
      <c r="C12" s="75" t="s">
        <v>332</v>
      </c>
      <c r="D12" s="76">
        <v>29886334</v>
      </c>
      <c r="E12" s="77">
        <v>37846217</v>
      </c>
      <c r="F12" s="77">
        <v>86925373</v>
      </c>
      <c r="G12" s="77">
        <v>3899000</v>
      </c>
      <c r="H12" s="78">
        <v>158556924</v>
      </c>
      <c r="I12" s="76">
        <v>20807440</v>
      </c>
      <c r="J12" s="77">
        <v>24597568</v>
      </c>
      <c r="K12" s="77">
        <v>106989450</v>
      </c>
      <c r="L12" s="77">
        <v>3573000</v>
      </c>
      <c r="M12" s="79">
        <v>155967458</v>
      </c>
    </row>
    <row r="13" spans="1:13" x14ac:dyDescent="0.2">
      <c r="A13" s="50" t="s">
        <v>53</v>
      </c>
      <c r="B13" s="74" t="s">
        <v>333</v>
      </c>
      <c r="C13" s="75" t="s">
        <v>334</v>
      </c>
      <c r="D13" s="76">
        <v>16821011</v>
      </c>
      <c r="E13" s="77">
        <v>1688338</v>
      </c>
      <c r="F13" s="77">
        <v>64822332</v>
      </c>
      <c r="G13" s="77">
        <v>2144000</v>
      </c>
      <c r="H13" s="78">
        <v>85475681</v>
      </c>
      <c r="I13" s="76">
        <v>25204638</v>
      </c>
      <c r="J13" s="77">
        <v>2119644</v>
      </c>
      <c r="K13" s="77">
        <v>68494574</v>
      </c>
      <c r="L13" s="77">
        <v>2299000</v>
      </c>
      <c r="M13" s="79">
        <v>98117856</v>
      </c>
    </row>
    <row r="14" spans="1:13" x14ac:dyDescent="0.2">
      <c r="A14" s="50" t="s">
        <v>68</v>
      </c>
      <c r="B14" s="74" t="s">
        <v>335</v>
      </c>
      <c r="C14" s="75" t="s">
        <v>336</v>
      </c>
      <c r="D14" s="76">
        <v>0</v>
      </c>
      <c r="E14" s="77">
        <v>0</v>
      </c>
      <c r="F14" s="77">
        <v>433966169</v>
      </c>
      <c r="G14" s="77">
        <v>7012000</v>
      </c>
      <c r="H14" s="78">
        <v>440978169</v>
      </c>
      <c r="I14" s="76">
        <v>0</v>
      </c>
      <c r="J14" s="77">
        <v>0</v>
      </c>
      <c r="K14" s="77">
        <v>-13551300</v>
      </c>
      <c r="L14" s="77">
        <v>17443000</v>
      </c>
      <c r="M14" s="79">
        <v>3891700</v>
      </c>
    </row>
    <row r="15" spans="1:13" ht="16.5" x14ac:dyDescent="0.3">
      <c r="A15" s="51" t="s">
        <v>0</v>
      </c>
      <c r="B15" s="80" t="s">
        <v>337</v>
      </c>
      <c r="C15" s="81" t="s">
        <v>0</v>
      </c>
      <c r="D15" s="82">
        <f t="shared" ref="D15:M15" si="0">SUM(D9:D14)</f>
        <v>100068506</v>
      </c>
      <c r="E15" s="83">
        <f t="shared" si="0"/>
        <v>285317267</v>
      </c>
      <c r="F15" s="83">
        <f t="shared" si="0"/>
        <v>1075176766</v>
      </c>
      <c r="G15" s="83">
        <f t="shared" si="0"/>
        <v>23814000</v>
      </c>
      <c r="H15" s="84">
        <f t="shared" si="0"/>
        <v>1484376539</v>
      </c>
      <c r="I15" s="82">
        <f t="shared" si="0"/>
        <v>89186525</v>
      </c>
      <c r="J15" s="83">
        <f t="shared" si="0"/>
        <v>147853405</v>
      </c>
      <c r="K15" s="83">
        <f t="shared" si="0"/>
        <v>615928985</v>
      </c>
      <c r="L15" s="83">
        <f t="shared" si="0"/>
        <v>34713000</v>
      </c>
      <c r="M15" s="85">
        <f t="shared" si="0"/>
        <v>887681915</v>
      </c>
    </row>
    <row r="16" spans="1:13" x14ac:dyDescent="0.2">
      <c r="A16" s="50" t="s">
        <v>53</v>
      </c>
      <c r="B16" s="74" t="s">
        <v>338</v>
      </c>
      <c r="C16" s="75" t="s">
        <v>339</v>
      </c>
      <c r="D16" s="76">
        <v>7799652</v>
      </c>
      <c r="E16" s="77">
        <v>45592263</v>
      </c>
      <c r="F16" s="77">
        <v>82223041</v>
      </c>
      <c r="G16" s="77">
        <v>3279000</v>
      </c>
      <c r="H16" s="78">
        <v>138893956</v>
      </c>
      <c r="I16" s="76">
        <v>7656903</v>
      </c>
      <c r="J16" s="77">
        <v>44066008</v>
      </c>
      <c r="K16" s="77">
        <v>83166360</v>
      </c>
      <c r="L16" s="77">
        <v>3557000</v>
      </c>
      <c r="M16" s="79">
        <v>138446271</v>
      </c>
    </row>
    <row r="17" spans="1:13" x14ac:dyDescent="0.2">
      <c r="A17" s="50" t="s">
        <v>53</v>
      </c>
      <c r="B17" s="74" t="s">
        <v>340</v>
      </c>
      <c r="C17" s="75" t="s">
        <v>341</v>
      </c>
      <c r="D17" s="76">
        <v>22889583</v>
      </c>
      <c r="E17" s="77">
        <v>6531588</v>
      </c>
      <c r="F17" s="77">
        <v>221964168</v>
      </c>
      <c r="G17" s="77">
        <v>6168000</v>
      </c>
      <c r="H17" s="78">
        <v>257553339</v>
      </c>
      <c r="I17" s="76">
        <v>22720539</v>
      </c>
      <c r="J17" s="77">
        <v>6622148</v>
      </c>
      <c r="K17" s="77">
        <v>224366046</v>
      </c>
      <c r="L17" s="77">
        <v>11829000</v>
      </c>
      <c r="M17" s="79">
        <v>265537733</v>
      </c>
    </row>
    <row r="18" spans="1:13" x14ac:dyDescent="0.2">
      <c r="A18" s="50" t="s">
        <v>53</v>
      </c>
      <c r="B18" s="74" t="s">
        <v>342</v>
      </c>
      <c r="C18" s="75" t="s">
        <v>343</v>
      </c>
      <c r="D18" s="76">
        <v>23820532</v>
      </c>
      <c r="E18" s="77">
        <v>-6251000</v>
      </c>
      <c r="F18" s="77">
        <v>182338507</v>
      </c>
      <c r="G18" s="77">
        <v>2420000</v>
      </c>
      <c r="H18" s="78">
        <v>202328039</v>
      </c>
      <c r="I18" s="76">
        <v>21896988</v>
      </c>
      <c r="J18" s="77">
        <v>68129339</v>
      </c>
      <c r="K18" s="77">
        <v>184671250</v>
      </c>
      <c r="L18" s="77">
        <v>2417000</v>
      </c>
      <c r="M18" s="79">
        <v>277114577</v>
      </c>
    </row>
    <row r="19" spans="1:13" x14ac:dyDescent="0.2">
      <c r="A19" s="50" t="s">
        <v>53</v>
      </c>
      <c r="B19" s="74" t="s">
        <v>344</v>
      </c>
      <c r="C19" s="75" t="s">
        <v>345</v>
      </c>
      <c r="D19" s="76">
        <v>-2958929</v>
      </c>
      <c r="E19" s="77">
        <v>850587</v>
      </c>
      <c r="F19" s="77">
        <v>176491072</v>
      </c>
      <c r="G19" s="77">
        <v>2896000</v>
      </c>
      <c r="H19" s="78">
        <v>177278730</v>
      </c>
      <c r="I19" s="76">
        <v>8964649</v>
      </c>
      <c r="J19" s="77">
        <v>1059518</v>
      </c>
      <c r="K19" s="77">
        <v>178141984</v>
      </c>
      <c r="L19" s="77">
        <v>4389000</v>
      </c>
      <c r="M19" s="79">
        <v>192555151</v>
      </c>
    </row>
    <row r="20" spans="1:13" x14ac:dyDescent="0.2">
      <c r="A20" s="50" t="s">
        <v>68</v>
      </c>
      <c r="B20" s="74" t="s">
        <v>346</v>
      </c>
      <c r="C20" s="75" t="s">
        <v>347</v>
      </c>
      <c r="D20" s="76">
        <v>0</v>
      </c>
      <c r="E20" s="77">
        <v>143672633</v>
      </c>
      <c r="F20" s="77">
        <v>458744096</v>
      </c>
      <c r="G20" s="77">
        <v>29071000</v>
      </c>
      <c r="H20" s="78">
        <v>631487729</v>
      </c>
      <c r="I20" s="76">
        <v>0</v>
      </c>
      <c r="J20" s="77">
        <v>55581687</v>
      </c>
      <c r="K20" s="77">
        <v>481970589</v>
      </c>
      <c r="L20" s="77">
        <v>15386000</v>
      </c>
      <c r="M20" s="79">
        <v>552938276</v>
      </c>
    </row>
    <row r="21" spans="1:13" ht="16.5" x14ac:dyDescent="0.3">
      <c r="A21" s="51" t="s">
        <v>0</v>
      </c>
      <c r="B21" s="80" t="s">
        <v>348</v>
      </c>
      <c r="C21" s="81" t="s">
        <v>0</v>
      </c>
      <c r="D21" s="82">
        <f t="shared" ref="D21:M21" si="1">SUM(D16:D20)</f>
        <v>51550838</v>
      </c>
      <c r="E21" s="83">
        <f t="shared" si="1"/>
        <v>190396071</v>
      </c>
      <c r="F21" s="83">
        <f t="shared" si="1"/>
        <v>1121760884</v>
      </c>
      <c r="G21" s="83">
        <f t="shared" si="1"/>
        <v>43834000</v>
      </c>
      <c r="H21" s="84">
        <f t="shared" si="1"/>
        <v>1407541793</v>
      </c>
      <c r="I21" s="82">
        <f t="shared" si="1"/>
        <v>61239079</v>
      </c>
      <c r="J21" s="83">
        <f t="shared" si="1"/>
        <v>175458700</v>
      </c>
      <c r="K21" s="83">
        <f t="shared" si="1"/>
        <v>1152316229</v>
      </c>
      <c r="L21" s="83">
        <f t="shared" si="1"/>
        <v>37578000</v>
      </c>
      <c r="M21" s="85">
        <f t="shared" si="1"/>
        <v>1426592008</v>
      </c>
    </row>
    <row r="22" spans="1:13" x14ac:dyDescent="0.2">
      <c r="A22" s="50" t="s">
        <v>53</v>
      </c>
      <c r="B22" s="74" t="s">
        <v>349</v>
      </c>
      <c r="C22" s="75" t="s">
        <v>350</v>
      </c>
      <c r="D22" s="76">
        <v>25747914</v>
      </c>
      <c r="E22" s="77">
        <v>8939515</v>
      </c>
      <c r="F22" s="77">
        <v>84539875</v>
      </c>
      <c r="G22" s="77">
        <v>2717000</v>
      </c>
      <c r="H22" s="78">
        <v>121944304</v>
      </c>
      <c r="I22" s="76">
        <v>22733040</v>
      </c>
      <c r="J22" s="77">
        <v>9207743</v>
      </c>
      <c r="K22" s="77">
        <v>87530682</v>
      </c>
      <c r="L22" s="77">
        <v>3245000</v>
      </c>
      <c r="M22" s="79">
        <v>122716465</v>
      </c>
    </row>
    <row r="23" spans="1:13" x14ac:dyDescent="0.2">
      <c r="A23" s="50" t="s">
        <v>53</v>
      </c>
      <c r="B23" s="74" t="s">
        <v>351</v>
      </c>
      <c r="C23" s="75" t="s">
        <v>352</v>
      </c>
      <c r="D23" s="76">
        <v>7651264</v>
      </c>
      <c r="E23" s="77">
        <v>2809862</v>
      </c>
      <c r="F23" s="77">
        <v>67547004</v>
      </c>
      <c r="G23" s="77">
        <v>2658000</v>
      </c>
      <c r="H23" s="78">
        <v>80666130</v>
      </c>
      <c r="I23" s="76">
        <v>12522588</v>
      </c>
      <c r="J23" s="77">
        <v>2675349</v>
      </c>
      <c r="K23" s="77">
        <v>-2303757</v>
      </c>
      <c r="L23" s="77">
        <v>5084000</v>
      </c>
      <c r="M23" s="79">
        <v>17978180</v>
      </c>
    </row>
    <row r="24" spans="1:13" x14ac:dyDescent="0.2">
      <c r="A24" s="50" t="s">
        <v>53</v>
      </c>
      <c r="B24" s="74" t="s">
        <v>353</v>
      </c>
      <c r="C24" s="75" t="s">
        <v>354</v>
      </c>
      <c r="D24" s="76">
        <v>132670321</v>
      </c>
      <c r="E24" s="77">
        <v>427955642</v>
      </c>
      <c r="F24" s="77">
        <v>343614068</v>
      </c>
      <c r="G24" s="77">
        <v>187216000</v>
      </c>
      <c r="H24" s="78">
        <v>1091456031</v>
      </c>
      <c r="I24" s="76">
        <v>128973779</v>
      </c>
      <c r="J24" s="77">
        <v>368548489</v>
      </c>
      <c r="K24" s="77">
        <v>190086631</v>
      </c>
      <c r="L24" s="77">
        <v>299631000</v>
      </c>
      <c r="M24" s="79">
        <v>987239899</v>
      </c>
    </row>
    <row r="25" spans="1:13" x14ac:dyDescent="0.2">
      <c r="A25" s="50" t="s">
        <v>53</v>
      </c>
      <c r="B25" s="74" t="s">
        <v>355</v>
      </c>
      <c r="C25" s="75" t="s">
        <v>356</v>
      </c>
      <c r="D25" s="76">
        <v>7906741</v>
      </c>
      <c r="E25" s="77">
        <v>23698284</v>
      </c>
      <c r="F25" s="77">
        <v>134409148</v>
      </c>
      <c r="G25" s="77">
        <v>2493000</v>
      </c>
      <c r="H25" s="78">
        <v>168507173</v>
      </c>
      <c r="I25" s="76">
        <v>7841884</v>
      </c>
      <c r="J25" s="77">
        <v>18155024</v>
      </c>
      <c r="K25" s="77">
        <v>275488748</v>
      </c>
      <c r="L25" s="77">
        <v>2775000</v>
      </c>
      <c r="M25" s="79">
        <v>304260656</v>
      </c>
    </row>
    <row r="26" spans="1:13" x14ac:dyDescent="0.2">
      <c r="A26" s="50" t="s">
        <v>68</v>
      </c>
      <c r="B26" s="74" t="s">
        <v>357</v>
      </c>
      <c r="C26" s="75" t="s">
        <v>358</v>
      </c>
      <c r="D26" s="76">
        <v>0</v>
      </c>
      <c r="E26" s="77">
        <v>15871683</v>
      </c>
      <c r="F26" s="77">
        <v>259960282</v>
      </c>
      <c r="G26" s="77">
        <v>33700000</v>
      </c>
      <c r="H26" s="78">
        <v>309531965</v>
      </c>
      <c r="I26" s="76">
        <v>0</v>
      </c>
      <c r="J26" s="77">
        <v>18503609</v>
      </c>
      <c r="K26" s="77">
        <v>261432246</v>
      </c>
      <c r="L26" s="77">
        <v>32649000</v>
      </c>
      <c r="M26" s="79">
        <v>312584855</v>
      </c>
    </row>
    <row r="27" spans="1:13" ht="16.5" x14ac:dyDescent="0.3">
      <c r="A27" s="51" t="s">
        <v>0</v>
      </c>
      <c r="B27" s="80" t="s">
        <v>359</v>
      </c>
      <c r="C27" s="81" t="s">
        <v>0</v>
      </c>
      <c r="D27" s="82">
        <f t="shared" ref="D27:M27" si="2">SUM(D22:D26)</f>
        <v>173976240</v>
      </c>
      <c r="E27" s="83">
        <f t="shared" si="2"/>
        <v>479274986</v>
      </c>
      <c r="F27" s="83">
        <f t="shared" si="2"/>
        <v>890070377</v>
      </c>
      <c r="G27" s="83">
        <f t="shared" si="2"/>
        <v>228784000</v>
      </c>
      <c r="H27" s="84">
        <f t="shared" si="2"/>
        <v>1772105603</v>
      </c>
      <c r="I27" s="82">
        <f t="shared" si="2"/>
        <v>172071291</v>
      </c>
      <c r="J27" s="83">
        <f t="shared" si="2"/>
        <v>417090214</v>
      </c>
      <c r="K27" s="83">
        <f t="shared" si="2"/>
        <v>812234550</v>
      </c>
      <c r="L27" s="83">
        <f t="shared" si="2"/>
        <v>343384000</v>
      </c>
      <c r="M27" s="85">
        <f t="shared" si="2"/>
        <v>1744780055</v>
      </c>
    </row>
    <row r="28" spans="1:13" x14ac:dyDescent="0.2">
      <c r="A28" s="50" t="s">
        <v>53</v>
      </c>
      <c r="B28" s="74" t="s">
        <v>360</v>
      </c>
      <c r="C28" s="75" t="s">
        <v>361</v>
      </c>
      <c r="D28" s="76">
        <v>16478182</v>
      </c>
      <c r="E28" s="77">
        <v>49970716</v>
      </c>
      <c r="F28" s="77">
        <v>3860374</v>
      </c>
      <c r="G28" s="77">
        <v>3414000</v>
      </c>
      <c r="H28" s="78">
        <v>73723272</v>
      </c>
      <c r="I28" s="76">
        <v>20119951</v>
      </c>
      <c r="J28" s="77">
        <v>32096180</v>
      </c>
      <c r="K28" s="77">
        <v>2333813</v>
      </c>
      <c r="L28" s="77">
        <v>5048000</v>
      </c>
      <c r="M28" s="79">
        <v>59597944</v>
      </c>
    </row>
    <row r="29" spans="1:13" x14ac:dyDescent="0.2">
      <c r="A29" s="50" t="s">
        <v>53</v>
      </c>
      <c r="B29" s="74" t="s">
        <v>362</v>
      </c>
      <c r="C29" s="75" t="s">
        <v>363</v>
      </c>
      <c r="D29" s="76">
        <v>24862032</v>
      </c>
      <c r="E29" s="77">
        <v>70766950</v>
      </c>
      <c r="F29" s="77">
        <v>91253845</v>
      </c>
      <c r="G29" s="77">
        <v>1955000</v>
      </c>
      <c r="H29" s="78">
        <v>188837827</v>
      </c>
      <c r="I29" s="76">
        <v>38464258</v>
      </c>
      <c r="J29" s="77">
        <v>47875893</v>
      </c>
      <c r="K29" s="77">
        <v>69154704</v>
      </c>
      <c r="L29" s="77">
        <v>16390000</v>
      </c>
      <c r="M29" s="79">
        <v>171884855</v>
      </c>
    </row>
    <row r="30" spans="1:13" x14ac:dyDescent="0.2">
      <c r="A30" s="50" t="s">
        <v>53</v>
      </c>
      <c r="B30" s="74" t="s">
        <v>364</v>
      </c>
      <c r="C30" s="75" t="s">
        <v>365</v>
      </c>
      <c r="D30" s="76">
        <v>20616637</v>
      </c>
      <c r="E30" s="77">
        <v>47069390</v>
      </c>
      <c r="F30" s="77">
        <v>27855408</v>
      </c>
      <c r="G30" s="77">
        <v>15075000</v>
      </c>
      <c r="H30" s="78">
        <v>110616435</v>
      </c>
      <c r="I30" s="76">
        <v>20561733</v>
      </c>
      <c r="J30" s="77">
        <v>48709842</v>
      </c>
      <c r="K30" s="77">
        <v>42905447</v>
      </c>
      <c r="L30" s="77">
        <v>13144000</v>
      </c>
      <c r="M30" s="79">
        <v>125321022</v>
      </c>
    </row>
    <row r="31" spans="1:13" x14ac:dyDescent="0.2">
      <c r="A31" s="50" t="s">
        <v>53</v>
      </c>
      <c r="B31" s="74" t="s">
        <v>366</v>
      </c>
      <c r="C31" s="75" t="s">
        <v>367</v>
      </c>
      <c r="D31" s="76">
        <v>21900156</v>
      </c>
      <c r="E31" s="77">
        <v>97221004</v>
      </c>
      <c r="F31" s="77">
        <v>213754589</v>
      </c>
      <c r="G31" s="77">
        <v>14273000</v>
      </c>
      <c r="H31" s="78">
        <v>347148749</v>
      </c>
      <c r="I31" s="76">
        <v>20653698</v>
      </c>
      <c r="J31" s="77">
        <v>88831180</v>
      </c>
      <c r="K31" s="77">
        <v>200205826</v>
      </c>
      <c r="L31" s="77">
        <v>28432000</v>
      </c>
      <c r="M31" s="79">
        <v>338122704</v>
      </c>
    </row>
    <row r="32" spans="1:13" x14ac:dyDescent="0.2">
      <c r="A32" s="50" t="s">
        <v>53</v>
      </c>
      <c r="B32" s="74" t="s">
        <v>368</v>
      </c>
      <c r="C32" s="75" t="s">
        <v>369</v>
      </c>
      <c r="D32" s="76">
        <v>32574585</v>
      </c>
      <c r="E32" s="77">
        <v>27057326</v>
      </c>
      <c r="F32" s="77">
        <v>65297291</v>
      </c>
      <c r="G32" s="77">
        <v>3162000</v>
      </c>
      <c r="H32" s="78">
        <v>128091202</v>
      </c>
      <c r="I32" s="76">
        <v>29450582</v>
      </c>
      <c r="J32" s="77">
        <v>48395881</v>
      </c>
      <c r="K32" s="77">
        <v>65677832</v>
      </c>
      <c r="L32" s="77">
        <v>3107000</v>
      </c>
      <c r="M32" s="79">
        <v>146631295</v>
      </c>
    </row>
    <row r="33" spans="1:13" x14ac:dyDescent="0.2">
      <c r="A33" s="50" t="s">
        <v>68</v>
      </c>
      <c r="B33" s="74" t="s">
        <v>370</v>
      </c>
      <c r="C33" s="75" t="s">
        <v>371</v>
      </c>
      <c r="D33" s="76">
        <v>0</v>
      </c>
      <c r="E33" s="77">
        <v>0</v>
      </c>
      <c r="F33" s="77">
        <v>57289894</v>
      </c>
      <c r="G33" s="77">
        <v>2525000</v>
      </c>
      <c r="H33" s="78">
        <v>59814894</v>
      </c>
      <c r="I33" s="76">
        <v>0</v>
      </c>
      <c r="J33" s="77">
        <v>0</v>
      </c>
      <c r="K33" s="77">
        <v>59889259</v>
      </c>
      <c r="L33" s="77">
        <v>2442000</v>
      </c>
      <c r="M33" s="79">
        <v>62331259</v>
      </c>
    </row>
    <row r="34" spans="1:13" ht="16.5" x14ac:dyDescent="0.3">
      <c r="A34" s="51" t="s">
        <v>0</v>
      </c>
      <c r="B34" s="80" t="s">
        <v>372</v>
      </c>
      <c r="C34" s="81" t="s">
        <v>0</v>
      </c>
      <c r="D34" s="82">
        <f t="shared" ref="D34:M34" si="3">SUM(D28:D33)</f>
        <v>116431592</v>
      </c>
      <c r="E34" s="83">
        <f t="shared" si="3"/>
        <v>292085386</v>
      </c>
      <c r="F34" s="83">
        <f t="shared" si="3"/>
        <v>459311401</v>
      </c>
      <c r="G34" s="83">
        <f t="shared" si="3"/>
        <v>40404000</v>
      </c>
      <c r="H34" s="84">
        <f t="shared" si="3"/>
        <v>908232379</v>
      </c>
      <c r="I34" s="82">
        <f t="shared" si="3"/>
        <v>129250222</v>
      </c>
      <c r="J34" s="83">
        <f t="shared" si="3"/>
        <v>265908976</v>
      </c>
      <c r="K34" s="83">
        <f t="shared" si="3"/>
        <v>440166881</v>
      </c>
      <c r="L34" s="83">
        <f t="shared" si="3"/>
        <v>68563000</v>
      </c>
      <c r="M34" s="85">
        <f t="shared" si="3"/>
        <v>903889079</v>
      </c>
    </row>
    <row r="35" spans="1:13" x14ac:dyDescent="0.2">
      <c r="A35" s="50" t="s">
        <v>53</v>
      </c>
      <c r="B35" s="74" t="s">
        <v>373</v>
      </c>
      <c r="C35" s="75" t="s">
        <v>374</v>
      </c>
      <c r="D35" s="76">
        <v>10433020</v>
      </c>
      <c r="E35" s="77">
        <v>19768057</v>
      </c>
      <c r="F35" s="77">
        <v>66208297</v>
      </c>
      <c r="G35" s="77">
        <v>4399000</v>
      </c>
      <c r="H35" s="78">
        <v>100808374</v>
      </c>
      <c r="I35" s="76">
        <v>10026922</v>
      </c>
      <c r="J35" s="77">
        <v>17612008</v>
      </c>
      <c r="K35" s="77">
        <v>67420073</v>
      </c>
      <c r="L35" s="77">
        <v>4888000</v>
      </c>
      <c r="M35" s="79">
        <v>99947003</v>
      </c>
    </row>
    <row r="36" spans="1:13" x14ac:dyDescent="0.2">
      <c r="A36" s="50" t="s">
        <v>53</v>
      </c>
      <c r="B36" s="74" t="s">
        <v>375</v>
      </c>
      <c r="C36" s="75" t="s">
        <v>376</v>
      </c>
      <c r="D36" s="76">
        <v>10138887</v>
      </c>
      <c r="E36" s="77">
        <v>27560851</v>
      </c>
      <c r="F36" s="77">
        <v>131273559</v>
      </c>
      <c r="G36" s="77">
        <v>3200000</v>
      </c>
      <c r="H36" s="78">
        <v>172173297</v>
      </c>
      <c r="I36" s="76">
        <v>9825166</v>
      </c>
      <c r="J36" s="77">
        <v>22947770</v>
      </c>
      <c r="K36" s="77">
        <v>128128768</v>
      </c>
      <c r="L36" s="77">
        <v>8617000</v>
      </c>
      <c r="M36" s="79">
        <v>169518704</v>
      </c>
    </row>
    <row r="37" spans="1:13" x14ac:dyDescent="0.2">
      <c r="A37" s="50" t="s">
        <v>53</v>
      </c>
      <c r="B37" s="74" t="s">
        <v>377</v>
      </c>
      <c r="C37" s="75" t="s">
        <v>378</v>
      </c>
      <c r="D37" s="76">
        <v>0</v>
      </c>
      <c r="E37" s="77">
        <v>0</v>
      </c>
      <c r="F37" s="77">
        <v>123914079</v>
      </c>
      <c r="G37" s="77">
        <v>2107000</v>
      </c>
      <c r="H37" s="78">
        <v>126021079</v>
      </c>
      <c r="I37" s="76">
        <v>10300197</v>
      </c>
      <c r="J37" s="77">
        <v>29739</v>
      </c>
      <c r="K37" s="77">
        <v>137645747</v>
      </c>
      <c r="L37" s="77">
        <v>2290000</v>
      </c>
      <c r="M37" s="79">
        <v>150265683</v>
      </c>
    </row>
    <row r="38" spans="1:13" x14ac:dyDescent="0.2">
      <c r="A38" s="50" t="s">
        <v>53</v>
      </c>
      <c r="B38" s="74" t="s">
        <v>379</v>
      </c>
      <c r="C38" s="75" t="s">
        <v>380</v>
      </c>
      <c r="D38" s="76">
        <v>29365247</v>
      </c>
      <c r="E38" s="77">
        <v>7777918</v>
      </c>
      <c r="F38" s="77">
        <v>206103557</v>
      </c>
      <c r="G38" s="77">
        <v>2822000</v>
      </c>
      <c r="H38" s="78">
        <v>246068722</v>
      </c>
      <c r="I38" s="76">
        <v>38814168</v>
      </c>
      <c r="J38" s="77">
        <v>5562715</v>
      </c>
      <c r="K38" s="77">
        <v>213321148</v>
      </c>
      <c r="L38" s="77">
        <v>3359000</v>
      </c>
      <c r="M38" s="79">
        <v>261057031</v>
      </c>
    </row>
    <row r="39" spans="1:13" x14ac:dyDescent="0.2">
      <c r="A39" s="50" t="s">
        <v>68</v>
      </c>
      <c r="B39" s="74" t="s">
        <v>381</v>
      </c>
      <c r="C39" s="75" t="s">
        <v>382</v>
      </c>
      <c r="D39" s="76">
        <v>0</v>
      </c>
      <c r="E39" s="77">
        <v>24532657</v>
      </c>
      <c r="F39" s="77">
        <v>378565369</v>
      </c>
      <c r="G39" s="77">
        <v>5984000</v>
      </c>
      <c r="H39" s="78">
        <v>409082026</v>
      </c>
      <c r="I39" s="76">
        <v>0</v>
      </c>
      <c r="J39" s="77">
        <v>21279073</v>
      </c>
      <c r="K39" s="77">
        <v>389879183</v>
      </c>
      <c r="L39" s="77">
        <v>24668000</v>
      </c>
      <c r="M39" s="79">
        <v>435826256</v>
      </c>
    </row>
    <row r="40" spans="1:13" ht="16.5" x14ac:dyDescent="0.3">
      <c r="A40" s="51" t="s">
        <v>0</v>
      </c>
      <c r="B40" s="80" t="s">
        <v>383</v>
      </c>
      <c r="C40" s="81" t="s">
        <v>0</v>
      </c>
      <c r="D40" s="82">
        <f t="shared" ref="D40:M40" si="4">SUM(D35:D39)</f>
        <v>49937154</v>
      </c>
      <c r="E40" s="83">
        <f t="shared" si="4"/>
        <v>79639483</v>
      </c>
      <c r="F40" s="83">
        <f t="shared" si="4"/>
        <v>906064861</v>
      </c>
      <c r="G40" s="83">
        <f t="shared" si="4"/>
        <v>18512000</v>
      </c>
      <c r="H40" s="84">
        <f t="shared" si="4"/>
        <v>1054153498</v>
      </c>
      <c r="I40" s="82">
        <f t="shared" si="4"/>
        <v>68966453</v>
      </c>
      <c r="J40" s="83">
        <f t="shared" si="4"/>
        <v>67431305</v>
      </c>
      <c r="K40" s="83">
        <f t="shared" si="4"/>
        <v>936394919</v>
      </c>
      <c r="L40" s="83">
        <f t="shared" si="4"/>
        <v>43822000</v>
      </c>
      <c r="M40" s="85">
        <f t="shared" si="4"/>
        <v>1116614677</v>
      </c>
    </row>
    <row r="41" spans="1:13" ht="16.5" x14ac:dyDescent="0.3">
      <c r="A41" s="52" t="s">
        <v>0</v>
      </c>
      <c r="B41" s="86" t="s">
        <v>384</v>
      </c>
      <c r="C41" s="87" t="s">
        <v>0</v>
      </c>
      <c r="D41" s="88">
        <f t="shared" ref="D41:M41" si="5">SUM(D9:D14,D16:D20,D22:D26,D28:D33,D35:D39)</f>
        <v>491964330</v>
      </c>
      <c r="E41" s="89">
        <f t="shared" si="5"/>
        <v>1326713193</v>
      </c>
      <c r="F41" s="89">
        <f t="shared" si="5"/>
        <v>4452384289</v>
      </c>
      <c r="G41" s="89">
        <f t="shared" si="5"/>
        <v>355348000</v>
      </c>
      <c r="H41" s="90">
        <f t="shared" si="5"/>
        <v>6626409812</v>
      </c>
      <c r="I41" s="88">
        <f t="shared" si="5"/>
        <v>520713570</v>
      </c>
      <c r="J41" s="89">
        <f t="shared" si="5"/>
        <v>1073742600</v>
      </c>
      <c r="K41" s="89">
        <f t="shared" si="5"/>
        <v>3957041564</v>
      </c>
      <c r="L41" s="89">
        <f t="shared" si="5"/>
        <v>528060000</v>
      </c>
      <c r="M41" s="91">
        <f t="shared" si="5"/>
        <v>6079557734</v>
      </c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385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386</v>
      </c>
      <c r="C9" s="75" t="s">
        <v>387</v>
      </c>
      <c r="D9" s="76">
        <v>9481157</v>
      </c>
      <c r="E9" s="77">
        <v>7086191</v>
      </c>
      <c r="F9" s="77">
        <v>-67545327</v>
      </c>
      <c r="G9" s="77">
        <v>73348000</v>
      </c>
      <c r="H9" s="78">
        <v>22370021</v>
      </c>
      <c r="I9" s="76">
        <v>8919194</v>
      </c>
      <c r="J9" s="77">
        <v>14149387</v>
      </c>
      <c r="K9" s="77">
        <v>101866198</v>
      </c>
      <c r="L9" s="77">
        <v>59695000</v>
      </c>
      <c r="M9" s="79">
        <v>184629779</v>
      </c>
    </row>
    <row r="10" spans="1:13" x14ac:dyDescent="0.2">
      <c r="A10" s="50" t="s">
        <v>53</v>
      </c>
      <c r="B10" s="74" t="s">
        <v>388</v>
      </c>
      <c r="C10" s="75" t="s">
        <v>389</v>
      </c>
      <c r="D10" s="76">
        <v>46196928</v>
      </c>
      <c r="E10" s="77">
        <v>102072570</v>
      </c>
      <c r="F10" s="77">
        <v>-70651742</v>
      </c>
      <c r="G10" s="77">
        <v>83497000</v>
      </c>
      <c r="H10" s="78">
        <v>161114756</v>
      </c>
      <c r="I10" s="76">
        <v>30405301</v>
      </c>
      <c r="J10" s="77">
        <v>209022085</v>
      </c>
      <c r="K10" s="77">
        <v>76379605</v>
      </c>
      <c r="L10" s="77">
        <v>24110000</v>
      </c>
      <c r="M10" s="79">
        <v>339916991</v>
      </c>
    </row>
    <row r="11" spans="1:13" x14ac:dyDescent="0.2">
      <c r="A11" s="50" t="s">
        <v>53</v>
      </c>
      <c r="B11" s="74" t="s">
        <v>390</v>
      </c>
      <c r="C11" s="75" t="s">
        <v>391</v>
      </c>
      <c r="D11" s="76">
        <v>18544970</v>
      </c>
      <c r="E11" s="77">
        <v>50641679</v>
      </c>
      <c r="F11" s="77">
        <v>99251202</v>
      </c>
      <c r="G11" s="77">
        <v>25553000</v>
      </c>
      <c r="H11" s="78">
        <v>193990851</v>
      </c>
      <c r="I11" s="76">
        <v>18739896</v>
      </c>
      <c r="J11" s="77">
        <v>42635097</v>
      </c>
      <c r="K11" s="77">
        <v>93229293</v>
      </c>
      <c r="L11" s="77">
        <v>33054000</v>
      </c>
      <c r="M11" s="79">
        <v>187658286</v>
      </c>
    </row>
    <row r="12" spans="1:13" x14ac:dyDescent="0.2">
      <c r="A12" s="50" t="s">
        <v>53</v>
      </c>
      <c r="B12" s="74" t="s">
        <v>392</v>
      </c>
      <c r="C12" s="75" t="s">
        <v>393</v>
      </c>
      <c r="D12" s="76">
        <v>34077756</v>
      </c>
      <c r="E12" s="77">
        <v>39638752</v>
      </c>
      <c r="F12" s="77">
        <v>66395755</v>
      </c>
      <c r="G12" s="77">
        <v>2715000</v>
      </c>
      <c r="H12" s="78">
        <v>142827263</v>
      </c>
      <c r="I12" s="76">
        <v>31147722</v>
      </c>
      <c r="J12" s="77">
        <v>28463051</v>
      </c>
      <c r="K12" s="77">
        <v>4615466</v>
      </c>
      <c r="L12" s="77">
        <v>8319000</v>
      </c>
      <c r="M12" s="79">
        <v>72545239</v>
      </c>
    </row>
    <row r="13" spans="1:13" x14ac:dyDescent="0.2">
      <c r="A13" s="50" t="s">
        <v>53</v>
      </c>
      <c r="B13" s="74" t="s">
        <v>394</v>
      </c>
      <c r="C13" s="75" t="s">
        <v>395</v>
      </c>
      <c r="D13" s="76">
        <v>41247932</v>
      </c>
      <c r="E13" s="77">
        <v>137696704</v>
      </c>
      <c r="F13" s="77">
        <v>72870370</v>
      </c>
      <c r="G13" s="77">
        <v>3268000</v>
      </c>
      <c r="H13" s="78">
        <v>255083006</v>
      </c>
      <c r="I13" s="76">
        <v>31268207</v>
      </c>
      <c r="J13" s="77">
        <v>120882374</v>
      </c>
      <c r="K13" s="77">
        <v>-1748340</v>
      </c>
      <c r="L13" s="77">
        <v>13961000</v>
      </c>
      <c r="M13" s="79">
        <v>164363241</v>
      </c>
    </row>
    <row r="14" spans="1:13" x14ac:dyDescent="0.2">
      <c r="A14" s="50" t="s">
        <v>53</v>
      </c>
      <c r="B14" s="74" t="s">
        <v>396</v>
      </c>
      <c r="C14" s="75" t="s">
        <v>397</v>
      </c>
      <c r="D14" s="76">
        <v>8547416</v>
      </c>
      <c r="E14" s="77">
        <v>31242039</v>
      </c>
      <c r="F14" s="77">
        <v>36464078</v>
      </c>
      <c r="G14" s="77">
        <v>4172000</v>
      </c>
      <c r="H14" s="78">
        <v>80425533</v>
      </c>
      <c r="I14" s="76">
        <v>8096441</v>
      </c>
      <c r="J14" s="77">
        <v>24509306</v>
      </c>
      <c r="K14" s="77">
        <v>27089506</v>
      </c>
      <c r="L14" s="77">
        <v>22222000</v>
      </c>
      <c r="M14" s="79">
        <v>81917253</v>
      </c>
    </row>
    <row r="15" spans="1:13" x14ac:dyDescent="0.2">
      <c r="A15" s="50" t="s">
        <v>53</v>
      </c>
      <c r="B15" s="74" t="s">
        <v>398</v>
      </c>
      <c r="C15" s="75" t="s">
        <v>399</v>
      </c>
      <c r="D15" s="76">
        <v>95380577</v>
      </c>
      <c r="E15" s="77">
        <v>276172541</v>
      </c>
      <c r="F15" s="77">
        <v>158709247</v>
      </c>
      <c r="G15" s="77">
        <v>32520000</v>
      </c>
      <c r="H15" s="78">
        <v>562782365</v>
      </c>
      <c r="I15" s="76">
        <v>93810100</v>
      </c>
      <c r="J15" s="77">
        <v>332374986</v>
      </c>
      <c r="K15" s="77">
        <v>80352405</v>
      </c>
      <c r="L15" s="77">
        <v>41753000</v>
      </c>
      <c r="M15" s="79">
        <v>548290491</v>
      </c>
    </row>
    <row r="16" spans="1:13" x14ac:dyDescent="0.2">
      <c r="A16" s="50" t="s">
        <v>68</v>
      </c>
      <c r="B16" s="74" t="s">
        <v>400</v>
      </c>
      <c r="C16" s="75" t="s">
        <v>401</v>
      </c>
      <c r="D16" s="76">
        <v>0</v>
      </c>
      <c r="E16" s="77">
        <v>27006</v>
      </c>
      <c r="F16" s="77">
        <v>123954568</v>
      </c>
      <c r="G16" s="77">
        <v>10344000</v>
      </c>
      <c r="H16" s="78">
        <v>134325574</v>
      </c>
      <c r="I16" s="76">
        <v>0</v>
      </c>
      <c r="J16" s="77">
        <v>37014</v>
      </c>
      <c r="K16" s="77">
        <v>-165706368</v>
      </c>
      <c r="L16" s="77">
        <v>6833000</v>
      </c>
      <c r="M16" s="79">
        <v>-158836354</v>
      </c>
    </row>
    <row r="17" spans="1:13" ht="16.5" x14ac:dyDescent="0.3">
      <c r="A17" s="51" t="s">
        <v>0</v>
      </c>
      <c r="B17" s="80" t="s">
        <v>402</v>
      </c>
      <c r="C17" s="81" t="s">
        <v>0</v>
      </c>
      <c r="D17" s="82">
        <f t="shared" ref="D17:M17" si="0">SUM(D9:D16)</f>
        <v>253476736</v>
      </c>
      <c r="E17" s="83">
        <f t="shared" si="0"/>
        <v>644577482</v>
      </c>
      <c r="F17" s="83">
        <f t="shared" si="0"/>
        <v>419448151</v>
      </c>
      <c r="G17" s="83">
        <f t="shared" si="0"/>
        <v>235417000</v>
      </c>
      <c r="H17" s="84">
        <f t="shared" si="0"/>
        <v>1552919369</v>
      </c>
      <c r="I17" s="82">
        <f t="shared" si="0"/>
        <v>222386861</v>
      </c>
      <c r="J17" s="83">
        <f t="shared" si="0"/>
        <v>772073300</v>
      </c>
      <c r="K17" s="83">
        <f t="shared" si="0"/>
        <v>216077765</v>
      </c>
      <c r="L17" s="83">
        <f t="shared" si="0"/>
        <v>209947000</v>
      </c>
      <c r="M17" s="85">
        <f t="shared" si="0"/>
        <v>1420484926</v>
      </c>
    </row>
    <row r="18" spans="1:13" x14ac:dyDescent="0.2">
      <c r="A18" s="50" t="s">
        <v>53</v>
      </c>
      <c r="B18" s="74" t="s">
        <v>403</v>
      </c>
      <c r="C18" s="75" t="s">
        <v>404</v>
      </c>
      <c r="D18" s="76">
        <v>17166020</v>
      </c>
      <c r="E18" s="77">
        <v>54069424</v>
      </c>
      <c r="F18" s="77">
        <v>44277087</v>
      </c>
      <c r="G18" s="77">
        <v>2518000</v>
      </c>
      <c r="H18" s="78">
        <v>118030531</v>
      </c>
      <c r="I18" s="76">
        <v>8176856</v>
      </c>
      <c r="J18" s="77">
        <v>64179894</v>
      </c>
      <c r="K18" s="77">
        <v>33681238</v>
      </c>
      <c r="L18" s="77">
        <v>4370000</v>
      </c>
      <c r="M18" s="79">
        <v>110407988</v>
      </c>
    </row>
    <row r="19" spans="1:13" x14ac:dyDescent="0.2">
      <c r="A19" s="50" t="s">
        <v>53</v>
      </c>
      <c r="B19" s="74" t="s">
        <v>405</v>
      </c>
      <c r="C19" s="75" t="s">
        <v>406</v>
      </c>
      <c r="D19" s="76">
        <v>167895940</v>
      </c>
      <c r="E19" s="77">
        <v>465227506</v>
      </c>
      <c r="F19" s="77">
        <v>236231544</v>
      </c>
      <c r="G19" s="77">
        <v>4504000</v>
      </c>
      <c r="H19" s="78">
        <v>873858990</v>
      </c>
      <c r="I19" s="76">
        <v>162312456</v>
      </c>
      <c r="J19" s="77">
        <v>436588656</v>
      </c>
      <c r="K19" s="77">
        <v>285881091</v>
      </c>
      <c r="L19" s="77">
        <v>6159000</v>
      </c>
      <c r="M19" s="79">
        <v>890941203</v>
      </c>
    </row>
    <row r="20" spans="1:13" x14ac:dyDescent="0.2">
      <c r="A20" s="50" t="s">
        <v>53</v>
      </c>
      <c r="B20" s="74" t="s">
        <v>407</v>
      </c>
      <c r="C20" s="75" t="s">
        <v>408</v>
      </c>
      <c r="D20" s="76">
        <v>111789887</v>
      </c>
      <c r="E20" s="77">
        <v>295078769</v>
      </c>
      <c r="F20" s="77">
        <v>61939206</v>
      </c>
      <c r="G20" s="77">
        <v>57798000</v>
      </c>
      <c r="H20" s="78">
        <v>526605862</v>
      </c>
      <c r="I20" s="76">
        <v>104286143</v>
      </c>
      <c r="J20" s="77">
        <v>258348937</v>
      </c>
      <c r="K20" s="77">
        <v>70356160</v>
      </c>
      <c r="L20" s="77">
        <v>56284000</v>
      </c>
      <c r="M20" s="79">
        <v>489275240</v>
      </c>
    </row>
    <row r="21" spans="1:13" x14ac:dyDescent="0.2">
      <c r="A21" s="50" t="s">
        <v>53</v>
      </c>
      <c r="B21" s="74" t="s">
        <v>409</v>
      </c>
      <c r="C21" s="75" t="s">
        <v>410</v>
      </c>
      <c r="D21" s="76">
        <v>34896975</v>
      </c>
      <c r="E21" s="77">
        <v>29900434</v>
      </c>
      <c r="F21" s="77">
        <v>25585227</v>
      </c>
      <c r="G21" s="77">
        <v>9227000</v>
      </c>
      <c r="H21" s="78">
        <v>99609636</v>
      </c>
      <c r="I21" s="76">
        <v>1433196</v>
      </c>
      <c r="J21" s="77">
        <v>42901015</v>
      </c>
      <c r="K21" s="77">
        <v>17425251</v>
      </c>
      <c r="L21" s="77">
        <v>17326000</v>
      </c>
      <c r="M21" s="79">
        <v>79085462</v>
      </c>
    </row>
    <row r="22" spans="1:13" x14ac:dyDescent="0.2">
      <c r="A22" s="50" t="s">
        <v>53</v>
      </c>
      <c r="B22" s="74" t="s">
        <v>411</v>
      </c>
      <c r="C22" s="75" t="s">
        <v>412</v>
      </c>
      <c r="D22" s="76">
        <v>14232412</v>
      </c>
      <c r="E22" s="77">
        <v>61002185</v>
      </c>
      <c r="F22" s="77">
        <v>215059945</v>
      </c>
      <c r="G22" s="77">
        <v>15852000</v>
      </c>
      <c r="H22" s="78">
        <v>306146542</v>
      </c>
      <c r="I22" s="76">
        <v>9766397</v>
      </c>
      <c r="J22" s="77">
        <v>49053468</v>
      </c>
      <c r="K22" s="77">
        <v>219503530</v>
      </c>
      <c r="L22" s="77">
        <v>13736000</v>
      </c>
      <c r="M22" s="79">
        <v>292059395</v>
      </c>
    </row>
    <row r="23" spans="1:13" x14ac:dyDescent="0.2">
      <c r="A23" s="50" t="s">
        <v>53</v>
      </c>
      <c r="B23" s="74" t="s">
        <v>413</v>
      </c>
      <c r="C23" s="75" t="s">
        <v>414</v>
      </c>
      <c r="D23" s="76">
        <v>10753527</v>
      </c>
      <c r="E23" s="77">
        <v>15725502</v>
      </c>
      <c r="F23" s="77">
        <v>182416870</v>
      </c>
      <c r="G23" s="77">
        <v>2813000</v>
      </c>
      <c r="H23" s="78">
        <v>211708899</v>
      </c>
      <c r="I23" s="76">
        <v>10113242</v>
      </c>
      <c r="J23" s="77">
        <v>33798382</v>
      </c>
      <c r="K23" s="77">
        <v>13848480</v>
      </c>
      <c r="L23" s="77">
        <v>3530000</v>
      </c>
      <c r="M23" s="79">
        <v>61290104</v>
      </c>
    </row>
    <row r="24" spans="1:13" x14ac:dyDescent="0.2">
      <c r="A24" s="50" t="s">
        <v>68</v>
      </c>
      <c r="B24" s="74" t="s">
        <v>415</v>
      </c>
      <c r="C24" s="75" t="s">
        <v>416</v>
      </c>
      <c r="D24" s="76">
        <v>0</v>
      </c>
      <c r="E24" s="77">
        <v>0</v>
      </c>
      <c r="F24" s="77">
        <v>155677560</v>
      </c>
      <c r="G24" s="77">
        <v>3198000</v>
      </c>
      <c r="H24" s="78">
        <v>158875560</v>
      </c>
      <c r="I24" s="76">
        <v>0</v>
      </c>
      <c r="J24" s="77">
        <v>0</v>
      </c>
      <c r="K24" s="77">
        <v>168305138</v>
      </c>
      <c r="L24" s="77">
        <v>2101000</v>
      </c>
      <c r="M24" s="79">
        <v>170406138</v>
      </c>
    </row>
    <row r="25" spans="1:13" ht="16.5" x14ac:dyDescent="0.3">
      <c r="A25" s="51" t="s">
        <v>0</v>
      </c>
      <c r="B25" s="80" t="s">
        <v>417</v>
      </c>
      <c r="C25" s="81" t="s">
        <v>0</v>
      </c>
      <c r="D25" s="82">
        <f t="shared" ref="D25:M25" si="1">SUM(D18:D24)</f>
        <v>356734761</v>
      </c>
      <c r="E25" s="83">
        <f t="shared" si="1"/>
        <v>921003820</v>
      </c>
      <c r="F25" s="83">
        <f t="shared" si="1"/>
        <v>921187439</v>
      </c>
      <c r="G25" s="83">
        <f t="shared" si="1"/>
        <v>95910000</v>
      </c>
      <c r="H25" s="84">
        <f t="shared" si="1"/>
        <v>2294836020</v>
      </c>
      <c r="I25" s="82">
        <f t="shared" si="1"/>
        <v>296088290</v>
      </c>
      <c r="J25" s="83">
        <f t="shared" si="1"/>
        <v>884870352</v>
      </c>
      <c r="K25" s="83">
        <f t="shared" si="1"/>
        <v>809000888</v>
      </c>
      <c r="L25" s="83">
        <f t="shared" si="1"/>
        <v>103506000</v>
      </c>
      <c r="M25" s="85">
        <f t="shared" si="1"/>
        <v>2093465530</v>
      </c>
    </row>
    <row r="26" spans="1:13" x14ac:dyDescent="0.2">
      <c r="A26" s="50" t="s">
        <v>53</v>
      </c>
      <c r="B26" s="74" t="s">
        <v>418</v>
      </c>
      <c r="C26" s="75" t="s">
        <v>419</v>
      </c>
      <c r="D26" s="76">
        <v>25126878</v>
      </c>
      <c r="E26" s="77">
        <v>81509913</v>
      </c>
      <c r="F26" s="77">
        <v>67763255</v>
      </c>
      <c r="G26" s="77">
        <v>8459000</v>
      </c>
      <c r="H26" s="78">
        <v>182859046</v>
      </c>
      <c r="I26" s="76">
        <v>22816771</v>
      </c>
      <c r="J26" s="77">
        <v>91846311</v>
      </c>
      <c r="K26" s="77">
        <v>64379549</v>
      </c>
      <c r="L26" s="77">
        <v>8523000</v>
      </c>
      <c r="M26" s="79">
        <v>187565631</v>
      </c>
    </row>
    <row r="27" spans="1:13" x14ac:dyDescent="0.2">
      <c r="A27" s="50" t="s">
        <v>53</v>
      </c>
      <c r="B27" s="74" t="s">
        <v>420</v>
      </c>
      <c r="C27" s="75" t="s">
        <v>421</v>
      </c>
      <c r="D27" s="76">
        <v>29110064</v>
      </c>
      <c r="E27" s="77">
        <v>40938786</v>
      </c>
      <c r="F27" s="77">
        <v>247577863</v>
      </c>
      <c r="G27" s="77">
        <v>33302000</v>
      </c>
      <c r="H27" s="78">
        <v>350928713</v>
      </c>
      <c r="I27" s="76">
        <v>27689868</v>
      </c>
      <c r="J27" s="77">
        <v>37192103</v>
      </c>
      <c r="K27" s="77">
        <v>270753242</v>
      </c>
      <c r="L27" s="77">
        <v>18419000</v>
      </c>
      <c r="M27" s="79">
        <v>354054213</v>
      </c>
    </row>
    <row r="28" spans="1:13" x14ac:dyDescent="0.2">
      <c r="A28" s="50" t="s">
        <v>53</v>
      </c>
      <c r="B28" s="74" t="s">
        <v>422</v>
      </c>
      <c r="C28" s="75" t="s">
        <v>423</v>
      </c>
      <c r="D28" s="76">
        <v>61038481</v>
      </c>
      <c r="E28" s="77">
        <v>11935506</v>
      </c>
      <c r="F28" s="77">
        <v>353072608</v>
      </c>
      <c r="G28" s="77">
        <v>19995000</v>
      </c>
      <c r="H28" s="78">
        <v>446041595</v>
      </c>
      <c r="I28" s="76">
        <v>60467749</v>
      </c>
      <c r="J28" s="77">
        <v>8193967</v>
      </c>
      <c r="K28" s="77">
        <v>346411040</v>
      </c>
      <c r="L28" s="77">
        <v>37470000</v>
      </c>
      <c r="M28" s="79">
        <v>452542756</v>
      </c>
    </row>
    <row r="29" spans="1:13" x14ac:dyDescent="0.2">
      <c r="A29" s="50" t="s">
        <v>53</v>
      </c>
      <c r="B29" s="74" t="s">
        <v>424</v>
      </c>
      <c r="C29" s="75" t="s">
        <v>425</v>
      </c>
      <c r="D29" s="76">
        <v>182358316</v>
      </c>
      <c r="E29" s="77">
        <v>412419836</v>
      </c>
      <c r="F29" s="77">
        <v>358031771</v>
      </c>
      <c r="G29" s="77">
        <v>24462000</v>
      </c>
      <c r="H29" s="78">
        <v>977271923</v>
      </c>
      <c r="I29" s="76">
        <v>182049326</v>
      </c>
      <c r="J29" s="77">
        <v>364388612</v>
      </c>
      <c r="K29" s="77">
        <v>368739471</v>
      </c>
      <c r="L29" s="77">
        <v>16634000</v>
      </c>
      <c r="M29" s="79">
        <v>931811409</v>
      </c>
    </row>
    <row r="30" spans="1:13" x14ac:dyDescent="0.2">
      <c r="A30" s="50" t="s">
        <v>68</v>
      </c>
      <c r="B30" s="74" t="s">
        <v>426</v>
      </c>
      <c r="C30" s="75" t="s">
        <v>427</v>
      </c>
      <c r="D30" s="76">
        <v>0</v>
      </c>
      <c r="E30" s="77">
        <v>0</v>
      </c>
      <c r="F30" s="77">
        <v>114466034</v>
      </c>
      <c r="G30" s="77">
        <v>3491000</v>
      </c>
      <c r="H30" s="78">
        <v>117957034</v>
      </c>
      <c r="I30" s="76">
        <v>0</v>
      </c>
      <c r="J30" s="77">
        <v>0</v>
      </c>
      <c r="K30" s="77">
        <v>119187072</v>
      </c>
      <c r="L30" s="77">
        <v>2253000</v>
      </c>
      <c r="M30" s="79">
        <v>121440072</v>
      </c>
    </row>
    <row r="31" spans="1:13" ht="16.5" x14ac:dyDescent="0.3">
      <c r="A31" s="51" t="s">
        <v>0</v>
      </c>
      <c r="B31" s="80" t="s">
        <v>428</v>
      </c>
      <c r="C31" s="81" t="s">
        <v>0</v>
      </c>
      <c r="D31" s="82">
        <f t="shared" ref="D31:M31" si="2">SUM(D26:D30)</f>
        <v>297633739</v>
      </c>
      <c r="E31" s="83">
        <f t="shared" si="2"/>
        <v>546804041</v>
      </c>
      <c r="F31" s="83">
        <f t="shared" si="2"/>
        <v>1140911531</v>
      </c>
      <c r="G31" s="83">
        <f t="shared" si="2"/>
        <v>89709000</v>
      </c>
      <c r="H31" s="84">
        <f t="shared" si="2"/>
        <v>2075058311</v>
      </c>
      <c r="I31" s="82">
        <f t="shared" si="2"/>
        <v>293023714</v>
      </c>
      <c r="J31" s="83">
        <f t="shared" si="2"/>
        <v>501620993</v>
      </c>
      <c r="K31" s="83">
        <f t="shared" si="2"/>
        <v>1169470374</v>
      </c>
      <c r="L31" s="83">
        <f t="shared" si="2"/>
        <v>83299000</v>
      </c>
      <c r="M31" s="85">
        <f t="shared" si="2"/>
        <v>2047414081</v>
      </c>
    </row>
    <row r="32" spans="1:13" ht="16.5" x14ac:dyDescent="0.3">
      <c r="A32" s="52" t="s">
        <v>0</v>
      </c>
      <c r="B32" s="86" t="s">
        <v>429</v>
      </c>
      <c r="C32" s="87" t="s">
        <v>0</v>
      </c>
      <c r="D32" s="88">
        <f t="shared" ref="D32:M32" si="3">SUM(D9:D16,D18:D24,D26:D30)</f>
        <v>907845236</v>
      </c>
      <c r="E32" s="89">
        <f t="shared" si="3"/>
        <v>2112385343</v>
      </c>
      <c r="F32" s="89">
        <f t="shared" si="3"/>
        <v>2481547121</v>
      </c>
      <c r="G32" s="89">
        <f t="shared" si="3"/>
        <v>421036000</v>
      </c>
      <c r="H32" s="90">
        <f t="shared" si="3"/>
        <v>5922813700</v>
      </c>
      <c r="I32" s="88">
        <f t="shared" si="3"/>
        <v>811498865</v>
      </c>
      <c r="J32" s="89">
        <f t="shared" si="3"/>
        <v>2158564645</v>
      </c>
      <c r="K32" s="89">
        <f t="shared" si="3"/>
        <v>2194549027</v>
      </c>
      <c r="L32" s="89">
        <f t="shared" si="3"/>
        <v>396752000</v>
      </c>
      <c r="M32" s="91">
        <f t="shared" si="3"/>
        <v>5561364537</v>
      </c>
    </row>
    <row r="33" spans="1:13" x14ac:dyDescent="0.2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" customHeight="1" x14ac:dyDescent="0.2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" customHeight="1" x14ac:dyDescent="0.2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" customHeight="1" x14ac:dyDescent="0.2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2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45" customHeight="1" x14ac:dyDescent="0.2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45" customHeight="1" x14ac:dyDescent="0.3">
      <c r="A7" s="47" t="s">
        <v>0</v>
      </c>
      <c r="B7" s="48" t="s">
        <v>430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45" customHeight="1" x14ac:dyDescent="0.2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x14ac:dyDescent="0.2">
      <c r="A9" s="50" t="s">
        <v>53</v>
      </c>
      <c r="B9" s="74" t="s">
        <v>431</v>
      </c>
      <c r="C9" s="75" t="s">
        <v>432</v>
      </c>
      <c r="D9" s="76">
        <v>3276408</v>
      </c>
      <c r="E9" s="77">
        <v>4127138</v>
      </c>
      <c r="F9" s="77">
        <v>43095549</v>
      </c>
      <c r="G9" s="77">
        <v>26982000</v>
      </c>
      <c r="H9" s="78">
        <v>77481095</v>
      </c>
      <c r="I9" s="76">
        <v>97212445</v>
      </c>
      <c r="J9" s="77">
        <v>9046709</v>
      </c>
      <c r="K9" s="77">
        <v>114243991</v>
      </c>
      <c r="L9" s="77">
        <v>28521000</v>
      </c>
      <c r="M9" s="79">
        <v>249024145</v>
      </c>
    </row>
    <row r="10" spans="1:13" x14ac:dyDescent="0.2">
      <c r="A10" s="50" t="s">
        <v>53</v>
      </c>
      <c r="B10" s="74" t="s">
        <v>433</v>
      </c>
      <c r="C10" s="75" t="s">
        <v>434</v>
      </c>
      <c r="D10" s="76">
        <v>13682980</v>
      </c>
      <c r="E10" s="77">
        <v>43928802</v>
      </c>
      <c r="F10" s="77">
        <v>72152389</v>
      </c>
      <c r="G10" s="77">
        <v>18456000</v>
      </c>
      <c r="H10" s="78">
        <v>148220171</v>
      </c>
      <c r="I10" s="76">
        <v>13884484</v>
      </c>
      <c r="J10" s="77">
        <v>38275048</v>
      </c>
      <c r="K10" s="77">
        <v>39266235</v>
      </c>
      <c r="L10" s="77">
        <v>34325000</v>
      </c>
      <c r="M10" s="79">
        <v>125750767</v>
      </c>
    </row>
    <row r="11" spans="1:13" x14ac:dyDescent="0.2">
      <c r="A11" s="50" t="s">
        <v>53</v>
      </c>
      <c r="B11" s="74" t="s">
        <v>435</v>
      </c>
      <c r="C11" s="75" t="s">
        <v>436</v>
      </c>
      <c r="D11" s="76">
        <v>35066173</v>
      </c>
      <c r="E11" s="77">
        <v>67312676</v>
      </c>
      <c r="F11" s="77">
        <v>19539826</v>
      </c>
      <c r="G11" s="77">
        <v>11220000</v>
      </c>
      <c r="H11" s="78">
        <v>133138675</v>
      </c>
      <c r="I11" s="76">
        <v>32308838</v>
      </c>
      <c r="J11" s="77">
        <v>62942620</v>
      </c>
      <c r="K11" s="77">
        <v>17850855</v>
      </c>
      <c r="L11" s="77">
        <v>12795000</v>
      </c>
      <c r="M11" s="79">
        <v>125897313</v>
      </c>
    </row>
    <row r="12" spans="1:13" x14ac:dyDescent="0.2">
      <c r="A12" s="50" t="s">
        <v>68</v>
      </c>
      <c r="B12" s="74" t="s">
        <v>437</v>
      </c>
      <c r="C12" s="75" t="s">
        <v>438</v>
      </c>
      <c r="D12" s="76">
        <v>0</v>
      </c>
      <c r="E12" s="77">
        <v>0</v>
      </c>
      <c r="F12" s="77">
        <v>36800451</v>
      </c>
      <c r="G12" s="77">
        <v>5688000</v>
      </c>
      <c r="H12" s="78">
        <v>42488451</v>
      </c>
      <c r="I12" s="76">
        <v>0</v>
      </c>
      <c r="J12" s="77">
        <v>0</v>
      </c>
      <c r="K12" s="77">
        <v>39985318</v>
      </c>
      <c r="L12" s="77">
        <v>3974000</v>
      </c>
      <c r="M12" s="79">
        <v>43959318</v>
      </c>
    </row>
    <row r="13" spans="1:13" ht="16.5" x14ac:dyDescent="0.3">
      <c r="A13" s="51" t="s">
        <v>0</v>
      </c>
      <c r="B13" s="80" t="s">
        <v>439</v>
      </c>
      <c r="C13" s="81" t="s">
        <v>0</v>
      </c>
      <c r="D13" s="82">
        <f t="shared" ref="D13:M13" si="0">SUM(D9:D12)</f>
        <v>52025561</v>
      </c>
      <c r="E13" s="83">
        <f t="shared" si="0"/>
        <v>115368616</v>
      </c>
      <c r="F13" s="83">
        <f t="shared" si="0"/>
        <v>171588215</v>
      </c>
      <c r="G13" s="83">
        <f t="shared" si="0"/>
        <v>62346000</v>
      </c>
      <c r="H13" s="84">
        <f t="shared" si="0"/>
        <v>401328392</v>
      </c>
      <c r="I13" s="82">
        <f t="shared" si="0"/>
        <v>143405767</v>
      </c>
      <c r="J13" s="83">
        <f t="shared" si="0"/>
        <v>110264377</v>
      </c>
      <c r="K13" s="83">
        <f t="shared" si="0"/>
        <v>211346399</v>
      </c>
      <c r="L13" s="83">
        <f t="shared" si="0"/>
        <v>79615000</v>
      </c>
      <c r="M13" s="85">
        <f t="shared" si="0"/>
        <v>544631543</v>
      </c>
    </row>
    <row r="14" spans="1:13" x14ac:dyDescent="0.2">
      <c r="A14" s="50" t="s">
        <v>53</v>
      </c>
      <c r="B14" s="74" t="s">
        <v>440</v>
      </c>
      <c r="C14" s="75" t="s">
        <v>441</v>
      </c>
      <c r="D14" s="76">
        <v>0</v>
      </c>
      <c r="E14" s="77">
        <v>2086737</v>
      </c>
      <c r="F14" s="77">
        <v>431302</v>
      </c>
      <c r="G14" s="77">
        <v>7650000</v>
      </c>
      <c r="H14" s="78">
        <v>10168039</v>
      </c>
      <c r="I14" s="76">
        <v>19720108</v>
      </c>
      <c r="J14" s="77">
        <v>9389409</v>
      </c>
      <c r="K14" s="77">
        <v>1735644</v>
      </c>
      <c r="L14" s="77">
        <v>8092000</v>
      </c>
      <c r="M14" s="79">
        <v>38937161</v>
      </c>
    </row>
    <row r="15" spans="1:13" x14ac:dyDescent="0.2">
      <c r="A15" s="50" t="s">
        <v>53</v>
      </c>
      <c r="B15" s="74" t="s">
        <v>442</v>
      </c>
      <c r="C15" s="75" t="s">
        <v>443</v>
      </c>
      <c r="D15" s="76">
        <v>51714939</v>
      </c>
      <c r="E15" s="77">
        <v>41854382</v>
      </c>
      <c r="F15" s="77">
        <v>24741472</v>
      </c>
      <c r="G15" s="77">
        <v>3293000</v>
      </c>
      <c r="H15" s="78">
        <v>121603793</v>
      </c>
      <c r="I15" s="76">
        <v>50990230</v>
      </c>
      <c r="J15" s="77">
        <v>36258333</v>
      </c>
      <c r="K15" s="77">
        <v>16740792</v>
      </c>
      <c r="L15" s="77">
        <v>11800000</v>
      </c>
      <c r="M15" s="79">
        <v>115789355</v>
      </c>
    </row>
    <row r="16" spans="1:13" x14ac:dyDescent="0.2">
      <c r="A16" s="50" t="s">
        <v>53</v>
      </c>
      <c r="B16" s="74" t="s">
        <v>444</v>
      </c>
      <c r="C16" s="75" t="s">
        <v>445</v>
      </c>
      <c r="D16" s="76">
        <v>12553130</v>
      </c>
      <c r="E16" s="77">
        <v>7178543</v>
      </c>
      <c r="F16" s="77">
        <v>7794777</v>
      </c>
      <c r="G16" s="77">
        <v>5769000</v>
      </c>
      <c r="H16" s="78">
        <v>33295450</v>
      </c>
      <c r="I16" s="76">
        <v>0</v>
      </c>
      <c r="J16" s="77">
        <v>1805682</v>
      </c>
      <c r="K16" s="77">
        <v>1634073</v>
      </c>
      <c r="L16" s="77">
        <v>9289000</v>
      </c>
      <c r="M16" s="79">
        <v>12728755</v>
      </c>
    </row>
    <row r="17" spans="1:13" x14ac:dyDescent="0.2">
      <c r="A17" s="50" t="s">
        <v>53</v>
      </c>
      <c r="B17" s="74" t="s">
        <v>446</v>
      </c>
      <c r="C17" s="75" t="s">
        <v>447</v>
      </c>
      <c r="D17" s="76">
        <v>16955278</v>
      </c>
      <c r="E17" s="77">
        <v>16243454</v>
      </c>
      <c r="F17" s="77">
        <v>-4495114</v>
      </c>
      <c r="G17" s="77">
        <v>3312000</v>
      </c>
      <c r="H17" s="78">
        <v>32015618</v>
      </c>
      <c r="I17" s="76">
        <v>15276006</v>
      </c>
      <c r="J17" s="77">
        <v>13836233</v>
      </c>
      <c r="K17" s="77">
        <v>-48156835</v>
      </c>
      <c r="L17" s="77">
        <v>47093000</v>
      </c>
      <c r="M17" s="79">
        <v>28048404</v>
      </c>
    </row>
    <row r="18" spans="1:13" x14ac:dyDescent="0.2">
      <c r="A18" s="50" t="s">
        <v>53</v>
      </c>
      <c r="B18" s="74" t="s">
        <v>448</v>
      </c>
      <c r="C18" s="75" t="s">
        <v>449</v>
      </c>
      <c r="D18" s="76">
        <v>2047526</v>
      </c>
      <c r="E18" s="77">
        <v>5610409</v>
      </c>
      <c r="F18" s="77">
        <v>4938656</v>
      </c>
      <c r="G18" s="77">
        <v>7650000</v>
      </c>
      <c r="H18" s="78">
        <v>20246591</v>
      </c>
      <c r="I18" s="76">
        <v>2007293</v>
      </c>
      <c r="J18" s="77">
        <v>5364486</v>
      </c>
      <c r="K18" s="77">
        <v>8709222</v>
      </c>
      <c r="L18" s="77">
        <v>3071000</v>
      </c>
      <c r="M18" s="79">
        <v>19152001</v>
      </c>
    </row>
    <row r="19" spans="1:13" x14ac:dyDescent="0.2">
      <c r="A19" s="50" t="s">
        <v>53</v>
      </c>
      <c r="B19" s="74" t="s">
        <v>450</v>
      </c>
      <c r="C19" s="75" t="s">
        <v>451</v>
      </c>
      <c r="D19" s="76">
        <v>9614004</v>
      </c>
      <c r="E19" s="77">
        <v>4901053</v>
      </c>
      <c r="F19" s="77">
        <v>1976235</v>
      </c>
      <c r="G19" s="77">
        <v>8400000</v>
      </c>
      <c r="H19" s="78">
        <v>24891292</v>
      </c>
      <c r="I19" s="76">
        <v>9110460</v>
      </c>
      <c r="J19" s="77">
        <v>4292109</v>
      </c>
      <c r="K19" s="77">
        <v>7488074</v>
      </c>
      <c r="L19" s="77">
        <v>3080000</v>
      </c>
      <c r="M19" s="79">
        <v>23970643</v>
      </c>
    </row>
    <row r="20" spans="1:13" x14ac:dyDescent="0.2">
      <c r="A20" s="50" t="s">
        <v>68</v>
      </c>
      <c r="B20" s="74" t="s">
        <v>452</v>
      </c>
      <c r="C20" s="75" t="s">
        <v>453</v>
      </c>
      <c r="D20" s="76">
        <v>0</v>
      </c>
      <c r="E20" s="77">
        <v>0</v>
      </c>
      <c r="F20" s="77">
        <v>19422524</v>
      </c>
      <c r="G20" s="77">
        <v>4077000</v>
      </c>
      <c r="H20" s="78">
        <v>23499524</v>
      </c>
      <c r="I20" s="76">
        <v>0</v>
      </c>
      <c r="J20" s="77">
        <v>0</v>
      </c>
      <c r="K20" s="77">
        <v>23097274</v>
      </c>
      <c r="L20" s="77">
        <v>2599000</v>
      </c>
      <c r="M20" s="79">
        <v>25696274</v>
      </c>
    </row>
    <row r="21" spans="1:13" ht="16.5" x14ac:dyDescent="0.3">
      <c r="A21" s="51" t="s">
        <v>0</v>
      </c>
      <c r="B21" s="80" t="s">
        <v>454</v>
      </c>
      <c r="C21" s="81" t="s">
        <v>0</v>
      </c>
      <c r="D21" s="82">
        <f t="shared" ref="D21:M21" si="1">SUM(D14:D20)</f>
        <v>92884877</v>
      </c>
      <c r="E21" s="83">
        <f t="shared" si="1"/>
        <v>77874578</v>
      </c>
      <c r="F21" s="83">
        <f t="shared" si="1"/>
        <v>54809852</v>
      </c>
      <c r="G21" s="83">
        <f t="shared" si="1"/>
        <v>40151000</v>
      </c>
      <c r="H21" s="84">
        <f t="shared" si="1"/>
        <v>265720307</v>
      </c>
      <c r="I21" s="82">
        <f t="shared" si="1"/>
        <v>97104097</v>
      </c>
      <c r="J21" s="83">
        <f t="shared" si="1"/>
        <v>70946252</v>
      </c>
      <c r="K21" s="83">
        <f t="shared" si="1"/>
        <v>11248244</v>
      </c>
      <c r="L21" s="83">
        <f t="shared" si="1"/>
        <v>85024000</v>
      </c>
      <c r="M21" s="85">
        <f t="shared" si="1"/>
        <v>264322593</v>
      </c>
    </row>
    <row r="22" spans="1:13" x14ac:dyDescent="0.2">
      <c r="A22" s="50" t="s">
        <v>53</v>
      </c>
      <c r="B22" s="74" t="s">
        <v>455</v>
      </c>
      <c r="C22" s="75" t="s">
        <v>456</v>
      </c>
      <c r="D22" s="76">
        <v>20993747</v>
      </c>
      <c r="E22" s="77">
        <v>8515837</v>
      </c>
      <c r="F22" s="77">
        <v>15332209</v>
      </c>
      <c r="G22" s="77">
        <v>2800000</v>
      </c>
      <c r="H22" s="78">
        <v>47641793</v>
      </c>
      <c r="I22" s="76">
        <v>22222218</v>
      </c>
      <c r="J22" s="77">
        <v>6714343</v>
      </c>
      <c r="K22" s="77">
        <v>10598213</v>
      </c>
      <c r="L22" s="77">
        <v>8948000</v>
      </c>
      <c r="M22" s="79">
        <v>48482774</v>
      </c>
    </row>
    <row r="23" spans="1:13" x14ac:dyDescent="0.2">
      <c r="A23" s="50" t="s">
        <v>53</v>
      </c>
      <c r="B23" s="74" t="s">
        <v>457</v>
      </c>
      <c r="C23" s="75" t="s">
        <v>458</v>
      </c>
      <c r="D23" s="76">
        <v>6349989</v>
      </c>
      <c r="E23" s="77">
        <v>17586780</v>
      </c>
      <c r="F23" s="77">
        <v>29711482</v>
      </c>
      <c r="G23" s="77">
        <v>2189000</v>
      </c>
      <c r="H23" s="78">
        <v>55837251</v>
      </c>
      <c r="I23" s="76">
        <v>4632671</v>
      </c>
      <c r="J23" s="77">
        <v>16699000</v>
      </c>
      <c r="K23" s="77">
        <v>23282196</v>
      </c>
      <c r="L23" s="77">
        <v>3317000</v>
      </c>
      <c r="M23" s="79">
        <v>47930867</v>
      </c>
    </row>
    <row r="24" spans="1:13" x14ac:dyDescent="0.2">
      <c r="A24" s="50" t="s">
        <v>53</v>
      </c>
      <c r="B24" s="74" t="s">
        <v>459</v>
      </c>
      <c r="C24" s="75" t="s">
        <v>460</v>
      </c>
      <c r="D24" s="76">
        <v>44037246</v>
      </c>
      <c r="E24" s="77">
        <v>69045760</v>
      </c>
      <c r="F24" s="77">
        <v>41568022</v>
      </c>
      <c r="G24" s="77">
        <v>7048000</v>
      </c>
      <c r="H24" s="78">
        <v>161699028</v>
      </c>
      <c r="I24" s="76">
        <v>18010312</v>
      </c>
      <c r="J24" s="77">
        <v>35181138</v>
      </c>
      <c r="K24" s="77">
        <v>20338178</v>
      </c>
      <c r="L24" s="77">
        <v>3194000</v>
      </c>
      <c r="M24" s="79">
        <v>76723628</v>
      </c>
    </row>
    <row r="25" spans="1:13" x14ac:dyDescent="0.2">
      <c r="A25" s="50" t="s">
        <v>53</v>
      </c>
      <c r="B25" s="74" t="s">
        <v>461</v>
      </c>
      <c r="C25" s="75" t="s">
        <v>462</v>
      </c>
      <c r="D25" s="76">
        <v>10912523</v>
      </c>
      <c r="E25" s="77">
        <v>3824768</v>
      </c>
      <c r="F25" s="77">
        <v>14156019</v>
      </c>
      <c r="G25" s="77">
        <v>2895000</v>
      </c>
      <c r="H25" s="78">
        <v>31788310</v>
      </c>
      <c r="I25" s="76">
        <v>0</v>
      </c>
      <c r="J25" s="77">
        <v>3033337</v>
      </c>
      <c r="K25" s="77">
        <v>-29358062</v>
      </c>
      <c r="L25" s="77">
        <v>45394000</v>
      </c>
      <c r="M25" s="79">
        <v>19069275</v>
      </c>
    </row>
    <row r="26" spans="1:13" x14ac:dyDescent="0.2">
      <c r="A26" s="50" t="s">
        <v>53</v>
      </c>
      <c r="B26" s="74" t="s">
        <v>463</v>
      </c>
      <c r="C26" s="75" t="s">
        <v>464</v>
      </c>
      <c r="D26" s="76">
        <v>1729834</v>
      </c>
      <c r="E26" s="77">
        <v>3987537</v>
      </c>
      <c r="F26" s="77">
        <v>-4519258</v>
      </c>
      <c r="G26" s="77">
        <v>5769000</v>
      </c>
      <c r="H26" s="78">
        <v>6967113</v>
      </c>
      <c r="I26" s="76">
        <v>0</v>
      </c>
      <c r="J26" s="77">
        <v>398645</v>
      </c>
      <c r="K26" s="77">
        <v>-3248628</v>
      </c>
      <c r="L26" s="77">
        <v>3304000</v>
      </c>
      <c r="M26" s="79">
        <v>454017</v>
      </c>
    </row>
    <row r="27" spans="1:13" x14ac:dyDescent="0.2">
      <c r="A27" s="50" t="s">
        <v>53</v>
      </c>
      <c r="B27" s="74" t="s">
        <v>465</v>
      </c>
      <c r="C27" s="75" t="s">
        <v>466</v>
      </c>
      <c r="D27" s="76">
        <v>3997347</v>
      </c>
      <c r="E27" s="77">
        <v>5520733</v>
      </c>
      <c r="F27" s="77">
        <v>9293321</v>
      </c>
      <c r="G27" s="77">
        <v>6769000</v>
      </c>
      <c r="H27" s="78">
        <v>25580401</v>
      </c>
      <c r="I27" s="76">
        <v>698212</v>
      </c>
      <c r="J27" s="77">
        <v>5530564</v>
      </c>
      <c r="K27" s="77">
        <v>10879906</v>
      </c>
      <c r="L27" s="77">
        <v>3310000</v>
      </c>
      <c r="M27" s="79">
        <v>20418682</v>
      </c>
    </row>
    <row r="28" spans="1:13" x14ac:dyDescent="0.2">
      <c r="A28" s="50" t="s">
        <v>53</v>
      </c>
      <c r="B28" s="74" t="s">
        <v>467</v>
      </c>
      <c r="C28" s="75" t="s">
        <v>468</v>
      </c>
      <c r="D28" s="76">
        <v>24885078</v>
      </c>
      <c r="E28" s="77">
        <v>12310545</v>
      </c>
      <c r="F28" s="77">
        <v>32864215</v>
      </c>
      <c r="G28" s="77">
        <v>3272000</v>
      </c>
      <c r="H28" s="78">
        <v>73331838</v>
      </c>
      <c r="I28" s="76">
        <v>7767661</v>
      </c>
      <c r="J28" s="77">
        <v>5378778</v>
      </c>
      <c r="K28" s="77">
        <v>-10982251</v>
      </c>
      <c r="L28" s="77">
        <v>12316000</v>
      </c>
      <c r="M28" s="79">
        <v>14480188</v>
      </c>
    </row>
    <row r="29" spans="1:13" x14ac:dyDescent="0.2">
      <c r="A29" s="50" t="s">
        <v>53</v>
      </c>
      <c r="B29" s="74" t="s">
        <v>469</v>
      </c>
      <c r="C29" s="75" t="s">
        <v>470</v>
      </c>
      <c r="D29" s="76">
        <v>29230467</v>
      </c>
      <c r="E29" s="77">
        <v>20422451</v>
      </c>
      <c r="F29" s="77">
        <v>20438211</v>
      </c>
      <c r="G29" s="77">
        <v>3000000</v>
      </c>
      <c r="H29" s="78">
        <v>73091129</v>
      </c>
      <c r="I29" s="76">
        <v>-897274</v>
      </c>
      <c r="J29" s="77">
        <v>8063479</v>
      </c>
      <c r="K29" s="77">
        <v>3026685</v>
      </c>
      <c r="L29" s="77">
        <v>18794000</v>
      </c>
      <c r="M29" s="79">
        <v>28986890</v>
      </c>
    </row>
    <row r="30" spans="1:13" x14ac:dyDescent="0.2">
      <c r="A30" s="50" t="s">
        <v>68</v>
      </c>
      <c r="B30" s="74" t="s">
        <v>471</v>
      </c>
      <c r="C30" s="75" t="s">
        <v>472</v>
      </c>
      <c r="D30" s="76">
        <v>0</v>
      </c>
      <c r="E30" s="77">
        <v>0</v>
      </c>
      <c r="F30" s="77">
        <v>26503801</v>
      </c>
      <c r="G30" s="77">
        <v>4072000</v>
      </c>
      <c r="H30" s="78">
        <v>30575801</v>
      </c>
      <c r="I30" s="76">
        <v>0</v>
      </c>
      <c r="J30" s="77">
        <v>0</v>
      </c>
      <c r="K30" s="77">
        <v>25538015</v>
      </c>
      <c r="L30" s="77">
        <v>2180000</v>
      </c>
      <c r="M30" s="79">
        <v>27718015</v>
      </c>
    </row>
    <row r="31" spans="1:13" ht="16.5" x14ac:dyDescent="0.3">
      <c r="A31" s="51" t="s">
        <v>0</v>
      </c>
      <c r="B31" s="80" t="s">
        <v>473</v>
      </c>
      <c r="C31" s="81" t="s">
        <v>0</v>
      </c>
      <c r="D31" s="82">
        <f t="shared" ref="D31:M31" si="2">SUM(D22:D30)</f>
        <v>142136231</v>
      </c>
      <c r="E31" s="83">
        <f t="shared" si="2"/>
        <v>141214411</v>
      </c>
      <c r="F31" s="83">
        <f t="shared" si="2"/>
        <v>185348022</v>
      </c>
      <c r="G31" s="83">
        <f t="shared" si="2"/>
        <v>37814000</v>
      </c>
      <c r="H31" s="84">
        <f t="shared" si="2"/>
        <v>506512664</v>
      </c>
      <c r="I31" s="82">
        <f t="shared" si="2"/>
        <v>52433800</v>
      </c>
      <c r="J31" s="83">
        <f t="shared" si="2"/>
        <v>80999284</v>
      </c>
      <c r="K31" s="83">
        <f t="shared" si="2"/>
        <v>50074252</v>
      </c>
      <c r="L31" s="83">
        <f t="shared" si="2"/>
        <v>100757000</v>
      </c>
      <c r="M31" s="85">
        <f t="shared" si="2"/>
        <v>284264336</v>
      </c>
    </row>
    <row r="32" spans="1:13" x14ac:dyDescent="0.2">
      <c r="A32" s="50" t="s">
        <v>53</v>
      </c>
      <c r="B32" s="74" t="s">
        <v>474</v>
      </c>
      <c r="C32" s="75" t="s">
        <v>475</v>
      </c>
      <c r="D32" s="76">
        <v>15153101</v>
      </c>
      <c r="E32" s="77">
        <v>18417346</v>
      </c>
      <c r="F32" s="77">
        <v>-2782686</v>
      </c>
      <c r="G32" s="77">
        <v>5286000</v>
      </c>
      <c r="H32" s="78">
        <v>36073761</v>
      </c>
      <c r="I32" s="76">
        <v>20188963</v>
      </c>
      <c r="J32" s="77">
        <v>25024911</v>
      </c>
      <c r="K32" s="77">
        <v>29279590</v>
      </c>
      <c r="L32" s="77">
        <v>4956000</v>
      </c>
      <c r="M32" s="79">
        <v>79449464</v>
      </c>
    </row>
    <row r="33" spans="1:13" x14ac:dyDescent="0.2">
      <c r="A33" s="50" t="s">
        <v>53</v>
      </c>
      <c r="B33" s="74" t="s">
        <v>476</v>
      </c>
      <c r="C33" s="75" t="s">
        <v>477</v>
      </c>
      <c r="D33" s="76">
        <v>-801960</v>
      </c>
      <c r="E33" s="77">
        <v>1483917</v>
      </c>
      <c r="F33" s="77">
        <v>-1763033</v>
      </c>
      <c r="G33" s="77">
        <v>5745000</v>
      </c>
      <c r="H33" s="78">
        <v>4663924</v>
      </c>
      <c r="I33" s="76">
        <v>142211</v>
      </c>
      <c r="J33" s="77">
        <v>1882840</v>
      </c>
      <c r="K33" s="77">
        <v>12618114</v>
      </c>
      <c r="L33" s="77">
        <v>3817000</v>
      </c>
      <c r="M33" s="79">
        <v>18460165</v>
      </c>
    </row>
    <row r="34" spans="1:13" x14ac:dyDescent="0.2">
      <c r="A34" s="50" t="s">
        <v>53</v>
      </c>
      <c r="B34" s="74" t="s">
        <v>478</v>
      </c>
      <c r="C34" s="75" t="s">
        <v>479</v>
      </c>
      <c r="D34" s="76">
        <v>15698232</v>
      </c>
      <c r="E34" s="77">
        <v>15674579</v>
      </c>
      <c r="F34" s="77">
        <v>13205266</v>
      </c>
      <c r="G34" s="77">
        <v>6000000</v>
      </c>
      <c r="H34" s="78">
        <v>50578077</v>
      </c>
      <c r="I34" s="76">
        <v>0</v>
      </c>
      <c r="J34" s="77">
        <v>20608637</v>
      </c>
      <c r="K34" s="77">
        <v>18691853</v>
      </c>
      <c r="L34" s="77">
        <v>3589000</v>
      </c>
      <c r="M34" s="79">
        <v>42889490</v>
      </c>
    </row>
    <row r="35" spans="1:13" x14ac:dyDescent="0.2">
      <c r="A35" s="50" t="s">
        <v>53</v>
      </c>
      <c r="B35" s="74" t="s">
        <v>480</v>
      </c>
      <c r="C35" s="75" t="s">
        <v>481</v>
      </c>
      <c r="D35" s="76">
        <v>3396196</v>
      </c>
      <c r="E35" s="77">
        <v>9322540</v>
      </c>
      <c r="F35" s="77">
        <v>7300265</v>
      </c>
      <c r="G35" s="77">
        <v>4119000</v>
      </c>
      <c r="H35" s="78">
        <v>24138001</v>
      </c>
      <c r="I35" s="76">
        <v>3456974</v>
      </c>
      <c r="J35" s="77">
        <v>11407533</v>
      </c>
      <c r="K35" s="77">
        <v>6927419</v>
      </c>
      <c r="L35" s="77">
        <v>5610000</v>
      </c>
      <c r="M35" s="79">
        <v>27401926</v>
      </c>
    </row>
    <row r="36" spans="1:13" x14ac:dyDescent="0.2">
      <c r="A36" s="50" t="s">
        <v>53</v>
      </c>
      <c r="B36" s="74" t="s">
        <v>482</v>
      </c>
      <c r="C36" s="75" t="s">
        <v>483</v>
      </c>
      <c r="D36" s="76">
        <v>38737180</v>
      </c>
      <c r="E36" s="77">
        <v>128252497</v>
      </c>
      <c r="F36" s="77">
        <v>34514440</v>
      </c>
      <c r="G36" s="77">
        <v>13425000</v>
      </c>
      <c r="H36" s="78">
        <v>214929117</v>
      </c>
      <c r="I36" s="76">
        <v>42669767</v>
      </c>
      <c r="J36" s="77">
        <v>106144299</v>
      </c>
      <c r="K36" s="77">
        <v>-3642663</v>
      </c>
      <c r="L36" s="77">
        <v>21027000</v>
      </c>
      <c r="M36" s="79">
        <v>166198403</v>
      </c>
    </row>
    <row r="37" spans="1:13" x14ac:dyDescent="0.2">
      <c r="A37" s="50" t="s">
        <v>68</v>
      </c>
      <c r="B37" s="74" t="s">
        <v>484</v>
      </c>
      <c r="C37" s="75" t="s">
        <v>485</v>
      </c>
      <c r="D37" s="76">
        <v>0</v>
      </c>
      <c r="E37" s="77">
        <v>0</v>
      </c>
      <c r="F37" s="77">
        <v>28009085</v>
      </c>
      <c r="G37" s="77">
        <v>3251000</v>
      </c>
      <c r="H37" s="78">
        <v>31260085</v>
      </c>
      <c r="I37" s="76">
        <v>0</v>
      </c>
      <c r="J37" s="77">
        <v>0</v>
      </c>
      <c r="K37" s="77">
        <v>31250663</v>
      </c>
      <c r="L37" s="77">
        <v>1899000</v>
      </c>
      <c r="M37" s="79">
        <v>33149663</v>
      </c>
    </row>
    <row r="38" spans="1:13" ht="16.5" x14ac:dyDescent="0.3">
      <c r="A38" s="51" t="s">
        <v>0</v>
      </c>
      <c r="B38" s="80" t="s">
        <v>486</v>
      </c>
      <c r="C38" s="81" t="s">
        <v>0</v>
      </c>
      <c r="D38" s="82">
        <f t="shared" ref="D38:M38" si="3">SUM(D32:D37)</f>
        <v>72182749</v>
      </c>
      <c r="E38" s="83">
        <f t="shared" si="3"/>
        <v>173150879</v>
      </c>
      <c r="F38" s="83">
        <f t="shared" si="3"/>
        <v>78483337</v>
      </c>
      <c r="G38" s="83">
        <f t="shared" si="3"/>
        <v>37826000</v>
      </c>
      <c r="H38" s="84">
        <f t="shared" si="3"/>
        <v>361642965</v>
      </c>
      <c r="I38" s="82">
        <f t="shared" si="3"/>
        <v>66457915</v>
      </c>
      <c r="J38" s="83">
        <f t="shared" si="3"/>
        <v>165068220</v>
      </c>
      <c r="K38" s="83">
        <f t="shared" si="3"/>
        <v>95124976</v>
      </c>
      <c r="L38" s="83">
        <f t="shared" si="3"/>
        <v>40898000</v>
      </c>
      <c r="M38" s="85">
        <f t="shared" si="3"/>
        <v>367549111</v>
      </c>
    </row>
    <row r="39" spans="1:13" x14ac:dyDescent="0.2">
      <c r="A39" s="50" t="s">
        <v>53</v>
      </c>
      <c r="B39" s="74" t="s">
        <v>487</v>
      </c>
      <c r="C39" s="75" t="s">
        <v>488</v>
      </c>
      <c r="D39" s="76">
        <v>214388414</v>
      </c>
      <c r="E39" s="77">
        <v>327975988</v>
      </c>
      <c r="F39" s="77">
        <v>96479031</v>
      </c>
      <c r="G39" s="77">
        <v>31244000</v>
      </c>
      <c r="H39" s="78">
        <v>670087433</v>
      </c>
      <c r="I39" s="76">
        <v>209948372</v>
      </c>
      <c r="J39" s="77">
        <v>1166055314</v>
      </c>
      <c r="K39" s="77">
        <v>69342400</v>
      </c>
      <c r="L39" s="77">
        <v>60469000</v>
      </c>
      <c r="M39" s="79">
        <v>1505815086</v>
      </c>
    </row>
    <row r="40" spans="1:13" x14ac:dyDescent="0.2">
      <c r="A40" s="50" t="s">
        <v>53</v>
      </c>
      <c r="B40" s="74" t="s">
        <v>489</v>
      </c>
      <c r="C40" s="75" t="s">
        <v>490</v>
      </c>
      <c r="D40" s="76">
        <v>5769320</v>
      </c>
      <c r="E40" s="77">
        <v>16591823</v>
      </c>
      <c r="F40" s="77">
        <v>48330376</v>
      </c>
      <c r="G40" s="77">
        <v>8238000</v>
      </c>
      <c r="H40" s="78">
        <v>78929519</v>
      </c>
      <c r="I40" s="76">
        <v>8348900</v>
      </c>
      <c r="J40" s="77">
        <v>24182815</v>
      </c>
      <c r="K40" s="77">
        <v>42220561</v>
      </c>
      <c r="L40" s="77">
        <v>6869000</v>
      </c>
      <c r="M40" s="79">
        <v>81621276</v>
      </c>
    </row>
    <row r="41" spans="1:13" x14ac:dyDescent="0.2">
      <c r="A41" s="50" t="s">
        <v>53</v>
      </c>
      <c r="B41" s="74" t="s">
        <v>491</v>
      </c>
      <c r="C41" s="75" t="s">
        <v>492</v>
      </c>
      <c r="D41" s="76">
        <v>2959698</v>
      </c>
      <c r="E41" s="77">
        <v>7813794</v>
      </c>
      <c r="F41" s="77">
        <v>2212472</v>
      </c>
      <c r="G41" s="77">
        <v>3131000</v>
      </c>
      <c r="H41" s="78">
        <v>16116964</v>
      </c>
      <c r="I41" s="76">
        <v>2935118</v>
      </c>
      <c r="J41" s="77">
        <v>8901007</v>
      </c>
      <c r="K41" s="77">
        <v>2085749</v>
      </c>
      <c r="L41" s="77">
        <v>3136000</v>
      </c>
      <c r="M41" s="79">
        <v>17057874</v>
      </c>
    </row>
    <row r="42" spans="1:13" x14ac:dyDescent="0.2">
      <c r="A42" s="50" t="s">
        <v>53</v>
      </c>
      <c r="B42" s="74" t="s">
        <v>493</v>
      </c>
      <c r="C42" s="75" t="s">
        <v>494</v>
      </c>
      <c r="D42" s="76">
        <v>7951428</v>
      </c>
      <c r="E42" s="77">
        <v>20386835</v>
      </c>
      <c r="F42" s="77">
        <v>6964467</v>
      </c>
      <c r="G42" s="77">
        <v>3000000</v>
      </c>
      <c r="H42" s="78">
        <v>38302730</v>
      </c>
      <c r="I42" s="76">
        <v>14728686</v>
      </c>
      <c r="J42" s="77">
        <v>36157816</v>
      </c>
      <c r="K42" s="77">
        <v>55895855</v>
      </c>
      <c r="L42" s="77">
        <v>13869000</v>
      </c>
      <c r="M42" s="79">
        <v>120651357</v>
      </c>
    </row>
    <row r="43" spans="1:13" x14ac:dyDescent="0.2">
      <c r="A43" s="50" t="s">
        <v>68</v>
      </c>
      <c r="B43" s="74" t="s">
        <v>495</v>
      </c>
      <c r="C43" s="75" t="s">
        <v>496</v>
      </c>
      <c r="D43" s="76">
        <v>0</v>
      </c>
      <c r="E43" s="77">
        <v>0</v>
      </c>
      <c r="F43" s="77">
        <v>51901207</v>
      </c>
      <c r="G43" s="77">
        <v>3073000</v>
      </c>
      <c r="H43" s="78">
        <v>54974207</v>
      </c>
      <c r="I43" s="76">
        <v>0</v>
      </c>
      <c r="J43" s="77">
        <v>0</v>
      </c>
      <c r="K43" s="77">
        <v>56006126</v>
      </c>
      <c r="L43" s="77">
        <v>1477000</v>
      </c>
      <c r="M43" s="79">
        <v>57483126</v>
      </c>
    </row>
    <row r="44" spans="1:13" ht="16.5" x14ac:dyDescent="0.3">
      <c r="A44" s="51" t="s">
        <v>0</v>
      </c>
      <c r="B44" s="80" t="s">
        <v>497</v>
      </c>
      <c r="C44" s="81" t="s">
        <v>0</v>
      </c>
      <c r="D44" s="82">
        <f t="shared" ref="D44:M44" si="4">SUM(D39:D43)</f>
        <v>231068860</v>
      </c>
      <c r="E44" s="83">
        <f t="shared" si="4"/>
        <v>372768440</v>
      </c>
      <c r="F44" s="83">
        <f t="shared" si="4"/>
        <v>205887553</v>
      </c>
      <c r="G44" s="83">
        <f t="shared" si="4"/>
        <v>48686000</v>
      </c>
      <c r="H44" s="84">
        <f t="shared" si="4"/>
        <v>858410853</v>
      </c>
      <c r="I44" s="82">
        <f t="shared" si="4"/>
        <v>235961076</v>
      </c>
      <c r="J44" s="83">
        <f t="shared" si="4"/>
        <v>1235296952</v>
      </c>
      <c r="K44" s="83">
        <f t="shared" si="4"/>
        <v>225550691</v>
      </c>
      <c r="L44" s="83">
        <f t="shared" si="4"/>
        <v>85820000</v>
      </c>
      <c r="M44" s="85">
        <f t="shared" si="4"/>
        <v>1782628719</v>
      </c>
    </row>
    <row r="45" spans="1:13" ht="16.5" x14ac:dyDescent="0.3">
      <c r="A45" s="52" t="s">
        <v>0</v>
      </c>
      <c r="B45" s="86" t="s">
        <v>498</v>
      </c>
      <c r="C45" s="87" t="s">
        <v>0</v>
      </c>
      <c r="D45" s="88">
        <f t="shared" ref="D45:M45" si="5">SUM(D9:D12,D14:D20,D22:D30,D32:D37,D39:D43)</f>
        <v>590298278</v>
      </c>
      <c r="E45" s="89">
        <f t="shared" si="5"/>
        <v>880376924</v>
      </c>
      <c r="F45" s="89">
        <f t="shared" si="5"/>
        <v>696116979</v>
      </c>
      <c r="G45" s="89">
        <f t="shared" si="5"/>
        <v>226823000</v>
      </c>
      <c r="H45" s="90">
        <f t="shared" si="5"/>
        <v>2393615181</v>
      </c>
      <c r="I45" s="88">
        <f t="shared" si="5"/>
        <v>595362655</v>
      </c>
      <c r="J45" s="89">
        <f t="shared" si="5"/>
        <v>1662575085</v>
      </c>
      <c r="K45" s="89">
        <f t="shared" si="5"/>
        <v>593344562</v>
      </c>
      <c r="L45" s="89">
        <f t="shared" si="5"/>
        <v>392114000</v>
      </c>
      <c r="M45" s="91">
        <f t="shared" si="5"/>
        <v>3243396302</v>
      </c>
    </row>
    <row r="46" spans="1:13" x14ac:dyDescent="0.2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sheetProtection password="F954" sheet="1" objects="1" scenarios="1"/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DCA42-3B50-43CA-915C-E49137CFE99A}"/>
</file>

<file path=customXml/itemProps2.xml><?xml version="1.0" encoding="utf-8"?>
<ds:datastoreItem xmlns:ds="http://schemas.openxmlformats.org/officeDocument/2006/customXml" ds:itemID="{37E8B781-AF01-4209-A76B-4334E8D3E680}"/>
</file>

<file path=customXml/itemProps3.xml><?xml version="1.0" encoding="utf-8"?>
<ds:datastoreItem xmlns:ds="http://schemas.openxmlformats.org/officeDocument/2006/customXml" ds:itemID="{AF9DA988-CEC3-46AA-AE56-F0A07C567B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2021-11-03T12:37:50Z</dcterms:created>
  <dcterms:modified xsi:type="dcterms:W3CDTF">2021-11-03T12:38:45Z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