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Y6mqlxx0Vs6strbpuFnYiFD008jL5I9jGPULtAzamCYeUHfZVTTKmdPSCYedvfJpVBSuGpaVCS94OSkwY0uIOw==" workbookSaltValue="hlJSlhlq5NuFKdDrRG02wQ==" workbookSpinCount="100000" lockStructure="1"/>
  <bookViews>
    <workbookView xWindow="480" yWindow="60" windowWidth="13280" windowHeight="7170" firstSheet="1" activeTab="11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T110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U106" i="5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T100" i="6"/>
  <c r="S100" i="6"/>
  <c r="R100" i="6"/>
  <c r="E100" i="6"/>
  <c r="U100" i="6" s="1"/>
  <c r="S99" i="6"/>
  <c r="R99" i="6"/>
  <c r="E99" i="6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0" i="7"/>
  <c r="S100" i="7"/>
  <c r="R100" i="7"/>
  <c r="E100" i="7"/>
  <c r="T100" i="7" s="1"/>
  <c r="S99" i="7"/>
  <c r="R99" i="7"/>
  <c r="E99" i="7"/>
  <c r="U99" i="7" s="1"/>
  <c r="S98" i="7"/>
  <c r="R98" i="7"/>
  <c r="E98" i="7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T104" i="8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T106" i="10"/>
  <c r="S106" i="10"/>
  <c r="R106" i="10"/>
  <c r="E106" i="10"/>
  <c r="U106" i="10" s="1"/>
  <c r="U105" i="10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T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T105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R113" i="15"/>
  <c r="Q113" i="15"/>
  <c r="P113" i="15"/>
  <c r="O113" i="15"/>
  <c r="N113" i="15"/>
  <c r="M113" i="15"/>
  <c r="S113" i="15" s="1"/>
  <c r="L113" i="15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T100" i="17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E95" i="17"/>
  <c r="E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T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T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T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T96" i="21" s="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T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T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T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T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79" i="2" s="1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79" i="10" s="1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E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A76" i="18"/>
  <c r="E83" i="19"/>
  <c r="E82" i="19"/>
  <c r="E81" i="19"/>
  <c r="E80" i="19"/>
  <c r="E79" i="19" s="1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T93" i="24" s="1"/>
  <c r="S92" i="24"/>
  <c r="R92" i="24"/>
  <c r="Q92" i="24"/>
  <c r="P92" i="24"/>
  <c r="E92" i="24"/>
  <c r="U92" i="24" s="1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S89" i="24"/>
  <c r="R89" i="24"/>
  <c r="Q89" i="24"/>
  <c r="P89" i="24"/>
  <c r="E89" i="24"/>
  <c r="T89" i="24" s="1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S72" i="24" s="1"/>
  <c r="H72" i="24"/>
  <c r="G72" i="24"/>
  <c r="F72" i="24"/>
  <c r="C72" i="24"/>
  <c r="B72" i="24"/>
  <c r="W71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W70" i="24"/>
  <c r="V70" i="24"/>
  <c r="O70" i="24"/>
  <c r="N70" i="24"/>
  <c r="M70" i="24"/>
  <c r="L70" i="24"/>
  <c r="K70" i="24"/>
  <c r="J70" i="24"/>
  <c r="I70" i="24"/>
  <c r="Q70" i="24" s="1"/>
  <c r="H70" i="24"/>
  <c r="R70" i="24" s="1"/>
  <c r="G70" i="24"/>
  <c r="F70" i="24"/>
  <c r="C70" i="24"/>
  <c r="B70" i="24"/>
  <c r="E70" i="24" s="1"/>
  <c r="T69" i="24"/>
  <c r="S69" i="24"/>
  <c r="R69" i="24"/>
  <c r="Q69" i="24"/>
  <c r="P69" i="24"/>
  <c r="E69" i="24"/>
  <c r="U69" i="24" s="1"/>
  <c r="W67" i="24"/>
  <c r="V67" i="24"/>
  <c r="O67" i="24"/>
  <c r="N67" i="24"/>
  <c r="M67" i="24"/>
  <c r="L67" i="24"/>
  <c r="K67" i="24"/>
  <c r="J67" i="24"/>
  <c r="I67" i="24"/>
  <c r="S67" i="24" s="1"/>
  <c r="H67" i="24"/>
  <c r="G67" i="24"/>
  <c r="F67" i="24"/>
  <c r="C67" i="24"/>
  <c r="B67" i="24"/>
  <c r="W66" i="24"/>
  <c r="V66" i="24"/>
  <c r="O66" i="24"/>
  <c r="N66" i="24"/>
  <c r="M66" i="24"/>
  <c r="L66" i="24"/>
  <c r="K66" i="24"/>
  <c r="J66" i="24"/>
  <c r="R66" i="24" s="1"/>
  <c r="I66" i="24"/>
  <c r="S66" i="24" s="1"/>
  <c r="H66" i="24"/>
  <c r="G66" i="24"/>
  <c r="F66" i="24"/>
  <c r="C66" i="24"/>
  <c r="B66" i="24"/>
  <c r="E66" i="24" s="1"/>
  <c r="S65" i="24"/>
  <c r="R65" i="24"/>
  <c r="Q65" i="24"/>
  <c r="P65" i="24"/>
  <c r="E65" i="24"/>
  <c r="T65" i="24" s="1"/>
  <c r="T64" i="24"/>
  <c r="S64" i="24"/>
  <c r="R64" i="24"/>
  <c r="Q64" i="24"/>
  <c r="P64" i="24"/>
  <c r="E64" i="24"/>
  <c r="U64" i="24" s="1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U61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J53" i="24"/>
  <c r="I53" i="24"/>
  <c r="S53" i="24" s="1"/>
  <c r="H53" i="24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U45" i="24" s="1"/>
  <c r="U44" i="24"/>
  <c r="S44" i="24"/>
  <c r="R44" i="24"/>
  <c r="Q44" i="24"/>
  <c r="P44" i="24"/>
  <c r="E44" i="24"/>
  <c r="T44" i="24" s="1"/>
  <c r="U43" i="24"/>
  <c r="T43" i="24"/>
  <c r="S43" i="24"/>
  <c r="R43" i="24"/>
  <c r="Q43" i="24"/>
  <c r="P43" i="24"/>
  <c r="E43" i="24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J40" i="24"/>
  <c r="I40" i="24"/>
  <c r="H40" i="24"/>
  <c r="R40" i="24" s="1"/>
  <c r="G40" i="24"/>
  <c r="F40" i="24"/>
  <c r="C40" i="24"/>
  <c r="E40" i="24" s="1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T38" i="24" s="1"/>
  <c r="S37" i="24"/>
  <c r="R37" i="24"/>
  <c r="Q37" i="24"/>
  <c r="P37" i="24"/>
  <c r="E37" i="24"/>
  <c r="T37" i="24" s="1"/>
  <c r="S36" i="24"/>
  <c r="R36" i="24"/>
  <c r="Q36" i="24"/>
  <c r="U36" i="24" s="1"/>
  <c r="P36" i="24"/>
  <c r="T36" i="24" s="1"/>
  <c r="E36" i="24"/>
  <c r="S35" i="24"/>
  <c r="R35" i="24"/>
  <c r="Q35" i="24"/>
  <c r="P35" i="24"/>
  <c r="E35" i="24"/>
  <c r="W33" i="24"/>
  <c r="V33" i="24"/>
  <c r="O33" i="24"/>
  <c r="N33" i="24"/>
  <c r="M33" i="24"/>
  <c r="L33" i="24"/>
  <c r="K33" i="24"/>
  <c r="J33" i="24"/>
  <c r="I33" i="24"/>
  <c r="H33" i="24"/>
  <c r="P33" i="24" s="1"/>
  <c r="G33" i="24"/>
  <c r="F33" i="24"/>
  <c r="C33" i="24"/>
  <c r="B33" i="24"/>
  <c r="S32" i="24"/>
  <c r="R32" i="24"/>
  <c r="Q32" i="24"/>
  <c r="P32" i="24"/>
  <c r="E32" i="24"/>
  <c r="T32" i="24" s="1"/>
  <c r="W30" i="24"/>
  <c r="V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E30" i="24" s="1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U27" i="24"/>
  <c r="S27" i="24"/>
  <c r="R27" i="24"/>
  <c r="Q27" i="24"/>
  <c r="P27" i="24"/>
  <c r="E27" i="24"/>
  <c r="T27" i="24" s="1"/>
  <c r="U26" i="24"/>
  <c r="T26" i="24"/>
  <c r="S26" i="24"/>
  <c r="R26" i="24"/>
  <c r="Q26" i="24"/>
  <c r="P26" i="24"/>
  <c r="E26" i="24"/>
  <c r="W24" i="24"/>
  <c r="V24" i="24"/>
  <c r="S24" i="24"/>
  <c r="O24" i="24"/>
  <c r="N24" i="24"/>
  <c r="M24" i="24"/>
  <c r="L24" i="24"/>
  <c r="K24" i="24"/>
  <c r="J24" i="24"/>
  <c r="I24" i="24"/>
  <c r="Q24" i="24" s="1"/>
  <c r="H24" i="24"/>
  <c r="G24" i="24"/>
  <c r="F24" i="24"/>
  <c r="C24" i="24"/>
  <c r="B24" i="24"/>
  <c r="E24" i="24" s="1"/>
  <c r="S23" i="24"/>
  <c r="R23" i="24"/>
  <c r="Q23" i="24"/>
  <c r="P23" i="24"/>
  <c r="E23" i="24"/>
  <c r="T23" i="24" s="1"/>
  <c r="U22" i="24"/>
  <c r="S22" i="24"/>
  <c r="R22" i="24"/>
  <c r="Q22" i="24"/>
  <c r="P22" i="24"/>
  <c r="E22" i="24"/>
  <c r="T22" i="24" s="1"/>
  <c r="U21" i="24"/>
  <c r="T21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T19" i="24" s="1"/>
  <c r="U18" i="24"/>
  <c r="S18" i="24"/>
  <c r="R18" i="24"/>
  <c r="Q18" i="24"/>
  <c r="P18" i="24"/>
  <c r="E18" i="24"/>
  <c r="T18" i="24" s="1"/>
  <c r="W16" i="24"/>
  <c r="V16" i="24"/>
  <c r="O16" i="24"/>
  <c r="N16" i="24"/>
  <c r="M16" i="24"/>
  <c r="L16" i="24"/>
  <c r="K16" i="24"/>
  <c r="J16" i="24"/>
  <c r="I16" i="24"/>
  <c r="Q16" i="24" s="1"/>
  <c r="H16" i="24"/>
  <c r="R16" i="24" s="1"/>
  <c r="G16" i="24"/>
  <c r="F16" i="24"/>
  <c r="C16" i="24"/>
  <c r="B16" i="24"/>
  <c r="S15" i="24"/>
  <c r="R15" i="24"/>
  <c r="Q15" i="24"/>
  <c r="P15" i="24"/>
  <c r="E15" i="24"/>
  <c r="U15" i="24" s="1"/>
  <c r="S14" i="24"/>
  <c r="R14" i="24"/>
  <c r="Q14" i="24"/>
  <c r="P14" i="24"/>
  <c r="E14" i="24"/>
  <c r="S13" i="24"/>
  <c r="R13" i="24"/>
  <c r="Q13" i="24"/>
  <c r="U13" i="24" s="1"/>
  <c r="P13" i="24"/>
  <c r="E13" i="24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T10" i="24" s="1"/>
  <c r="S9" i="24"/>
  <c r="R9" i="24"/>
  <c r="Q9" i="24"/>
  <c r="U9" i="24" s="1"/>
  <c r="P9" i="24"/>
  <c r="E9" i="24"/>
  <c r="U93" i="23"/>
  <c r="S93" i="23"/>
  <c r="R93" i="23"/>
  <c r="Q93" i="23"/>
  <c r="P93" i="23"/>
  <c r="E93" i="23"/>
  <c r="T93" i="23" s="1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U86" i="23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Q72" i="23" s="1"/>
  <c r="H72" i="23"/>
  <c r="G72" i="23"/>
  <c r="F72" i="23"/>
  <c r="C72" i="23"/>
  <c r="E72" i="23" s="1"/>
  <c r="B72" i="23"/>
  <c r="W71" i="23"/>
  <c r="V71" i="23"/>
  <c r="O71" i="23"/>
  <c r="N71" i="23"/>
  <c r="M71" i="23"/>
  <c r="L71" i="23"/>
  <c r="K71" i="23"/>
  <c r="S71" i="23" s="1"/>
  <c r="J71" i="23"/>
  <c r="I71" i="23"/>
  <c r="H71" i="23"/>
  <c r="G71" i="23"/>
  <c r="F71" i="23"/>
  <c r="C71" i="23"/>
  <c r="B71" i="23"/>
  <c r="W70" i="23"/>
  <c r="V70" i="23"/>
  <c r="O70" i="23"/>
  <c r="N70" i="23"/>
  <c r="M70" i="23"/>
  <c r="L70" i="23"/>
  <c r="K70" i="23"/>
  <c r="S70" i="23" s="1"/>
  <c r="J70" i="23"/>
  <c r="R70" i="23" s="1"/>
  <c r="I70" i="23"/>
  <c r="H70" i="23"/>
  <c r="G70" i="23"/>
  <c r="F70" i="23"/>
  <c r="C70" i="23"/>
  <c r="B70" i="23"/>
  <c r="S69" i="23"/>
  <c r="R69" i="23"/>
  <c r="Q69" i="23"/>
  <c r="U69" i="23" s="1"/>
  <c r="P69" i="23"/>
  <c r="E69" i="23"/>
  <c r="W67" i="23"/>
  <c r="V67" i="23"/>
  <c r="O67" i="23"/>
  <c r="N67" i="23"/>
  <c r="M67" i="23"/>
  <c r="L67" i="23"/>
  <c r="K67" i="23"/>
  <c r="J67" i="23"/>
  <c r="I67" i="23"/>
  <c r="Q67" i="23" s="1"/>
  <c r="H67" i="23"/>
  <c r="R67" i="23" s="1"/>
  <c r="G67" i="23"/>
  <c r="F67" i="23"/>
  <c r="C67" i="23"/>
  <c r="B67" i="23"/>
  <c r="W66" i="23"/>
  <c r="V66" i="23"/>
  <c r="S66" i="23"/>
  <c r="O66" i="23"/>
  <c r="N66" i="23"/>
  <c r="M66" i="23"/>
  <c r="L66" i="23"/>
  <c r="K66" i="23"/>
  <c r="J66" i="23"/>
  <c r="I66" i="23"/>
  <c r="H66" i="23"/>
  <c r="G66" i="23"/>
  <c r="F66" i="23"/>
  <c r="C66" i="23"/>
  <c r="B66" i="23"/>
  <c r="S65" i="23"/>
  <c r="R65" i="23"/>
  <c r="Q65" i="23"/>
  <c r="P65" i="23"/>
  <c r="E65" i="23"/>
  <c r="T65" i="23" s="1"/>
  <c r="U64" i="23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Q59" i="23" s="1"/>
  <c r="H59" i="23"/>
  <c r="R59" i="23" s="1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S56" i="23"/>
  <c r="R56" i="23"/>
  <c r="Q56" i="23"/>
  <c r="P56" i="23"/>
  <c r="E56" i="23"/>
  <c r="T56" i="23" s="1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T52" i="23" s="1"/>
  <c r="S51" i="23"/>
  <c r="R51" i="23"/>
  <c r="Q51" i="23"/>
  <c r="U51" i="23" s="1"/>
  <c r="P51" i="23"/>
  <c r="E51" i="23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S47" i="23"/>
  <c r="R47" i="23"/>
  <c r="Q47" i="23"/>
  <c r="P47" i="23"/>
  <c r="E47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T43" i="23" s="1"/>
  <c r="U42" i="23"/>
  <c r="S42" i="23"/>
  <c r="R42" i="23"/>
  <c r="Q42" i="23"/>
  <c r="P42" i="23"/>
  <c r="E42" i="23"/>
  <c r="T42" i="23" s="1"/>
  <c r="W40" i="23"/>
  <c r="V40" i="23"/>
  <c r="O40" i="23"/>
  <c r="N40" i="23"/>
  <c r="M40" i="23"/>
  <c r="L40" i="23"/>
  <c r="K40" i="23"/>
  <c r="J40" i="23"/>
  <c r="I40" i="23"/>
  <c r="Q40" i="23" s="1"/>
  <c r="H40" i="23"/>
  <c r="P40" i="23" s="1"/>
  <c r="G40" i="23"/>
  <c r="F40" i="23"/>
  <c r="C40" i="23"/>
  <c r="B40" i="23"/>
  <c r="E40" i="23" s="1"/>
  <c r="S39" i="23"/>
  <c r="R39" i="23"/>
  <c r="Q39" i="23"/>
  <c r="P39" i="23"/>
  <c r="E39" i="23"/>
  <c r="T39" i="23" s="1"/>
  <c r="S38" i="23"/>
  <c r="R38" i="23"/>
  <c r="Q38" i="23"/>
  <c r="P38" i="23"/>
  <c r="E38" i="23"/>
  <c r="T38" i="23" s="1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S35" i="23"/>
  <c r="R35" i="23"/>
  <c r="Q35" i="23"/>
  <c r="P35" i="23"/>
  <c r="E35" i="23"/>
  <c r="U35" i="23" s="1"/>
  <c r="W33" i="23"/>
  <c r="V33" i="23"/>
  <c r="O33" i="23"/>
  <c r="N33" i="23"/>
  <c r="M33" i="23"/>
  <c r="L33" i="23"/>
  <c r="K33" i="23"/>
  <c r="J33" i="23"/>
  <c r="I33" i="23"/>
  <c r="S33" i="23" s="1"/>
  <c r="H33" i="23"/>
  <c r="G33" i="23"/>
  <c r="F33" i="23"/>
  <c r="C33" i="23"/>
  <c r="B33" i="23"/>
  <c r="E33" i="23" s="1"/>
  <c r="S32" i="23"/>
  <c r="R32" i="23"/>
  <c r="Q32" i="23"/>
  <c r="P32" i="23"/>
  <c r="E32" i="23"/>
  <c r="W30" i="23"/>
  <c r="V30" i="23"/>
  <c r="S30" i="23"/>
  <c r="O30" i="23"/>
  <c r="N30" i="23"/>
  <c r="M30" i="23"/>
  <c r="L30" i="23"/>
  <c r="K30" i="23"/>
  <c r="J30" i="23"/>
  <c r="I30" i="23"/>
  <c r="Q30" i="23" s="1"/>
  <c r="H30" i="23"/>
  <c r="P30" i="23" s="1"/>
  <c r="G30" i="23"/>
  <c r="F30" i="23"/>
  <c r="C30" i="23"/>
  <c r="B30" i="23"/>
  <c r="E30" i="23" s="1"/>
  <c r="S29" i="23"/>
  <c r="R29" i="23"/>
  <c r="Q29" i="23"/>
  <c r="P29" i="23"/>
  <c r="E29" i="23"/>
  <c r="T29" i="23" s="1"/>
  <c r="S28" i="23"/>
  <c r="R28" i="23"/>
  <c r="Q28" i="23"/>
  <c r="P28" i="23"/>
  <c r="E28" i="23"/>
  <c r="T28" i="23" s="1"/>
  <c r="S27" i="23"/>
  <c r="R27" i="23"/>
  <c r="Q27" i="23"/>
  <c r="P27" i="23"/>
  <c r="E27" i="23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J24" i="23"/>
  <c r="I24" i="23"/>
  <c r="Q24" i="23" s="1"/>
  <c r="H24" i="23"/>
  <c r="P24" i="23" s="1"/>
  <c r="G24" i="23"/>
  <c r="F24" i="23"/>
  <c r="C24" i="23"/>
  <c r="B24" i="23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T20" i="23" s="1"/>
  <c r="S19" i="23"/>
  <c r="R19" i="23"/>
  <c r="Q19" i="23"/>
  <c r="P19" i="23"/>
  <c r="E19" i="23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J16" i="23"/>
  <c r="I16" i="23"/>
  <c r="Q16" i="23" s="1"/>
  <c r="H16" i="23"/>
  <c r="G16" i="23"/>
  <c r="F16" i="23"/>
  <c r="C16" i="23"/>
  <c r="B16" i="23"/>
  <c r="E16" i="23" s="1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T11" i="23" s="1"/>
  <c r="S10" i="23"/>
  <c r="R10" i="23"/>
  <c r="Q10" i="23"/>
  <c r="P10" i="23"/>
  <c r="E10" i="23"/>
  <c r="T10" i="23" s="1"/>
  <c r="U9" i="23"/>
  <c r="T9" i="23"/>
  <c r="S9" i="23"/>
  <c r="R9" i="23"/>
  <c r="Q9" i="23"/>
  <c r="P9" i="23"/>
  <c r="E9" i="23"/>
  <c r="S93" i="22"/>
  <c r="R93" i="22"/>
  <c r="Q93" i="22"/>
  <c r="P93" i="22"/>
  <c r="E93" i="22"/>
  <c r="U93" i="22" s="1"/>
  <c r="S92" i="22"/>
  <c r="R92" i="22"/>
  <c r="Q92" i="22"/>
  <c r="P92" i="22"/>
  <c r="E92" i="22"/>
  <c r="T92" i="22" s="1"/>
  <c r="U91" i="22"/>
  <c r="S91" i="22"/>
  <c r="R91" i="22"/>
  <c r="Q91" i="22"/>
  <c r="P91" i="22"/>
  <c r="E91" i="22"/>
  <c r="T91" i="22" s="1"/>
  <c r="U90" i="22"/>
  <c r="T90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T88" i="22" s="1"/>
  <c r="U87" i="22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W71" i="22"/>
  <c r="V71" i="22"/>
  <c r="S71" i="22"/>
  <c r="O71" i="22"/>
  <c r="N71" i="22"/>
  <c r="M71" i="22"/>
  <c r="L71" i="22"/>
  <c r="K71" i="22"/>
  <c r="J71" i="22"/>
  <c r="I71" i="22"/>
  <c r="H71" i="22"/>
  <c r="G71" i="22"/>
  <c r="F71" i="22"/>
  <c r="C71" i="22"/>
  <c r="B71" i="22"/>
  <c r="E71" i="22" s="1"/>
  <c r="W70" i="22"/>
  <c r="V70" i="22"/>
  <c r="O70" i="22"/>
  <c r="N70" i="22"/>
  <c r="M70" i="22"/>
  <c r="L70" i="22"/>
  <c r="K70" i="22"/>
  <c r="J70" i="22"/>
  <c r="R70" i="22" s="1"/>
  <c r="I70" i="22"/>
  <c r="S70" i="22" s="1"/>
  <c r="H70" i="22"/>
  <c r="G70" i="22"/>
  <c r="F70" i="22"/>
  <c r="C70" i="22"/>
  <c r="B70" i="22"/>
  <c r="E70" i="22" s="1"/>
  <c r="S69" i="22"/>
  <c r="R69" i="22"/>
  <c r="Q69" i="22"/>
  <c r="P69" i="22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Q66" i="22" s="1"/>
  <c r="H66" i="22"/>
  <c r="G66" i="22"/>
  <c r="F66" i="22"/>
  <c r="C66" i="22"/>
  <c r="B66" i="22"/>
  <c r="S65" i="22"/>
  <c r="R65" i="22"/>
  <c r="Q65" i="22"/>
  <c r="P65" i="22"/>
  <c r="E65" i="22"/>
  <c r="S64" i="22"/>
  <c r="R64" i="22"/>
  <c r="Q64" i="22"/>
  <c r="P64" i="22"/>
  <c r="E64" i="22"/>
  <c r="U64" i="22" s="1"/>
  <c r="S63" i="22"/>
  <c r="R63" i="22"/>
  <c r="Q63" i="22"/>
  <c r="P63" i="22"/>
  <c r="E63" i="22"/>
  <c r="S62" i="22"/>
  <c r="R62" i="22"/>
  <c r="Q62" i="22"/>
  <c r="P62" i="22"/>
  <c r="E62" i="22"/>
  <c r="T62" i="22" s="1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B59" i="22"/>
  <c r="S58" i="22"/>
  <c r="R58" i="22"/>
  <c r="Q58" i="22"/>
  <c r="P58" i="22"/>
  <c r="E58" i="22"/>
  <c r="S57" i="22"/>
  <c r="R57" i="22"/>
  <c r="Q57" i="22"/>
  <c r="P57" i="22"/>
  <c r="E57" i="22"/>
  <c r="T57" i="22" s="1"/>
  <c r="S56" i="22"/>
  <c r="R56" i="22"/>
  <c r="Q56" i="22"/>
  <c r="P56" i="22"/>
  <c r="E56" i="22"/>
  <c r="T56" i="22" s="1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J53" i="22"/>
  <c r="I53" i="22"/>
  <c r="S53" i="22" s="1"/>
  <c r="H53" i="22"/>
  <c r="G53" i="22"/>
  <c r="F53" i="22"/>
  <c r="C53" i="22"/>
  <c r="B53" i="22"/>
  <c r="S52" i="22"/>
  <c r="R52" i="22"/>
  <c r="Q52" i="22"/>
  <c r="P52" i="22"/>
  <c r="E52" i="22"/>
  <c r="T52" i="22" s="1"/>
  <c r="S51" i="22"/>
  <c r="R51" i="22"/>
  <c r="Q51" i="22"/>
  <c r="U51" i="22" s="1"/>
  <c r="P51" i="22"/>
  <c r="T51" i="22" s="1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U48" i="22"/>
  <c r="S48" i="22"/>
  <c r="R48" i="22"/>
  <c r="Q48" i="22"/>
  <c r="P48" i="22"/>
  <c r="E48" i="22"/>
  <c r="T48" i="22" s="1"/>
  <c r="U47" i="22"/>
  <c r="T47" i="22"/>
  <c r="S47" i="22"/>
  <c r="R47" i="22"/>
  <c r="Q47" i="22"/>
  <c r="P47" i="22"/>
  <c r="E47" i="22"/>
  <c r="S46" i="22"/>
  <c r="R46" i="22"/>
  <c r="Q46" i="22"/>
  <c r="P46" i="22"/>
  <c r="E46" i="22"/>
  <c r="T46" i="22" s="1"/>
  <c r="S45" i="22"/>
  <c r="R45" i="22"/>
  <c r="Q45" i="22"/>
  <c r="P45" i="22"/>
  <c r="E45" i="22"/>
  <c r="U45" i="22" s="1"/>
  <c r="S44" i="22"/>
  <c r="R44" i="22"/>
  <c r="Q44" i="22"/>
  <c r="P44" i="22"/>
  <c r="E44" i="22"/>
  <c r="T43" i="22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W40" i="22"/>
  <c r="V40" i="22"/>
  <c r="S40" i="22"/>
  <c r="O40" i="22"/>
  <c r="N40" i="22"/>
  <c r="M40" i="22"/>
  <c r="L40" i="22"/>
  <c r="K40" i="22"/>
  <c r="J40" i="22"/>
  <c r="I40" i="22"/>
  <c r="H40" i="22"/>
  <c r="G40" i="22"/>
  <c r="F40" i="22"/>
  <c r="C40" i="22"/>
  <c r="B40" i="22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U37" i="22"/>
  <c r="T37" i="22"/>
  <c r="S37" i="22"/>
  <c r="R37" i="22"/>
  <c r="Q37" i="22"/>
  <c r="P37" i="22"/>
  <c r="E37" i="22"/>
  <c r="S36" i="22"/>
  <c r="R36" i="22"/>
  <c r="Q36" i="22"/>
  <c r="P36" i="22"/>
  <c r="E36" i="22"/>
  <c r="U36" i="22" s="1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J33" i="22"/>
  <c r="R33" i="22" s="1"/>
  <c r="I33" i="22"/>
  <c r="S33" i="22" s="1"/>
  <c r="H33" i="22"/>
  <c r="G33" i="22"/>
  <c r="F33" i="22"/>
  <c r="E33" i="22"/>
  <c r="C33" i="22"/>
  <c r="B33" i="22"/>
  <c r="S32" i="22"/>
  <c r="R32" i="22"/>
  <c r="Q32" i="22"/>
  <c r="U32" i="22" s="1"/>
  <c r="P32" i="22"/>
  <c r="T32" i="22" s="1"/>
  <c r="E32" i="22"/>
  <c r="W30" i="22"/>
  <c r="V30" i="22"/>
  <c r="O30" i="22"/>
  <c r="N30" i="22"/>
  <c r="M30" i="22"/>
  <c r="L30" i="22"/>
  <c r="K30" i="22"/>
  <c r="J30" i="22"/>
  <c r="I30" i="22"/>
  <c r="S30" i="22" s="1"/>
  <c r="H30" i="22"/>
  <c r="G30" i="22"/>
  <c r="F30" i="22"/>
  <c r="C30" i="22"/>
  <c r="B30" i="22"/>
  <c r="S29" i="22"/>
  <c r="R29" i="22"/>
  <c r="Q29" i="22"/>
  <c r="P29" i="22"/>
  <c r="E29" i="22"/>
  <c r="T29" i="22" s="1"/>
  <c r="U28" i="22"/>
  <c r="T28" i="22"/>
  <c r="S28" i="22"/>
  <c r="R28" i="22"/>
  <c r="Q28" i="22"/>
  <c r="P28" i="22"/>
  <c r="E28" i="22"/>
  <c r="U27" i="22"/>
  <c r="T27" i="22"/>
  <c r="S27" i="22"/>
  <c r="R27" i="22"/>
  <c r="Q27" i="22"/>
  <c r="P27" i="22"/>
  <c r="E27" i="22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J24" i="22"/>
  <c r="I24" i="22"/>
  <c r="H24" i="22"/>
  <c r="G24" i="22"/>
  <c r="F24" i="22"/>
  <c r="C24" i="22"/>
  <c r="B24" i="22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S19" i="22"/>
  <c r="R19" i="22"/>
  <c r="Q19" i="22"/>
  <c r="P19" i="22"/>
  <c r="E19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I16" i="22"/>
  <c r="S16" i="22" s="1"/>
  <c r="H16" i="22"/>
  <c r="G16" i="22"/>
  <c r="F16" i="22"/>
  <c r="C16" i="22"/>
  <c r="B16" i="22"/>
  <c r="E16" i="22" s="1"/>
  <c r="U15" i="22"/>
  <c r="S15" i="22"/>
  <c r="R15" i="22"/>
  <c r="Q15" i="22"/>
  <c r="P15" i="22"/>
  <c r="E15" i="22"/>
  <c r="T15" i="22" s="1"/>
  <c r="T14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S93" i="21"/>
  <c r="R93" i="21"/>
  <c r="Q93" i="21"/>
  <c r="P93" i="21"/>
  <c r="E93" i="21"/>
  <c r="U93" i="21" s="1"/>
  <c r="S92" i="21"/>
  <c r="R92" i="21"/>
  <c r="Q92" i="21"/>
  <c r="P92" i="21"/>
  <c r="E92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T88" i="21" s="1"/>
  <c r="S87" i="21"/>
  <c r="R87" i="21"/>
  <c r="Q87" i="21"/>
  <c r="P87" i="21"/>
  <c r="E87" i="21"/>
  <c r="T87" i="21" s="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H72" i="21"/>
  <c r="P72" i="21" s="1"/>
  <c r="G72" i="21"/>
  <c r="F72" i="21"/>
  <c r="C72" i="21"/>
  <c r="B72" i="21"/>
  <c r="W71" i="21"/>
  <c r="V71" i="21"/>
  <c r="O71" i="21"/>
  <c r="N71" i="21"/>
  <c r="M71" i="21"/>
  <c r="L71" i="21"/>
  <c r="K71" i="21"/>
  <c r="J71" i="21"/>
  <c r="R71" i="21" s="1"/>
  <c r="I71" i="21"/>
  <c r="H71" i="2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B70" i="2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P67" i="21" s="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E66" i="21" s="1"/>
  <c r="B66" i="2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Q59" i="21" s="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E53" i="21" s="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T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4" i="21"/>
  <c r="T44" i="21"/>
  <c r="S44" i="21"/>
  <c r="R44" i="21"/>
  <c r="Q44" i="21"/>
  <c r="P44" i="21"/>
  <c r="E44" i="21"/>
  <c r="S43" i="21"/>
  <c r="R43" i="21"/>
  <c r="Q43" i="2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H40" i="21"/>
  <c r="G40" i="21"/>
  <c r="F40" i="21"/>
  <c r="C40" i="21"/>
  <c r="B40" i="21"/>
  <c r="E40" i="21" s="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U35" i="21" s="1"/>
  <c r="P35" i="21"/>
  <c r="T35" i="21" s="1"/>
  <c r="E35" i="21"/>
  <c r="W33" i="21"/>
  <c r="V33" i="21"/>
  <c r="O33" i="21"/>
  <c r="N33" i="21"/>
  <c r="M33" i="21"/>
  <c r="L33" i="21"/>
  <c r="K33" i="21"/>
  <c r="S33" i="21" s="1"/>
  <c r="J33" i="21"/>
  <c r="I33" i="21"/>
  <c r="H33" i="21"/>
  <c r="R33" i="21" s="1"/>
  <c r="G33" i="21"/>
  <c r="F33" i="21"/>
  <c r="C33" i="21"/>
  <c r="B33" i="21"/>
  <c r="E33" i="21" s="1"/>
  <c r="S32" i="21"/>
  <c r="R32" i="21"/>
  <c r="Q32" i="21"/>
  <c r="P32" i="21"/>
  <c r="E32" i="21"/>
  <c r="U32" i="21" s="1"/>
  <c r="W30" i="21"/>
  <c r="V30" i="21"/>
  <c r="O30" i="21"/>
  <c r="N30" i="21"/>
  <c r="M30" i="21"/>
  <c r="L30" i="21"/>
  <c r="K30" i="21"/>
  <c r="J30" i="21"/>
  <c r="I30" i="21"/>
  <c r="S30" i="21" s="1"/>
  <c r="H30" i="21"/>
  <c r="P30" i="21" s="1"/>
  <c r="G30" i="21"/>
  <c r="F30" i="21"/>
  <c r="C30" i="21"/>
  <c r="B30" i="21"/>
  <c r="E30" i="21" s="1"/>
  <c r="U29" i="21"/>
  <c r="T29" i="21"/>
  <c r="S29" i="21"/>
  <c r="R29" i="21"/>
  <c r="Q29" i="21"/>
  <c r="P29" i="21"/>
  <c r="E29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U26" i="21"/>
  <c r="T26" i="21"/>
  <c r="S26" i="21"/>
  <c r="R26" i="21"/>
  <c r="Q26" i="21"/>
  <c r="P26" i="21"/>
  <c r="E26" i="21"/>
  <c r="W24" i="21"/>
  <c r="V24" i="21"/>
  <c r="O24" i="21"/>
  <c r="N24" i="21"/>
  <c r="M24" i="21"/>
  <c r="L24" i="21"/>
  <c r="K24" i="21"/>
  <c r="J24" i="21"/>
  <c r="I24" i="21"/>
  <c r="S24" i="21" s="1"/>
  <c r="H24" i="21"/>
  <c r="R24" i="21" s="1"/>
  <c r="G24" i="21"/>
  <c r="F24" i="21"/>
  <c r="C24" i="21"/>
  <c r="E24" i="21" s="1"/>
  <c r="B24" i="21"/>
  <c r="S23" i="21"/>
  <c r="R23" i="21"/>
  <c r="Q23" i="21"/>
  <c r="P23" i="21"/>
  <c r="E23" i="21"/>
  <c r="U23" i="21" s="1"/>
  <c r="S22" i="21"/>
  <c r="R22" i="21"/>
  <c r="Q22" i="21"/>
  <c r="P22" i="21"/>
  <c r="E22" i="21"/>
  <c r="U22" i="21" s="1"/>
  <c r="U21" i="21"/>
  <c r="T21" i="21"/>
  <c r="S21" i="21"/>
  <c r="R21" i="21"/>
  <c r="Q21" i="21"/>
  <c r="P21" i="21"/>
  <c r="E21" i="21"/>
  <c r="U20" i="21"/>
  <c r="T20" i="2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J16" i="21"/>
  <c r="I16" i="21"/>
  <c r="S16" i="21" s="1"/>
  <c r="H16" i="21"/>
  <c r="P16" i="21" s="1"/>
  <c r="G16" i="21"/>
  <c r="F16" i="21"/>
  <c r="C16" i="21"/>
  <c r="B16" i="21"/>
  <c r="E16" i="21" s="1"/>
  <c r="U15" i="21"/>
  <c r="T15" i="21"/>
  <c r="S15" i="21"/>
  <c r="R15" i="21"/>
  <c r="Q15" i="21"/>
  <c r="P15" i="21"/>
  <c r="E15" i="21"/>
  <c r="S14" i="21"/>
  <c r="R14" i="21"/>
  <c r="Q14" i="21"/>
  <c r="P14" i="21"/>
  <c r="E14" i="21"/>
  <c r="U14" i="21" s="1"/>
  <c r="S13" i="21"/>
  <c r="R13" i="21"/>
  <c r="Q13" i="21"/>
  <c r="P13" i="21"/>
  <c r="E13" i="21"/>
  <c r="U13" i="21" s="1"/>
  <c r="U12" i="21"/>
  <c r="T12" i="21"/>
  <c r="S12" i="21"/>
  <c r="R12" i="21"/>
  <c r="Q12" i="21"/>
  <c r="P12" i="21"/>
  <c r="E12" i="21"/>
  <c r="U11" i="21"/>
  <c r="T11" i="21"/>
  <c r="S11" i="21"/>
  <c r="R11" i="21"/>
  <c r="Q11" i="21"/>
  <c r="P11" i="21"/>
  <c r="E11" i="21"/>
  <c r="S10" i="21"/>
  <c r="R10" i="21"/>
  <c r="Q10" i="21"/>
  <c r="P10" i="21"/>
  <c r="E10" i="21"/>
  <c r="U10" i="21" s="1"/>
  <c r="S9" i="21"/>
  <c r="R9" i="21"/>
  <c r="Q9" i="21"/>
  <c r="P9" i="21"/>
  <c r="E9" i="21"/>
  <c r="U93" i="20"/>
  <c r="T93" i="20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U89" i="20"/>
  <c r="T89" i="20"/>
  <c r="S89" i="20"/>
  <c r="R89" i="20"/>
  <c r="Q89" i="20"/>
  <c r="P89" i="20"/>
  <c r="E89" i="20"/>
  <c r="T88" i="20"/>
  <c r="S88" i="20"/>
  <c r="R88" i="20"/>
  <c r="Q88" i="20"/>
  <c r="P88" i="20"/>
  <c r="E88" i="20"/>
  <c r="U88" i="20" s="1"/>
  <c r="S87" i="20"/>
  <c r="R87" i="20"/>
  <c r="Q87" i="20"/>
  <c r="P87" i="20"/>
  <c r="E87" i="20"/>
  <c r="U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S72" i="20" s="1"/>
  <c r="H72" i="20"/>
  <c r="P72" i="20" s="1"/>
  <c r="G72" i="20"/>
  <c r="F72" i="20"/>
  <c r="C72" i="20"/>
  <c r="B72" i="20"/>
  <c r="E72" i="20" s="1"/>
  <c r="W71" i="20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C71" i="20"/>
  <c r="E71" i="20" s="1"/>
  <c r="B71" i="20"/>
  <c r="W70" i="20"/>
  <c r="V70" i="20"/>
  <c r="O70" i="20"/>
  <c r="N70" i="20"/>
  <c r="M70" i="20"/>
  <c r="L70" i="20"/>
  <c r="K70" i="20"/>
  <c r="J70" i="20"/>
  <c r="I70" i="20"/>
  <c r="Q70" i="20" s="1"/>
  <c r="H70" i="20"/>
  <c r="G70" i="20"/>
  <c r="F70" i="20"/>
  <c r="C70" i="20"/>
  <c r="B70" i="20"/>
  <c r="E70" i="20" s="1"/>
  <c r="S69" i="20"/>
  <c r="R69" i="20"/>
  <c r="Q69" i="20"/>
  <c r="P69" i="20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P67" i="20" s="1"/>
  <c r="G67" i="20"/>
  <c r="F67" i="20"/>
  <c r="C67" i="20"/>
  <c r="B67" i="20"/>
  <c r="E67" i="20" s="1"/>
  <c r="W66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E66" i="20" s="1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T63" i="20" s="1"/>
  <c r="S62" i="20"/>
  <c r="R62" i="20"/>
  <c r="Q62" i="20"/>
  <c r="P62" i="20"/>
  <c r="E62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U56" i="20" s="1"/>
  <c r="S55" i="20"/>
  <c r="R55" i="20"/>
  <c r="Q55" i="20"/>
  <c r="P55" i="20"/>
  <c r="E55" i="20"/>
  <c r="T55" i="20" s="1"/>
  <c r="W53" i="20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T46" i="20" s="1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W40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E40" i="20" s="1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U37" i="20"/>
  <c r="S37" i="20"/>
  <c r="R37" i="20"/>
  <c r="Q37" i="20"/>
  <c r="P37" i="20"/>
  <c r="E37" i="20"/>
  <c r="T37" i="20" s="1"/>
  <c r="S36" i="20"/>
  <c r="R36" i="20"/>
  <c r="Q36" i="20"/>
  <c r="U36" i="20" s="1"/>
  <c r="P36" i="20"/>
  <c r="T36" i="20" s="1"/>
  <c r="E36" i="20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R33" i="20" s="1"/>
  <c r="I33" i="20"/>
  <c r="H33" i="20"/>
  <c r="G33" i="20"/>
  <c r="F33" i="20"/>
  <c r="C33" i="20"/>
  <c r="B33" i="20"/>
  <c r="E33" i="20" s="1"/>
  <c r="S32" i="20"/>
  <c r="R32" i="20"/>
  <c r="Q32" i="20"/>
  <c r="U32" i="20" s="1"/>
  <c r="P32" i="20"/>
  <c r="E32" i="20"/>
  <c r="T32" i="20" s="1"/>
  <c r="W30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S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E24" i="20" s="1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W16" i="20"/>
  <c r="V16" i="20"/>
  <c r="O16" i="20"/>
  <c r="N16" i="20"/>
  <c r="M16" i="20"/>
  <c r="L16" i="20"/>
  <c r="K16" i="20"/>
  <c r="J16" i="20"/>
  <c r="I16" i="20"/>
  <c r="S16" i="20" s="1"/>
  <c r="H16" i="20"/>
  <c r="G16" i="20"/>
  <c r="F16" i="20"/>
  <c r="C16" i="20"/>
  <c r="B16" i="20"/>
  <c r="S15" i="20"/>
  <c r="R15" i="20"/>
  <c r="Q15" i="20"/>
  <c r="P15" i="20"/>
  <c r="E15" i="20"/>
  <c r="U15" i="20" s="1"/>
  <c r="S14" i="20"/>
  <c r="R14" i="20"/>
  <c r="Q14" i="20"/>
  <c r="P14" i="20"/>
  <c r="E14" i="20"/>
  <c r="U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U9" i="20"/>
  <c r="S9" i="20"/>
  <c r="R9" i="20"/>
  <c r="Q9" i="20"/>
  <c r="P9" i="20"/>
  <c r="E9" i="20"/>
  <c r="U93" i="19"/>
  <c r="T93" i="19"/>
  <c r="S93" i="19"/>
  <c r="R93" i="19"/>
  <c r="Q93" i="19"/>
  <c r="P93" i="19"/>
  <c r="E93" i="19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S87" i="19"/>
  <c r="R87" i="19"/>
  <c r="Q87" i="19"/>
  <c r="P87" i="19"/>
  <c r="E87" i="19"/>
  <c r="U87" i="19" s="1"/>
  <c r="U86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E72" i="19" s="1"/>
  <c r="B72" i="19"/>
  <c r="W71" i="19"/>
  <c r="V71" i="19"/>
  <c r="S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W70" i="19"/>
  <c r="V70" i="19"/>
  <c r="S70" i="19"/>
  <c r="O70" i="19"/>
  <c r="N70" i="19"/>
  <c r="M70" i="19"/>
  <c r="L70" i="19"/>
  <c r="K70" i="19"/>
  <c r="J70" i="19"/>
  <c r="R70" i="19" s="1"/>
  <c r="I70" i="19"/>
  <c r="H70" i="19"/>
  <c r="G70" i="19"/>
  <c r="F70" i="19"/>
  <c r="C70" i="19"/>
  <c r="B70" i="19"/>
  <c r="S69" i="19"/>
  <c r="R69" i="19"/>
  <c r="Q69" i="19"/>
  <c r="P69" i="19"/>
  <c r="E69" i="19"/>
  <c r="T69" i="19" s="1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E67" i="19" s="1"/>
  <c r="B67" i="19"/>
  <c r="W66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B66" i="19"/>
  <c r="S65" i="19"/>
  <c r="R65" i="19"/>
  <c r="Q65" i="19"/>
  <c r="P65" i="19"/>
  <c r="E65" i="19"/>
  <c r="U65" i="19" s="1"/>
  <c r="U64" i="19"/>
  <c r="S64" i="19"/>
  <c r="R64" i="19"/>
  <c r="Q64" i="19"/>
  <c r="P64" i="19"/>
  <c r="E64" i="19"/>
  <c r="T64" i="19" s="1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E59" i="19" s="1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S53" i="19" s="1"/>
  <c r="J53" i="19"/>
  <c r="I53" i="19"/>
  <c r="H53" i="19"/>
  <c r="G53" i="19"/>
  <c r="F53" i="19"/>
  <c r="C53" i="19"/>
  <c r="B53" i="19"/>
  <c r="S52" i="19"/>
  <c r="R52" i="19"/>
  <c r="Q52" i="19"/>
  <c r="P52" i="19"/>
  <c r="E52" i="19"/>
  <c r="U52" i="19" s="1"/>
  <c r="S51" i="19"/>
  <c r="R51" i="19"/>
  <c r="Q51" i="19"/>
  <c r="U51" i="19" s="1"/>
  <c r="P51" i="19"/>
  <c r="E51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R44" i="19"/>
  <c r="Q44" i="19"/>
  <c r="P44" i="19"/>
  <c r="E44" i="19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J40" i="19"/>
  <c r="I40" i="19"/>
  <c r="H40" i="19"/>
  <c r="R40" i="19" s="1"/>
  <c r="G40" i="19"/>
  <c r="F40" i="19"/>
  <c r="C40" i="19"/>
  <c r="B40" i="19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U36" i="19" s="1"/>
  <c r="S35" i="19"/>
  <c r="R35" i="19"/>
  <c r="Q35" i="19"/>
  <c r="P35" i="19"/>
  <c r="E35" i="19"/>
  <c r="W33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E33" i="19" s="1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Q24" i="19" s="1"/>
  <c r="H24" i="19"/>
  <c r="P24" i="19" s="1"/>
  <c r="G24" i="19"/>
  <c r="F24" i="19"/>
  <c r="C24" i="19"/>
  <c r="B24" i="19"/>
  <c r="E24" i="19" s="1"/>
  <c r="U23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T19" i="19" s="1"/>
  <c r="S18" i="19"/>
  <c r="R18" i="19"/>
  <c r="Q18" i="19"/>
  <c r="P18" i="19"/>
  <c r="E18" i="19"/>
  <c r="W16" i="19"/>
  <c r="V16" i="19"/>
  <c r="O16" i="19"/>
  <c r="N16" i="19"/>
  <c r="M16" i="19"/>
  <c r="L16" i="19"/>
  <c r="K16" i="19"/>
  <c r="S16" i="19" s="1"/>
  <c r="J16" i="19"/>
  <c r="I16" i="19"/>
  <c r="H16" i="19"/>
  <c r="G16" i="19"/>
  <c r="F16" i="19"/>
  <c r="C16" i="19"/>
  <c r="B16" i="19"/>
  <c r="E16" i="19" s="1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U9" i="19"/>
  <c r="S9" i="19"/>
  <c r="R9" i="19"/>
  <c r="Q9" i="19"/>
  <c r="P9" i="19"/>
  <c r="E9" i="19"/>
  <c r="T9" i="19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U90" i="18"/>
  <c r="T90" i="18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U87" i="18"/>
  <c r="S87" i="18"/>
  <c r="R87" i="18"/>
  <c r="Q87" i="18"/>
  <c r="P87" i="18"/>
  <c r="E87" i="18"/>
  <c r="T87" i="18" s="1"/>
  <c r="U86" i="18"/>
  <c r="T86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E72" i="18" s="1"/>
  <c r="W71" i="18"/>
  <c r="V71" i="18"/>
  <c r="S71" i="18"/>
  <c r="O71" i="18"/>
  <c r="N71" i="18"/>
  <c r="M71" i="18"/>
  <c r="L71" i="18"/>
  <c r="K71" i="18"/>
  <c r="J71" i="18"/>
  <c r="I71" i="18"/>
  <c r="H71" i="18"/>
  <c r="G71" i="18"/>
  <c r="F71" i="18"/>
  <c r="C71" i="18"/>
  <c r="B71" i="18"/>
  <c r="W70" i="18"/>
  <c r="V70" i="18"/>
  <c r="O70" i="18"/>
  <c r="N70" i="18"/>
  <c r="M70" i="18"/>
  <c r="L70" i="18"/>
  <c r="K70" i="18"/>
  <c r="J70" i="18"/>
  <c r="R70" i="18" s="1"/>
  <c r="I70" i="18"/>
  <c r="S70" i="18" s="1"/>
  <c r="H70" i="18"/>
  <c r="G70" i="18"/>
  <c r="F70" i="18"/>
  <c r="E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Q67" i="18" s="1"/>
  <c r="H67" i="18"/>
  <c r="R67" i="18" s="1"/>
  <c r="G67" i="18"/>
  <c r="F67" i="18"/>
  <c r="C67" i="18"/>
  <c r="B67" i="18"/>
  <c r="W66" i="18"/>
  <c r="V66" i="18"/>
  <c r="S66" i="18"/>
  <c r="O66" i="18"/>
  <c r="N66" i="18"/>
  <c r="M66" i="18"/>
  <c r="L66" i="18"/>
  <c r="K66" i="18"/>
  <c r="J66" i="18"/>
  <c r="I66" i="18"/>
  <c r="Q66" i="18" s="1"/>
  <c r="H66" i="18"/>
  <c r="P66" i="18" s="1"/>
  <c r="G66" i="18"/>
  <c r="F66" i="18"/>
  <c r="C66" i="18"/>
  <c r="B66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S59" i="18"/>
  <c r="O59" i="18"/>
  <c r="N59" i="18"/>
  <c r="M59" i="18"/>
  <c r="L59" i="18"/>
  <c r="K59" i="18"/>
  <c r="J59" i="18"/>
  <c r="I59" i="18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H53" i="18"/>
  <c r="P53" i="18" s="1"/>
  <c r="G53" i="18"/>
  <c r="F53" i="18"/>
  <c r="C53" i="18"/>
  <c r="B53" i="18"/>
  <c r="E53" i="18" s="1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S45" i="18"/>
  <c r="R45" i="18"/>
  <c r="Q45" i="18"/>
  <c r="P45" i="18"/>
  <c r="E45" i="18"/>
  <c r="U45" i="18" s="1"/>
  <c r="U44" i="18"/>
  <c r="S44" i="18"/>
  <c r="R44" i="18"/>
  <c r="Q44" i="18"/>
  <c r="P44" i="18"/>
  <c r="E44" i="18"/>
  <c r="T44" i="18" s="1"/>
  <c r="S43" i="18"/>
  <c r="R43" i="18"/>
  <c r="Q43" i="18"/>
  <c r="U43" i="18" s="1"/>
  <c r="P43" i="18"/>
  <c r="T43" i="18" s="1"/>
  <c r="E43" i="18"/>
  <c r="S42" i="18"/>
  <c r="R42" i="18"/>
  <c r="Q42" i="18"/>
  <c r="P42" i="18"/>
  <c r="E42" i="18"/>
  <c r="W40" i="18"/>
  <c r="V40" i="18"/>
  <c r="O40" i="18"/>
  <c r="N40" i="18"/>
  <c r="M40" i="18"/>
  <c r="L40" i="18"/>
  <c r="K40" i="18"/>
  <c r="J40" i="18"/>
  <c r="I40" i="18"/>
  <c r="Q40" i="18" s="1"/>
  <c r="H40" i="18"/>
  <c r="G40" i="18"/>
  <c r="F40" i="18"/>
  <c r="C40" i="18"/>
  <c r="B40" i="18"/>
  <c r="E40" i="18" s="1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T32" i="18" s="1"/>
  <c r="E32" i="18"/>
  <c r="U32" i="18" s="1"/>
  <c r="W30" i="18"/>
  <c r="V30" i="18"/>
  <c r="O30" i="18"/>
  <c r="N30" i="18"/>
  <c r="M30" i="18"/>
  <c r="L30" i="18"/>
  <c r="K30" i="18"/>
  <c r="J30" i="18"/>
  <c r="I30" i="18"/>
  <c r="S30" i="18" s="1"/>
  <c r="H30" i="18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H24" i="18"/>
  <c r="R24" i="18" s="1"/>
  <c r="G24" i="18"/>
  <c r="F24" i="18"/>
  <c r="C24" i="18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J16" i="18"/>
  <c r="I16" i="18"/>
  <c r="S16" i="18" s="1"/>
  <c r="H16" i="18"/>
  <c r="G16" i="18"/>
  <c r="F16" i="18"/>
  <c r="C16" i="18"/>
  <c r="E16" i="18" s="1"/>
  <c r="B16" i="18"/>
  <c r="S15" i="18"/>
  <c r="R15" i="18"/>
  <c r="Q15" i="18"/>
  <c r="P15" i="18"/>
  <c r="E15" i="18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S93" i="17"/>
  <c r="R93" i="17"/>
  <c r="Q93" i="17"/>
  <c r="P93" i="17"/>
  <c r="E93" i="17"/>
  <c r="T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S89" i="17"/>
  <c r="R89" i="17"/>
  <c r="Q89" i="17"/>
  <c r="P89" i="17"/>
  <c r="E89" i="17"/>
  <c r="U88" i="17"/>
  <c r="T88" i="17"/>
  <c r="S88" i="17"/>
  <c r="R88" i="17"/>
  <c r="Q88" i="17"/>
  <c r="P88" i="17"/>
  <c r="E88" i="17"/>
  <c r="S87" i="17"/>
  <c r="R87" i="17"/>
  <c r="Q87" i="17"/>
  <c r="P87" i="17"/>
  <c r="E87" i="17"/>
  <c r="U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R72" i="17" s="1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J71" i="17"/>
  <c r="I71" i="17"/>
  <c r="H71" i="17"/>
  <c r="R71" i="17" s="1"/>
  <c r="G71" i="17"/>
  <c r="F71" i="17"/>
  <c r="C71" i="17"/>
  <c r="E71" i="17" s="1"/>
  <c r="B71" i="17"/>
  <c r="W70" i="17"/>
  <c r="V70" i="17"/>
  <c r="O70" i="17"/>
  <c r="N70" i="17"/>
  <c r="M70" i="17"/>
  <c r="L70" i="17"/>
  <c r="K70" i="17"/>
  <c r="J70" i="17"/>
  <c r="I70" i="17"/>
  <c r="H70" i="17"/>
  <c r="G70" i="17"/>
  <c r="F70" i="17"/>
  <c r="C70" i="17"/>
  <c r="B70" i="17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H66" i="17"/>
  <c r="R66" i="17" s="1"/>
  <c r="G66" i="17"/>
  <c r="F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G59" i="17"/>
  <c r="F59" i="17"/>
  <c r="C59" i="17"/>
  <c r="B59" i="17"/>
  <c r="E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U50" i="17" s="1"/>
  <c r="U49" i="17"/>
  <c r="T49" i="17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H40" i="17"/>
  <c r="G40" i="17"/>
  <c r="F40" i="17"/>
  <c r="C40" i="17"/>
  <c r="E40" i="17" s="1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U36" i="17" s="1"/>
  <c r="P36" i="17"/>
  <c r="T36" i="17" s="1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S32" i="17"/>
  <c r="R32" i="17"/>
  <c r="Q32" i="17"/>
  <c r="P32" i="17"/>
  <c r="E32" i="17"/>
  <c r="U32" i="17" s="1"/>
  <c r="W30" i="17"/>
  <c r="V30" i="17"/>
  <c r="O30" i="17"/>
  <c r="N30" i="17"/>
  <c r="M30" i="17"/>
  <c r="L30" i="17"/>
  <c r="K30" i="17"/>
  <c r="J30" i="17"/>
  <c r="I30" i="17"/>
  <c r="Q30" i="17" s="1"/>
  <c r="H30" i="17"/>
  <c r="R30" i="17" s="1"/>
  <c r="G30" i="17"/>
  <c r="F30" i="17"/>
  <c r="C30" i="17"/>
  <c r="E30" i="17" s="1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T26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H24" i="17"/>
  <c r="G24" i="17"/>
  <c r="F24" i="17"/>
  <c r="C24" i="17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U18" i="17" s="1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E16" i="17" s="1"/>
  <c r="B16" i="17"/>
  <c r="S15" i="17"/>
  <c r="R15" i="17"/>
  <c r="Q15" i="17"/>
  <c r="P15" i="17"/>
  <c r="E15" i="17"/>
  <c r="U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T10" i="17" s="1"/>
  <c r="E10" i="17"/>
  <c r="S9" i="17"/>
  <c r="R9" i="17"/>
  <c r="Q9" i="17"/>
  <c r="P9" i="17"/>
  <c r="E9" i="17"/>
  <c r="U9" i="17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U90" i="16" s="1"/>
  <c r="U89" i="16"/>
  <c r="T89" i="16"/>
  <c r="S89" i="16"/>
  <c r="R89" i="16"/>
  <c r="Q89" i="16"/>
  <c r="P89" i="16"/>
  <c r="E89" i="16"/>
  <c r="U88" i="16"/>
  <c r="S88" i="16"/>
  <c r="R88" i="16"/>
  <c r="Q88" i="16"/>
  <c r="P88" i="16"/>
  <c r="E88" i="16"/>
  <c r="T88" i="16" s="1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W71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S70" i="16" s="1"/>
  <c r="J70" i="16"/>
  <c r="I70" i="16"/>
  <c r="H70" i="16"/>
  <c r="G70" i="16"/>
  <c r="F70" i="16"/>
  <c r="C70" i="16"/>
  <c r="B70" i="16"/>
  <c r="S69" i="16"/>
  <c r="R69" i="16"/>
  <c r="Q69" i="16"/>
  <c r="P69" i="16"/>
  <c r="E69" i="16"/>
  <c r="U69" i="16" s="1"/>
  <c r="W67" i="16"/>
  <c r="V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U64" i="16" s="1"/>
  <c r="U63" i="16"/>
  <c r="T63" i="16"/>
  <c r="S63" i="16"/>
  <c r="R63" i="16"/>
  <c r="Q63" i="16"/>
  <c r="P63" i="16"/>
  <c r="E63" i="16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T44" i="16" s="1"/>
  <c r="E44" i="16"/>
  <c r="U44" i="16" s="1"/>
  <c r="S43" i="16"/>
  <c r="R43" i="16"/>
  <c r="Q43" i="16"/>
  <c r="P43" i="16"/>
  <c r="E43" i="16"/>
  <c r="U43" i="16" s="1"/>
  <c r="T42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J40" i="16"/>
  <c r="I40" i="16"/>
  <c r="H40" i="16"/>
  <c r="G40" i="16"/>
  <c r="F40" i="16"/>
  <c r="C40" i="16"/>
  <c r="B40" i="16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U37" i="16"/>
  <c r="T37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S33" i="16" s="1"/>
  <c r="H33" i="16"/>
  <c r="G33" i="16"/>
  <c r="F33" i="16"/>
  <c r="C33" i="16"/>
  <c r="B33" i="16"/>
  <c r="E33" i="16" s="1"/>
  <c r="S32" i="16"/>
  <c r="R32" i="16"/>
  <c r="Q32" i="16"/>
  <c r="P32" i="16"/>
  <c r="E32" i="16"/>
  <c r="W30" i="16"/>
  <c r="V30" i="16"/>
  <c r="O30" i="16"/>
  <c r="N30" i="16"/>
  <c r="M30" i="16"/>
  <c r="L30" i="16"/>
  <c r="K30" i="16"/>
  <c r="J30" i="16"/>
  <c r="I30" i="16"/>
  <c r="H30" i="16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U27" i="16"/>
  <c r="T27" i="16"/>
  <c r="S27" i="16"/>
  <c r="R27" i="16"/>
  <c r="Q27" i="16"/>
  <c r="P27" i="16"/>
  <c r="E27" i="16"/>
  <c r="U26" i="16"/>
  <c r="S26" i="16"/>
  <c r="R26" i="16"/>
  <c r="Q26" i="16"/>
  <c r="P26" i="16"/>
  <c r="E26" i="16"/>
  <c r="T26" i="16" s="1"/>
  <c r="W24" i="16"/>
  <c r="V24" i="16"/>
  <c r="S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U18" i="16"/>
  <c r="S18" i="16"/>
  <c r="R18" i="16"/>
  <c r="Q18" i="16"/>
  <c r="P18" i="16"/>
  <c r="E18" i="16"/>
  <c r="T18" i="16" s="1"/>
  <c r="W16" i="16"/>
  <c r="V16" i="16"/>
  <c r="O16" i="16"/>
  <c r="N16" i="16"/>
  <c r="M16" i="16"/>
  <c r="L16" i="16"/>
  <c r="K16" i="16"/>
  <c r="J16" i="16"/>
  <c r="I16" i="16"/>
  <c r="Q16" i="16" s="1"/>
  <c r="H16" i="16"/>
  <c r="P16" i="16" s="1"/>
  <c r="G16" i="16"/>
  <c r="F16" i="16"/>
  <c r="C16" i="16"/>
  <c r="B16" i="16"/>
  <c r="E16" i="16" s="1"/>
  <c r="T15" i="16"/>
  <c r="S15" i="16"/>
  <c r="R15" i="16"/>
  <c r="Q15" i="16"/>
  <c r="P15" i="16"/>
  <c r="E15" i="16"/>
  <c r="U15" i="16" s="1"/>
  <c r="S14" i="16"/>
  <c r="R14" i="16"/>
  <c r="Q14" i="16"/>
  <c r="P14" i="16"/>
  <c r="E14" i="16"/>
  <c r="U14" i="16" s="1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T11" i="16"/>
  <c r="S11" i="16"/>
  <c r="R11" i="16"/>
  <c r="Q11" i="16"/>
  <c r="P11" i="16"/>
  <c r="E11" i="16"/>
  <c r="U11" i="16" s="1"/>
  <c r="S10" i="16"/>
  <c r="R10" i="16"/>
  <c r="Q10" i="16"/>
  <c r="P10" i="16"/>
  <c r="E10" i="16"/>
  <c r="U10" i="16" s="1"/>
  <c r="S9" i="16"/>
  <c r="R9" i="16"/>
  <c r="Q9" i="16"/>
  <c r="P9" i="16"/>
  <c r="E9" i="16"/>
  <c r="U93" i="15"/>
  <c r="S93" i="15"/>
  <c r="R93" i="15"/>
  <c r="Q93" i="15"/>
  <c r="P93" i="15"/>
  <c r="E93" i="15"/>
  <c r="T93" i="15" s="1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U91" i="15" s="1"/>
  <c r="S90" i="15"/>
  <c r="R90" i="15"/>
  <c r="Q90" i="15"/>
  <c r="P90" i="15"/>
  <c r="E90" i="15"/>
  <c r="U89" i="15"/>
  <c r="S89" i="15"/>
  <c r="R89" i="15"/>
  <c r="Q89" i="15"/>
  <c r="P89" i="15"/>
  <c r="E89" i="15"/>
  <c r="T89" i="15" s="1"/>
  <c r="T88" i="15"/>
  <c r="S88" i="15"/>
  <c r="R88" i="15"/>
  <c r="Q88" i="15"/>
  <c r="P88" i="15"/>
  <c r="E88" i="15"/>
  <c r="U88" i="15" s="1"/>
  <c r="S87" i="15"/>
  <c r="R87" i="15"/>
  <c r="Q87" i="15"/>
  <c r="P87" i="15"/>
  <c r="E87" i="15"/>
  <c r="U87" i="15" s="1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Q72" i="15" s="1"/>
  <c r="H72" i="15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J71" i="15"/>
  <c r="I71" i="15"/>
  <c r="H71" i="15"/>
  <c r="G71" i="15"/>
  <c r="F71" i="15"/>
  <c r="C71" i="15"/>
  <c r="B71" i="15"/>
  <c r="W70" i="15"/>
  <c r="V70" i="15"/>
  <c r="S70" i="15"/>
  <c r="O70" i="15"/>
  <c r="N70" i="15"/>
  <c r="M70" i="15"/>
  <c r="L70" i="15"/>
  <c r="K70" i="15"/>
  <c r="J70" i="15"/>
  <c r="I70" i="15"/>
  <c r="Q70" i="15" s="1"/>
  <c r="H70" i="15"/>
  <c r="P70" i="15" s="1"/>
  <c r="G70" i="15"/>
  <c r="F70" i="15"/>
  <c r="C70" i="15"/>
  <c r="B70" i="15"/>
  <c r="E70" i="15" s="1"/>
  <c r="S69" i="15"/>
  <c r="R69" i="15"/>
  <c r="Q69" i="15"/>
  <c r="U69" i="15" s="1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C66" i="15"/>
  <c r="B66" i="15"/>
  <c r="E66" i="15" s="1"/>
  <c r="S65" i="15"/>
  <c r="R65" i="15"/>
  <c r="Q65" i="15"/>
  <c r="P65" i="15"/>
  <c r="E65" i="15"/>
  <c r="U65" i="15" s="1"/>
  <c r="U64" i="15"/>
  <c r="T64" i="15"/>
  <c r="S64" i="15"/>
  <c r="R64" i="15"/>
  <c r="Q64" i="15"/>
  <c r="P64" i="15"/>
  <c r="E64" i="15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H59" i="15"/>
  <c r="G59" i="15"/>
  <c r="F59" i="15"/>
  <c r="C59" i="15"/>
  <c r="E59" i="15" s="1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U56" i="15"/>
  <c r="T56" i="15"/>
  <c r="S56" i="15"/>
  <c r="R56" i="15"/>
  <c r="Q56" i="15"/>
  <c r="P56" i="15"/>
  <c r="E56" i="15"/>
  <c r="S55" i="15"/>
  <c r="R55" i="15"/>
  <c r="Q55" i="15"/>
  <c r="P55" i="15"/>
  <c r="E55" i="15"/>
  <c r="W53" i="15"/>
  <c r="V53" i="15"/>
  <c r="O53" i="15"/>
  <c r="N53" i="15"/>
  <c r="M53" i="15"/>
  <c r="L53" i="15"/>
  <c r="K53" i="15"/>
  <c r="J53" i="15"/>
  <c r="I53" i="15"/>
  <c r="S53" i="15" s="1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T51" i="15" s="1"/>
  <c r="E51" i="15"/>
  <c r="S50" i="15"/>
  <c r="R50" i="15"/>
  <c r="Q50" i="15"/>
  <c r="P50" i="15"/>
  <c r="E50" i="15"/>
  <c r="T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6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3" i="15"/>
  <c r="R43" i="15"/>
  <c r="Q43" i="15"/>
  <c r="P43" i="15"/>
  <c r="E43" i="15"/>
  <c r="U42" i="15"/>
  <c r="S42" i="15"/>
  <c r="R42" i="15"/>
  <c r="Q42" i="15"/>
  <c r="P42" i="15"/>
  <c r="E42" i="15"/>
  <c r="T42" i="15" s="1"/>
  <c r="W40" i="15"/>
  <c r="V40" i="15"/>
  <c r="S40" i="15"/>
  <c r="O40" i="15"/>
  <c r="N40" i="15"/>
  <c r="M40" i="15"/>
  <c r="L40" i="15"/>
  <c r="K40" i="15"/>
  <c r="J40" i="15"/>
  <c r="I40" i="15"/>
  <c r="Q40" i="15" s="1"/>
  <c r="H40" i="15"/>
  <c r="P40" i="15" s="1"/>
  <c r="G40" i="15"/>
  <c r="F40" i="15"/>
  <c r="C40" i="15"/>
  <c r="B40" i="15"/>
  <c r="E40" i="15" s="1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U35" i="15" s="1"/>
  <c r="W33" i="15"/>
  <c r="V33" i="15"/>
  <c r="O33" i="15"/>
  <c r="N33" i="15"/>
  <c r="M33" i="15"/>
  <c r="L33" i="15"/>
  <c r="K33" i="15"/>
  <c r="J33" i="15"/>
  <c r="R33" i="15" s="1"/>
  <c r="I33" i="15"/>
  <c r="H33" i="15"/>
  <c r="G33" i="15"/>
  <c r="F33" i="15"/>
  <c r="C33" i="15"/>
  <c r="B33" i="15"/>
  <c r="S32" i="15"/>
  <c r="R32" i="15"/>
  <c r="Q32" i="15"/>
  <c r="U32" i="15" s="1"/>
  <c r="P32" i="15"/>
  <c r="E32" i="15"/>
  <c r="T32" i="15" s="1"/>
  <c r="W30" i="15"/>
  <c r="V30" i="15"/>
  <c r="S30" i="15"/>
  <c r="O30" i="15"/>
  <c r="N30" i="15"/>
  <c r="M30" i="15"/>
  <c r="L30" i="15"/>
  <c r="K30" i="15"/>
  <c r="J30" i="15"/>
  <c r="I30" i="15"/>
  <c r="H30" i="15"/>
  <c r="G30" i="15"/>
  <c r="F30" i="15"/>
  <c r="C30" i="15"/>
  <c r="B30" i="15"/>
  <c r="S29" i="15"/>
  <c r="R29" i="15"/>
  <c r="Q29" i="15"/>
  <c r="P29" i="15"/>
  <c r="E29" i="15"/>
  <c r="U29" i="15" s="1"/>
  <c r="U28" i="15"/>
  <c r="S28" i="15"/>
  <c r="R28" i="15"/>
  <c r="Q28" i="15"/>
  <c r="P28" i="15"/>
  <c r="E28" i="15"/>
  <c r="T28" i="15" s="1"/>
  <c r="U27" i="15"/>
  <c r="S27" i="15"/>
  <c r="R27" i="15"/>
  <c r="Q27" i="15"/>
  <c r="P27" i="15"/>
  <c r="E27" i="15"/>
  <c r="T27" i="15" s="1"/>
  <c r="T26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W16" i="15"/>
  <c r="V16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E16" i="15" s="1"/>
  <c r="S15" i="15"/>
  <c r="R15" i="15"/>
  <c r="Q15" i="15"/>
  <c r="P15" i="15"/>
  <c r="E15" i="15"/>
  <c r="U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S9" i="15"/>
  <c r="R9" i="15"/>
  <c r="Q9" i="15"/>
  <c r="P9" i="15"/>
  <c r="E9" i="15"/>
  <c r="U9" i="15" s="1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T87" i="14"/>
  <c r="S87" i="14"/>
  <c r="R87" i="14"/>
  <c r="Q87" i="14"/>
  <c r="P87" i="14"/>
  <c r="E87" i="14"/>
  <c r="U87" i="14" s="1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R71" i="14" s="1"/>
  <c r="I71" i="14"/>
  <c r="H71" i="14"/>
  <c r="G71" i="14"/>
  <c r="F71" i="14"/>
  <c r="C71" i="14"/>
  <c r="B71" i="14"/>
  <c r="W70" i="14"/>
  <c r="V70" i="14"/>
  <c r="O70" i="14"/>
  <c r="N70" i="14"/>
  <c r="M70" i="14"/>
  <c r="L70" i="14"/>
  <c r="K70" i="14"/>
  <c r="J70" i="14"/>
  <c r="I70" i="14"/>
  <c r="H70" i="14"/>
  <c r="P70" i="14" s="1"/>
  <c r="G70" i="14"/>
  <c r="F70" i="14"/>
  <c r="C70" i="14"/>
  <c r="B70" i="14"/>
  <c r="E70" i="14" s="1"/>
  <c r="S69" i="14"/>
  <c r="R69" i="14"/>
  <c r="Q69" i="14"/>
  <c r="U69" i="14" s="1"/>
  <c r="P69" i="14"/>
  <c r="T69" i="14" s="1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H66" i="14"/>
  <c r="G66" i="14"/>
  <c r="F66" i="14"/>
  <c r="C66" i="14"/>
  <c r="B66" i="14"/>
  <c r="E66" i="14" s="1"/>
  <c r="U65" i="14"/>
  <c r="S65" i="14"/>
  <c r="R65" i="14"/>
  <c r="Q65" i="14"/>
  <c r="P65" i="14"/>
  <c r="E65" i="14"/>
  <c r="T65" i="14" s="1"/>
  <c r="U64" i="14"/>
  <c r="T64" i="14"/>
  <c r="S64" i="14"/>
  <c r="R64" i="14"/>
  <c r="Q64" i="14"/>
  <c r="P64" i="14"/>
  <c r="E64" i="14"/>
  <c r="S63" i="14"/>
  <c r="R63" i="14"/>
  <c r="Q63" i="14"/>
  <c r="P63" i="14"/>
  <c r="E63" i="14"/>
  <c r="T63" i="14" s="1"/>
  <c r="S62" i="14"/>
  <c r="R62" i="14"/>
  <c r="Q62" i="14"/>
  <c r="P62" i="14"/>
  <c r="E62" i="14"/>
  <c r="U62" i="14" s="1"/>
  <c r="U61" i="14"/>
  <c r="S61" i="14"/>
  <c r="R61" i="14"/>
  <c r="Q61" i="14"/>
  <c r="P61" i="14"/>
  <c r="E61" i="14"/>
  <c r="T61" i="14" s="1"/>
  <c r="V59" i="14"/>
  <c r="S59" i="14"/>
  <c r="O59" i="14"/>
  <c r="N59" i="14"/>
  <c r="M59" i="14"/>
  <c r="L59" i="14"/>
  <c r="K59" i="14"/>
  <c r="J59" i="14"/>
  <c r="I59" i="14"/>
  <c r="Q59" i="14" s="1"/>
  <c r="H59" i="14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U56" i="14"/>
  <c r="S56" i="14"/>
  <c r="R56" i="14"/>
  <c r="Q56" i="14"/>
  <c r="P56" i="14"/>
  <c r="E56" i="14"/>
  <c r="T56" i="14" s="1"/>
  <c r="T55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U48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U44" i="14" s="1"/>
  <c r="P44" i="14"/>
  <c r="T44" i="14" s="1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H40" i="14"/>
  <c r="P40" i="14" s="1"/>
  <c r="G40" i="14"/>
  <c r="F40" i="14"/>
  <c r="C40" i="14"/>
  <c r="B40" i="14"/>
  <c r="E40" i="14" s="1"/>
  <c r="U39" i="14"/>
  <c r="T39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I33" i="14"/>
  <c r="S33" i="14" s="1"/>
  <c r="H33" i="14"/>
  <c r="G33" i="14"/>
  <c r="F33" i="14"/>
  <c r="C33" i="14"/>
  <c r="B33" i="14"/>
  <c r="E33" i="14" s="1"/>
  <c r="S32" i="14"/>
  <c r="R32" i="14"/>
  <c r="Q32" i="14"/>
  <c r="P32" i="14"/>
  <c r="T32" i="14" s="1"/>
  <c r="E32" i="14"/>
  <c r="W30" i="14"/>
  <c r="V30" i="14"/>
  <c r="O30" i="14"/>
  <c r="N30" i="14"/>
  <c r="M30" i="14"/>
  <c r="L30" i="14"/>
  <c r="K30" i="14"/>
  <c r="J30" i="14"/>
  <c r="I30" i="14"/>
  <c r="H30" i="14"/>
  <c r="G30" i="14"/>
  <c r="F30" i="14"/>
  <c r="E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U28" i="14" s="1"/>
  <c r="U27" i="14"/>
  <c r="T27" i="14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S24" i="14" s="1"/>
  <c r="H24" i="14"/>
  <c r="G24" i="14"/>
  <c r="F24" i="14"/>
  <c r="C24" i="14"/>
  <c r="B24" i="14"/>
  <c r="S23" i="14"/>
  <c r="R23" i="14"/>
  <c r="Q23" i="14"/>
  <c r="P23" i="14"/>
  <c r="E23" i="14"/>
  <c r="U23" i="14" s="1"/>
  <c r="U22" i="14"/>
  <c r="T22" i="14"/>
  <c r="S22" i="14"/>
  <c r="R22" i="14"/>
  <c r="Q22" i="14"/>
  <c r="P22" i="14"/>
  <c r="E22" i="14"/>
  <c r="U21" i="14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U18" i="14"/>
  <c r="T18" i="14"/>
  <c r="S18" i="14"/>
  <c r="R18" i="14"/>
  <c r="Q18" i="14"/>
  <c r="P18" i="14"/>
  <c r="E18" i="14"/>
  <c r="W16" i="14"/>
  <c r="V16" i="14"/>
  <c r="O16" i="14"/>
  <c r="N16" i="14"/>
  <c r="M16" i="14"/>
  <c r="L16" i="14"/>
  <c r="K16" i="14"/>
  <c r="J16" i="14"/>
  <c r="I16" i="14"/>
  <c r="H16" i="14"/>
  <c r="P16" i="14" s="1"/>
  <c r="G16" i="14"/>
  <c r="F16" i="14"/>
  <c r="C16" i="14"/>
  <c r="B16" i="14"/>
  <c r="E16" i="14" s="1"/>
  <c r="T15" i="14"/>
  <c r="S15" i="14"/>
  <c r="R15" i="14"/>
  <c r="Q15" i="14"/>
  <c r="P15" i="14"/>
  <c r="E15" i="14"/>
  <c r="U15" i="14" s="1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U12" i="14"/>
  <c r="S12" i="14"/>
  <c r="R12" i="14"/>
  <c r="Q12" i="14"/>
  <c r="P12" i="14"/>
  <c r="E12" i="14"/>
  <c r="T12" i="14" s="1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U9" i="14"/>
  <c r="S9" i="14"/>
  <c r="R9" i="14"/>
  <c r="Q9" i="14"/>
  <c r="P9" i="14"/>
  <c r="E9" i="14"/>
  <c r="T9" i="14" s="1"/>
  <c r="U93" i="13"/>
  <c r="S93" i="13"/>
  <c r="R93" i="13"/>
  <c r="Q93" i="13"/>
  <c r="P93" i="13"/>
  <c r="E93" i="13"/>
  <c r="T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U89" i="13"/>
  <c r="S89" i="13"/>
  <c r="R89" i="13"/>
  <c r="Q89" i="13"/>
  <c r="P89" i="13"/>
  <c r="E89" i="13"/>
  <c r="T89" i="13" s="1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U86" i="13"/>
  <c r="S86" i="13"/>
  <c r="R86" i="13"/>
  <c r="Q86" i="13"/>
  <c r="P86" i="13"/>
  <c r="E86" i="13"/>
  <c r="T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S71" i="13" s="1"/>
  <c r="J71" i="13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J70" i="13"/>
  <c r="I70" i="13"/>
  <c r="H70" i="13"/>
  <c r="G70" i="13"/>
  <c r="F70" i="13"/>
  <c r="C70" i="13"/>
  <c r="B70" i="13"/>
  <c r="E70" i="13" s="1"/>
  <c r="S69" i="13"/>
  <c r="R69" i="13"/>
  <c r="Q69" i="13"/>
  <c r="U69" i="13" s="1"/>
  <c r="P69" i="13"/>
  <c r="T69" i="13" s="1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S66" i="13"/>
  <c r="O66" i="13"/>
  <c r="N66" i="13"/>
  <c r="M66" i="13"/>
  <c r="L66" i="13"/>
  <c r="K66" i="13"/>
  <c r="J66" i="13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U65" i="13" s="1"/>
  <c r="U64" i="13"/>
  <c r="S64" i="13"/>
  <c r="R64" i="13"/>
  <c r="Q64" i="13"/>
  <c r="P64" i="13"/>
  <c r="E64" i="13"/>
  <c r="T64" i="13" s="1"/>
  <c r="U63" i="13"/>
  <c r="S63" i="13"/>
  <c r="R63" i="13"/>
  <c r="Q63" i="13"/>
  <c r="P63" i="13"/>
  <c r="E63" i="13"/>
  <c r="T63" i="13" s="1"/>
  <c r="S62" i="13"/>
  <c r="R62" i="13"/>
  <c r="Q62" i="13"/>
  <c r="P62" i="13"/>
  <c r="E62" i="13"/>
  <c r="U62" i="13" s="1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Q59" i="13" s="1"/>
  <c r="H59" i="13"/>
  <c r="P59" i="13" s="1"/>
  <c r="G59" i="13"/>
  <c r="F59" i="13"/>
  <c r="C59" i="13"/>
  <c r="E59" i="13" s="1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U56" i="13"/>
  <c r="S56" i="13"/>
  <c r="R56" i="13"/>
  <c r="Q56" i="13"/>
  <c r="P56" i="13"/>
  <c r="E56" i="13"/>
  <c r="T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U48" i="13" s="1"/>
  <c r="U47" i="13"/>
  <c r="T47" i="13"/>
  <c r="S47" i="13"/>
  <c r="R47" i="13"/>
  <c r="Q47" i="13"/>
  <c r="P47" i="13"/>
  <c r="E47" i="13"/>
  <c r="S46" i="13"/>
  <c r="R46" i="13"/>
  <c r="Q46" i="13"/>
  <c r="P46" i="13"/>
  <c r="E46" i="13"/>
  <c r="T46" i="13" s="1"/>
  <c r="S45" i="13"/>
  <c r="R45" i="13"/>
  <c r="Q45" i="13"/>
  <c r="P45" i="13"/>
  <c r="E45" i="13"/>
  <c r="S44" i="13"/>
  <c r="R44" i="13"/>
  <c r="Q44" i="13"/>
  <c r="P44" i="13"/>
  <c r="E44" i="13"/>
  <c r="U44" i="13" s="1"/>
  <c r="U43" i="13"/>
  <c r="T43" i="13"/>
  <c r="S43" i="13"/>
  <c r="R43" i="13"/>
  <c r="Q43" i="13"/>
  <c r="P43" i="13"/>
  <c r="E43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S40" i="13" s="1"/>
  <c r="H40" i="13"/>
  <c r="G40" i="13"/>
  <c r="F40" i="13"/>
  <c r="C40" i="13"/>
  <c r="B40" i="13"/>
  <c r="S39" i="13"/>
  <c r="R39" i="13"/>
  <c r="Q39" i="13"/>
  <c r="P39" i="13"/>
  <c r="E39" i="13"/>
  <c r="U39" i="13" s="1"/>
  <c r="S38" i="13"/>
  <c r="R38" i="13"/>
  <c r="Q38" i="13"/>
  <c r="P38" i="13"/>
  <c r="E38" i="13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U36" i="13" s="1"/>
  <c r="S35" i="13"/>
  <c r="R35" i="13"/>
  <c r="Q35" i="13"/>
  <c r="P35" i="13"/>
  <c r="E35" i="13"/>
  <c r="U35" i="13" s="1"/>
  <c r="W33" i="13"/>
  <c r="V33" i="13"/>
  <c r="O33" i="13"/>
  <c r="N33" i="13"/>
  <c r="M33" i="13"/>
  <c r="L33" i="13"/>
  <c r="K33" i="13"/>
  <c r="J33" i="13"/>
  <c r="R33" i="13" s="1"/>
  <c r="I33" i="13"/>
  <c r="H33" i="13"/>
  <c r="G33" i="13"/>
  <c r="F33" i="13"/>
  <c r="E33" i="13"/>
  <c r="C33" i="13"/>
  <c r="B33" i="13"/>
  <c r="S32" i="13"/>
  <c r="R32" i="13"/>
  <c r="Q32" i="13"/>
  <c r="P32" i="13"/>
  <c r="E32" i="13"/>
  <c r="T32" i="13" s="1"/>
  <c r="W30" i="13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C30" i="13"/>
  <c r="B30" i="13"/>
  <c r="E30" i="13" s="1"/>
  <c r="S29" i="13"/>
  <c r="R29" i="13"/>
  <c r="Q29" i="13"/>
  <c r="P29" i="13"/>
  <c r="E29" i="13"/>
  <c r="U29" i="13" s="1"/>
  <c r="U28" i="13"/>
  <c r="S28" i="13"/>
  <c r="R28" i="13"/>
  <c r="Q28" i="13"/>
  <c r="P28" i="13"/>
  <c r="E28" i="13"/>
  <c r="T28" i="13" s="1"/>
  <c r="S27" i="13"/>
  <c r="R27" i="13"/>
  <c r="Q27" i="13"/>
  <c r="P27" i="13"/>
  <c r="E27" i="13"/>
  <c r="S26" i="13"/>
  <c r="R26" i="13"/>
  <c r="Q26" i="13"/>
  <c r="P26" i="13"/>
  <c r="E26" i="13"/>
  <c r="U26" i="13" s="1"/>
  <c r="W24" i="13"/>
  <c r="V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E24" i="13" s="1"/>
  <c r="U23" i="13"/>
  <c r="T23" i="13"/>
  <c r="S23" i="13"/>
  <c r="R23" i="13"/>
  <c r="Q23" i="13"/>
  <c r="P23" i="13"/>
  <c r="E23" i="13"/>
  <c r="U22" i="13"/>
  <c r="T22" i="13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U19" i="13"/>
  <c r="S19" i="13"/>
  <c r="R19" i="13"/>
  <c r="Q19" i="13"/>
  <c r="P19" i="13"/>
  <c r="E19" i="13"/>
  <c r="T19" i="13" s="1"/>
  <c r="U18" i="13"/>
  <c r="T18" i="13"/>
  <c r="S18" i="13"/>
  <c r="R18" i="13"/>
  <c r="Q18" i="13"/>
  <c r="P18" i="13"/>
  <c r="E18" i="13"/>
  <c r="W16" i="13"/>
  <c r="V16" i="13"/>
  <c r="O16" i="13"/>
  <c r="N16" i="13"/>
  <c r="M16" i="13"/>
  <c r="L16" i="13"/>
  <c r="K16" i="13"/>
  <c r="J16" i="13"/>
  <c r="I16" i="13"/>
  <c r="Q16" i="13" s="1"/>
  <c r="H16" i="13"/>
  <c r="P16" i="13" s="1"/>
  <c r="G16" i="13"/>
  <c r="F16" i="13"/>
  <c r="C16" i="13"/>
  <c r="B16" i="13"/>
  <c r="E16" i="13" s="1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U9" i="13"/>
  <c r="S9" i="13"/>
  <c r="R9" i="13"/>
  <c r="Q9" i="13"/>
  <c r="P9" i="13"/>
  <c r="E9" i="13"/>
  <c r="T9" i="13" s="1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T87" i="12"/>
  <c r="S87" i="12"/>
  <c r="R87" i="12"/>
  <c r="Q87" i="12"/>
  <c r="P87" i="12"/>
  <c r="E87" i="12"/>
  <c r="U87" i="12" s="1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R71" i="12" s="1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J70" i="12"/>
  <c r="I70" i="12"/>
  <c r="H70" i="12"/>
  <c r="P70" i="12" s="1"/>
  <c r="G70" i="12"/>
  <c r="F70" i="12"/>
  <c r="C70" i="12"/>
  <c r="B70" i="12"/>
  <c r="E70" i="12" s="1"/>
  <c r="S69" i="12"/>
  <c r="R69" i="12"/>
  <c r="Q69" i="12"/>
  <c r="U69" i="12" s="1"/>
  <c r="P69" i="12"/>
  <c r="T69" i="12" s="1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H66" i="12"/>
  <c r="G66" i="12"/>
  <c r="F66" i="12"/>
  <c r="C66" i="12"/>
  <c r="B66" i="12"/>
  <c r="E66" i="12" s="1"/>
  <c r="U65" i="12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T63" i="12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Q59" i="12" s="1"/>
  <c r="H59" i="12"/>
  <c r="P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6" i="12"/>
  <c r="S56" i="12"/>
  <c r="R56" i="12"/>
  <c r="Q56" i="12"/>
  <c r="P56" i="12"/>
  <c r="E56" i="12"/>
  <c r="T56" i="12" s="1"/>
  <c r="T55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J53" i="12"/>
  <c r="I53" i="12"/>
  <c r="H53" i="12"/>
  <c r="G53" i="12"/>
  <c r="F53" i="12"/>
  <c r="C53" i="12"/>
  <c r="B53" i="12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3" i="12"/>
  <c r="S43" i="12"/>
  <c r="R43" i="12"/>
  <c r="Q43" i="12"/>
  <c r="P43" i="12"/>
  <c r="E43" i="12"/>
  <c r="T43" i="12" s="1"/>
  <c r="T42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I40" i="12"/>
  <c r="Q40" i="12" s="1"/>
  <c r="H40" i="12"/>
  <c r="P40" i="12" s="1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U38" i="12"/>
  <c r="T38" i="12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U36" i="12" s="1"/>
  <c r="U35" i="12"/>
  <c r="T35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H33" i="12"/>
  <c r="G33" i="12"/>
  <c r="F33" i="12"/>
  <c r="E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U28" i="12"/>
  <c r="S28" i="12"/>
  <c r="R28" i="12"/>
  <c r="Q28" i="12"/>
  <c r="P28" i="12"/>
  <c r="E28" i="12"/>
  <c r="T28" i="12" s="1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H24" i="12"/>
  <c r="G24" i="12"/>
  <c r="F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T18" i="12" s="1"/>
  <c r="W16" i="12"/>
  <c r="V16" i="12"/>
  <c r="S16" i="12"/>
  <c r="O16" i="12"/>
  <c r="N16" i="12"/>
  <c r="M16" i="12"/>
  <c r="L16" i="12"/>
  <c r="K16" i="12"/>
  <c r="J16" i="12"/>
  <c r="I16" i="12"/>
  <c r="H16" i="12"/>
  <c r="P16" i="12" s="1"/>
  <c r="G16" i="12"/>
  <c r="F16" i="12"/>
  <c r="C16" i="12"/>
  <c r="B16" i="12"/>
  <c r="E16" i="12" s="1"/>
  <c r="U15" i="12"/>
  <c r="T15" i="12"/>
  <c r="S15" i="12"/>
  <c r="R15" i="12"/>
  <c r="Q15" i="12"/>
  <c r="P15" i="12"/>
  <c r="E15" i="12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H71" i="11"/>
  <c r="G71" i="11"/>
  <c r="F71" i="11"/>
  <c r="E71" i="11"/>
  <c r="C71" i="11"/>
  <c r="B71" i="11"/>
  <c r="W70" i="1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S69" i="11"/>
  <c r="R69" i="11"/>
  <c r="Q69" i="11"/>
  <c r="P69" i="11"/>
  <c r="T69" i="11" s="1"/>
  <c r="E69" i="11"/>
  <c r="U69" i="11" s="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H66" i="11"/>
  <c r="P66" i="11" s="1"/>
  <c r="G66" i="11"/>
  <c r="F66" i="11"/>
  <c r="E66" i="11"/>
  <c r="C66" i="11"/>
  <c r="B66" i="11"/>
  <c r="U65" i="11"/>
  <c r="S65" i="11"/>
  <c r="R65" i="11"/>
  <c r="Q65" i="11"/>
  <c r="P65" i="11"/>
  <c r="E65" i="11"/>
  <c r="T65" i="11" s="1"/>
  <c r="S64" i="11"/>
  <c r="R64" i="11"/>
  <c r="Q64" i="11"/>
  <c r="P64" i="11"/>
  <c r="E64" i="11"/>
  <c r="S63" i="11"/>
  <c r="R63" i="11"/>
  <c r="Q63" i="11"/>
  <c r="P63" i="11"/>
  <c r="E63" i="11"/>
  <c r="U63" i="11" s="1"/>
  <c r="U62" i="11"/>
  <c r="S62" i="11"/>
  <c r="R62" i="11"/>
  <c r="Q62" i="11"/>
  <c r="P62" i="11"/>
  <c r="E62" i="11"/>
  <c r="T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S56" i="11"/>
  <c r="R56" i="11"/>
  <c r="Q56" i="11"/>
  <c r="P56" i="11"/>
  <c r="E56" i="1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I53" i="11"/>
  <c r="H53" i="11"/>
  <c r="P53" i="11" s="1"/>
  <c r="G53" i="11"/>
  <c r="F53" i="11"/>
  <c r="C53" i="11"/>
  <c r="B53" i="11"/>
  <c r="U52" i="11"/>
  <c r="S52" i="11"/>
  <c r="R52" i="11"/>
  <c r="Q52" i="11"/>
  <c r="P52" i="11"/>
  <c r="E52" i="11"/>
  <c r="T52" i="11" s="1"/>
  <c r="S51" i="11"/>
  <c r="R51" i="11"/>
  <c r="Q51" i="11"/>
  <c r="P51" i="11"/>
  <c r="T51" i="11" s="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E44" i="11"/>
  <c r="T43" i="1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U36" i="11" s="1"/>
  <c r="P36" i="11"/>
  <c r="E36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W30" i="11"/>
  <c r="V30" i="11"/>
  <c r="O30" i="11"/>
  <c r="N30" i="11"/>
  <c r="M30" i="11"/>
  <c r="L30" i="11"/>
  <c r="K30" i="11"/>
  <c r="J30" i="11"/>
  <c r="I30" i="11"/>
  <c r="Q30" i="11" s="1"/>
  <c r="H30" i="11"/>
  <c r="P30" i="11" s="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U27" i="11" s="1"/>
  <c r="U26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J24" i="11"/>
  <c r="I24" i="11"/>
  <c r="H24" i="11"/>
  <c r="G24" i="11"/>
  <c r="F24" i="11"/>
  <c r="E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J16" i="11"/>
  <c r="I16" i="11"/>
  <c r="Q16" i="11" s="1"/>
  <c r="H16" i="11"/>
  <c r="P16" i="11" s="1"/>
  <c r="G16" i="11"/>
  <c r="F16" i="11"/>
  <c r="C16" i="11"/>
  <c r="B16" i="11"/>
  <c r="E16" i="11" s="1"/>
  <c r="U15" i="11"/>
  <c r="T15" i="1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T92" i="10"/>
  <c r="S92" i="10"/>
  <c r="R92" i="10"/>
  <c r="Q92" i="10"/>
  <c r="P92" i="10"/>
  <c r="E92" i="10"/>
  <c r="U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U89" i="10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J72" i="10"/>
  <c r="R72" i="10" s="1"/>
  <c r="I72" i="10"/>
  <c r="Q72" i="10" s="1"/>
  <c r="H72" i="10"/>
  <c r="G72" i="10"/>
  <c r="F72" i="10"/>
  <c r="C72" i="10"/>
  <c r="B72" i="10"/>
  <c r="E72" i="10" s="1"/>
  <c r="W71" i="10"/>
  <c r="V71" i="10"/>
  <c r="O71" i="10"/>
  <c r="N71" i="10"/>
  <c r="M71" i="10"/>
  <c r="L71" i="10"/>
  <c r="K71" i="10"/>
  <c r="J71" i="10"/>
  <c r="I71" i="10"/>
  <c r="H71" i="10"/>
  <c r="P71" i="10" s="1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J70" i="10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J67" i="10"/>
  <c r="R67" i="10" s="1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U62" i="10"/>
  <c r="T62" i="10"/>
  <c r="S62" i="10"/>
  <c r="R62" i="10"/>
  <c r="Q62" i="10"/>
  <c r="P62" i="10"/>
  <c r="E62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H59" i="10"/>
  <c r="G59" i="10"/>
  <c r="F59" i="10"/>
  <c r="C59" i="10"/>
  <c r="B59" i="10"/>
  <c r="E59" i="10" s="1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S55" i="10"/>
  <c r="R55" i="10"/>
  <c r="Q55" i="10"/>
  <c r="P55" i="10"/>
  <c r="E55" i="10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T52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U42" i="10"/>
  <c r="T42" i="10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H40" i="10"/>
  <c r="G40" i="10"/>
  <c r="F40" i="10"/>
  <c r="E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T37" i="10"/>
  <c r="S37" i="10"/>
  <c r="R37" i="10"/>
  <c r="Q37" i="10"/>
  <c r="P37" i="10"/>
  <c r="E37" i="10"/>
  <c r="S36" i="10"/>
  <c r="R36" i="10"/>
  <c r="Q36" i="10"/>
  <c r="U36" i="10" s="1"/>
  <c r="P36" i="10"/>
  <c r="T36" i="10" s="1"/>
  <c r="E36" i="10"/>
  <c r="S35" i="10"/>
  <c r="R35" i="10"/>
  <c r="Q35" i="10"/>
  <c r="P35" i="10"/>
  <c r="E35" i="10"/>
  <c r="U35" i="10" s="1"/>
  <c r="W33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W30" i="10"/>
  <c r="V30" i="10"/>
  <c r="O30" i="10"/>
  <c r="N30" i="10"/>
  <c r="M30" i="10"/>
  <c r="L30" i="10"/>
  <c r="K30" i="10"/>
  <c r="J30" i="10"/>
  <c r="I30" i="10"/>
  <c r="Q30" i="10" s="1"/>
  <c r="H30" i="10"/>
  <c r="G30" i="10"/>
  <c r="F30" i="10"/>
  <c r="C30" i="10"/>
  <c r="B30" i="10"/>
  <c r="E30" i="10" s="1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S27" i="10"/>
  <c r="R27" i="10"/>
  <c r="Q27" i="10"/>
  <c r="P27" i="10"/>
  <c r="E27" i="10"/>
  <c r="T27" i="10" s="1"/>
  <c r="U26" i="10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J24" i="10"/>
  <c r="I24" i="10"/>
  <c r="Q24" i="10" s="1"/>
  <c r="H24" i="10"/>
  <c r="G24" i="10"/>
  <c r="F24" i="10"/>
  <c r="C24" i="10"/>
  <c r="B24" i="10"/>
  <c r="E24" i="10" s="1"/>
  <c r="S23" i="10"/>
  <c r="R23" i="10"/>
  <c r="Q23" i="10"/>
  <c r="P23" i="10"/>
  <c r="E23" i="10"/>
  <c r="U23" i="10" s="1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H16" i="10"/>
  <c r="G16" i="10"/>
  <c r="F16" i="10"/>
  <c r="C16" i="10"/>
  <c r="B16" i="10"/>
  <c r="E16" i="10" s="1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U88" i="9" s="1"/>
  <c r="S87" i="9"/>
  <c r="R87" i="9"/>
  <c r="Q87" i="9"/>
  <c r="P87" i="9"/>
  <c r="E87" i="9"/>
  <c r="U87" i="9" s="1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E72" i="9" s="1"/>
  <c r="W71" i="9"/>
  <c r="V71" i="9"/>
  <c r="S71" i="9"/>
  <c r="O71" i="9"/>
  <c r="N71" i="9"/>
  <c r="M71" i="9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R70" i="9" s="1"/>
  <c r="I70" i="9"/>
  <c r="S70" i="9" s="1"/>
  <c r="H70" i="9"/>
  <c r="G70" i="9"/>
  <c r="F70" i="9"/>
  <c r="C70" i="9"/>
  <c r="B70" i="9"/>
  <c r="E70" i="9" s="1"/>
  <c r="S69" i="9"/>
  <c r="R69" i="9"/>
  <c r="Q69" i="9"/>
  <c r="U69" i="9" s="1"/>
  <c r="P69" i="9"/>
  <c r="E69" i="9"/>
  <c r="T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G66" i="9"/>
  <c r="F66" i="9"/>
  <c r="C66" i="9"/>
  <c r="B66" i="9"/>
  <c r="E66" i="9" s="1"/>
  <c r="S65" i="9"/>
  <c r="R65" i="9"/>
  <c r="Q65" i="9"/>
  <c r="P65" i="9"/>
  <c r="E65" i="9"/>
  <c r="U65" i="9" s="1"/>
  <c r="U64" i="9"/>
  <c r="T64" i="9"/>
  <c r="S64" i="9"/>
  <c r="R64" i="9"/>
  <c r="Q64" i="9"/>
  <c r="P64" i="9"/>
  <c r="E64" i="9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Q59" i="9"/>
  <c r="O59" i="9"/>
  <c r="N59" i="9"/>
  <c r="M59" i="9"/>
  <c r="L59" i="9"/>
  <c r="K59" i="9"/>
  <c r="J59" i="9"/>
  <c r="I59" i="9"/>
  <c r="S59" i="9" s="1"/>
  <c r="H59" i="9"/>
  <c r="P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6" i="9"/>
  <c r="S56" i="9"/>
  <c r="R56" i="9"/>
  <c r="Q56" i="9"/>
  <c r="P56" i="9"/>
  <c r="E56" i="9"/>
  <c r="T56" i="9" s="1"/>
  <c r="U55" i="9"/>
  <c r="T55" i="9"/>
  <c r="S55" i="9"/>
  <c r="R55" i="9"/>
  <c r="Q55" i="9"/>
  <c r="P55" i="9"/>
  <c r="E55" i="9"/>
  <c r="W53" i="9"/>
  <c r="V53" i="9"/>
  <c r="S53" i="9"/>
  <c r="O53" i="9"/>
  <c r="N53" i="9"/>
  <c r="M53" i="9"/>
  <c r="L53" i="9"/>
  <c r="K53" i="9"/>
  <c r="J53" i="9"/>
  <c r="I53" i="9"/>
  <c r="H53" i="9"/>
  <c r="R53" i="9" s="1"/>
  <c r="G53" i="9"/>
  <c r="F53" i="9"/>
  <c r="C53" i="9"/>
  <c r="B53" i="9"/>
  <c r="S52" i="9"/>
  <c r="R52" i="9"/>
  <c r="Q52" i="9"/>
  <c r="P52" i="9"/>
  <c r="E52" i="9"/>
  <c r="U51" i="9"/>
  <c r="S51" i="9"/>
  <c r="R51" i="9"/>
  <c r="Q51" i="9"/>
  <c r="P51" i="9"/>
  <c r="E51" i="9"/>
  <c r="U50" i="9"/>
  <c r="T50" i="9"/>
  <c r="S50" i="9"/>
  <c r="R50" i="9"/>
  <c r="Q50" i="9"/>
  <c r="P50" i="9"/>
  <c r="E50" i="9"/>
  <c r="T49" i="9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T47" i="9" s="1"/>
  <c r="S46" i="9"/>
  <c r="R46" i="9"/>
  <c r="Q46" i="9"/>
  <c r="P46" i="9"/>
  <c r="E46" i="9"/>
  <c r="U46" i="9" s="1"/>
  <c r="S45" i="9"/>
  <c r="R45" i="9"/>
  <c r="Q45" i="9"/>
  <c r="P45" i="9"/>
  <c r="E45" i="9"/>
  <c r="T45" i="9" s="1"/>
  <c r="S44" i="9"/>
  <c r="R44" i="9"/>
  <c r="Q44" i="9"/>
  <c r="U44" i="9" s="1"/>
  <c r="P44" i="9"/>
  <c r="T44" i="9" s="1"/>
  <c r="E44" i="9"/>
  <c r="S43" i="9"/>
  <c r="R43" i="9"/>
  <c r="Q43" i="9"/>
  <c r="P43" i="9"/>
  <c r="E43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S40" i="9" s="1"/>
  <c r="H40" i="9"/>
  <c r="G40" i="9"/>
  <c r="F40" i="9"/>
  <c r="C40" i="9"/>
  <c r="B40" i="9"/>
  <c r="E40" i="9" s="1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U36" i="9" s="1"/>
  <c r="P36" i="9"/>
  <c r="E36" i="9"/>
  <c r="U35" i="9"/>
  <c r="T35" i="9"/>
  <c r="S35" i="9"/>
  <c r="R35" i="9"/>
  <c r="Q35" i="9"/>
  <c r="P35" i="9"/>
  <c r="E35" i="9"/>
  <c r="W33" i="9"/>
  <c r="V33" i="9"/>
  <c r="S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E30" i="9" s="1"/>
  <c r="U29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C24" i="9"/>
  <c r="E24" i="9" s="1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S16" i="9" s="1"/>
  <c r="H16" i="9"/>
  <c r="P16" i="9" s="1"/>
  <c r="G16" i="9"/>
  <c r="F16" i="9"/>
  <c r="C16" i="9"/>
  <c r="E16" i="9" s="1"/>
  <c r="B16" i="9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U12" i="9"/>
  <c r="S12" i="9"/>
  <c r="R12" i="9"/>
  <c r="Q12" i="9"/>
  <c r="P12" i="9"/>
  <c r="E12" i="9"/>
  <c r="T12" i="9" s="1"/>
  <c r="T11" i="9"/>
  <c r="S11" i="9"/>
  <c r="R11" i="9"/>
  <c r="Q11" i="9"/>
  <c r="P11" i="9"/>
  <c r="E11" i="9"/>
  <c r="U11" i="9" s="1"/>
  <c r="S10" i="9"/>
  <c r="R10" i="9"/>
  <c r="Q10" i="9"/>
  <c r="P10" i="9"/>
  <c r="E10" i="9"/>
  <c r="U10" i="9" s="1"/>
  <c r="S9" i="9"/>
  <c r="R9" i="9"/>
  <c r="Q9" i="9"/>
  <c r="P9" i="9"/>
  <c r="E9" i="9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T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E72" i="8" s="1"/>
  <c r="B72" i="8"/>
  <c r="W71" i="8"/>
  <c r="V71" i="8"/>
  <c r="O71" i="8"/>
  <c r="N71" i="8"/>
  <c r="M71" i="8"/>
  <c r="L71" i="8"/>
  <c r="K71" i="8"/>
  <c r="J71" i="8"/>
  <c r="I71" i="8"/>
  <c r="H71" i="8"/>
  <c r="R71" i="8" s="1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Q70" i="8" s="1"/>
  <c r="H70" i="8"/>
  <c r="G70" i="8"/>
  <c r="F70" i="8"/>
  <c r="C70" i="8"/>
  <c r="B70" i="8"/>
  <c r="E70" i="8" s="1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E67" i="8" s="1"/>
  <c r="B67" i="8"/>
  <c r="W66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S65" i="8"/>
  <c r="R65" i="8"/>
  <c r="Q65" i="8"/>
  <c r="P65" i="8"/>
  <c r="E65" i="8"/>
  <c r="U65" i="8" s="1"/>
  <c r="T64" i="8"/>
  <c r="S64" i="8"/>
  <c r="R64" i="8"/>
  <c r="Q64" i="8"/>
  <c r="P64" i="8"/>
  <c r="E64" i="8"/>
  <c r="U64" i="8" s="1"/>
  <c r="S63" i="8"/>
  <c r="R63" i="8"/>
  <c r="Q63" i="8"/>
  <c r="P63" i="8"/>
  <c r="E63" i="8"/>
  <c r="T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T56" i="8"/>
  <c r="S56" i="8"/>
  <c r="R56" i="8"/>
  <c r="Q56" i="8"/>
  <c r="P56" i="8"/>
  <c r="E56" i="8"/>
  <c r="U56" i="8" s="1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P44" i="8"/>
  <c r="E44" i="8"/>
  <c r="U44" i="8" s="1"/>
  <c r="S43" i="8"/>
  <c r="R43" i="8"/>
  <c r="Q43" i="8"/>
  <c r="P43" i="8"/>
  <c r="E43" i="8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S36" i="8"/>
  <c r="R36" i="8"/>
  <c r="Q36" i="8"/>
  <c r="U36" i="8" s="1"/>
  <c r="P36" i="8"/>
  <c r="T36" i="8" s="1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T32" i="8" s="1"/>
  <c r="W30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E30" i="8" s="1"/>
  <c r="B30" i="8"/>
  <c r="S29" i="8"/>
  <c r="R29" i="8"/>
  <c r="Q29" i="8"/>
  <c r="P29" i="8"/>
  <c r="E29" i="8"/>
  <c r="U29" i="8" s="1"/>
  <c r="T28" i="8"/>
  <c r="S28" i="8"/>
  <c r="R28" i="8"/>
  <c r="Q28" i="8"/>
  <c r="P28" i="8"/>
  <c r="E28" i="8"/>
  <c r="U28" i="8" s="1"/>
  <c r="U27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W24" i="8"/>
  <c r="V24" i="8"/>
  <c r="S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E24" i="8" s="1"/>
  <c r="T23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T19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J16" i="8"/>
  <c r="I16" i="8"/>
  <c r="S16" i="8" s="1"/>
  <c r="H16" i="8"/>
  <c r="R16" i="8" s="1"/>
  <c r="G16" i="8"/>
  <c r="F16" i="8"/>
  <c r="C16" i="8"/>
  <c r="B16" i="8"/>
  <c r="S15" i="8"/>
  <c r="R15" i="8"/>
  <c r="Q15" i="8"/>
  <c r="P15" i="8"/>
  <c r="E15" i="8"/>
  <c r="U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T10" i="8" s="1"/>
  <c r="E10" i="8"/>
  <c r="S9" i="8"/>
  <c r="R9" i="8"/>
  <c r="Q9" i="8"/>
  <c r="P9" i="8"/>
  <c r="E9" i="8"/>
  <c r="U9" i="8" s="1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E72" i="7" s="1"/>
  <c r="W71" i="7"/>
  <c r="V71" i="7"/>
  <c r="S71" i="7"/>
  <c r="O71" i="7"/>
  <c r="N71" i="7"/>
  <c r="M71" i="7"/>
  <c r="L71" i="7"/>
  <c r="K71" i="7"/>
  <c r="J71" i="7"/>
  <c r="I71" i="7"/>
  <c r="H71" i="7"/>
  <c r="G71" i="7"/>
  <c r="F71" i="7"/>
  <c r="C71" i="7"/>
  <c r="B71" i="7"/>
  <c r="W70" i="7"/>
  <c r="V70" i="7"/>
  <c r="O70" i="7"/>
  <c r="N70" i="7"/>
  <c r="M70" i="7"/>
  <c r="L70" i="7"/>
  <c r="K70" i="7"/>
  <c r="J70" i="7"/>
  <c r="R70" i="7" s="1"/>
  <c r="I70" i="7"/>
  <c r="H70" i="7"/>
  <c r="G70" i="7"/>
  <c r="F70" i="7"/>
  <c r="C70" i="7"/>
  <c r="E70" i="7" s="1"/>
  <c r="B70" i="7"/>
  <c r="S69" i="7"/>
  <c r="R69" i="7"/>
  <c r="Q69" i="7"/>
  <c r="P69" i="7"/>
  <c r="E69" i="7"/>
  <c r="W67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W66" i="7"/>
  <c r="V66" i="7"/>
  <c r="S66" i="7"/>
  <c r="O66" i="7"/>
  <c r="N66" i="7"/>
  <c r="M66" i="7"/>
  <c r="L66" i="7"/>
  <c r="K66" i="7"/>
  <c r="J66" i="7"/>
  <c r="I66" i="7"/>
  <c r="Q66" i="7" s="1"/>
  <c r="H66" i="7"/>
  <c r="P66" i="7" s="1"/>
  <c r="G66" i="7"/>
  <c r="F66" i="7"/>
  <c r="C66" i="7"/>
  <c r="B66" i="7"/>
  <c r="U65" i="7"/>
  <c r="S65" i="7"/>
  <c r="R65" i="7"/>
  <c r="Q65" i="7"/>
  <c r="P65" i="7"/>
  <c r="E65" i="7"/>
  <c r="T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U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U52" i="7" s="1"/>
  <c r="P52" i="7"/>
  <c r="E52" i="7"/>
  <c r="S51" i="7"/>
  <c r="R51" i="7"/>
  <c r="Q51" i="7"/>
  <c r="P51" i="7"/>
  <c r="E51" i="7"/>
  <c r="T50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T48" i="7" s="1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U43" i="7"/>
  <c r="T43" i="7"/>
  <c r="S43" i="7"/>
  <c r="R43" i="7"/>
  <c r="Q43" i="7"/>
  <c r="P43" i="7"/>
  <c r="E43" i="7"/>
  <c r="T42" i="7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E33" i="7" s="1"/>
  <c r="S32" i="7"/>
  <c r="R32" i="7"/>
  <c r="Q32" i="7"/>
  <c r="P32" i="7"/>
  <c r="T32" i="7" s="1"/>
  <c r="E32" i="7"/>
  <c r="W30" i="7"/>
  <c r="V30" i="7"/>
  <c r="O30" i="7"/>
  <c r="N30" i="7"/>
  <c r="M30" i="7"/>
  <c r="L30" i="7"/>
  <c r="K30" i="7"/>
  <c r="J30" i="7"/>
  <c r="I30" i="7"/>
  <c r="Q30" i="7" s="1"/>
  <c r="H30" i="7"/>
  <c r="P30" i="7" s="1"/>
  <c r="G30" i="7"/>
  <c r="F30" i="7"/>
  <c r="C30" i="7"/>
  <c r="B30" i="7"/>
  <c r="U29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P24" i="7" s="1"/>
  <c r="G24" i="7"/>
  <c r="F24" i="7"/>
  <c r="C24" i="7"/>
  <c r="B24" i="7"/>
  <c r="E24" i="7" s="1"/>
  <c r="U23" i="7"/>
  <c r="T23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U19" i="7"/>
  <c r="T19" i="7"/>
  <c r="S19" i="7"/>
  <c r="R19" i="7"/>
  <c r="Q19" i="7"/>
  <c r="P19" i="7"/>
  <c r="E19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R16" i="7" s="1"/>
  <c r="I16" i="7"/>
  <c r="S16" i="7" s="1"/>
  <c r="H16" i="7"/>
  <c r="G16" i="7"/>
  <c r="F16" i="7"/>
  <c r="C16" i="7"/>
  <c r="B16" i="7"/>
  <c r="E16" i="7" s="1"/>
  <c r="S15" i="7"/>
  <c r="R15" i="7"/>
  <c r="Q15" i="7"/>
  <c r="P15" i="7"/>
  <c r="E15" i="7"/>
  <c r="T15" i="7" s="1"/>
  <c r="U14" i="7"/>
  <c r="T14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U10" i="7" s="1"/>
  <c r="P10" i="7"/>
  <c r="E10" i="7"/>
  <c r="S9" i="7"/>
  <c r="R9" i="7"/>
  <c r="Q9" i="7"/>
  <c r="P9" i="7"/>
  <c r="E9" i="7"/>
  <c r="U9" i="7" s="1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U89" i="6" s="1"/>
  <c r="U88" i="6"/>
  <c r="S88" i="6"/>
  <c r="R88" i="6"/>
  <c r="Q88" i="6"/>
  <c r="P88" i="6"/>
  <c r="E88" i="6"/>
  <c r="T88" i="6" s="1"/>
  <c r="T87" i="6"/>
  <c r="S87" i="6"/>
  <c r="R87" i="6"/>
  <c r="Q87" i="6"/>
  <c r="P87" i="6"/>
  <c r="E87" i="6"/>
  <c r="U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R71" i="6" s="1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E70" i="6" s="1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T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S61" i="6"/>
  <c r="R61" i="6"/>
  <c r="Q61" i="6"/>
  <c r="P61" i="6"/>
  <c r="E61" i="6"/>
  <c r="V59" i="6"/>
  <c r="S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T56" i="6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Q53" i="6" s="1"/>
  <c r="H53" i="6"/>
  <c r="G53" i="6"/>
  <c r="F53" i="6"/>
  <c r="C53" i="6"/>
  <c r="B53" i="6"/>
  <c r="E53" i="6" s="1"/>
  <c r="U52" i="6"/>
  <c r="S52" i="6"/>
  <c r="R52" i="6"/>
  <c r="Q52" i="6"/>
  <c r="P52" i="6"/>
  <c r="E52" i="6"/>
  <c r="T52" i="6" s="1"/>
  <c r="S51" i="6"/>
  <c r="R51" i="6"/>
  <c r="Q51" i="6"/>
  <c r="P51" i="6"/>
  <c r="T51" i="6" s="1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P44" i="6"/>
  <c r="E44" i="6"/>
  <c r="T44" i="6" s="1"/>
  <c r="T43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R40" i="6" s="1"/>
  <c r="I40" i="6"/>
  <c r="H40" i="6"/>
  <c r="G40" i="6"/>
  <c r="F40" i="6"/>
  <c r="C40" i="6"/>
  <c r="B40" i="6"/>
  <c r="E40" i="6" s="1"/>
  <c r="U39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U36" i="6" s="1"/>
  <c r="P36" i="6"/>
  <c r="E36" i="6"/>
  <c r="S35" i="6"/>
  <c r="R35" i="6"/>
  <c r="Q35" i="6"/>
  <c r="U35" i="6" s="1"/>
  <c r="P35" i="6"/>
  <c r="E35" i="6"/>
  <c r="W33" i="6"/>
  <c r="V33" i="6"/>
  <c r="S33" i="6"/>
  <c r="O33" i="6"/>
  <c r="N33" i="6"/>
  <c r="M33" i="6"/>
  <c r="L33" i="6"/>
  <c r="K33" i="6"/>
  <c r="J33" i="6"/>
  <c r="I33" i="6"/>
  <c r="H33" i="6"/>
  <c r="G33" i="6"/>
  <c r="F33" i="6"/>
  <c r="C33" i="6"/>
  <c r="B33" i="6"/>
  <c r="S32" i="6"/>
  <c r="R32" i="6"/>
  <c r="Q32" i="6"/>
  <c r="P32" i="6"/>
  <c r="E32" i="6"/>
  <c r="U32" i="6" s="1"/>
  <c r="W30" i="6"/>
  <c r="V30" i="6"/>
  <c r="O30" i="6"/>
  <c r="N30" i="6"/>
  <c r="M30" i="6"/>
  <c r="L30" i="6"/>
  <c r="K30" i="6"/>
  <c r="J30" i="6"/>
  <c r="I30" i="6"/>
  <c r="Q30" i="6" s="1"/>
  <c r="H30" i="6"/>
  <c r="G30" i="6"/>
  <c r="F30" i="6"/>
  <c r="C30" i="6"/>
  <c r="B30" i="6"/>
  <c r="E30" i="6" s="1"/>
  <c r="U29" i="6"/>
  <c r="T29" i="6"/>
  <c r="S29" i="6"/>
  <c r="R29" i="6"/>
  <c r="Q29" i="6"/>
  <c r="P29" i="6"/>
  <c r="E29" i="6"/>
  <c r="T28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R16" i="6" s="1"/>
  <c r="I16" i="6"/>
  <c r="H16" i="6"/>
  <c r="G16" i="6"/>
  <c r="F16" i="6"/>
  <c r="C16" i="6"/>
  <c r="B16" i="6"/>
  <c r="E16" i="6" s="1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E72" i="5" s="1"/>
  <c r="W71" i="5"/>
  <c r="V71" i="5"/>
  <c r="O71" i="5"/>
  <c r="N71" i="5"/>
  <c r="M71" i="5"/>
  <c r="L71" i="5"/>
  <c r="K71" i="5"/>
  <c r="J71" i="5"/>
  <c r="I71" i="5"/>
  <c r="S71" i="5" s="1"/>
  <c r="H71" i="5"/>
  <c r="P71" i="5" s="1"/>
  <c r="G71" i="5"/>
  <c r="F71" i="5"/>
  <c r="C71" i="5"/>
  <c r="E71" i="5" s="1"/>
  <c r="B71" i="5"/>
  <c r="W70" i="5"/>
  <c r="V70" i="5"/>
  <c r="S70" i="5"/>
  <c r="O70" i="5"/>
  <c r="N70" i="5"/>
  <c r="M70" i="5"/>
  <c r="L70" i="5"/>
  <c r="K70" i="5"/>
  <c r="J70" i="5"/>
  <c r="I70" i="5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J66" i="5"/>
  <c r="I66" i="5"/>
  <c r="S66" i="5" s="1"/>
  <c r="H66" i="5"/>
  <c r="P66" i="5" s="1"/>
  <c r="G66" i="5"/>
  <c r="F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U63" i="5" s="1"/>
  <c r="T62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E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U50" i="5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U42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T36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H33" i="5"/>
  <c r="G33" i="5"/>
  <c r="F33" i="5"/>
  <c r="C33" i="5"/>
  <c r="B33" i="5"/>
  <c r="S32" i="5"/>
  <c r="R32" i="5"/>
  <c r="Q32" i="5"/>
  <c r="P32" i="5"/>
  <c r="E32" i="5"/>
  <c r="T32" i="5" s="1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E30" i="5" s="1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T27" i="5" s="1"/>
  <c r="U26" i="5"/>
  <c r="T26" i="5"/>
  <c r="S26" i="5"/>
  <c r="R26" i="5"/>
  <c r="Q26" i="5"/>
  <c r="P26" i="5"/>
  <c r="E26" i="5"/>
  <c r="W24" i="5"/>
  <c r="V24" i="5"/>
  <c r="S24" i="5"/>
  <c r="O24" i="5"/>
  <c r="N24" i="5"/>
  <c r="M24" i="5"/>
  <c r="L24" i="5"/>
  <c r="K24" i="5"/>
  <c r="J24" i="5"/>
  <c r="I24" i="5"/>
  <c r="Q24" i="5" s="1"/>
  <c r="H24" i="5"/>
  <c r="R24" i="5" s="1"/>
  <c r="G24" i="5"/>
  <c r="F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S16" i="5" s="1"/>
  <c r="H16" i="5"/>
  <c r="G16" i="5"/>
  <c r="F16" i="5"/>
  <c r="E16" i="5"/>
  <c r="C16" i="5"/>
  <c r="B16" i="5"/>
  <c r="U15" i="5"/>
  <c r="T15" i="5"/>
  <c r="S15" i="5"/>
  <c r="R15" i="5"/>
  <c r="Q15" i="5"/>
  <c r="P15" i="5"/>
  <c r="E15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S12" i="5"/>
  <c r="R12" i="5"/>
  <c r="Q12" i="5"/>
  <c r="P12" i="5"/>
  <c r="E12" i="5"/>
  <c r="T12" i="5" s="1"/>
  <c r="T11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U93" i="4"/>
  <c r="S93" i="4"/>
  <c r="R93" i="4"/>
  <c r="Q93" i="4"/>
  <c r="P93" i="4"/>
  <c r="E93" i="4"/>
  <c r="T93" i="4" s="1"/>
  <c r="U92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R71" i="4" s="1"/>
  <c r="G71" i="4"/>
  <c r="F71" i="4"/>
  <c r="C71" i="4"/>
  <c r="B71" i="4"/>
  <c r="W70" i="4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B70" i="4"/>
  <c r="E70" i="4" s="1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T63" i="4" s="1"/>
  <c r="U62" i="4"/>
  <c r="S62" i="4"/>
  <c r="R62" i="4"/>
  <c r="Q62" i="4"/>
  <c r="P62" i="4"/>
  <c r="E62" i="4"/>
  <c r="T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R53" i="4" s="1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T50" i="4" s="1"/>
  <c r="U49" i="4"/>
  <c r="T49" i="4"/>
  <c r="S49" i="4"/>
  <c r="R49" i="4"/>
  <c r="Q49" i="4"/>
  <c r="P49" i="4"/>
  <c r="E49" i="4"/>
  <c r="S48" i="4"/>
  <c r="R48" i="4"/>
  <c r="Q48" i="4"/>
  <c r="P48" i="4"/>
  <c r="E48" i="4"/>
  <c r="U48" i="4" s="1"/>
  <c r="S47" i="4"/>
  <c r="R47" i="4"/>
  <c r="Q47" i="4"/>
  <c r="P47" i="4"/>
  <c r="E47" i="4"/>
  <c r="T47" i="4" s="1"/>
  <c r="U46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S44" i="4"/>
  <c r="R44" i="4"/>
  <c r="Q44" i="4"/>
  <c r="P44" i="4"/>
  <c r="E44" i="4"/>
  <c r="U44" i="4" s="1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J40" i="4"/>
  <c r="I40" i="4"/>
  <c r="H40" i="4"/>
  <c r="R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R33" i="4" s="1"/>
  <c r="I33" i="4"/>
  <c r="Q33" i="4" s="1"/>
  <c r="H33" i="4"/>
  <c r="G33" i="4"/>
  <c r="F33" i="4"/>
  <c r="C33" i="4"/>
  <c r="B33" i="4"/>
  <c r="S32" i="4"/>
  <c r="R32" i="4"/>
  <c r="Q32" i="4"/>
  <c r="U32" i="4" s="1"/>
  <c r="P32" i="4"/>
  <c r="E32" i="4"/>
  <c r="W30" i="4"/>
  <c r="V30" i="4"/>
  <c r="O30" i="4"/>
  <c r="N30" i="4"/>
  <c r="M30" i="4"/>
  <c r="L30" i="4"/>
  <c r="K30" i="4"/>
  <c r="J30" i="4"/>
  <c r="I30" i="4"/>
  <c r="H30" i="4"/>
  <c r="R30" i="4" s="1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T28" i="4" s="1"/>
  <c r="S27" i="4"/>
  <c r="R27" i="4"/>
  <c r="Q27" i="4"/>
  <c r="P27" i="4"/>
  <c r="E27" i="4"/>
  <c r="T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E24" i="4" s="1"/>
  <c r="S23" i="4"/>
  <c r="R23" i="4"/>
  <c r="Q23" i="4"/>
  <c r="P23" i="4"/>
  <c r="E23" i="4"/>
  <c r="T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G16" i="4"/>
  <c r="F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U9" i="4"/>
  <c r="S9" i="4"/>
  <c r="R9" i="4"/>
  <c r="Q9" i="4"/>
  <c r="P9" i="4"/>
  <c r="E9" i="4"/>
  <c r="T9" i="4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T91" i="3" s="1"/>
  <c r="U90" i="3"/>
  <c r="S90" i="3"/>
  <c r="R90" i="3"/>
  <c r="Q90" i="3"/>
  <c r="P90" i="3"/>
  <c r="E90" i="3"/>
  <c r="T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U86" i="3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S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S66" i="3"/>
  <c r="O66" i="3"/>
  <c r="N66" i="3"/>
  <c r="M66" i="3"/>
  <c r="L66" i="3"/>
  <c r="K66" i="3"/>
  <c r="J66" i="3"/>
  <c r="I66" i="3"/>
  <c r="H66" i="3"/>
  <c r="P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Q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T55" i="3"/>
  <c r="S55" i="3"/>
  <c r="R55" i="3"/>
  <c r="Q55" i="3"/>
  <c r="P55" i="3"/>
  <c r="E55" i="3"/>
  <c r="U55" i="3" s="1"/>
  <c r="W53" i="3"/>
  <c r="V53" i="3"/>
  <c r="S53" i="3"/>
  <c r="O53" i="3"/>
  <c r="N53" i="3"/>
  <c r="M53" i="3"/>
  <c r="L53" i="3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T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S43" i="3"/>
  <c r="R43" i="3"/>
  <c r="Q43" i="3"/>
  <c r="P43" i="3"/>
  <c r="E43" i="3"/>
  <c r="T43" i="3" s="1"/>
  <c r="U42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S39" i="3"/>
  <c r="R39" i="3"/>
  <c r="Q39" i="3"/>
  <c r="P39" i="3"/>
  <c r="E39" i="3"/>
  <c r="T39" i="3" s="1"/>
  <c r="U38" i="3"/>
  <c r="S38" i="3"/>
  <c r="R38" i="3"/>
  <c r="Q38" i="3"/>
  <c r="P38" i="3"/>
  <c r="E38" i="3"/>
  <c r="T38" i="3" s="1"/>
  <c r="T37" i="3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H33" i="3"/>
  <c r="P33" i="3" s="1"/>
  <c r="G33" i="3"/>
  <c r="F33" i="3"/>
  <c r="C33" i="3"/>
  <c r="B33" i="3"/>
  <c r="E33" i="3" s="1"/>
  <c r="S32" i="3"/>
  <c r="R32" i="3"/>
  <c r="Q32" i="3"/>
  <c r="U32" i="3" s="1"/>
  <c r="P32" i="3"/>
  <c r="T32" i="3" s="1"/>
  <c r="E32" i="3"/>
  <c r="W30" i="3"/>
  <c r="V30" i="3"/>
  <c r="S30" i="3"/>
  <c r="O30" i="3"/>
  <c r="N30" i="3"/>
  <c r="M30" i="3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U28" i="3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H24" i="3"/>
  <c r="G24" i="3"/>
  <c r="F24" i="3"/>
  <c r="C24" i="3"/>
  <c r="B24" i="3"/>
  <c r="E24" i="3" s="1"/>
  <c r="U23" i="3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B16" i="3"/>
  <c r="E16" i="3" s="1"/>
  <c r="S15" i="3"/>
  <c r="R15" i="3"/>
  <c r="Q15" i="3"/>
  <c r="P15" i="3"/>
  <c r="E15" i="3"/>
  <c r="T15" i="3" s="1"/>
  <c r="S14" i="3"/>
  <c r="R14" i="3"/>
  <c r="Q14" i="3"/>
  <c r="P14" i="3"/>
  <c r="E14" i="3"/>
  <c r="T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U10" i="3" s="1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T88" i="2" s="1"/>
  <c r="S87" i="2"/>
  <c r="R87" i="2"/>
  <c r="Q87" i="2"/>
  <c r="P87" i="2"/>
  <c r="E87" i="2"/>
  <c r="T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P72" i="2" s="1"/>
  <c r="G72" i="2"/>
  <c r="F72" i="2"/>
  <c r="C72" i="2"/>
  <c r="B72" i="2"/>
  <c r="W71" i="2"/>
  <c r="V71" i="2"/>
  <c r="R71" i="2"/>
  <c r="O71" i="2"/>
  <c r="N71" i="2"/>
  <c r="M71" i="2"/>
  <c r="L71" i="2"/>
  <c r="K71" i="2"/>
  <c r="J71" i="2"/>
  <c r="I71" i="2"/>
  <c r="Q71" i="2" s="1"/>
  <c r="H71" i="2"/>
  <c r="P71" i="2" s="1"/>
  <c r="G71" i="2"/>
  <c r="F71" i="2"/>
  <c r="C71" i="2"/>
  <c r="B71" i="2"/>
  <c r="E71" i="2" s="1"/>
  <c r="W70" i="2"/>
  <c r="V70" i="2"/>
  <c r="R70" i="2"/>
  <c r="O70" i="2"/>
  <c r="N70" i="2"/>
  <c r="M70" i="2"/>
  <c r="L70" i="2"/>
  <c r="K70" i="2"/>
  <c r="J70" i="2"/>
  <c r="I70" i="2"/>
  <c r="S70" i="2" s="1"/>
  <c r="H70" i="2"/>
  <c r="P70" i="2" s="1"/>
  <c r="G70" i="2"/>
  <c r="F70" i="2"/>
  <c r="C70" i="2"/>
  <c r="B70" i="2"/>
  <c r="E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H59" i="2"/>
  <c r="P59" i="2" s="1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G53" i="2"/>
  <c r="F53" i="2"/>
  <c r="C53" i="2"/>
  <c r="B53" i="2"/>
  <c r="U52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T44" i="2" s="1"/>
  <c r="U43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H40" i="2"/>
  <c r="G40" i="2"/>
  <c r="F40" i="2"/>
  <c r="C40" i="2"/>
  <c r="B40" i="2"/>
  <c r="E40" i="2" s="1"/>
  <c r="U39" i="2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U35" i="2"/>
  <c r="S35" i="2"/>
  <c r="R35" i="2"/>
  <c r="Q35" i="2"/>
  <c r="P35" i="2"/>
  <c r="E35" i="2"/>
  <c r="T35" i="2" s="1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E32" i="2"/>
  <c r="U32" i="2" s="1"/>
  <c r="W30" i="2"/>
  <c r="V30" i="2"/>
  <c r="O30" i="2"/>
  <c r="N30" i="2"/>
  <c r="M30" i="2"/>
  <c r="L30" i="2"/>
  <c r="K30" i="2"/>
  <c r="J30" i="2"/>
  <c r="R30" i="2" s="1"/>
  <c r="I30" i="2"/>
  <c r="Q30" i="2" s="1"/>
  <c r="H30" i="2"/>
  <c r="G30" i="2"/>
  <c r="F30" i="2"/>
  <c r="C30" i="2"/>
  <c r="B30" i="2"/>
  <c r="S29" i="2"/>
  <c r="R29" i="2"/>
  <c r="Q29" i="2"/>
  <c r="U29" i="2" s="1"/>
  <c r="P29" i="2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J24" i="2"/>
  <c r="I24" i="2"/>
  <c r="S24" i="2" s="1"/>
  <c r="H24" i="2"/>
  <c r="G24" i="2"/>
  <c r="F24" i="2"/>
  <c r="C24" i="2"/>
  <c r="B24" i="2"/>
  <c r="E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T20" i="2" s="1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R16" i="2" s="1"/>
  <c r="I16" i="2"/>
  <c r="H16" i="2"/>
  <c r="G16" i="2"/>
  <c r="F16" i="2"/>
  <c r="C16" i="2"/>
  <c r="B16" i="2"/>
  <c r="E16" i="2" s="1"/>
  <c r="S15" i="2"/>
  <c r="R15" i="2"/>
  <c r="Q15" i="2"/>
  <c r="P15" i="2"/>
  <c r="E15" i="2"/>
  <c r="T15" i="2" s="1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T11" i="2" s="1"/>
  <c r="S10" i="2"/>
  <c r="R10" i="2"/>
  <c r="Q10" i="2"/>
  <c r="P10" i="2"/>
  <c r="E10" i="2"/>
  <c r="S9" i="2"/>
  <c r="R9" i="2"/>
  <c r="Q9" i="2"/>
  <c r="P9" i="2"/>
  <c r="E9" i="2"/>
  <c r="S93" i="1"/>
  <c r="R93" i="1"/>
  <c r="Q93" i="1"/>
  <c r="P93" i="1"/>
  <c r="E93" i="1"/>
  <c r="T93" i="1" s="1"/>
  <c r="U92" i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R72" i="1" s="1"/>
  <c r="I72" i="1"/>
  <c r="S72" i="1" s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E70" i="1" s="1"/>
  <c r="B70" i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J67" i="1"/>
  <c r="R67" i="1" s="1"/>
  <c r="I67" i="1"/>
  <c r="S67" i="1" s="1"/>
  <c r="H67" i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S66" i="1" s="1"/>
  <c r="H66" i="1"/>
  <c r="P66" i="1" s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R53" i="1" s="1"/>
  <c r="I53" i="1"/>
  <c r="S53" i="1" s="1"/>
  <c r="H53" i="1"/>
  <c r="G53" i="1"/>
  <c r="F53" i="1"/>
  <c r="E53" i="1"/>
  <c r="C53" i="1"/>
  <c r="B53" i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T46" i="1" s="1"/>
  <c r="U45" i="1"/>
  <c r="S45" i="1"/>
  <c r="R45" i="1"/>
  <c r="Q45" i="1"/>
  <c r="P45" i="1"/>
  <c r="E45" i="1"/>
  <c r="T45" i="1" s="1"/>
  <c r="S44" i="1"/>
  <c r="R44" i="1"/>
  <c r="Q44" i="1"/>
  <c r="U44" i="1" s="1"/>
  <c r="P44" i="1"/>
  <c r="E44" i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H40" i="1"/>
  <c r="R40" i="1" s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P32" i="1"/>
  <c r="E32" i="1"/>
  <c r="W30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T29" i="1" s="1"/>
  <c r="E29" i="1"/>
  <c r="S28" i="1"/>
  <c r="R28" i="1"/>
  <c r="Q28" i="1"/>
  <c r="P28" i="1"/>
  <c r="E28" i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T21" i="1" s="1"/>
  <c r="T20" i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S16" i="1" s="1"/>
  <c r="H16" i="1"/>
  <c r="G16" i="1"/>
  <c r="F16" i="1"/>
  <c r="E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R30" i="7" l="1"/>
  <c r="R30" i="11"/>
  <c r="U92" i="11"/>
  <c r="T92" i="11"/>
  <c r="S40" i="12"/>
  <c r="Q30" i="19"/>
  <c r="S30" i="19"/>
  <c r="T51" i="8"/>
  <c r="T44" i="10"/>
  <c r="U50" i="10"/>
  <c r="T50" i="10"/>
  <c r="U47" i="11"/>
  <c r="T47" i="11"/>
  <c r="U64" i="11"/>
  <c r="T64" i="11"/>
  <c r="R66" i="11"/>
  <c r="T32" i="12"/>
  <c r="U57" i="12"/>
  <c r="T57" i="12"/>
  <c r="Q71" i="12"/>
  <c r="S71" i="12"/>
  <c r="U13" i="13"/>
  <c r="T13" i="13"/>
  <c r="T49" i="14"/>
  <c r="U49" i="14"/>
  <c r="U47" i="15"/>
  <c r="T47" i="15"/>
  <c r="U86" i="15"/>
  <c r="T86" i="15"/>
  <c r="T91" i="18"/>
  <c r="U91" i="18"/>
  <c r="T28" i="19"/>
  <c r="U28" i="19"/>
  <c r="U62" i="20"/>
  <c r="T62" i="20"/>
  <c r="R30" i="21"/>
  <c r="U57" i="21"/>
  <c r="T57" i="21"/>
  <c r="E95" i="2"/>
  <c r="U104" i="2"/>
  <c r="T104" i="2"/>
  <c r="R66" i="7"/>
  <c r="U49" i="13"/>
  <c r="T49" i="13"/>
  <c r="U19" i="1"/>
  <c r="U21" i="1"/>
  <c r="Q24" i="1"/>
  <c r="S40" i="1"/>
  <c r="T52" i="1"/>
  <c r="U58" i="1"/>
  <c r="R70" i="1"/>
  <c r="S71" i="1"/>
  <c r="P16" i="2"/>
  <c r="T19" i="2"/>
  <c r="P24" i="2"/>
  <c r="R24" i="2"/>
  <c r="S30" i="2"/>
  <c r="R33" i="2"/>
  <c r="U44" i="2"/>
  <c r="T47" i="2"/>
  <c r="Q59" i="2"/>
  <c r="T69" i="2"/>
  <c r="U14" i="3"/>
  <c r="S33" i="3"/>
  <c r="P53" i="3"/>
  <c r="Q66" i="3"/>
  <c r="E66" i="4"/>
  <c r="E71" i="4"/>
  <c r="P40" i="5"/>
  <c r="P53" i="5"/>
  <c r="Q70" i="5"/>
  <c r="Q24" i="7"/>
  <c r="P40" i="7"/>
  <c r="R40" i="7"/>
  <c r="R53" i="7"/>
  <c r="P71" i="7"/>
  <c r="T43" i="8"/>
  <c r="E66" i="8"/>
  <c r="S70" i="8"/>
  <c r="E71" i="8"/>
  <c r="P40" i="10"/>
  <c r="Q71" i="10"/>
  <c r="U23" i="12"/>
  <c r="T23" i="12"/>
  <c r="U45" i="13"/>
  <c r="T45" i="13"/>
  <c r="R40" i="14"/>
  <c r="U91" i="14"/>
  <c r="T91" i="14"/>
  <c r="Q71" i="15"/>
  <c r="S71" i="15"/>
  <c r="U12" i="17"/>
  <c r="T12" i="17"/>
  <c r="U19" i="17"/>
  <c r="T19" i="17"/>
  <c r="U18" i="19"/>
  <c r="T18" i="19"/>
  <c r="T90" i="23"/>
  <c r="U90" i="23"/>
  <c r="T97" i="12"/>
  <c r="E95" i="12"/>
  <c r="U95" i="12" s="1"/>
  <c r="U113" i="10"/>
  <c r="T113" i="10"/>
  <c r="Q71" i="14"/>
  <c r="S71" i="14"/>
  <c r="S71" i="2"/>
  <c r="E16" i="8"/>
  <c r="U14" i="1"/>
  <c r="R16" i="1"/>
  <c r="U29" i="1"/>
  <c r="S33" i="1"/>
  <c r="T35" i="1"/>
  <c r="U52" i="1"/>
  <c r="E59" i="1"/>
  <c r="R66" i="1"/>
  <c r="Q70" i="1"/>
  <c r="R71" i="1"/>
  <c r="Q16" i="2"/>
  <c r="U19" i="2"/>
  <c r="U20" i="2"/>
  <c r="E30" i="2"/>
  <c r="Q33" i="2"/>
  <c r="P66" i="2"/>
  <c r="R66" i="2"/>
  <c r="T29" i="3"/>
  <c r="R33" i="3"/>
  <c r="P40" i="3"/>
  <c r="Q53" i="3"/>
  <c r="E16" i="4"/>
  <c r="U29" i="4"/>
  <c r="E33" i="4"/>
  <c r="U37" i="4"/>
  <c r="Q40" i="4"/>
  <c r="E53" i="4"/>
  <c r="P67" i="4"/>
  <c r="U89" i="4"/>
  <c r="P33" i="5"/>
  <c r="R33" i="5"/>
  <c r="R33" i="6"/>
  <c r="Q40" i="7"/>
  <c r="S40" i="7"/>
  <c r="T51" i="7"/>
  <c r="T69" i="7"/>
  <c r="Q71" i="7"/>
  <c r="U71" i="7" s="1"/>
  <c r="R16" i="9"/>
  <c r="Q33" i="9"/>
  <c r="Q53" i="9"/>
  <c r="P67" i="9"/>
  <c r="Q40" i="10"/>
  <c r="U46" i="10"/>
  <c r="T46" i="10"/>
  <c r="Q66" i="10"/>
  <c r="P70" i="10"/>
  <c r="P24" i="11"/>
  <c r="T44" i="11"/>
  <c r="U91" i="11"/>
  <c r="T91" i="11"/>
  <c r="U20" i="12"/>
  <c r="T20" i="12"/>
  <c r="U91" i="12"/>
  <c r="T91" i="12"/>
  <c r="T22" i="15"/>
  <c r="U22" i="15"/>
  <c r="U43" i="15"/>
  <c r="T43" i="15"/>
  <c r="U13" i="16"/>
  <c r="T13" i="16"/>
  <c r="U35" i="16"/>
  <c r="T35" i="16"/>
  <c r="U52" i="16"/>
  <c r="T52" i="16"/>
  <c r="L112" i="12"/>
  <c r="R112" i="12" s="1"/>
  <c r="R95" i="12"/>
  <c r="U61" i="12"/>
  <c r="T61" i="12"/>
  <c r="R24" i="7"/>
  <c r="T57" i="1"/>
  <c r="U62" i="1"/>
  <c r="Q66" i="2"/>
  <c r="S66" i="2"/>
  <c r="Q67" i="2"/>
  <c r="P16" i="3"/>
  <c r="P30" i="3"/>
  <c r="Q40" i="3"/>
  <c r="P70" i="3"/>
  <c r="R70" i="3"/>
  <c r="P71" i="3"/>
  <c r="U22" i="4"/>
  <c r="T88" i="4"/>
  <c r="E24" i="5"/>
  <c r="Q33" i="5"/>
  <c r="S33" i="5"/>
  <c r="T35" i="5"/>
  <c r="T39" i="5"/>
  <c r="T44" i="5"/>
  <c r="T48" i="5"/>
  <c r="T52" i="5"/>
  <c r="T57" i="5"/>
  <c r="E66" i="5"/>
  <c r="Q33" i="6"/>
  <c r="U33" i="6" s="1"/>
  <c r="T36" i="6"/>
  <c r="U48" i="6"/>
  <c r="P66" i="6"/>
  <c r="R66" i="6"/>
  <c r="R72" i="6"/>
  <c r="T86" i="6"/>
  <c r="T90" i="6"/>
  <c r="T9" i="7"/>
  <c r="P16" i="7"/>
  <c r="T18" i="7"/>
  <c r="T22" i="7"/>
  <c r="T28" i="7"/>
  <c r="E30" i="7"/>
  <c r="U32" i="7"/>
  <c r="U51" i="7"/>
  <c r="E66" i="7"/>
  <c r="U69" i="7"/>
  <c r="P70" i="7"/>
  <c r="R71" i="7"/>
  <c r="U13" i="8"/>
  <c r="T21" i="8"/>
  <c r="P67" i="8"/>
  <c r="P72" i="8"/>
  <c r="U89" i="8"/>
  <c r="T92" i="8"/>
  <c r="T36" i="9"/>
  <c r="T51" i="9"/>
  <c r="T62" i="9"/>
  <c r="P66" i="9"/>
  <c r="U86" i="9"/>
  <c r="U90" i="9"/>
  <c r="U13" i="10"/>
  <c r="T18" i="10"/>
  <c r="P33" i="10"/>
  <c r="R33" i="10"/>
  <c r="T39" i="10"/>
  <c r="R16" i="11"/>
  <c r="U56" i="11"/>
  <c r="T56" i="11"/>
  <c r="U88" i="11"/>
  <c r="T88" i="11"/>
  <c r="U48" i="12"/>
  <c r="T48" i="12"/>
  <c r="S16" i="13"/>
  <c r="U29" i="14"/>
  <c r="T29" i="14"/>
  <c r="U38" i="15"/>
  <c r="T38" i="15"/>
  <c r="T63" i="15"/>
  <c r="U63" i="15"/>
  <c r="S24" i="23"/>
  <c r="T27" i="23"/>
  <c r="U27" i="23"/>
  <c r="U12" i="1"/>
  <c r="T15" i="1"/>
  <c r="R30" i="1"/>
  <c r="T61" i="1"/>
  <c r="T10" i="2"/>
  <c r="U15" i="2"/>
  <c r="P40" i="2"/>
  <c r="R40" i="2"/>
  <c r="U91" i="2"/>
  <c r="T9" i="3"/>
  <c r="Q16" i="3"/>
  <c r="U16" i="3" s="1"/>
  <c r="P24" i="3"/>
  <c r="R24" i="3"/>
  <c r="Q30" i="3"/>
  <c r="E59" i="3"/>
  <c r="E67" i="3"/>
  <c r="Q70" i="3"/>
  <c r="S70" i="3"/>
  <c r="Q71" i="3"/>
  <c r="U18" i="4"/>
  <c r="T21" i="4"/>
  <c r="U27" i="4"/>
  <c r="Q30" i="4"/>
  <c r="U55" i="4"/>
  <c r="T58" i="4"/>
  <c r="T64" i="5"/>
  <c r="P40" i="6"/>
  <c r="T40" i="6" s="1"/>
  <c r="Q66" i="6"/>
  <c r="Q16" i="7"/>
  <c r="U39" i="7"/>
  <c r="T56" i="7"/>
  <c r="Q70" i="7"/>
  <c r="T91" i="7"/>
  <c r="T26" i="8"/>
  <c r="T47" i="8"/>
  <c r="U55" i="8"/>
  <c r="U63" i="8"/>
  <c r="T88" i="8"/>
  <c r="Q66" i="9"/>
  <c r="P71" i="9"/>
  <c r="T89" i="9"/>
  <c r="T93" i="9"/>
  <c r="U10" i="10"/>
  <c r="T12" i="10"/>
  <c r="P16" i="10"/>
  <c r="U22" i="10"/>
  <c r="Q33" i="10"/>
  <c r="S33" i="10"/>
  <c r="T35" i="10"/>
  <c r="U38" i="11"/>
  <c r="T38" i="11"/>
  <c r="U29" i="12"/>
  <c r="T29" i="12"/>
  <c r="U90" i="14"/>
  <c r="T90" i="14"/>
  <c r="T18" i="15"/>
  <c r="U18" i="15"/>
  <c r="U9" i="16"/>
  <c r="T9" i="16"/>
  <c r="T13" i="1"/>
  <c r="U28" i="1"/>
  <c r="S30" i="1"/>
  <c r="T44" i="1"/>
  <c r="U49" i="1"/>
  <c r="U10" i="2"/>
  <c r="U11" i="2"/>
  <c r="T14" i="2"/>
  <c r="T29" i="2"/>
  <c r="Q40" i="2"/>
  <c r="S40" i="2"/>
  <c r="Q53" i="2"/>
  <c r="U65" i="2"/>
  <c r="U87" i="2"/>
  <c r="T90" i="2"/>
  <c r="Q24" i="3"/>
  <c r="S24" i="3"/>
  <c r="E53" i="3"/>
  <c r="R16" i="4"/>
  <c r="T19" i="4"/>
  <c r="P24" i="4"/>
  <c r="T26" i="4"/>
  <c r="T32" i="4"/>
  <c r="U63" i="4"/>
  <c r="Q66" i="4"/>
  <c r="P70" i="4"/>
  <c r="Q71" i="4"/>
  <c r="U22" i="5"/>
  <c r="T29" i="5"/>
  <c r="U32" i="5"/>
  <c r="P67" i="5"/>
  <c r="T89" i="5"/>
  <c r="T93" i="5"/>
  <c r="T12" i="6"/>
  <c r="P16" i="6"/>
  <c r="T21" i="6"/>
  <c r="T26" i="6"/>
  <c r="Q40" i="6"/>
  <c r="E59" i="6"/>
  <c r="T69" i="6"/>
  <c r="P71" i="6"/>
  <c r="T10" i="7"/>
  <c r="T27" i="7"/>
  <c r="P33" i="7"/>
  <c r="U36" i="7"/>
  <c r="T38" i="7"/>
  <c r="E40" i="7"/>
  <c r="U48" i="7"/>
  <c r="T63" i="7"/>
  <c r="E71" i="7"/>
  <c r="T87" i="7"/>
  <c r="T12" i="8"/>
  <c r="Q24" i="8"/>
  <c r="P33" i="8"/>
  <c r="R33" i="8"/>
  <c r="E40" i="8"/>
  <c r="U58" i="8"/>
  <c r="T62" i="8"/>
  <c r="U69" i="8"/>
  <c r="S71" i="8"/>
  <c r="P30" i="9"/>
  <c r="R30" i="9"/>
  <c r="E33" i="9"/>
  <c r="U45" i="9"/>
  <c r="P70" i="9"/>
  <c r="Q71" i="9"/>
  <c r="Q72" i="9"/>
  <c r="Q16" i="10"/>
  <c r="T21" i="10"/>
  <c r="U27" i="10"/>
  <c r="T32" i="10"/>
  <c r="U51" i="10"/>
  <c r="U35" i="11"/>
  <c r="T35" i="11"/>
  <c r="U19" i="12"/>
  <c r="T19" i="12"/>
  <c r="U90" i="12"/>
  <c r="T90" i="12"/>
  <c r="U14" i="13"/>
  <c r="T14" i="13"/>
  <c r="T13" i="15"/>
  <c r="U13" i="15"/>
  <c r="T55" i="15"/>
  <c r="U55" i="15"/>
  <c r="U37" i="12"/>
  <c r="T37" i="12"/>
  <c r="U86" i="12"/>
  <c r="T86" i="12"/>
  <c r="T45" i="21"/>
  <c r="U45" i="21"/>
  <c r="E30" i="4"/>
  <c r="S30" i="7"/>
  <c r="T11" i="1"/>
  <c r="T32" i="1"/>
  <c r="P59" i="1"/>
  <c r="P30" i="2"/>
  <c r="T30" i="2" s="1"/>
  <c r="E66" i="2"/>
  <c r="T10" i="3"/>
  <c r="S16" i="3"/>
  <c r="U19" i="3"/>
  <c r="E40" i="3"/>
  <c r="U64" i="3"/>
  <c r="U69" i="3"/>
  <c r="U13" i="4"/>
  <c r="Q16" i="4"/>
  <c r="Q24" i="4"/>
  <c r="P33" i="4"/>
  <c r="S33" i="4"/>
  <c r="U50" i="4"/>
  <c r="Q53" i="4"/>
  <c r="E67" i="4"/>
  <c r="Q70" i="4"/>
  <c r="E72" i="4"/>
  <c r="U18" i="5"/>
  <c r="U27" i="5"/>
  <c r="P30" i="5"/>
  <c r="E33" i="5"/>
  <c r="P59" i="5"/>
  <c r="Q16" i="6"/>
  <c r="P24" i="6"/>
  <c r="P30" i="6"/>
  <c r="R30" i="6"/>
  <c r="E33" i="6"/>
  <c r="U44" i="6"/>
  <c r="U51" i="6"/>
  <c r="P53" i="6"/>
  <c r="U65" i="6"/>
  <c r="P70" i="6"/>
  <c r="T70" i="6" s="1"/>
  <c r="Q71" i="6"/>
  <c r="U11" i="7"/>
  <c r="U15" i="7"/>
  <c r="T52" i="7"/>
  <c r="T55" i="7"/>
  <c r="U90" i="7"/>
  <c r="U10" i="8"/>
  <c r="U32" i="8"/>
  <c r="Q33" i="8"/>
  <c r="S33" i="8"/>
  <c r="T38" i="8"/>
  <c r="U46" i="8"/>
  <c r="U50" i="8"/>
  <c r="E59" i="8"/>
  <c r="R70" i="8"/>
  <c r="U26" i="9"/>
  <c r="P40" i="9"/>
  <c r="R40" i="9"/>
  <c r="E67" i="9"/>
  <c r="Q70" i="9"/>
  <c r="T88" i="9"/>
  <c r="T92" i="9"/>
  <c r="T11" i="10"/>
  <c r="T15" i="10"/>
  <c r="P24" i="10"/>
  <c r="S24" i="10"/>
  <c r="P30" i="10"/>
  <c r="U55" i="10"/>
  <c r="T55" i="10"/>
  <c r="E70" i="11"/>
  <c r="U87" i="11"/>
  <c r="T87" i="11"/>
  <c r="E24" i="12"/>
  <c r="R40" i="12"/>
  <c r="U47" i="12"/>
  <c r="T47" i="12"/>
  <c r="T27" i="13"/>
  <c r="U27" i="13"/>
  <c r="T57" i="14"/>
  <c r="U57" i="14"/>
  <c r="U86" i="14"/>
  <c r="T86" i="14"/>
  <c r="U90" i="15"/>
  <c r="T90" i="15"/>
  <c r="T10" i="12"/>
  <c r="Q16" i="12"/>
  <c r="P33" i="12"/>
  <c r="T44" i="12"/>
  <c r="P53" i="12"/>
  <c r="Q70" i="12"/>
  <c r="T10" i="13"/>
  <c r="P53" i="13"/>
  <c r="P66" i="13"/>
  <c r="P71" i="13"/>
  <c r="Q16" i="14"/>
  <c r="T35" i="14"/>
  <c r="Q40" i="14"/>
  <c r="T52" i="14"/>
  <c r="P53" i="14"/>
  <c r="Q70" i="14"/>
  <c r="U10" i="15"/>
  <c r="P24" i="15"/>
  <c r="R24" i="15"/>
  <c r="P30" i="15"/>
  <c r="U51" i="15"/>
  <c r="R70" i="15"/>
  <c r="P24" i="16"/>
  <c r="P30" i="16"/>
  <c r="Q40" i="16"/>
  <c r="T48" i="18"/>
  <c r="U48" i="18"/>
  <c r="U64" i="18"/>
  <c r="T64" i="18"/>
  <c r="Q40" i="19"/>
  <c r="S40" i="19"/>
  <c r="U21" i="20"/>
  <c r="T21" i="20"/>
  <c r="U22" i="23"/>
  <c r="T22" i="23"/>
  <c r="T61" i="10"/>
  <c r="T65" i="10"/>
  <c r="E67" i="10"/>
  <c r="Q70" i="10"/>
  <c r="T14" i="11"/>
  <c r="Q24" i="11"/>
  <c r="P40" i="11"/>
  <c r="R40" i="11"/>
  <c r="U44" i="11"/>
  <c r="U45" i="11"/>
  <c r="U49" i="11"/>
  <c r="U57" i="11"/>
  <c r="Q66" i="11"/>
  <c r="U10" i="12"/>
  <c r="R16" i="12"/>
  <c r="Q33" i="12"/>
  <c r="U44" i="12"/>
  <c r="T51" i="12"/>
  <c r="Q53" i="12"/>
  <c r="R70" i="12"/>
  <c r="E71" i="12"/>
  <c r="U10" i="13"/>
  <c r="T21" i="13"/>
  <c r="U32" i="13"/>
  <c r="P33" i="13"/>
  <c r="T33" i="13" s="1"/>
  <c r="T36" i="13"/>
  <c r="P40" i="13"/>
  <c r="U42" i="13"/>
  <c r="U46" i="13"/>
  <c r="U50" i="13"/>
  <c r="Q53" i="13"/>
  <c r="T62" i="13"/>
  <c r="Q66" i="13"/>
  <c r="Q71" i="13"/>
  <c r="P24" i="14"/>
  <c r="P30" i="14"/>
  <c r="U35" i="14"/>
  <c r="U43" i="14"/>
  <c r="U52" i="14"/>
  <c r="R70" i="14"/>
  <c r="E71" i="14"/>
  <c r="U71" i="14" s="1"/>
  <c r="Q24" i="15"/>
  <c r="S24" i="15"/>
  <c r="Q30" i="15"/>
  <c r="E33" i="15"/>
  <c r="E71" i="15"/>
  <c r="Q24" i="16"/>
  <c r="Q30" i="16"/>
  <c r="U65" i="16"/>
  <c r="T65" i="16"/>
  <c r="P71" i="16"/>
  <c r="S40" i="18"/>
  <c r="T38" i="19"/>
  <c r="U38" i="19"/>
  <c r="T18" i="20"/>
  <c r="U18" i="20"/>
  <c r="U23" i="22"/>
  <c r="T23" i="22"/>
  <c r="T65" i="22"/>
  <c r="U65" i="22"/>
  <c r="T19" i="23"/>
  <c r="U19" i="23"/>
  <c r="U56" i="24"/>
  <c r="T56" i="24"/>
  <c r="T87" i="10"/>
  <c r="Q40" i="11"/>
  <c r="S67" i="11"/>
  <c r="P71" i="11"/>
  <c r="R72" i="11"/>
  <c r="P30" i="12"/>
  <c r="R30" i="12"/>
  <c r="U51" i="12"/>
  <c r="Q33" i="13"/>
  <c r="U33" i="13" s="1"/>
  <c r="Q40" i="13"/>
  <c r="P70" i="13"/>
  <c r="Q24" i="14"/>
  <c r="Q30" i="14"/>
  <c r="P59" i="15"/>
  <c r="P66" i="16"/>
  <c r="P30" i="18"/>
  <c r="R30" i="18"/>
  <c r="U35" i="18"/>
  <c r="U13" i="19"/>
  <c r="T13" i="19"/>
  <c r="R24" i="19"/>
  <c r="U50" i="19"/>
  <c r="T50" i="19"/>
  <c r="Q33" i="20"/>
  <c r="S33" i="20"/>
  <c r="U65" i="21"/>
  <c r="T65" i="21"/>
  <c r="T92" i="21"/>
  <c r="U92" i="21"/>
  <c r="P66" i="22"/>
  <c r="R66" i="22"/>
  <c r="U50" i="23"/>
  <c r="T50" i="23"/>
  <c r="U12" i="24"/>
  <c r="T12" i="24"/>
  <c r="P24" i="24"/>
  <c r="S70" i="10"/>
  <c r="P33" i="11"/>
  <c r="E53" i="11"/>
  <c r="E67" i="11"/>
  <c r="P70" i="11"/>
  <c r="T70" i="11" s="1"/>
  <c r="Q71" i="11"/>
  <c r="P24" i="12"/>
  <c r="R24" i="12"/>
  <c r="Q30" i="12"/>
  <c r="S30" i="12"/>
  <c r="P66" i="12"/>
  <c r="R66" i="12"/>
  <c r="T51" i="13"/>
  <c r="Q70" i="13"/>
  <c r="T51" i="14"/>
  <c r="P66" i="14"/>
  <c r="R66" i="14"/>
  <c r="U36" i="15"/>
  <c r="Q59" i="15"/>
  <c r="T32" i="16"/>
  <c r="P33" i="16"/>
  <c r="T33" i="16" s="1"/>
  <c r="R33" i="16"/>
  <c r="U62" i="17"/>
  <c r="T62" i="17"/>
  <c r="R67" i="17"/>
  <c r="Q71" i="17"/>
  <c r="T89" i="17"/>
  <c r="U89" i="17"/>
  <c r="U15" i="18"/>
  <c r="T15" i="18"/>
  <c r="T47" i="19"/>
  <c r="U47" i="19"/>
  <c r="T27" i="20"/>
  <c r="U27" i="20"/>
  <c r="T42" i="20"/>
  <c r="U42" i="20"/>
  <c r="T62" i="21"/>
  <c r="U62" i="21"/>
  <c r="U10" i="22"/>
  <c r="T47" i="23"/>
  <c r="U47" i="23"/>
  <c r="Q33" i="11"/>
  <c r="Q59" i="11"/>
  <c r="Q70" i="11"/>
  <c r="R71" i="11"/>
  <c r="Q24" i="12"/>
  <c r="Q66" i="12"/>
  <c r="S66" i="12"/>
  <c r="P72" i="12"/>
  <c r="P24" i="13"/>
  <c r="R24" i="13"/>
  <c r="P30" i="13"/>
  <c r="T38" i="13"/>
  <c r="U51" i="13"/>
  <c r="R70" i="13"/>
  <c r="R33" i="14"/>
  <c r="T36" i="14"/>
  <c r="U51" i="14"/>
  <c r="E53" i="14"/>
  <c r="Q66" i="14"/>
  <c r="S66" i="14"/>
  <c r="P16" i="15"/>
  <c r="E24" i="15"/>
  <c r="E30" i="15"/>
  <c r="P33" i="15"/>
  <c r="T36" i="15"/>
  <c r="P66" i="15"/>
  <c r="U32" i="16"/>
  <c r="U36" i="16"/>
  <c r="U51" i="17"/>
  <c r="T12" i="18"/>
  <c r="U12" i="18"/>
  <c r="T13" i="20"/>
  <c r="U13" i="20"/>
  <c r="T50" i="20"/>
  <c r="U50" i="20"/>
  <c r="P33" i="22"/>
  <c r="T33" i="22" s="1"/>
  <c r="T14" i="23"/>
  <c r="U14" i="23"/>
  <c r="U51" i="24"/>
  <c r="T51" i="24"/>
  <c r="E79" i="9"/>
  <c r="E79" i="5"/>
  <c r="U99" i="1"/>
  <c r="E95" i="1"/>
  <c r="E112" i="1" s="1"/>
  <c r="U112" i="1" s="1"/>
  <c r="U10" i="11"/>
  <c r="T36" i="11"/>
  <c r="P71" i="12"/>
  <c r="Q24" i="13"/>
  <c r="S24" i="13"/>
  <c r="T26" i="13"/>
  <c r="Q30" i="13"/>
  <c r="U38" i="13"/>
  <c r="E40" i="13"/>
  <c r="S70" i="13"/>
  <c r="E24" i="14"/>
  <c r="Q33" i="14"/>
  <c r="P71" i="14"/>
  <c r="T12" i="15"/>
  <c r="Q16" i="15"/>
  <c r="Q33" i="15"/>
  <c r="U37" i="15"/>
  <c r="U50" i="15"/>
  <c r="T62" i="15"/>
  <c r="Q66" i="15"/>
  <c r="P71" i="15"/>
  <c r="P72" i="15"/>
  <c r="P59" i="17"/>
  <c r="T21" i="18"/>
  <c r="U21" i="18"/>
  <c r="U87" i="21"/>
  <c r="U19" i="22"/>
  <c r="T19" i="22"/>
  <c r="U56" i="22"/>
  <c r="S16" i="23"/>
  <c r="T48" i="24"/>
  <c r="U48" i="24"/>
  <c r="E79" i="16"/>
  <c r="U101" i="7"/>
  <c r="T101" i="7"/>
  <c r="T51" i="17"/>
  <c r="E24" i="18"/>
  <c r="T35" i="18"/>
  <c r="R66" i="18"/>
  <c r="T10" i="19"/>
  <c r="S24" i="19"/>
  <c r="E53" i="19"/>
  <c r="E70" i="19"/>
  <c r="E30" i="20"/>
  <c r="E53" i="20"/>
  <c r="T10" i="22"/>
  <c r="R24" i="23"/>
  <c r="E70" i="23"/>
  <c r="U70" i="23" s="1"/>
  <c r="T9" i="24"/>
  <c r="Q30" i="24"/>
  <c r="P53" i="24"/>
  <c r="E71" i="24"/>
  <c r="E79" i="20"/>
  <c r="E40" i="16"/>
  <c r="T50" i="16"/>
  <c r="T55" i="16"/>
  <c r="Q66" i="16"/>
  <c r="P70" i="16"/>
  <c r="Q71" i="16"/>
  <c r="R16" i="17"/>
  <c r="P24" i="17"/>
  <c r="P33" i="17"/>
  <c r="R40" i="17"/>
  <c r="Q66" i="17"/>
  <c r="P70" i="17"/>
  <c r="U26" i="18"/>
  <c r="T29" i="18"/>
  <c r="T51" i="18"/>
  <c r="P71" i="18"/>
  <c r="U10" i="19"/>
  <c r="E30" i="19"/>
  <c r="T32" i="19"/>
  <c r="E40" i="19"/>
  <c r="U56" i="19"/>
  <c r="E16" i="20"/>
  <c r="U52" i="20"/>
  <c r="U55" i="20"/>
  <c r="T58" i="20"/>
  <c r="U69" i="20"/>
  <c r="R71" i="20"/>
  <c r="R16" i="21"/>
  <c r="E70" i="21"/>
  <c r="P24" i="22"/>
  <c r="R24" i="22"/>
  <c r="P30" i="22"/>
  <c r="P40" i="22"/>
  <c r="T42" i="22"/>
  <c r="T50" i="22"/>
  <c r="P53" i="22"/>
  <c r="S66" i="22"/>
  <c r="S40" i="23"/>
  <c r="U56" i="23"/>
  <c r="P66" i="23"/>
  <c r="P71" i="23"/>
  <c r="R33" i="24"/>
  <c r="P53" i="16"/>
  <c r="T53" i="16" s="1"/>
  <c r="Q70" i="16"/>
  <c r="Q16" i="17"/>
  <c r="Q24" i="17"/>
  <c r="Q33" i="17"/>
  <c r="Q40" i="17"/>
  <c r="Q70" i="17"/>
  <c r="U10" i="18"/>
  <c r="P16" i="18"/>
  <c r="T16" i="18" s="1"/>
  <c r="R16" i="18"/>
  <c r="T38" i="18"/>
  <c r="U51" i="18"/>
  <c r="T52" i="18"/>
  <c r="U65" i="18"/>
  <c r="T69" i="18"/>
  <c r="Q71" i="18"/>
  <c r="U14" i="19"/>
  <c r="U19" i="19"/>
  <c r="T22" i="19"/>
  <c r="U32" i="19"/>
  <c r="P33" i="19"/>
  <c r="R33" i="19"/>
  <c r="T55" i="19"/>
  <c r="Q66" i="19"/>
  <c r="U22" i="20"/>
  <c r="U63" i="20"/>
  <c r="R70" i="20"/>
  <c r="S70" i="20"/>
  <c r="T36" i="21"/>
  <c r="P53" i="21"/>
  <c r="P66" i="21"/>
  <c r="R66" i="21"/>
  <c r="Q67" i="21"/>
  <c r="U67" i="21" s="1"/>
  <c r="Q72" i="21"/>
  <c r="Q24" i="22"/>
  <c r="S24" i="22"/>
  <c r="Q30" i="22"/>
  <c r="Q40" i="22"/>
  <c r="T44" i="22"/>
  <c r="P71" i="22"/>
  <c r="Q72" i="22"/>
  <c r="U10" i="23"/>
  <c r="U23" i="23"/>
  <c r="T32" i="23"/>
  <c r="T55" i="23"/>
  <c r="Q66" i="23"/>
  <c r="T69" i="23"/>
  <c r="Q71" i="23"/>
  <c r="T14" i="24"/>
  <c r="U32" i="24"/>
  <c r="Q33" i="24"/>
  <c r="S33" i="24"/>
  <c r="U52" i="24"/>
  <c r="P59" i="24"/>
  <c r="P66" i="24"/>
  <c r="E79" i="22"/>
  <c r="E95" i="10"/>
  <c r="T95" i="10" s="1"/>
  <c r="T105" i="5"/>
  <c r="T107" i="5"/>
  <c r="Q24" i="18"/>
  <c r="T36" i="18"/>
  <c r="E66" i="18"/>
  <c r="U69" i="18"/>
  <c r="P70" i="18"/>
  <c r="R71" i="18"/>
  <c r="S72" i="18"/>
  <c r="R53" i="19"/>
  <c r="P70" i="19"/>
  <c r="Q71" i="19"/>
  <c r="Q33" i="21"/>
  <c r="U36" i="21"/>
  <c r="U69" i="21"/>
  <c r="P71" i="21"/>
  <c r="T71" i="21" s="1"/>
  <c r="T69" i="22"/>
  <c r="Q71" i="22"/>
  <c r="E24" i="23"/>
  <c r="U32" i="23"/>
  <c r="P33" i="23"/>
  <c r="R33" i="23"/>
  <c r="U36" i="23"/>
  <c r="P70" i="23"/>
  <c r="E53" i="24"/>
  <c r="Q59" i="24"/>
  <c r="U65" i="24"/>
  <c r="E79" i="24"/>
  <c r="E79" i="17"/>
  <c r="T61" i="16"/>
  <c r="U10" i="17"/>
  <c r="T23" i="17"/>
  <c r="T28" i="17"/>
  <c r="T38" i="17"/>
  <c r="T47" i="17"/>
  <c r="R53" i="17"/>
  <c r="U93" i="17"/>
  <c r="T11" i="18"/>
  <c r="T20" i="18"/>
  <c r="P33" i="18"/>
  <c r="T33" i="18" s="1"/>
  <c r="T56" i="18"/>
  <c r="R16" i="19"/>
  <c r="T27" i="19"/>
  <c r="T37" i="19"/>
  <c r="T46" i="19"/>
  <c r="U69" i="19"/>
  <c r="Q70" i="19"/>
  <c r="R16" i="20"/>
  <c r="T26" i="20"/>
  <c r="U46" i="20"/>
  <c r="T49" i="20"/>
  <c r="U51" i="20"/>
  <c r="P40" i="21"/>
  <c r="R40" i="21"/>
  <c r="U49" i="21"/>
  <c r="T52" i="21"/>
  <c r="T61" i="21"/>
  <c r="R70" i="21"/>
  <c r="S71" i="21"/>
  <c r="U88" i="21"/>
  <c r="T91" i="21"/>
  <c r="P16" i="22"/>
  <c r="T18" i="22"/>
  <c r="T22" i="22"/>
  <c r="T45" i="22"/>
  <c r="U52" i="22"/>
  <c r="U57" i="22"/>
  <c r="U61" i="22"/>
  <c r="T64" i="22"/>
  <c r="E66" i="22"/>
  <c r="U69" i="22"/>
  <c r="P70" i="22"/>
  <c r="T70" i="22" s="1"/>
  <c r="R71" i="22"/>
  <c r="T13" i="23"/>
  <c r="T18" i="23"/>
  <c r="U28" i="23"/>
  <c r="U38" i="23"/>
  <c r="U43" i="23"/>
  <c r="T46" i="23"/>
  <c r="Q53" i="23"/>
  <c r="U53" i="23" s="1"/>
  <c r="Q70" i="23"/>
  <c r="U37" i="24"/>
  <c r="Q40" i="24"/>
  <c r="T110" i="21"/>
  <c r="T100" i="10"/>
  <c r="T110" i="6"/>
  <c r="P40" i="16"/>
  <c r="E70" i="16"/>
  <c r="U70" i="16" s="1"/>
  <c r="E24" i="17"/>
  <c r="E33" i="17"/>
  <c r="Q53" i="17"/>
  <c r="E66" i="17"/>
  <c r="E70" i="17"/>
  <c r="Q33" i="18"/>
  <c r="P40" i="18"/>
  <c r="R40" i="18"/>
  <c r="E71" i="18"/>
  <c r="Q16" i="19"/>
  <c r="U44" i="19"/>
  <c r="T51" i="19"/>
  <c r="E66" i="19"/>
  <c r="Q24" i="20"/>
  <c r="P33" i="20"/>
  <c r="S40" i="21"/>
  <c r="S70" i="21"/>
  <c r="Q16" i="22"/>
  <c r="E24" i="22"/>
  <c r="E30" i="22"/>
  <c r="E40" i="22"/>
  <c r="E53" i="22"/>
  <c r="P16" i="23"/>
  <c r="T44" i="23"/>
  <c r="T51" i="23"/>
  <c r="E59" i="23"/>
  <c r="E66" i="23"/>
  <c r="E67" i="23"/>
  <c r="E71" i="23"/>
  <c r="T13" i="24"/>
  <c r="E16" i="24"/>
  <c r="E33" i="24"/>
  <c r="T33" i="24" s="1"/>
  <c r="E79" i="14"/>
  <c r="E79" i="13"/>
  <c r="T96" i="8"/>
  <c r="R53" i="24"/>
  <c r="T47" i="24"/>
  <c r="P72" i="24"/>
  <c r="U57" i="24"/>
  <c r="E67" i="24"/>
  <c r="P67" i="24"/>
  <c r="E59" i="24"/>
  <c r="S59" i="24"/>
  <c r="E72" i="24"/>
  <c r="E95" i="24"/>
  <c r="E112" i="24" s="1"/>
  <c r="S53" i="23"/>
  <c r="E53" i="23"/>
  <c r="P53" i="23"/>
  <c r="T53" i="23" s="1"/>
  <c r="R72" i="23"/>
  <c r="E95" i="23"/>
  <c r="U95" i="23" s="1"/>
  <c r="R53" i="22"/>
  <c r="E67" i="22"/>
  <c r="P67" i="22"/>
  <c r="E59" i="22"/>
  <c r="P59" i="22"/>
  <c r="Q67" i="22"/>
  <c r="U67" i="22" s="1"/>
  <c r="E72" i="22"/>
  <c r="P72" i="22"/>
  <c r="S72" i="22"/>
  <c r="E95" i="22"/>
  <c r="T95" i="22" s="1"/>
  <c r="T104" i="22"/>
  <c r="S53" i="21"/>
  <c r="R53" i="21"/>
  <c r="U58" i="21"/>
  <c r="R67" i="21"/>
  <c r="R72" i="21"/>
  <c r="E59" i="21"/>
  <c r="P59" i="21"/>
  <c r="R59" i="21"/>
  <c r="S67" i="21"/>
  <c r="S72" i="21"/>
  <c r="S59" i="21"/>
  <c r="E67" i="21"/>
  <c r="E72" i="21"/>
  <c r="E95" i="21"/>
  <c r="E112" i="21" s="1"/>
  <c r="E79" i="21"/>
  <c r="R53" i="20"/>
  <c r="P59" i="20"/>
  <c r="R59" i="20"/>
  <c r="R72" i="20"/>
  <c r="E95" i="20"/>
  <c r="Q53" i="19"/>
  <c r="R67" i="19"/>
  <c r="S67" i="19"/>
  <c r="R72" i="19"/>
  <c r="S95" i="19"/>
  <c r="Q53" i="18"/>
  <c r="R53" i="18"/>
  <c r="Q59" i="18"/>
  <c r="Q72" i="18"/>
  <c r="U57" i="18"/>
  <c r="S67" i="18"/>
  <c r="E67" i="18"/>
  <c r="E95" i="18"/>
  <c r="T95" i="18" s="1"/>
  <c r="E53" i="17"/>
  <c r="S67" i="17"/>
  <c r="S72" i="17"/>
  <c r="E67" i="17"/>
  <c r="P67" i="17"/>
  <c r="P72" i="17"/>
  <c r="R59" i="17"/>
  <c r="Q53" i="16"/>
  <c r="E59" i="16"/>
  <c r="Q59" i="16"/>
  <c r="E67" i="16"/>
  <c r="Q67" i="16"/>
  <c r="E72" i="16"/>
  <c r="Q72" i="16"/>
  <c r="T57" i="16"/>
  <c r="E95" i="16"/>
  <c r="E53" i="15"/>
  <c r="P53" i="15"/>
  <c r="T53" i="15" s="1"/>
  <c r="E67" i="15"/>
  <c r="Q53" i="15"/>
  <c r="T58" i="15"/>
  <c r="P67" i="15"/>
  <c r="Q67" i="15"/>
  <c r="E95" i="15"/>
  <c r="R53" i="14"/>
  <c r="Q53" i="14"/>
  <c r="U53" i="14" s="1"/>
  <c r="S53" i="14"/>
  <c r="P67" i="14"/>
  <c r="Q67" i="14"/>
  <c r="E72" i="14"/>
  <c r="P72" i="14"/>
  <c r="P59" i="14"/>
  <c r="Q72" i="14"/>
  <c r="E67" i="14"/>
  <c r="S67" i="14"/>
  <c r="T103" i="14"/>
  <c r="E72" i="13"/>
  <c r="S53" i="13"/>
  <c r="E67" i="13"/>
  <c r="E53" i="13"/>
  <c r="T58" i="13"/>
  <c r="P67" i="13"/>
  <c r="T67" i="13" s="1"/>
  <c r="P72" i="13"/>
  <c r="Q67" i="13"/>
  <c r="Q72" i="13"/>
  <c r="R53" i="12"/>
  <c r="Q72" i="12"/>
  <c r="E53" i="12"/>
  <c r="S53" i="12"/>
  <c r="E67" i="12"/>
  <c r="P67" i="12"/>
  <c r="Q67" i="12"/>
  <c r="E59" i="12"/>
  <c r="S59" i="12"/>
  <c r="E72" i="12"/>
  <c r="S72" i="12"/>
  <c r="T106" i="12"/>
  <c r="R53" i="11"/>
  <c r="Q53" i="11"/>
  <c r="P67" i="11"/>
  <c r="S72" i="11"/>
  <c r="E72" i="11"/>
  <c r="S59" i="11"/>
  <c r="U58" i="11"/>
  <c r="Q67" i="11"/>
  <c r="P72" i="11"/>
  <c r="T72" i="11" s="1"/>
  <c r="E59" i="11"/>
  <c r="P59" i="11"/>
  <c r="R59" i="11"/>
  <c r="R67" i="11"/>
  <c r="Q72" i="11"/>
  <c r="P53" i="10"/>
  <c r="Q53" i="10"/>
  <c r="P59" i="10"/>
  <c r="R59" i="10"/>
  <c r="P67" i="10"/>
  <c r="Q59" i="10"/>
  <c r="Q67" i="10"/>
  <c r="P72" i="10"/>
  <c r="E59" i="9"/>
  <c r="Q67" i="9"/>
  <c r="P72" i="9"/>
  <c r="T72" i="9" s="1"/>
  <c r="T103" i="9"/>
  <c r="R53" i="8"/>
  <c r="E53" i="8"/>
  <c r="S53" i="8"/>
  <c r="P59" i="8"/>
  <c r="R59" i="8"/>
  <c r="R67" i="8"/>
  <c r="R72" i="8"/>
  <c r="T102" i="8"/>
  <c r="T47" i="7"/>
  <c r="E53" i="7"/>
  <c r="P53" i="7"/>
  <c r="Q53" i="7"/>
  <c r="R67" i="7"/>
  <c r="Q59" i="7"/>
  <c r="U57" i="7"/>
  <c r="E59" i="7"/>
  <c r="U59" i="7" s="1"/>
  <c r="S59" i="7"/>
  <c r="E67" i="7"/>
  <c r="T105" i="7"/>
  <c r="S95" i="7"/>
  <c r="R53" i="6"/>
  <c r="Q72" i="6"/>
  <c r="T47" i="6"/>
  <c r="E67" i="6"/>
  <c r="Q59" i="6"/>
  <c r="R67" i="6"/>
  <c r="U57" i="6"/>
  <c r="Q67" i="6"/>
  <c r="S95" i="6"/>
  <c r="T98" i="6"/>
  <c r="T108" i="6"/>
  <c r="E79" i="6"/>
  <c r="P72" i="5"/>
  <c r="Q67" i="5"/>
  <c r="Q59" i="5"/>
  <c r="T58" i="5"/>
  <c r="Q72" i="5"/>
  <c r="E95" i="5"/>
  <c r="R95" i="5"/>
  <c r="T101" i="5"/>
  <c r="P72" i="4"/>
  <c r="R67" i="4"/>
  <c r="P59" i="4"/>
  <c r="R59" i="4"/>
  <c r="R72" i="4"/>
  <c r="T96" i="4"/>
  <c r="U97" i="4"/>
  <c r="T98" i="4"/>
  <c r="E95" i="4"/>
  <c r="U95" i="4" s="1"/>
  <c r="E72" i="3"/>
  <c r="Q67" i="3"/>
  <c r="R72" i="3"/>
  <c r="R67" i="3"/>
  <c r="Q72" i="3"/>
  <c r="T102" i="3"/>
  <c r="T105" i="3"/>
  <c r="T106" i="3"/>
  <c r="E53" i="2"/>
  <c r="P53" i="2"/>
  <c r="R53" i="2"/>
  <c r="S53" i="2"/>
  <c r="Q72" i="2"/>
  <c r="U57" i="2"/>
  <c r="S67" i="2"/>
  <c r="E67" i="2"/>
  <c r="P67" i="2"/>
  <c r="S72" i="2"/>
  <c r="E59" i="2"/>
  <c r="T59" i="2" s="1"/>
  <c r="S59" i="2"/>
  <c r="E72" i="2"/>
  <c r="U103" i="2"/>
  <c r="T105" i="2"/>
  <c r="T96" i="2"/>
  <c r="T97" i="2"/>
  <c r="P53" i="1"/>
  <c r="Q59" i="1"/>
  <c r="E67" i="1"/>
  <c r="P67" i="1"/>
  <c r="E72" i="1"/>
  <c r="P72" i="1"/>
  <c r="R59" i="1"/>
  <c r="U33" i="1"/>
  <c r="T33" i="1"/>
  <c r="U59" i="1"/>
  <c r="T59" i="1"/>
  <c r="U24" i="3"/>
  <c r="T24" i="3"/>
  <c r="U59" i="3"/>
  <c r="T59" i="3"/>
  <c r="U30" i="4"/>
  <c r="U24" i="1"/>
  <c r="T24" i="1"/>
  <c r="T24" i="4"/>
  <c r="U24" i="4"/>
  <c r="U70" i="1"/>
  <c r="U30" i="2"/>
  <c r="U33" i="2"/>
  <c r="T33" i="4"/>
  <c r="U33" i="4"/>
  <c r="U71" i="2"/>
  <c r="T71" i="2"/>
  <c r="U30" i="3"/>
  <c r="T30" i="3"/>
  <c r="U70" i="3"/>
  <c r="T70" i="3"/>
  <c r="U71" i="3"/>
  <c r="T71" i="3"/>
  <c r="U70" i="4"/>
  <c r="T70" i="4"/>
  <c r="U71" i="4"/>
  <c r="T71" i="4"/>
  <c r="U13" i="1"/>
  <c r="P16" i="1"/>
  <c r="U18" i="1"/>
  <c r="U22" i="1"/>
  <c r="S24" i="1"/>
  <c r="U27" i="1"/>
  <c r="P30" i="1"/>
  <c r="U32" i="1"/>
  <c r="R33" i="1"/>
  <c r="U37" i="1"/>
  <c r="P40" i="1"/>
  <c r="T40" i="1" s="1"/>
  <c r="U42" i="1"/>
  <c r="U46" i="1"/>
  <c r="U50" i="1"/>
  <c r="U55" i="1"/>
  <c r="T66" i="1"/>
  <c r="U63" i="1"/>
  <c r="Q67" i="1"/>
  <c r="S70" i="1"/>
  <c r="Q72" i="1"/>
  <c r="U89" i="1"/>
  <c r="U93" i="1"/>
  <c r="U12" i="2"/>
  <c r="U21" i="2"/>
  <c r="U26" i="2"/>
  <c r="S33" i="2"/>
  <c r="U36" i="2"/>
  <c r="U53" i="2"/>
  <c r="T53" i="2"/>
  <c r="U45" i="2"/>
  <c r="U49" i="2"/>
  <c r="U58" i="2"/>
  <c r="R59" i="2"/>
  <c r="U62" i="2"/>
  <c r="R67" i="2"/>
  <c r="R72" i="2"/>
  <c r="U88" i="2"/>
  <c r="U92" i="2"/>
  <c r="U67" i="3"/>
  <c r="U72" i="3"/>
  <c r="T16" i="3"/>
  <c r="U11" i="3"/>
  <c r="U15" i="3"/>
  <c r="R16" i="3"/>
  <c r="U20" i="3"/>
  <c r="U29" i="3"/>
  <c r="R30" i="3"/>
  <c r="U39" i="3"/>
  <c r="R40" i="3"/>
  <c r="U44" i="3"/>
  <c r="U48" i="3"/>
  <c r="U52" i="3"/>
  <c r="R53" i="3"/>
  <c r="U57" i="3"/>
  <c r="S59" i="3"/>
  <c r="U65" i="3"/>
  <c r="R66" i="3"/>
  <c r="S67" i="3"/>
  <c r="R71" i="3"/>
  <c r="S72" i="3"/>
  <c r="U87" i="3"/>
  <c r="U91" i="3"/>
  <c r="U10" i="4"/>
  <c r="U14" i="4"/>
  <c r="S16" i="4"/>
  <c r="U19" i="4"/>
  <c r="U23" i="4"/>
  <c r="R24" i="4"/>
  <c r="U28" i="4"/>
  <c r="S30" i="4"/>
  <c r="U38" i="4"/>
  <c r="S40" i="4"/>
  <c r="U47" i="4"/>
  <c r="U51" i="4"/>
  <c r="S53" i="4"/>
  <c r="U56" i="4"/>
  <c r="U64" i="4"/>
  <c r="S66" i="4"/>
  <c r="U69" i="4"/>
  <c r="R70" i="4"/>
  <c r="S71" i="4"/>
  <c r="U86" i="4"/>
  <c r="U90" i="4"/>
  <c r="U13" i="5"/>
  <c r="R16" i="5"/>
  <c r="P16" i="5"/>
  <c r="U30" i="7"/>
  <c r="T30" i="7"/>
  <c r="Q16" i="1"/>
  <c r="P24" i="1"/>
  <c r="T30" i="1"/>
  <c r="Q30" i="1"/>
  <c r="U30" i="1" s="1"/>
  <c r="Q40" i="1"/>
  <c r="U40" i="1" s="1"/>
  <c r="T53" i="1"/>
  <c r="Q53" i="1"/>
  <c r="U53" i="1" s="1"/>
  <c r="Q66" i="1"/>
  <c r="U66" i="1" s="1"/>
  <c r="P70" i="1"/>
  <c r="T70" i="1" s="1"/>
  <c r="T71" i="1"/>
  <c r="Q71" i="1"/>
  <c r="U71" i="1" s="1"/>
  <c r="U72" i="2"/>
  <c r="U67" i="2"/>
  <c r="T72" i="2"/>
  <c r="T67" i="2"/>
  <c r="T16" i="2"/>
  <c r="U16" i="2"/>
  <c r="T24" i="2"/>
  <c r="U24" i="2"/>
  <c r="Q24" i="2"/>
  <c r="P33" i="2"/>
  <c r="T33" i="2" s="1"/>
  <c r="U70" i="2"/>
  <c r="T70" i="2"/>
  <c r="Q70" i="2"/>
  <c r="T33" i="3"/>
  <c r="Q33" i="3"/>
  <c r="U33" i="3" s="1"/>
  <c r="P59" i="3"/>
  <c r="P67" i="3"/>
  <c r="T67" i="3" s="1"/>
  <c r="P72" i="3"/>
  <c r="T72" i="3" s="1"/>
  <c r="P16" i="4"/>
  <c r="P30" i="4"/>
  <c r="T30" i="4" s="1"/>
  <c r="U40" i="4"/>
  <c r="P40" i="4"/>
  <c r="T40" i="4" s="1"/>
  <c r="P53" i="4"/>
  <c r="U59" i="4"/>
  <c r="T59" i="4"/>
  <c r="Q59" i="4"/>
  <c r="U66" i="4"/>
  <c r="T66" i="4"/>
  <c r="P66" i="4"/>
  <c r="Q67" i="4"/>
  <c r="P71" i="4"/>
  <c r="Q72" i="4"/>
  <c r="Q16" i="5"/>
  <c r="U16" i="5" s="1"/>
  <c r="U33" i="5"/>
  <c r="T33" i="5"/>
  <c r="U70" i="5"/>
  <c r="T70" i="5"/>
  <c r="U71" i="5"/>
  <c r="T71" i="5"/>
  <c r="U59" i="6"/>
  <c r="T59" i="6"/>
  <c r="T59" i="7"/>
  <c r="T30" i="8"/>
  <c r="U30" i="8"/>
  <c r="U24" i="9"/>
  <c r="T24" i="9"/>
  <c r="U59" i="9"/>
  <c r="T59" i="9"/>
  <c r="U67" i="1"/>
  <c r="T67" i="1"/>
  <c r="U72" i="1"/>
  <c r="T72" i="1"/>
  <c r="U16" i="1"/>
  <c r="T16" i="1"/>
  <c r="T10" i="1"/>
  <c r="T14" i="1"/>
  <c r="T19" i="1"/>
  <c r="T23" i="1"/>
  <c r="T28" i="1"/>
  <c r="U35" i="1"/>
  <c r="T38" i="1"/>
  <c r="T43" i="1"/>
  <c r="T47" i="1"/>
  <c r="T51" i="1"/>
  <c r="T56" i="1"/>
  <c r="T64" i="1"/>
  <c r="T69" i="1"/>
  <c r="T86" i="1"/>
  <c r="T90" i="1"/>
  <c r="T9" i="2"/>
  <c r="T13" i="2"/>
  <c r="T18" i="2"/>
  <c r="T22" i="2"/>
  <c r="T27" i="2"/>
  <c r="T32" i="2"/>
  <c r="T37" i="2"/>
  <c r="T42" i="2"/>
  <c r="T46" i="2"/>
  <c r="T50" i="2"/>
  <c r="T55" i="2"/>
  <c r="T63" i="2"/>
  <c r="T89" i="2"/>
  <c r="T93" i="2"/>
  <c r="T12" i="3"/>
  <c r="T21" i="3"/>
  <c r="T26" i="3"/>
  <c r="U40" i="3"/>
  <c r="T40" i="3"/>
  <c r="T36" i="3"/>
  <c r="T45" i="3"/>
  <c r="T49" i="3"/>
  <c r="T58" i="3"/>
  <c r="U66" i="3"/>
  <c r="T66" i="3"/>
  <c r="T62" i="3"/>
  <c r="T88" i="3"/>
  <c r="T92" i="3"/>
  <c r="T11" i="4"/>
  <c r="T15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67" i="5"/>
  <c r="T67" i="5"/>
  <c r="U72" i="5"/>
  <c r="T72" i="5"/>
  <c r="T16" i="5"/>
  <c r="T10" i="5"/>
  <c r="T14" i="5"/>
  <c r="U19" i="5"/>
  <c r="T19" i="5"/>
  <c r="U24" i="5"/>
  <c r="T24" i="5"/>
  <c r="T24" i="8"/>
  <c r="U24" i="8"/>
  <c r="U33" i="9"/>
  <c r="T9" i="1"/>
  <c r="U43" i="1"/>
  <c r="U9" i="2"/>
  <c r="U40" i="2"/>
  <c r="T40" i="2"/>
  <c r="U66" i="2"/>
  <c r="T66" i="2"/>
  <c r="T35" i="3"/>
  <c r="U53" i="3"/>
  <c r="T53" i="3"/>
  <c r="T61" i="3"/>
  <c r="U72" i="4"/>
  <c r="U67" i="4"/>
  <c r="T72" i="4"/>
  <c r="T67" i="4"/>
  <c r="T16" i="4"/>
  <c r="U16" i="4"/>
  <c r="U35" i="4"/>
  <c r="T43" i="4"/>
  <c r="U61" i="4"/>
  <c r="T9" i="5"/>
  <c r="T71" i="7"/>
  <c r="T33" i="8"/>
  <c r="U33" i="8"/>
  <c r="U70" i="8"/>
  <c r="T20" i="5"/>
  <c r="P24" i="5"/>
  <c r="T30" i="5"/>
  <c r="Q30" i="5"/>
  <c r="U30" i="5" s="1"/>
  <c r="Q40" i="5"/>
  <c r="U53" i="5"/>
  <c r="T53" i="5"/>
  <c r="Q53" i="5"/>
  <c r="R59" i="5"/>
  <c r="T61" i="5"/>
  <c r="T65" i="5"/>
  <c r="Q66" i="5"/>
  <c r="R67" i="5"/>
  <c r="P70" i="5"/>
  <c r="Q71" i="5"/>
  <c r="R72" i="5"/>
  <c r="T87" i="5"/>
  <c r="T91" i="5"/>
  <c r="U72" i="6"/>
  <c r="U67" i="6"/>
  <c r="T16" i="6"/>
  <c r="U16" i="6"/>
  <c r="T10" i="6"/>
  <c r="T14" i="6"/>
  <c r="T19" i="6"/>
  <c r="T23" i="6"/>
  <c r="T24" i="6"/>
  <c r="U24" i="6"/>
  <c r="Q24" i="6"/>
  <c r="P33" i="6"/>
  <c r="T33" i="6" s="1"/>
  <c r="U70" i="6"/>
  <c r="Q70" i="6"/>
  <c r="U33" i="7"/>
  <c r="T33" i="7"/>
  <c r="Q33" i="7"/>
  <c r="P59" i="7"/>
  <c r="P67" i="7"/>
  <c r="P72" i="7"/>
  <c r="P16" i="8"/>
  <c r="P30" i="8"/>
  <c r="P40" i="8"/>
  <c r="T40" i="8" s="1"/>
  <c r="P53" i="8"/>
  <c r="U59" i="8"/>
  <c r="T59" i="8"/>
  <c r="Q59" i="8"/>
  <c r="U66" i="8"/>
  <c r="T66" i="8"/>
  <c r="P66" i="8"/>
  <c r="Q67" i="8"/>
  <c r="P71" i="8"/>
  <c r="Q72" i="8"/>
  <c r="U72" i="8" s="1"/>
  <c r="Q16" i="9"/>
  <c r="P24" i="9"/>
  <c r="U30" i="9"/>
  <c r="T30" i="9"/>
  <c r="Q30" i="9"/>
  <c r="Q40" i="9"/>
  <c r="U53" i="9"/>
  <c r="U57" i="9"/>
  <c r="T57" i="9"/>
  <c r="T24" i="10"/>
  <c r="U24" i="10"/>
  <c r="U70" i="10"/>
  <c r="T70" i="10"/>
  <c r="T30" i="12"/>
  <c r="U30" i="12"/>
  <c r="T23" i="5"/>
  <c r="T28" i="5"/>
  <c r="R30" i="5"/>
  <c r="T38" i="5"/>
  <c r="R40" i="5"/>
  <c r="T43" i="5"/>
  <c r="T47" i="5"/>
  <c r="T51" i="5"/>
  <c r="R53" i="5"/>
  <c r="T56" i="5"/>
  <c r="S59" i="5"/>
  <c r="R66" i="5"/>
  <c r="S67" i="5"/>
  <c r="T69" i="5"/>
  <c r="R71" i="5"/>
  <c r="S72" i="5"/>
  <c r="T86" i="5"/>
  <c r="T90" i="5"/>
  <c r="T9" i="6"/>
  <c r="T13" i="6"/>
  <c r="S16" i="6"/>
  <c r="T18" i="6"/>
  <c r="T22" i="6"/>
  <c r="R24" i="6"/>
  <c r="T27" i="6"/>
  <c r="S30" i="6"/>
  <c r="T32" i="6"/>
  <c r="T37" i="6"/>
  <c r="S40" i="6"/>
  <c r="T42" i="6"/>
  <c r="T46" i="6"/>
  <c r="T50" i="6"/>
  <c r="S53" i="6"/>
  <c r="T55" i="6"/>
  <c r="P59" i="6"/>
  <c r="T63" i="6"/>
  <c r="S66" i="6"/>
  <c r="P67" i="6"/>
  <c r="T67" i="6" s="1"/>
  <c r="R70" i="6"/>
  <c r="S71" i="6"/>
  <c r="P72" i="6"/>
  <c r="T72" i="6" s="1"/>
  <c r="T89" i="6"/>
  <c r="T93" i="6"/>
  <c r="T12" i="7"/>
  <c r="T21" i="7"/>
  <c r="S24" i="7"/>
  <c r="T26" i="7"/>
  <c r="R33" i="7"/>
  <c r="U40" i="7"/>
  <c r="T40" i="7"/>
  <c r="T36" i="7"/>
  <c r="T45" i="7"/>
  <c r="T49" i="7"/>
  <c r="T58" i="7"/>
  <c r="U66" i="7"/>
  <c r="T66" i="7"/>
  <c r="T62" i="7"/>
  <c r="Q67" i="7"/>
  <c r="U67" i="7" s="1"/>
  <c r="S70" i="7"/>
  <c r="Q72" i="7"/>
  <c r="T88" i="7"/>
  <c r="T92" i="7"/>
  <c r="T11" i="8"/>
  <c r="T15" i="8"/>
  <c r="Q16" i="8"/>
  <c r="U16" i="8" s="1"/>
  <c r="T20" i="8"/>
  <c r="P24" i="8"/>
  <c r="T29" i="8"/>
  <c r="Q30" i="8"/>
  <c r="T35" i="8"/>
  <c r="T39" i="8"/>
  <c r="Q40" i="8"/>
  <c r="U40" i="8" s="1"/>
  <c r="U53" i="8"/>
  <c r="T53" i="8"/>
  <c r="T44" i="8"/>
  <c r="T48" i="8"/>
  <c r="T52" i="8"/>
  <c r="Q53" i="8"/>
  <c r="T57" i="8"/>
  <c r="T61" i="8"/>
  <c r="T65" i="8"/>
  <c r="Q66" i="8"/>
  <c r="P70" i="8"/>
  <c r="T70" i="8" s="1"/>
  <c r="Q71" i="8"/>
  <c r="T87" i="8"/>
  <c r="T91" i="8"/>
  <c r="U67" i="9"/>
  <c r="T67" i="9"/>
  <c r="U72" i="9"/>
  <c r="U16" i="9"/>
  <c r="T16" i="9"/>
  <c r="T10" i="9"/>
  <c r="T14" i="9"/>
  <c r="T19" i="9"/>
  <c r="T23" i="9"/>
  <c r="Q24" i="9"/>
  <c r="T28" i="9"/>
  <c r="P33" i="9"/>
  <c r="T33" i="9" s="1"/>
  <c r="T38" i="9"/>
  <c r="T43" i="9"/>
  <c r="U47" i="9"/>
  <c r="T33" i="10"/>
  <c r="U33" i="10"/>
  <c r="U71" i="13"/>
  <c r="T71" i="13"/>
  <c r="U43" i="5"/>
  <c r="T63" i="5"/>
  <c r="U9" i="6"/>
  <c r="U40" i="6"/>
  <c r="T45" i="6"/>
  <c r="T49" i="6"/>
  <c r="T58" i="6"/>
  <c r="U66" i="6"/>
  <c r="T66" i="6"/>
  <c r="T62" i="6"/>
  <c r="T35" i="7"/>
  <c r="U53" i="7"/>
  <c r="T53" i="7"/>
  <c r="T61" i="7"/>
  <c r="U67" i="8"/>
  <c r="T72" i="8"/>
  <c r="T67" i="8"/>
  <c r="T16" i="8"/>
  <c r="U35" i="8"/>
  <c r="U61" i="8"/>
  <c r="T69" i="8"/>
  <c r="T86" i="8"/>
  <c r="T90" i="8"/>
  <c r="T9" i="9"/>
  <c r="T13" i="9"/>
  <c r="T18" i="9"/>
  <c r="T22" i="9"/>
  <c r="T27" i="9"/>
  <c r="T32" i="9"/>
  <c r="T37" i="9"/>
  <c r="T42" i="9"/>
  <c r="U43" i="9"/>
  <c r="T46" i="9"/>
  <c r="U48" i="9"/>
  <c r="T48" i="9"/>
  <c r="U52" i="9"/>
  <c r="T52" i="9"/>
  <c r="T58" i="9"/>
  <c r="U71" i="9"/>
  <c r="T71" i="9"/>
  <c r="U59" i="12"/>
  <c r="T59" i="12"/>
  <c r="U33" i="14"/>
  <c r="U40" i="5"/>
  <c r="T40" i="5"/>
  <c r="U59" i="5"/>
  <c r="T59" i="5"/>
  <c r="U66" i="5"/>
  <c r="T66" i="5"/>
  <c r="T30" i="6"/>
  <c r="U30" i="6"/>
  <c r="T35" i="6"/>
  <c r="U53" i="6"/>
  <c r="T53" i="6"/>
  <c r="T61" i="6"/>
  <c r="U71" i="6"/>
  <c r="T71" i="6"/>
  <c r="T67" i="7"/>
  <c r="U72" i="7"/>
  <c r="T72" i="7"/>
  <c r="U16" i="7"/>
  <c r="T16" i="7"/>
  <c r="U24" i="7"/>
  <c r="T24" i="7"/>
  <c r="U70" i="7"/>
  <c r="T70" i="7"/>
  <c r="T9" i="8"/>
  <c r="U43" i="8"/>
  <c r="U9" i="9"/>
  <c r="U40" i="9"/>
  <c r="T40" i="9"/>
  <c r="E53" i="9"/>
  <c r="P53" i="9"/>
  <c r="T53" i="9" s="1"/>
  <c r="U70" i="9"/>
  <c r="T70" i="9"/>
  <c r="U33" i="11"/>
  <c r="T33" i="11"/>
  <c r="U59" i="11"/>
  <c r="T59" i="11"/>
  <c r="U71" i="12"/>
  <c r="T71" i="12"/>
  <c r="U24" i="13"/>
  <c r="T24" i="13"/>
  <c r="U30" i="13"/>
  <c r="T30" i="13"/>
  <c r="U70" i="13"/>
  <c r="T70" i="13"/>
  <c r="T24" i="14"/>
  <c r="U24" i="14"/>
  <c r="R59" i="9"/>
  <c r="T61" i="9"/>
  <c r="T65" i="9"/>
  <c r="R67" i="9"/>
  <c r="R72" i="9"/>
  <c r="T87" i="9"/>
  <c r="T91" i="9"/>
  <c r="U72" i="10"/>
  <c r="U67" i="10"/>
  <c r="T72" i="10"/>
  <c r="T67" i="10"/>
  <c r="T16" i="10"/>
  <c r="U16" i="10"/>
  <c r="T10" i="10"/>
  <c r="T14" i="10"/>
  <c r="R16" i="10"/>
  <c r="T19" i="10"/>
  <c r="T23" i="10"/>
  <c r="T28" i="10"/>
  <c r="R30" i="10"/>
  <c r="T38" i="10"/>
  <c r="R40" i="10"/>
  <c r="T43" i="10"/>
  <c r="T47" i="10"/>
  <c r="T51" i="10"/>
  <c r="R53" i="10"/>
  <c r="T56" i="10"/>
  <c r="S59" i="10"/>
  <c r="T64" i="10"/>
  <c r="R66" i="10"/>
  <c r="S67" i="10"/>
  <c r="T69" i="10"/>
  <c r="R71" i="10"/>
  <c r="S72" i="10"/>
  <c r="T86" i="10"/>
  <c r="T90" i="10"/>
  <c r="T9" i="11"/>
  <c r="T13" i="11"/>
  <c r="S16" i="11"/>
  <c r="T18" i="11"/>
  <c r="T22" i="11"/>
  <c r="R24" i="11"/>
  <c r="T27" i="11"/>
  <c r="S30" i="11"/>
  <c r="T32" i="11"/>
  <c r="T37" i="11"/>
  <c r="S40" i="11"/>
  <c r="T42" i="11"/>
  <c r="T46" i="11"/>
  <c r="T50" i="11"/>
  <c r="S53" i="11"/>
  <c r="T55" i="11"/>
  <c r="T63" i="11"/>
  <c r="S66" i="11"/>
  <c r="R70" i="11"/>
  <c r="S71" i="11"/>
  <c r="U86" i="11"/>
  <c r="T89" i="11"/>
  <c r="U90" i="11"/>
  <c r="T93" i="11"/>
  <c r="T12" i="12"/>
  <c r="U13" i="12"/>
  <c r="U18" i="12"/>
  <c r="T21" i="12"/>
  <c r="U22" i="12"/>
  <c r="S24" i="12"/>
  <c r="T26" i="12"/>
  <c r="U27" i="12"/>
  <c r="R33" i="12"/>
  <c r="T40" i="12"/>
  <c r="U40" i="12"/>
  <c r="T36" i="12"/>
  <c r="T45" i="12"/>
  <c r="T49" i="12"/>
  <c r="T58" i="12"/>
  <c r="U66" i="12"/>
  <c r="T66" i="12"/>
  <c r="T62" i="12"/>
  <c r="S70" i="12"/>
  <c r="T88" i="12"/>
  <c r="T92" i="12"/>
  <c r="T11" i="13"/>
  <c r="T15" i="13"/>
  <c r="T20" i="13"/>
  <c r="T29" i="13"/>
  <c r="S33" i="13"/>
  <c r="T35" i="13"/>
  <c r="T39" i="13"/>
  <c r="U53" i="13"/>
  <c r="T53" i="13"/>
  <c r="T44" i="13"/>
  <c r="T48" i="13"/>
  <c r="T52" i="13"/>
  <c r="T57" i="13"/>
  <c r="R59" i="13"/>
  <c r="T61" i="13"/>
  <c r="T65" i="13"/>
  <c r="R67" i="13"/>
  <c r="R72" i="13"/>
  <c r="T87" i="13"/>
  <c r="T91" i="13"/>
  <c r="U72" i="14"/>
  <c r="U67" i="14"/>
  <c r="T72" i="14"/>
  <c r="T67" i="14"/>
  <c r="T16" i="14"/>
  <c r="U16" i="14"/>
  <c r="T10" i="14"/>
  <c r="T14" i="14"/>
  <c r="R16" i="14"/>
  <c r="T19" i="14"/>
  <c r="T23" i="14"/>
  <c r="T28" i="14"/>
  <c r="R30" i="14"/>
  <c r="U32" i="14"/>
  <c r="U36" i="14"/>
  <c r="T38" i="14"/>
  <c r="S40" i="14"/>
  <c r="T42" i="14"/>
  <c r="U45" i="14"/>
  <c r="T47" i="14"/>
  <c r="T50" i="14"/>
  <c r="U33" i="15"/>
  <c r="T33" i="15"/>
  <c r="U71" i="15"/>
  <c r="T71" i="15"/>
  <c r="U71" i="17"/>
  <c r="T24" i="18"/>
  <c r="U24" i="18"/>
  <c r="R66" i="9"/>
  <c r="S67" i="9"/>
  <c r="R71" i="9"/>
  <c r="S72" i="9"/>
  <c r="T9" i="10"/>
  <c r="S16" i="10"/>
  <c r="R24" i="10"/>
  <c r="S30" i="10"/>
  <c r="S40" i="10"/>
  <c r="S53" i="10"/>
  <c r="S66" i="10"/>
  <c r="R70" i="10"/>
  <c r="S71" i="10"/>
  <c r="S24" i="11"/>
  <c r="R33" i="11"/>
  <c r="U40" i="11"/>
  <c r="T40" i="11"/>
  <c r="U66" i="11"/>
  <c r="T66" i="11"/>
  <c r="S70" i="11"/>
  <c r="S33" i="12"/>
  <c r="U53" i="12"/>
  <c r="T53" i="12"/>
  <c r="R59" i="12"/>
  <c r="R67" i="12"/>
  <c r="R72" i="12"/>
  <c r="U67" i="13"/>
  <c r="U72" i="13"/>
  <c r="T72" i="13"/>
  <c r="U16" i="13"/>
  <c r="T16" i="13"/>
  <c r="R16" i="13"/>
  <c r="R30" i="13"/>
  <c r="R40" i="13"/>
  <c r="R53" i="13"/>
  <c r="S59" i="13"/>
  <c r="R66" i="13"/>
  <c r="S67" i="13"/>
  <c r="R71" i="13"/>
  <c r="S72" i="13"/>
  <c r="S16" i="14"/>
  <c r="R24" i="14"/>
  <c r="S30" i="14"/>
  <c r="T53" i="14"/>
  <c r="U70" i="15"/>
  <c r="T70" i="15"/>
  <c r="U59" i="16"/>
  <c r="T59" i="16"/>
  <c r="U30" i="17"/>
  <c r="T30" i="17"/>
  <c r="U70" i="17"/>
  <c r="T70" i="17"/>
  <c r="U33" i="18"/>
  <c r="T40" i="10"/>
  <c r="U40" i="10"/>
  <c r="U59" i="10"/>
  <c r="T59" i="10"/>
  <c r="U66" i="10"/>
  <c r="T66" i="10"/>
  <c r="U30" i="11"/>
  <c r="T30" i="11"/>
  <c r="U53" i="11"/>
  <c r="T53" i="11"/>
  <c r="U71" i="11"/>
  <c r="T71" i="11"/>
  <c r="U72" i="12"/>
  <c r="U67" i="12"/>
  <c r="T72" i="12"/>
  <c r="T67" i="12"/>
  <c r="T16" i="12"/>
  <c r="U16" i="12"/>
  <c r="T24" i="12"/>
  <c r="U24" i="12"/>
  <c r="U70" i="12"/>
  <c r="T70" i="12"/>
  <c r="T37" i="14"/>
  <c r="T43" i="14"/>
  <c r="T46" i="14"/>
  <c r="U66" i="9"/>
  <c r="T66" i="9"/>
  <c r="T30" i="10"/>
  <c r="U30" i="10"/>
  <c r="U53" i="10"/>
  <c r="T53" i="10"/>
  <c r="U71" i="10"/>
  <c r="T71" i="10"/>
  <c r="U67" i="11"/>
  <c r="T67" i="11"/>
  <c r="U72" i="11"/>
  <c r="U16" i="11"/>
  <c r="T16" i="11"/>
  <c r="U24" i="11"/>
  <c r="T24" i="11"/>
  <c r="U70" i="11"/>
  <c r="T9" i="12"/>
  <c r="T33" i="12"/>
  <c r="U33" i="12"/>
  <c r="U40" i="13"/>
  <c r="T40" i="13"/>
  <c r="U59" i="13"/>
  <c r="T59" i="13"/>
  <c r="U66" i="13"/>
  <c r="T66" i="13"/>
  <c r="T30" i="14"/>
  <c r="U30" i="14"/>
  <c r="P33" i="14"/>
  <c r="T33" i="14" s="1"/>
  <c r="U59" i="14"/>
  <c r="T59" i="14"/>
  <c r="U24" i="15"/>
  <c r="T24" i="15"/>
  <c r="U30" i="15"/>
  <c r="T30" i="15"/>
  <c r="T24" i="16"/>
  <c r="U24" i="16"/>
  <c r="U24" i="17"/>
  <c r="T24" i="17"/>
  <c r="U33" i="17"/>
  <c r="T33" i="17"/>
  <c r="T40" i="14"/>
  <c r="U40" i="14"/>
  <c r="T58" i="14"/>
  <c r="U66" i="14"/>
  <c r="T66" i="14"/>
  <c r="T62" i="14"/>
  <c r="U63" i="14"/>
  <c r="S70" i="14"/>
  <c r="T88" i="14"/>
  <c r="T92" i="14"/>
  <c r="T11" i="15"/>
  <c r="T15" i="15"/>
  <c r="T20" i="15"/>
  <c r="T29" i="15"/>
  <c r="S33" i="15"/>
  <c r="T35" i="15"/>
  <c r="T39" i="15"/>
  <c r="U53" i="15"/>
  <c r="T44" i="15"/>
  <c r="T48" i="15"/>
  <c r="T52" i="15"/>
  <c r="T57" i="15"/>
  <c r="R59" i="15"/>
  <c r="T61" i="15"/>
  <c r="T65" i="15"/>
  <c r="R67" i="15"/>
  <c r="R72" i="15"/>
  <c r="T87" i="15"/>
  <c r="T91" i="15"/>
  <c r="U72" i="16"/>
  <c r="U67" i="16"/>
  <c r="T16" i="16"/>
  <c r="U16" i="16"/>
  <c r="T10" i="16"/>
  <c r="T14" i="16"/>
  <c r="R16" i="16"/>
  <c r="T19" i="16"/>
  <c r="T23" i="16"/>
  <c r="T28" i="16"/>
  <c r="R30" i="16"/>
  <c r="T38" i="16"/>
  <c r="R40" i="16"/>
  <c r="T43" i="16"/>
  <c r="T47" i="16"/>
  <c r="T51" i="16"/>
  <c r="R53" i="16"/>
  <c r="T56" i="16"/>
  <c r="S59" i="16"/>
  <c r="T64" i="16"/>
  <c r="R66" i="16"/>
  <c r="S67" i="16"/>
  <c r="T69" i="16"/>
  <c r="R71" i="16"/>
  <c r="S72" i="16"/>
  <c r="T86" i="16"/>
  <c r="T90" i="16"/>
  <c r="T9" i="17"/>
  <c r="T13" i="17"/>
  <c r="S16" i="17"/>
  <c r="T18" i="17"/>
  <c r="T22" i="17"/>
  <c r="R24" i="17"/>
  <c r="T27" i="17"/>
  <c r="S30" i="17"/>
  <c r="T32" i="17"/>
  <c r="T37" i="17"/>
  <c r="S40" i="17"/>
  <c r="T46" i="17"/>
  <c r="T50" i="17"/>
  <c r="S53" i="17"/>
  <c r="T55" i="17"/>
  <c r="U56" i="17"/>
  <c r="T63" i="17"/>
  <c r="U64" i="17"/>
  <c r="S66" i="17"/>
  <c r="U69" i="17"/>
  <c r="R70" i="17"/>
  <c r="S71" i="17"/>
  <c r="U86" i="17"/>
  <c r="U90" i="17"/>
  <c r="U13" i="18"/>
  <c r="U18" i="18"/>
  <c r="U22" i="18"/>
  <c r="S24" i="18"/>
  <c r="U27" i="18"/>
  <c r="R33" i="18"/>
  <c r="T40" i="18"/>
  <c r="U40" i="18"/>
  <c r="U71" i="18"/>
  <c r="T71" i="18"/>
  <c r="U30" i="19"/>
  <c r="T30" i="19"/>
  <c r="U59" i="19"/>
  <c r="T59" i="19"/>
  <c r="T33" i="20"/>
  <c r="U33" i="20"/>
  <c r="U33" i="21"/>
  <c r="R59" i="14"/>
  <c r="R67" i="14"/>
  <c r="R72" i="14"/>
  <c r="U67" i="15"/>
  <c r="T67" i="15"/>
  <c r="U72" i="15"/>
  <c r="T72" i="15"/>
  <c r="U16" i="15"/>
  <c r="T16" i="15"/>
  <c r="R16" i="15"/>
  <c r="R30" i="15"/>
  <c r="R40" i="15"/>
  <c r="R53" i="15"/>
  <c r="S59" i="15"/>
  <c r="R66" i="15"/>
  <c r="S67" i="15"/>
  <c r="R71" i="15"/>
  <c r="S72" i="15"/>
  <c r="S16" i="16"/>
  <c r="R24" i="16"/>
  <c r="S30" i="16"/>
  <c r="Q33" i="16"/>
  <c r="U33" i="16" s="1"/>
  <c r="S40" i="16"/>
  <c r="S53" i="16"/>
  <c r="P59" i="16"/>
  <c r="S66" i="16"/>
  <c r="P67" i="16"/>
  <c r="T67" i="16" s="1"/>
  <c r="R70" i="16"/>
  <c r="S71" i="16"/>
  <c r="P72" i="16"/>
  <c r="T72" i="16" s="1"/>
  <c r="P16" i="17"/>
  <c r="S24" i="17"/>
  <c r="P30" i="17"/>
  <c r="R33" i="17"/>
  <c r="U40" i="17"/>
  <c r="P40" i="17"/>
  <c r="T40" i="17" s="1"/>
  <c r="P53" i="17"/>
  <c r="T53" i="17" s="1"/>
  <c r="U59" i="17"/>
  <c r="T59" i="17"/>
  <c r="Q59" i="17"/>
  <c r="U66" i="17"/>
  <c r="T66" i="17"/>
  <c r="P66" i="17"/>
  <c r="Q67" i="17"/>
  <c r="S70" i="17"/>
  <c r="P71" i="17"/>
  <c r="T71" i="17" s="1"/>
  <c r="Q72" i="17"/>
  <c r="U72" i="17" s="1"/>
  <c r="Q16" i="18"/>
  <c r="P24" i="18"/>
  <c r="T30" i="18"/>
  <c r="U30" i="18"/>
  <c r="Q30" i="18"/>
  <c r="S33" i="18"/>
  <c r="U37" i="18"/>
  <c r="T37" i="18"/>
  <c r="U42" i="18"/>
  <c r="T42" i="18"/>
  <c r="U24" i="19"/>
  <c r="T24" i="19"/>
  <c r="U71" i="19"/>
  <c r="U70" i="14"/>
  <c r="T70" i="14"/>
  <c r="T9" i="15"/>
  <c r="T40" i="16"/>
  <c r="U40" i="16"/>
  <c r="T36" i="16"/>
  <c r="T45" i="16"/>
  <c r="T49" i="16"/>
  <c r="T58" i="16"/>
  <c r="U66" i="16"/>
  <c r="T66" i="16"/>
  <c r="T62" i="16"/>
  <c r="T92" i="16"/>
  <c r="T11" i="17"/>
  <c r="T15" i="17"/>
  <c r="T20" i="17"/>
  <c r="T29" i="17"/>
  <c r="T35" i="17"/>
  <c r="T39" i="17"/>
  <c r="U53" i="17"/>
  <c r="T44" i="17"/>
  <c r="T48" i="17"/>
  <c r="T52" i="17"/>
  <c r="T57" i="17"/>
  <c r="T61" i="17"/>
  <c r="T65" i="17"/>
  <c r="T87" i="17"/>
  <c r="T91" i="17"/>
  <c r="U72" i="18"/>
  <c r="U67" i="18"/>
  <c r="U16" i="18"/>
  <c r="T10" i="18"/>
  <c r="T14" i="18"/>
  <c r="T19" i="18"/>
  <c r="T23" i="18"/>
  <c r="T28" i="18"/>
  <c r="U70" i="19"/>
  <c r="T70" i="19"/>
  <c r="T30" i="20"/>
  <c r="U30" i="20"/>
  <c r="U24" i="21"/>
  <c r="T24" i="21"/>
  <c r="U59" i="21"/>
  <c r="T59" i="21"/>
  <c r="U40" i="15"/>
  <c r="T40" i="15"/>
  <c r="U59" i="15"/>
  <c r="T59" i="15"/>
  <c r="U66" i="15"/>
  <c r="T66" i="15"/>
  <c r="T30" i="16"/>
  <c r="U30" i="16"/>
  <c r="U53" i="16"/>
  <c r="U71" i="16"/>
  <c r="T71" i="16"/>
  <c r="U67" i="17"/>
  <c r="T67" i="17"/>
  <c r="T72" i="17"/>
  <c r="U16" i="17"/>
  <c r="T16" i="17"/>
  <c r="U35" i="17"/>
  <c r="T43" i="17"/>
  <c r="U61" i="17"/>
  <c r="T9" i="18"/>
  <c r="U36" i="18"/>
  <c r="U59" i="18"/>
  <c r="T59" i="18"/>
  <c r="T24" i="20"/>
  <c r="U24" i="20"/>
  <c r="U70" i="20"/>
  <c r="U70" i="21"/>
  <c r="T24" i="22"/>
  <c r="U24" i="22"/>
  <c r="T30" i="22"/>
  <c r="U30" i="22"/>
  <c r="T70" i="18"/>
  <c r="Q70" i="18"/>
  <c r="U70" i="18" s="1"/>
  <c r="T33" i="19"/>
  <c r="Q33" i="19"/>
  <c r="U33" i="19" s="1"/>
  <c r="P59" i="19"/>
  <c r="P67" i="19"/>
  <c r="P72" i="19"/>
  <c r="P16" i="20"/>
  <c r="P30" i="20"/>
  <c r="P40" i="20"/>
  <c r="T40" i="20" s="1"/>
  <c r="P53" i="20"/>
  <c r="T53" i="20" s="1"/>
  <c r="U59" i="20"/>
  <c r="T59" i="20"/>
  <c r="Q59" i="20"/>
  <c r="U66" i="20"/>
  <c r="T66" i="20"/>
  <c r="P66" i="20"/>
  <c r="Q67" i="20"/>
  <c r="U67" i="20" s="1"/>
  <c r="P71" i="20"/>
  <c r="T71" i="20" s="1"/>
  <c r="Q72" i="20"/>
  <c r="Q16" i="21"/>
  <c r="P24" i="21"/>
  <c r="U30" i="21"/>
  <c r="T30" i="21"/>
  <c r="Q30" i="21"/>
  <c r="Q40" i="21"/>
  <c r="U40" i="21" s="1"/>
  <c r="T53" i="21"/>
  <c r="Q53" i="21"/>
  <c r="U53" i="21" s="1"/>
  <c r="Q66" i="21"/>
  <c r="P70" i="21"/>
  <c r="T70" i="21" s="1"/>
  <c r="U71" i="21"/>
  <c r="Q71" i="21"/>
  <c r="U72" i="22"/>
  <c r="T72" i="22"/>
  <c r="T67" i="22"/>
  <c r="T16" i="22"/>
  <c r="U16" i="22"/>
  <c r="R16" i="22"/>
  <c r="U20" i="22"/>
  <c r="U29" i="22"/>
  <c r="R30" i="22"/>
  <c r="U39" i="22"/>
  <c r="R40" i="22"/>
  <c r="U46" i="22"/>
  <c r="U71" i="22"/>
  <c r="T71" i="22"/>
  <c r="U59" i="23"/>
  <c r="T59" i="23"/>
  <c r="U71" i="23"/>
  <c r="T71" i="23"/>
  <c r="T46" i="18"/>
  <c r="T50" i="18"/>
  <c r="S53" i="18"/>
  <c r="T55" i="18"/>
  <c r="P59" i="18"/>
  <c r="T63" i="18"/>
  <c r="P67" i="18"/>
  <c r="T67" i="18" s="1"/>
  <c r="P72" i="18"/>
  <c r="T72" i="18" s="1"/>
  <c r="T89" i="18"/>
  <c r="T93" i="18"/>
  <c r="T12" i="19"/>
  <c r="P16" i="19"/>
  <c r="T16" i="19" s="1"/>
  <c r="T21" i="19"/>
  <c r="T26" i="19"/>
  <c r="P30" i="19"/>
  <c r="U40" i="19"/>
  <c r="T40" i="19"/>
  <c r="T36" i="19"/>
  <c r="P40" i="19"/>
  <c r="T45" i="19"/>
  <c r="T49" i="19"/>
  <c r="P53" i="19"/>
  <c r="T53" i="19" s="1"/>
  <c r="T58" i="19"/>
  <c r="Q59" i="19"/>
  <c r="U66" i="19"/>
  <c r="T66" i="19"/>
  <c r="T62" i="19"/>
  <c r="P66" i="19"/>
  <c r="Q67" i="19"/>
  <c r="U67" i="19" s="1"/>
  <c r="P71" i="19"/>
  <c r="T71" i="19" s="1"/>
  <c r="Q72" i="19"/>
  <c r="T88" i="19"/>
  <c r="T92" i="19"/>
  <c r="T11" i="20"/>
  <c r="T15" i="20"/>
  <c r="Q16" i="20"/>
  <c r="T20" i="20"/>
  <c r="P24" i="20"/>
  <c r="T29" i="20"/>
  <c r="Q30" i="20"/>
  <c r="T35" i="20"/>
  <c r="T39" i="20"/>
  <c r="Q40" i="20"/>
  <c r="U40" i="20" s="1"/>
  <c r="T44" i="20"/>
  <c r="T48" i="20"/>
  <c r="T52" i="20"/>
  <c r="Q53" i="20"/>
  <c r="U53" i="20" s="1"/>
  <c r="T57" i="20"/>
  <c r="T61" i="20"/>
  <c r="T65" i="20"/>
  <c r="Q66" i="20"/>
  <c r="R67" i="20"/>
  <c r="P70" i="20"/>
  <c r="T70" i="20" s="1"/>
  <c r="Q71" i="20"/>
  <c r="U71" i="20" s="1"/>
  <c r="T87" i="20"/>
  <c r="T91" i="20"/>
  <c r="T67" i="21"/>
  <c r="U72" i="21"/>
  <c r="T72" i="21"/>
  <c r="U16" i="21"/>
  <c r="T16" i="21"/>
  <c r="T10" i="21"/>
  <c r="T14" i="21"/>
  <c r="T19" i="21"/>
  <c r="T23" i="21"/>
  <c r="Q24" i="21"/>
  <c r="T28" i="21"/>
  <c r="P33" i="21"/>
  <c r="T33" i="21" s="1"/>
  <c r="T38" i="21"/>
  <c r="T43" i="21"/>
  <c r="T47" i="21"/>
  <c r="T51" i="21"/>
  <c r="T56" i="21"/>
  <c r="T64" i="21"/>
  <c r="T69" i="21"/>
  <c r="Q70" i="21"/>
  <c r="T86" i="21"/>
  <c r="T90" i="21"/>
  <c r="T9" i="22"/>
  <c r="T13" i="22"/>
  <c r="Q33" i="22"/>
  <c r="U33" i="22" s="1"/>
  <c r="T58" i="22"/>
  <c r="U58" i="22"/>
  <c r="U30" i="23"/>
  <c r="T30" i="23"/>
  <c r="T45" i="18"/>
  <c r="T49" i="18"/>
  <c r="T58" i="18"/>
  <c r="U66" i="18"/>
  <c r="T66" i="18"/>
  <c r="T62" i="18"/>
  <c r="T88" i="18"/>
  <c r="T92" i="18"/>
  <c r="T11" i="19"/>
  <c r="T15" i="19"/>
  <c r="T20" i="19"/>
  <c r="T29" i="19"/>
  <c r="T35" i="19"/>
  <c r="T39" i="19"/>
  <c r="U53" i="19"/>
  <c r="T44" i="19"/>
  <c r="T48" i="19"/>
  <c r="T52" i="19"/>
  <c r="T57" i="19"/>
  <c r="T61" i="19"/>
  <c r="T65" i="19"/>
  <c r="T87" i="19"/>
  <c r="T91" i="19"/>
  <c r="U72" i="20"/>
  <c r="T72" i="20"/>
  <c r="T67" i="20"/>
  <c r="T16" i="20"/>
  <c r="U16" i="20"/>
  <c r="T10" i="20"/>
  <c r="T14" i="20"/>
  <c r="T19" i="20"/>
  <c r="T23" i="20"/>
  <c r="T28" i="20"/>
  <c r="U35" i="20"/>
  <c r="T38" i="20"/>
  <c r="T43" i="20"/>
  <c r="T47" i="20"/>
  <c r="T51" i="20"/>
  <c r="T56" i="20"/>
  <c r="U61" i="20"/>
  <c r="T64" i="20"/>
  <c r="T69" i="20"/>
  <c r="T86" i="20"/>
  <c r="T90" i="20"/>
  <c r="T9" i="21"/>
  <c r="T13" i="21"/>
  <c r="T18" i="21"/>
  <c r="T22" i="21"/>
  <c r="T27" i="21"/>
  <c r="T32" i="21"/>
  <c r="T37" i="21"/>
  <c r="T42" i="21"/>
  <c r="U43" i="21"/>
  <c r="T46" i="21"/>
  <c r="T50" i="21"/>
  <c r="T55" i="21"/>
  <c r="T63" i="21"/>
  <c r="T89" i="21"/>
  <c r="T93" i="21"/>
  <c r="U9" i="22"/>
  <c r="T12" i="22"/>
  <c r="T21" i="22"/>
  <c r="T26" i="22"/>
  <c r="T40" i="22"/>
  <c r="U40" i="22"/>
  <c r="T36" i="22"/>
  <c r="T49" i="22"/>
  <c r="U49" i="22"/>
  <c r="U59" i="22"/>
  <c r="T59" i="22"/>
  <c r="U24" i="23"/>
  <c r="T24" i="23"/>
  <c r="U30" i="24"/>
  <c r="U53" i="18"/>
  <c r="T53" i="18"/>
  <c r="T61" i="18"/>
  <c r="T67" i="19"/>
  <c r="U72" i="19"/>
  <c r="T72" i="19"/>
  <c r="U16" i="19"/>
  <c r="U35" i="19"/>
  <c r="T43" i="19"/>
  <c r="U61" i="19"/>
  <c r="T9" i="20"/>
  <c r="U43" i="20"/>
  <c r="U9" i="21"/>
  <c r="T40" i="21"/>
  <c r="U66" i="21"/>
  <c r="T66" i="21"/>
  <c r="T35" i="22"/>
  <c r="T53" i="22"/>
  <c r="U44" i="22"/>
  <c r="Q53" i="22"/>
  <c r="U53" i="22" s="1"/>
  <c r="T55" i="22"/>
  <c r="Q59" i="22"/>
  <c r="U63" i="22"/>
  <c r="T63" i="22"/>
  <c r="T24" i="24"/>
  <c r="U24" i="24"/>
  <c r="R59" i="22"/>
  <c r="U62" i="22"/>
  <c r="R67" i="22"/>
  <c r="R72" i="22"/>
  <c r="U88" i="22"/>
  <c r="U92" i="22"/>
  <c r="U67" i="23"/>
  <c r="U72" i="23"/>
  <c r="U16" i="23"/>
  <c r="T16" i="23"/>
  <c r="U11" i="23"/>
  <c r="U15" i="23"/>
  <c r="R16" i="23"/>
  <c r="U20" i="23"/>
  <c r="U29" i="23"/>
  <c r="R30" i="23"/>
  <c r="U39" i="23"/>
  <c r="R40" i="23"/>
  <c r="U44" i="23"/>
  <c r="U48" i="23"/>
  <c r="U52" i="23"/>
  <c r="R53" i="23"/>
  <c r="U57" i="23"/>
  <c r="S59" i="23"/>
  <c r="U65" i="23"/>
  <c r="R66" i="23"/>
  <c r="S67" i="23"/>
  <c r="R71" i="23"/>
  <c r="S72" i="23"/>
  <c r="U87" i="23"/>
  <c r="U91" i="23"/>
  <c r="U10" i="24"/>
  <c r="U14" i="24"/>
  <c r="S16" i="24"/>
  <c r="U19" i="24"/>
  <c r="U23" i="24"/>
  <c r="R24" i="24"/>
  <c r="U28" i="24"/>
  <c r="S30" i="24"/>
  <c r="U38" i="24"/>
  <c r="U42" i="24"/>
  <c r="Q70" i="22"/>
  <c r="U70" i="22" s="1"/>
  <c r="T33" i="23"/>
  <c r="Q33" i="23"/>
  <c r="U33" i="23" s="1"/>
  <c r="P59" i="23"/>
  <c r="P67" i="23"/>
  <c r="T67" i="23" s="1"/>
  <c r="P72" i="23"/>
  <c r="T72" i="23" s="1"/>
  <c r="P16" i="24"/>
  <c r="T16" i="24" s="1"/>
  <c r="P30" i="24"/>
  <c r="T30" i="24" s="1"/>
  <c r="T40" i="24"/>
  <c r="U40" i="24"/>
  <c r="P40" i="24"/>
  <c r="U59" i="24"/>
  <c r="T59" i="24"/>
  <c r="T89" i="22"/>
  <c r="T93" i="22"/>
  <c r="T12" i="23"/>
  <c r="T21" i="23"/>
  <c r="T26" i="23"/>
  <c r="U40" i="23"/>
  <c r="T40" i="23"/>
  <c r="T36" i="23"/>
  <c r="T45" i="23"/>
  <c r="T49" i="23"/>
  <c r="T58" i="23"/>
  <c r="U66" i="23"/>
  <c r="T66" i="23"/>
  <c r="T62" i="23"/>
  <c r="T88" i="23"/>
  <c r="T92" i="23"/>
  <c r="T11" i="24"/>
  <c r="T15" i="24"/>
  <c r="T20" i="24"/>
  <c r="T29" i="24"/>
  <c r="T35" i="24"/>
  <c r="T39" i="24"/>
  <c r="U66" i="22"/>
  <c r="T66" i="22"/>
  <c r="T35" i="23"/>
  <c r="T61" i="23"/>
  <c r="T72" i="24"/>
  <c r="T67" i="24"/>
  <c r="U16" i="24"/>
  <c r="U35" i="24"/>
  <c r="S40" i="24"/>
  <c r="T46" i="24"/>
  <c r="U46" i="24"/>
  <c r="U71" i="24"/>
  <c r="T71" i="24"/>
  <c r="T45" i="24"/>
  <c r="T49" i="24"/>
  <c r="U50" i="24"/>
  <c r="U55" i="24"/>
  <c r="T58" i="24"/>
  <c r="T66" i="24"/>
  <c r="T62" i="24"/>
  <c r="U63" i="24"/>
  <c r="Q67" i="24"/>
  <c r="U67" i="24" s="1"/>
  <c r="S70" i="24"/>
  <c r="P71" i="24"/>
  <c r="Q72" i="24"/>
  <c r="U72" i="24" s="1"/>
  <c r="T88" i="24"/>
  <c r="U89" i="24"/>
  <c r="T92" i="24"/>
  <c r="U93" i="24"/>
  <c r="E79" i="12"/>
  <c r="T97" i="1"/>
  <c r="T105" i="1"/>
  <c r="T102" i="24"/>
  <c r="T103" i="23"/>
  <c r="T108" i="22"/>
  <c r="T106" i="21"/>
  <c r="S95" i="20"/>
  <c r="T109" i="20"/>
  <c r="T96" i="19"/>
  <c r="T102" i="18"/>
  <c r="T103" i="18"/>
  <c r="R95" i="17"/>
  <c r="T104" i="17"/>
  <c r="T102" i="16"/>
  <c r="T103" i="16"/>
  <c r="T110" i="16"/>
  <c r="T101" i="14"/>
  <c r="T109" i="14"/>
  <c r="R95" i="13"/>
  <c r="T102" i="13"/>
  <c r="T108" i="13"/>
  <c r="T104" i="12"/>
  <c r="T109" i="11"/>
  <c r="U110" i="11"/>
  <c r="T96" i="10"/>
  <c r="U97" i="10"/>
  <c r="T98" i="10"/>
  <c r="T108" i="10"/>
  <c r="U109" i="10"/>
  <c r="T110" i="10"/>
  <c r="T97" i="9"/>
  <c r="T105" i="9"/>
  <c r="T98" i="8"/>
  <c r="T106" i="8"/>
  <c r="U107" i="8"/>
  <c r="T108" i="8"/>
  <c r="T99" i="7"/>
  <c r="S95" i="5"/>
  <c r="T100" i="4"/>
  <c r="U102" i="4"/>
  <c r="T102" i="4"/>
  <c r="U53" i="24"/>
  <c r="T53" i="24"/>
  <c r="Q53" i="24"/>
  <c r="R59" i="24"/>
  <c r="T61" i="24"/>
  <c r="Q66" i="24"/>
  <c r="U66" i="24" s="1"/>
  <c r="R67" i="24"/>
  <c r="P70" i="24"/>
  <c r="Q71" i="24"/>
  <c r="R72" i="24"/>
  <c r="T87" i="24"/>
  <c r="T91" i="24"/>
  <c r="E79" i="8"/>
  <c r="T103" i="1"/>
  <c r="S95" i="24"/>
  <c r="T100" i="24"/>
  <c r="T108" i="24"/>
  <c r="T101" i="23"/>
  <c r="T97" i="20"/>
  <c r="R95" i="19"/>
  <c r="T100" i="19"/>
  <c r="U110" i="17"/>
  <c r="T101" i="15"/>
  <c r="T102" i="15"/>
  <c r="T109" i="15"/>
  <c r="T110" i="15"/>
  <c r="S95" i="14"/>
  <c r="T99" i="14"/>
  <c r="T107" i="14"/>
  <c r="S95" i="13"/>
  <c r="T100" i="13"/>
  <c r="T96" i="12"/>
  <c r="T102" i="12"/>
  <c r="T110" i="12"/>
  <c r="T97" i="11"/>
  <c r="U98" i="11"/>
  <c r="T99" i="11"/>
  <c r="U100" i="11"/>
  <c r="T101" i="11"/>
  <c r="U102" i="11"/>
  <c r="T103" i="11"/>
  <c r="U104" i="11"/>
  <c r="T105" i="11"/>
  <c r="U106" i="11"/>
  <c r="T107" i="11"/>
  <c r="M112" i="11"/>
  <c r="S112" i="11" s="1"/>
  <c r="T104" i="10"/>
  <c r="T97" i="7"/>
  <c r="T107" i="7"/>
  <c r="U108" i="7"/>
  <c r="T109" i="7"/>
  <c r="T113" i="6"/>
  <c r="T97" i="5"/>
  <c r="U98" i="5"/>
  <c r="T99" i="5"/>
  <c r="T109" i="5"/>
  <c r="U70" i="24"/>
  <c r="T70" i="24"/>
  <c r="T86" i="24"/>
  <c r="T90" i="24"/>
  <c r="T101" i="1"/>
  <c r="T109" i="1"/>
  <c r="T98" i="24"/>
  <c r="T106" i="24"/>
  <c r="R95" i="23"/>
  <c r="T99" i="23"/>
  <c r="T100" i="22"/>
  <c r="R95" i="21"/>
  <c r="T98" i="21"/>
  <c r="T101" i="20"/>
  <c r="T104" i="19"/>
  <c r="R95" i="18"/>
  <c r="T98" i="18"/>
  <c r="T99" i="18"/>
  <c r="U106" i="18"/>
  <c r="T107" i="18"/>
  <c r="T108" i="18"/>
  <c r="T109" i="18"/>
  <c r="T96" i="17"/>
  <c r="T107" i="17"/>
  <c r="T108" i="17"/>
  <c r="R95" i="16"/>
  <c r="T98" i="16"/>
  <c r="T99" i="16"/>
  <c r="T106" i="16"/>
  <c r="T107" i="16"/>
  <c r="T97" i="14"/>
  <c r="T98" i="13"/>
  <c r="T100" i="12"/>
  <c r="T108" i="12"/>
  <c r="T102" i="10"/>
  <c r="L112" i="10"/>
  <c r="R112" i="10" s="1"/>
  <c r="T101" i="9"/>
  <c r="T109" i="9"/>
  <c r="M112" i="9"/>
  <c r="S112" i="9" s="1"/>
  <c r="R95" i="8"/>
  <c r="T113" i="8"/>
  <c r="U113" i="7"/>
  <c r="T96" i="6"/>
  <c r="T106" i="6"/>
  <c r="R95" i="4"/>
  <c r="T99" i="1"/>
  <c r="T107" i="1"/>
  <c r="T96" i="24"/>
  <c r="T104" i="24"/>
  <c r="T97" i="23"/>
  <c r="T105" i="23"/>
  <c r="T102" i="21"/>
  <c r="T105" i="20"/>
  <c r="T108" i="19"/>
  <c r="T113" i="19"/>
  <c r="T113" i="17"/>
  <c r="T97" i="15"/>
  <c r="T98" i="15"/>
  <c r="T105" i="15"/>
  <c r="T106" i="15"/>
  <c r="T113" i="15"/>
  <c r="T96" i="13"/>
  <c r="T104" i="13"/>
  <c r="T99" i="9"/>
  <c r="T107" i="9"/>
  <c r="S95" i="8"/>
  <c r="T100" i="8"/>
  <c r="T110" i="8"/>
  <c r="T103" i="7"/>
  <c r="T102" i="6"/>
  <c r="U103" i="6"/>
  <c r="T104" i="6"/>
  <c r="T103" i="5"/>
  <c r="U103" i="4"/>
  <c r="T103" i="4"/>
  <c r="U108" i="3"/>
  <c r="T109" i="3"/>
  <c r="T110" i="3"/>
  <c r="U99" i="2"/>
  <c r="T100" i="2"/>
  <c r="T101" i="2"/>
  <c r="T106" i="4"/>
  <c r="T107" i="4"/>
  <c r="T108" i="4"/>
  <c r="U104" i="3"/>
  <c r="T104" i="4"/>
  <c r="U100" i="3"/>
  <c r="T101" i="3"/>
  <c r="U107" i="2"/>
  <c r="T108" i="2"/>
  <c r="T109" i="2"/>
  <c r="T113" i="2"/>
  <c r="T97" i="3"/>
  <c r="T98" i="3"/>
  <c r="S95" i="2"/>
  <c r="S95" i="1"/>
  <c r="T96" i="1"/>
  <c r="T100" i="1"/>
  <c r="T104" i="1"/>
  <c r="T108" i="1"/>
  <c r="T113" i="1"/>
  <c r="R95" i="24"/>
  <c r="T99" i="24"/>
  <c r="T103" i="24"/>
  <c r="T107" i="24"/>
  <c r="E112" i="20"/>
  <c r="U95" i="20"/>
  <c r="T95" i="20"/>
  <c r="T112" i="17"/>
  <c r="U112" i="17"/>
  <c r="T98" i="1"/>
  <c r="T102" i="1"/>
  <c r="T106" i="1"/>
  <c r="T110" i="1"/>
  <c r="L112" i="1"/>
  <c r="R112" i="1" s="1"/>
  <c r="T95" i="24"/>
  <c r="T97" i="24"/>
  <c r="T101" i="24"/>
  <c r="T105" i="24"/>
  <c r="T109" i="24"/>
  <c r="U112" i="24"/>
  <c r="T112" i="24"/>
  <c r="U95" i="24"/>
  <c r="U112" i="21"/>
  <c r="T112" i="21"/>
  <c r="T113" i="24"/>
  <c r="U98" i="23"/>
  <c r="U102" i="23"/>
  <c r="U106" i="23"/>
  <c r="T107" i="23"/>
  <c r="U110" i="23"/>
  <c r="E112" i="23"/>
  <c r="M112" i="23"/>
  <c r="S112" i="23" s="1"/>
  <c r="U95" i="22"/>
  <c r="U97" i="22"/>
  <c r="T98" i="22"/>
  <c r="U101" i="22"/>
  <c r="T102" i="22"/>
  <c r="U105" i="22"/>
  <c r="T106" i="22"/>
  <c r="U109" i="22"/>
  <c r="T110" i="22"/>
  <c r="L112" i="22"/>
  <c r="R112" i="22" s="1"/>
  <c r="T95" i="21"/>
  <c r="U96" i="21"/>
  <c r="T97" i="21"/>
  <c r="U100" i="21"/>
  <c r="T101" i="21"/>
  <c r="U104" i="21"/>
  <c r="T105" i="21"/>
  <c r="U108" i="21"/>
  <c r="T109" i="21"/>
  <c r="U113" i="21"/>
  <c r="T96" i="20"/>
  <c r="U99" i="20"/>
  <c r="T100" i="20"/>
  <c r="U103" i="20"/>
  <c r="T104" i="20"/>
  <c r="U107" i="20"/>
  <c r="T108" i="20"/>
  <c r="T113" i="20"/>
  <c r="U98" i="19"/>
  <c r="T99" i="19"/>
  <c r="U102" i="19"/>
  <c r="T103" i="19"/>
  <c r="U106" i="19"/>
  <c r="T107" i="19"/>
  <c r="U110" i="19"/>
  <c r="U95" i="18"/>
  <c r="U97" i="18"/>
  <c r="U101" i="18"/>
  <c r="U105" i="18"/>
  <c r="U98" i="17"/>
  <c r="T99" i="17"/>
  <c r="U102" i="17"/>
  <c r="T103" i="17"/>
  <c r="U106" i="17"/>
  <c r="T96" i="23"/>
  <c r="T100" i="23"/>
  <c r="T104" i="23"/>
  <c r="T108" i="23"/>
  <c r="T113" i="23"/>
  <c r="T99" i="22"/>
  <c r="T103" i="22"/>
  <c r="T107" i="22"/>
  <c r="E112" i="22"/>
  <c r="M112" i="22"/>
  <c r="S112" i="22" s="1"/>
  <c r="U95" i="21"/>
  <c r="U96" i="20"/>
  <c r="E112" i="18"/>
  <c r="U95" i="17"/>
  <c r="T95" i="17"/>
  <c r="T110" i="24"/>
  <c r="T95" i="23"/>
  <c r="T109" i="23"/>
  <c r="T96" i="22"/>
  <c r="T113" i="22"/>
  <c r="T99" i="21"/>
  <c r="T103" i="21"/>
  <c r="T107" i="21"/>
  <c r="M112" i="21"/>
  <c r="S112" i="21" s="1"/>
  <c r="T98" i="20"/>
  <c r="T102" i="20"/>
  <c r="T106" i="20"/>
  <c r="T110" i="20"/>
  <c r="L112" i="20"/>
  <c r="R112" i="20" s="1"/>
  <c r="T97" i="19"/>
  <c r="T101" i="19"/>
  <c r="T105" i="19"/>
  <c r="T109" i="19"/>
  <c r="S95" i="18"/>
  <c r="T96" i="18"/>
  <c r="T100" i="18"/>
  <c r="T104" i="18"/>
  <c r="U110" i="18"/>
  <c r="T113" i="18"/>
  <c r="M112" i="17"/>
  <c r="S112" i="17" s="1"/>
  <c r="E95" i="19"/>
  <c r="E112" i="16"/>
  <c r="U95" i="16"/>
  <c r="T95" i="16"/>
  <c r="U95" i="15"/>
  <c r="T95" i="15"/>
  <c r="E112" i="15"/>
  <c r="T97" i="17"/>
  <c r="T101" i="17"/>
  <c r="T105" i="17"/>
  <c r="T109" i="17"/>
  <c r="S95" i="16"/>
  <c r="T96" i="16"/>
  <c r="T100" i="16"/>
  <c r="T104" i="16"/>
  <c r="T108" i="16"/>
  <c r="T113" i="16"/>
  <c r="R95" i="15"/>
  <c r="T99" i="15"/>
  <c r="T103" i="15"/>
  <c r="T107" i="15"/>
  <c r="M112" i="15"/>
  <c r="S112" i="15" s="1"/>
  <c r="E95" i="14"/>
  <c r="T98" i="14"/>
  <c r="T102" i="14"/>
  <c r="T106" i="14"/>
  <c r="T110" i="14"/>
  <c r="L112" i="14"/>
  <c r="R112" i="14" s="1"/>
  <c r="T97" i="13"/>
  <c r="T101" i="13"/>
  <c r="T105" i="13"/>
  <c r="T109" i="13"/>
  <c r="U110" i="13"/>
  <c r="T113" i="13"/>
  <c r="U97" i="12"/>
  <c r="T98" i="12"/>
  <c r="R95" i="11"/>
  <c r="E95" i="11"/>
  <c r="T96" i="11"/>
  <c r="U101" i="10"/>
  <c r="T97" i="16"/>
  <c r="T101" i="16"/>
  <c r="T105" i="16"/>
  <c r="T109" i="16"/>
  <c r="T96" i="15"/>
  <c r="T100" i="15"/>
  <c r="T104" i="15"/>
  <c r="T108" i="15"/>
  <c r="E95" i="13"/>
  <c r="T106" i="13"/>
  <c r="S95" i="12"/>
  <c r="T99" i="12"/>
  <c r="U96" i="15"/>
  <c r="T96" i="14"/>
  <c r="T100" i="14"/>
  <c r="T104" i="14"/>
  <c r="T108" i="14"/>
  <c r="T113" i="14"/>
  <c r="T99" i="13"/>
  <c r="T103" i="13"/>
  <c r="T107" i="13"/>
  <c r="U101" i="12"/>
  <c r="U103" i="12"/>
  <c r="U105" i="12"/>
  <c r="U107" i="12"/>
  <c r="U109" i="12"/>
  <c r="S95" i="10"/>
  <c r="M112" i="10"/>
  <c r="S112" i="10" s="1"/>
  <c r="E112" i="12"/>
  <c r="T95" i="12"/>
  <c r="U96" i="9"/>
  <c r="U100" i="9"/>
  <c r="U104" i="9"/>
  <c r="U108" i="9"/>
  <c r="U113" i="9"/>
  <c r="U99" i="8"/>
  <c r="U103" i="8"/>
  <c r="U109" i="8"/>
  <c r="T99" i="6"/>
  <c r="E95" i="6"/>
  <c r="U95" i="5"/>
  <c r="T95" i="5"/>
  <c r="E112" i="5"/>
  <c r="T96" i="3"/>
  <c r="E95" i="3"/>
  <c r="E112" i="2"/>
  <c r="U95" i="2"/>
  <c r="T95" i="2"/>
  <c r="T108" i="11"/>
  <c r="T113" i="11"/>
  <c r="T99" i="10"/>
  <c r="T103" i="10"/>
  <c r="T107" i="10"/>
  <c r="E95" i="9"/>
  <c r="T98" i="9"/>
  <c r="T102" i="9"/>
  <c r="T106" i="9"/>
  <c r="T110" i="9"/>
  <c r="L112" i="9"/>
  <c r="R112" i="9" s="1"/>
  <c r="T97" i="8"/>
  <c r="T101" i="8"/>
  <c r="T105" i="8"/>
  <c r="R95" i="7"/>
  <c r="U107" i="6"/>
  <c r="U102" i="5"/>
  <c r="U101" i="4"/>
  <c r="U105" i="4"/>
  <c r="U109" i="4"/>
  <c r="E95" i="8"/>
  <c r="T96" i="7"/>
  <c r="E95" i="7"/>
  <c r="U98" i="7"/>
  <c r="T98" i="7"/>
  <c r="T95" i="4"/>
  <c r="E112" i="4"/>
  <c r="S95" i="4"/>
  <c r="M112" i="4"/>
  <c r="S112" i="4" s="1"/>
  <c r="U104" i="7"/>
  <c r="U99" i="6"/>
  <c r="U110" i="5"/>
  <c r="R95" i="3"/>
  <c r="L112" i="3"/>
  <c r="R112" i="3" s="1"/>
  <c r="U96" i="3"/>
  <c r="U113" i="3"/>
  <c r="T102" i="7"/>
  <c r="T106" i="7"/>
  <c r="T110" i="7"/>
  <c r="T97" i="6"/>
  <c r="T101" i="6"/>
  <c r="T105" i="6"/>
  <c r="T109" i="6"/>
  <c r="T96" i="5"/>
  <c r="T100" i="5"/>
  <c r="T104" i="5"/>
  <c r="T108" i="5"/>
  <c r="T113" i="5"/>
  <c r="T99" i="4"/>
  <c r="U96" i="2"/>
  <c r="L112" i="6"/>
  <c r="R112" i="6" s="1"/>
  <c r="U96" i="5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U95" i="10" l="1"/>
  <c r="T71" i="8"/>
  <c r="T70" i="23"/>
  <c r="T95" i="1"/>
  <c r="U33" i="24"/>
  <c r="T70" i="16"/>
  <c r="T71" i="14"/>
  <c r="U95" i="1"/>
  <c r="U71" i="8"/>
  <c r="E112" i="10"/>
  <c r="T112" i="1"/>
  <c r="U59" i="2"/>
  <c r="U112" i="4"/>
  <c r="T112" i="4"/>
  <c r="E112" i="7"/>
  <c r="U95" i="7"/>
  <c r="T95" i="7"/>
  <c r="T112" i="5"/>
  <c r="U112" i="5"/>
  <c r="U95" i="11"/>
  <c r="T95" i="11"/>
  <c r="E112" i="11"/>
  <c r="U112" i="16"/>
  <c r="T112" i="16"/>
  <c r="E112" i="9"/>
  <c r="U95" i="9"/>
  <c r="T95" i="9"/>
  <c r="U112" i="2"/>
  <c r="T112" i="2"/>
  <c r="E112" i="13"/>
  <c r="U95" i="13"/>
  <c r="T95" i="13"/>
  <c r="U95" i="19"/>
  <c r="T95" i="19"/>
  <c r="E112" i="19"/>
  <c r="T112" i="18"/>
  <c r="U112" i="18"/>
  <c r="U112" i="22"/>
  <c r="T112" i="22"/>
  <c r="E112" i="8"/>
  <c r="U95" i="8"/>
  <c r="T95" i="8"/>
  <c r="E112" i="3"/>
  <c r="U95" i="3"/>
  <c r="T95" i="3"/>
  <c r="U112" i="10"/>
  <c r="T112" i="10"/>
  <c r="U112" i="20"/>
  <c r="T112" i="20"/>
  <c r="E112" i="6"/>
  <c r="U95" i="6"/>
  <c r="T95" i="6"/>
  <c r="U112" i="12"/>
  <c r="T112" i="12"/>
  <c r="T95" i="14"/>
  <c r="E112" i="14"/>
  <c r="U95" i="14"/>
  <c r="T112" i="15"/>
  <c r="U112" i="15"/>
  <c r="T112" i="23"/>
  <c r="U112" i="23"/>
  <c r="U112" i="14" l="1"/>
  <c r="T112" i="14"/>
  <c r="U112" i="8"/>
  <c r="T112" i="8"/>
  <c r="T112" i="19"/>
  <c r="U112" i="19"/>
  <c r="U112" i="7"/>
  <c r="T112" i="7"/>
  <c r="U112" i="3"/>
  <c r="T112" i="3"/>
  <c r="U112" i="6"/>
  <c r="T112" i="6"/>
  <c r="T112" i="13"/>
  <c r="U112" i="13"/>
  <c r="T112" i="11"/>
  <c r="U112" i="11"/>
  <c r="U112" i="9"/>
  <c r="T112" i="9"/>
</calcChain>
</file>

<file path=xl/sharedStrings.xml><?xml version="1.0" encoding="utf-8"?>
<sst xmlns="http://schemas.openxmlformats.org/spreadsheetml/2006/main" count="4752" uniqueCount="148">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</sst>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opLeftCell="A11" zoomScale="50" zoomScaleNormal="5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57400000</v>
      </c>
      <c r="C10" s="92">
        <v>0</v>
      </c>
      <c r="D10" s="92"/>
      <c r="E10" s="92">
        <f t="shared" ref="E10:E16" si="0">$B10      +$C10      +$D10</f>
        <v>57400000</v>
      </c>
      <c r="F10" s="93">
        <v>57400000</v>
      </c>
      <c r="G10" s="94">
        <v>57400000</v>
      </c>
      <c r="H10" s="93">
        <v>7493000</v>
      </c>
      <c r="I10" s="94">
        <v>-1302059</v>
      </c>
      <c r="J10" s="93">
        <v>16885000</v>
      </c>
      <c r="K10" s="94">
        <v>4223301</v>
      </c>
      <c r="L10" s="93"/>
      <c r="M10" s="94"/>
      <c r="N10" s="93"/>
      <c r="O10" s="94"/>
      <c r="P10" s="93">
        <f t="shared" ref="P10:P16" si="1">$H10      +$J10      +$L10      +$N10</f>
        <v>24378000</v>
      </c>
      <c r="Q10" s="94">
        <f t="shared" ref="Q10:Q16" si="2">$I10      +$K10      +$M10      +$O10</f>
        <v>2921242</v>
      </c>
      <c r="R10" s="48">
        <f t="shared" ref="R10:R16" si="3">IF(($H10      =0),0,((($J10      -$H10      )/$H10      )*100))</f>
        <v>125.34365407713865</v>
      </c>
      <c r="S10" s="49">
        <f t="shared" ref="S10:S16" si="4">IF(($I10      =0),0,((($K10      -$I10      )/$I10      )*100))</f>
        <v>-424.35557835704839</v>
      </c>
      <c r="T10" s="48">
        <f t="shared" ref="T10:T15" si="5">IF(($E10      =0),0,(($P10      /$E10      )*100))</f>
        <v>42.470383275261327</v>
      </c>
      <c r="U10" s="50">
        <f t="shared" ref="U10:U15" si="6">IF(($E10      =0),0,(($Q10      /$E10      )*100))</f>
        <v>5.0892717770034848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5812953</v>
      </c>
      <c r="L13" s="93"/>
      <c r="M13" s="94"/>
      <c r="N13" s="93"/>
      <c r="O13" s="94"/>
      <c r="P13" s="93">
        <f t="shared" si="1"/>
        <v>0</v>
      </c>
      <c r="Q13" s="94">
        <f t="shared" si="2"/>
        <v>5812953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58.129529999999995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74434000</v>
      </c>
      <c r="C16" s="95">
        <f>SUM(C9:C15)</f>
        <v>0</v>
      </c>
      <c r="D16" s="95"/>
      <c r="E16" s="95">
        <f t="shared" si="0"/>
        <v>74434000</v>
      </c>
      <c r="F16" s="96">
        <f t="shared" ref="F16:O16" si="7">SUM(F9:F15)</f>
        <v>74434000</v>
      </c>
      <c r="G16" s="97">
        <f t="shared" si="7"/>
        <v>59711000</v>
      </c>
      <c r="H16" s="96">
        <f t="shared" si="7"/>
        <v>7493000</v>
      </c>
      <c r="I16" s="97">
        <f t="shared" si="7"/>
        <v>-1302059</v>
      </c>
      <c r="J16" s="96">
        <f t="shared" si="7"/>
        <v>16885000</v>
      </c>
      <c r="K16" s="97">
        <f t="shared" si="7"/>
        <v>10036254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24378000</v>
      </c>
      <c r="Q16" s="97">
        <f t="shared" si="2"/>
        <v>8734195</v>
      </c>
      <c r="R16" s="52">
        <f t="shared" si="3"/>
        <v>125.34365407713865</v>
      </c>
      <c r="S16" s="53">
        <f t="shared" si="4"/>
        <v>-870.79871188632774</v>
      </c>
      <c r="T16" s="52">
        <f>IF((SUM($E9:$E13)+$E15)=0,0,(P16/(SUM($E9:$E13)+$E15)*100))</f>
        <v>32.795221567519576</v>
      </c>
      <c r="U16" s="54">
        <f>IF((SUM($E9:$E13)+$E15)=0,0,(Q16/(SUM($E9:$E13)+$E15)*100))</f>
        <v>11.749932736029272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14330000</v>
      </c>
      <c r="C19" s="92">
        <v>0</v>
      </c>
      <c r="D19" s="92"/>
      <c r="E19" s="92">
        <f t="shared" si="8"/>
        <v>14330000</v>
      </c>
      <c r="F19" s="93">
        <v>14330000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14330000</v>
      </c>
      <c r="C24" s="95">
        <f>SUM(C18:C23)</f>
        <v>0</v>
      </c>
      <c r="D24" s="95"/>
      <c r="E24" s="95">
        <f t="shared" si="8"/>
        <v>14330000</v>
      </c>
      <c r="F24" s="96">
        <f t="shared" ref="F24:O24" si="15">SUM(F18:F23)</f>
        <v>14330000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180708000</v>
      </c>
      <c r="H28" s="93">
        <v>22812000</v>
      </c>
      <c r="I28" s="94"/>
      <c r="J28" s="93">
        <v>75577000</v>
      </c>
      <c r="K28" s="94">
        <v>90816965</v>
      </c>
      <c r="L28" s="93"/>
      <c r="M28" s="94"/>
      <c r="N28" s="93"/>
      <c r="O28" s="94"/>
      <c r="P28" s="93">
        <f>$H28      +$J28      +$L28      +$N28</f>
        <v>98389000</v>
      </c>
      <c r="Q28" s="94">
        <f>$I28      +$K28      +$M28      +$O28</f>
        <v>90816965</v>
      </c>
      <c r="R28" s="48">
        <f>IF(($H28      =0),0,((($J28      -$H28      )/$H28      )*100))</f>
        <v>231.30369980711905</v>
      </c>
      <c r="S28" s="49">
        <f>IF(($I28      =0),0,((($K28      -$I28      )/$I28      )*100))</f>
        <v>0</v>
      </c>
      <c r="T28" s="48">
        <f>IF(($E28      =0),0,(($P28      /$E28      )*100))</f>
        <v>43.992792244956355</v>
      </c>
      <c r="U28" s="50">
        <f>IF(($E28      =0),0,(($Q28      /$E28      )*100))</f>
        <v>40.607099102160539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9222000</v>
      </c>
      <c r="C29" s="92">
        <v>0</v>
      </c>
      <c r="D29" s="92"/>
      <c r="E29" s="92">
        <f>$B29      +$C29      +$D29</f>
        <v>9222000</v>
      </c>
      <c r="F29" s="93">
        <v>9222000</v>
      </c>
      <c r="G29" s="94">
        <v>6455000</v>
      </c>
      <c r="H29" s="93">
        <v>1100000</v>
      </c>
      <c r="I29" s="94">
        <v>820037</v>
      </c>
      <c r="J29" s="93">
        <v>3301000</v>
      </c>
      <c r="K29" s="94">
        <v>2456826</v>
      </c>
      <c r="L29" s="93"/>
      <c r="M29" s="94"/>
      <c r="N29" s="93"/>
      <c r="O29" s="94"/>
      <c r="P29" s="93">
        <f>$H29      +$J29      +$L29      +$N29</f>
        <v>4401000</v>
      </c>
      <c r="Q29" s="94">
        <f>$I29      +$K29      +$M29      +$O29</f>
        <v>3276863</v>
      </c>
      <c r="R29" s="48">
        <f>IF(($H29      =0),0,((($J29      -$H29      )/$H29      )*100))</f>
        <v>200.09090909090909</v>
      </c>
      <c r="S29" s="49">
        <f>IF(($I29      =0),0,((($K29      -$I29      )/$I29      )*100))</f>
        <v>199.5994083193807</v>
      </c>
      <c r="T29" s="48">
        <f>IF(($E29      =0),0,(($P29      /$E29      )*100))</f>
        <v>47.722836694860113</v>
      </c>
      <c r="U29" s="50">
        <f>IF(($E29      =0),0,(($Q29      /$E29      )*100))</f>
        <v>35.533105617002818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232870000</v>
      </c>
      <c r="C30" s="95">
        <f>SUM(C26:C29)</f>
        <v>0</v>
      </c>
      <c r="D30" s="95"/>
      <c r="E30" s="95">
        <f>$B30      +$C30      +$D30</f>
        <v>232870000</v>
      </c>
      <c r="F30" s="96">
        <f t="shared" ref="F30:O30" si="16">SUM(F26:F29)</f>
        <v>232870000</v>
      </c>
      <c r="G30" s="97">
        <f t="shared" si="16"/>
        <v>187163000</v>
      </c>
      <c r="H30" s="96">
        <f t="shared" si="16"/>
        <v>23912000</v>
      </c>
      <c r="I30" s="97">
        <f t="shared" si="16"/>
        <v>820037</v>
      </c>
      <c r="J30" s="96">
        <f t="shared" si="16"/>
        <v>78878000</v>
      </c>
      <c r="K30" s="97">
        <f t="shared" si="16"/>
        <v>93273791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102790000</v>
      </c>
      <c r="Q30" s="97">
        <f>$I30      +$K30      +$M30      +$O30</f>
        <v>94093828</v>
      </c>
      <c r="R30" s="52">
        <f>IF(($H30      =0),0,((($J30      -$H30      )/$H30      )*100))</f>
        <v>229.86784877885583</v>
      </c>
      <c r="S30" s="53">
        <f>IF(($I30      =0),0,((($K30      -$I30      )/$I30      )*100))</f>
        <v>11274.33932859127</v>
      </c>
      <c r="T30" s="52">
        <f>IF($E30   =0,0,($P30   /$E30   )*100)</f>
        <v>44.140507579336109</v>
      </c>
      <c r="U30" s="54">
        <f>IF($E30   =0,0,($Q30   /$E30   )*100)</f>
        <v>40.406161377592646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41224000</v>
      </c>
      <c r="C32" s="92">
        <v>0</v>
      </c>
      <c r="D32" s="92"/>
      <c r="E32" s="92">
        <f>$B32      +$C32      +$D32</f>
        <v>41224000</v>
      </c>
      <c r="F32" s="93">
        <v>41224000</v>
      </c>
      <c r="G32" s="94">
        <v>26934000</v>
      </c>
      <c r="H32" s="93">
        <v>12627000</v>
      </c>
      <c r="I32" s="94">
        <v>821330</v>
      </c>
      <c r="J32" s="93">
        <v>10787000</v>
      </c>
      <c r="K32" s="94">
        <v>3053751</v>
      </c>
      <c r="L32" s="93"/>
      <c r="M32" s="94"/>
      <c r="N32" s="93"/>
      <c r="O32" s="94"/>
      <c r="P32" s="93">
        <f>$H32      +$J32      +$L32      +$N32</f>
        <v>23414000</v>
      </c>
      <c r="Q32" s="94">
        <f>$I32      +$K32      +$M32      +$O32</f>
        <v>3875081</v>
      </c>
      <c r="R32" s="48">
        <f>IF(($H32      =0),0,((($J32      -$H32      )/$H32      )*100))</f>
        <v>-14.571948998178508</v>
      </c>
      <c r="S32" s="49">
        <f>IF(($I32      =0),0,((($K32      -$I32      )/$I32      )*100))</f>
        <v>271.8056079773051</v>
      </c>
      <c r="T32" s="48">
        <f>IF(($E32      =0),0,(($P32      /$E32      )*100))</f>
        <v>56.797011449640991</v>
      </c>
      <c r="U32" s="50">
        <f>IF(($E32      =0),0,(($Q32      /$E32      )*100))</f>
        <v>9.4000606442848831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41224000</v>
      </c>
      <c r="C33" s="95">
        <f>C32</f>
        <v>0</v>
      </c>
      <c r="D33" s="95"/>
      <c r="E33" s="95">
        <f>$B33      +$C33      +$D33</f>
        <v>41224000</v>
      </c>
      <c r="F33" s="96">
        <f t="shared" ref="F33:O33" si="17">F32</f>
        <v>41224000</v>
      </c>
      <c r="G33" s="97">
        <f t="shared" si="17"/>
        <v>26934000</v>
      </c>
      <c r="H33" s="96">
        <f t="shared" si="17"/>
        <v>12627000</v>
      </c>
      <c r="I33" s="97">
        <f t="shared" si="17"/>
        <v>821330</v>
      </c>
      <c r="J33" s="96">
        <f t="shared" si="17"/>
        <v>10787000</v>
      </c>
      <c r="K33" s="97">
        <f t="shared" si="17"/>
        <v>3053751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23414000</v>
      </c>
      <c r="Q33" s="97">
        <f>$I33      +$K33      +$M33      +$O33</f>
        <v>3875081</v>
      </c>
      <c r="R33" s="52">
        <f>IF(($H33      =0),0,((($J33      -$H33      )/$H33      )*100))</f>
        <v>-14.571948998178508</v>
      </c>
      <c r="S33" s="53">
        <f>IF(($I33      =0),0,((($K33      -$I33      )/$I33      )*100))</f>
        <v>271.8056079773051</v>
      </c>
      <c r="T33" s="52">
        <f>IF($E33   =0,0,($P33   /$E33   )*100)</f>
        <v>56.797011449640991</v>
      </c>
      <c r="U33" s="54">
        <f>IF($E33   =0,0,($Q33   /$E33   )*100)</f>
        <v>9.4000606442848831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108119000</v>
      </c>
      <c r="C35" s="92">
        <v>0</v>
      </c>
      <c r="D35" s="92"/>
      <c r="E35" s="92">
        <f t="shared" ref="E35:E40" si="18">$B35      +$C35      +$D35</f>
        <v>108119000</v>
      </c>
      <c r="F35" s="93">
        <v>108119000</v>
      </c>
      <c r="G35" s="94">
        <v>76000000</v>
      </c>
      <c r="H35" s="93">
        <v>14755000</v>
      </c>
      <c r="I35" s="94">
        <v>12880102</v>
      </c>
      <c r="J35" s="93">
        <v>12849000</v>
      </c>
      <c r="K35" s="94">
        <v>14614117</v>
      </c>
      <c r="L35" s="93"/>
      <c r="M35" s="94"/>
      <c r="N35" s="93"/>
      <c r="O35" s="94"/>
      <c r="P35" s="93">
        <f t="shared" ref="P35:P40" si="19">$H35      +$J35      +$L35      +$N35</f>
        <v>27604000</v>
      </c>
      <c r="Q35" s="94">
        <f t="shared" ref="Q35:Q40" si="20">$I35      +$K35      +$M35      +$O35</f>
        <v>27494219</v>
      </c>
      <c r="R35" s="48">
        <f t="shared" ref="R35:R40" si="21">IF(($H35      =0),0,((($J35      -$H35      )/$H35      )*100))</f>
        <v>-12.917655032192476</v>
      </c>
      <c r="S35" s="49">
        <f t="shared" ref="S35:S40" si="22">IF(($I35      =0),0,((($K35      -$I35      )/$I35      )*100))</f>
        <v>13.46274276399364</v>
      </c>
      <c r="T35" s="48">
        <f t="shared" ref="T35:T39" si="23">IF(($E35      =0),0,(($P35      /$E35      )*100))</f>
        <v>25.531127738880311</v>
      </c>
      <c r="U35" s="50">
        <f t="shared" ref="U35:U39" si="24">IF(($E35      =0),0,(($Q35      /$E35      )*100))</f>
        <v>25.429590543752717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64868000</v>
      </c>
      <c r="C36" s="92">
        <v>0</v>
      </c>
      <c r="D36" s="92"/>
      <c r="E36" s="92">
        <f t="shared" si="18"/>
        <v>64868000</v>
      </c>
      <c r="F36" s="93">
        <v>64868000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18500000</v>
      </c>
      <c r="C38" s="92">
        <v>0</v>
      </c>
      <c r="D38" s="92"/>
      <c r="E38" s="92">
        <f t="shared" si="18"/>
        <v>18500000</v>
      </c>
      <c r="F38" s="93">
        <v>18500000</v>
      </c>
      <c r="G38" s="94">
        <v>7000000</v>
      </c>
      <c r="H38" s="93"/>
      <c r="I38" s="94"/>
      <c r="J38" s="93">
        <v>4757000</v>
      </c>
      <c r="K38" s="94"/>
      <c r="L38" s="93"/>
      <c r="M38" s="94"/>
      <c r="N38" s="93"/>
      <c r="O38" s="94"/>
      <c r="P38" s="93">
        <f t="shared" si="19"/>
        <v>4757000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25.713513513513515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191487000</v>
      </c>
      <c r="C40" s="95">
        <f>SUM(C35:C39)</f>
        <v>0</v>
      </c>
      <c r="D40" s="95"/>
      <c r="E40" s="95">
        <f t="shared" si="18"/>
        <v>191487000</v>
      </c>
      <c r="F40" s="96">
        <f t="shared" ref="F40:O40" si="25">SUM(F35:F39)</f>
        <v>191487000</v>
      </c>
      <c r="G40" s="97">
        <f t="shared" si="25"/>
        <v>83000000</v>
      </c>
      <c r="H40" s="96">
        <f t="shared" si="25"/>
        <v>14755000</v>
      </c>
      <c r="I40" s="97">
        <f t="shared" si="25"/>
        <v>12880102</v>
      </c>
      <c r="J40" s="96">
        <f t="shared" si="25"/>
        <v>17606000</v>
      </c>
      <c r="K40" s="97">
        <f t="shared" si="25"/>
        <v>14614117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32361000</v>
      </c>
      <c r="Q40" s="97">
        <f t="shared" si="20"/>
        <v>27494219</v>
      </c>
      <c r="R40" s="52">
        <f t="shared" si="21"/>
        <v>19.322263639444255</v>
      </c>
      <c r="S40" s="53">
        <f t="shared" si="22"/>
        <v>13.46274276399364</v>
      </c>
      <c r="T40" s="52">
        <f>IF((+$E35+$E38) =0,0,(P40   /(+$E35+$E38) )*100)</f>
        <v>25.557775689272543</v>
      </c>
      <c r="U40" s="54">
        <f>IF((+$E35+$E38) =0,0,(Q40   /(+$E35+$E38) )*100)</f>
        <v>21.714133739802083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213921000</v>
      </c>
      <c r="C43" s="92">
        <v>0</v>
      </c>
      <c r="D43" s="92"/>
      <c r="E43" s="92">
        <f t="shared" si="26"/>
        <v>213921000</v>
      </c>
      <c r="F43" s="93">
        <v>213921000</v>
      </c>
      <c r="G43" s="94">
        <v>150300000</v>
      </c>
      <c r="H43" s="93">
        <v>23202000</v>
      </c>
      <c r="I43" s="94">
        <v>-9715879</v>
      </c>
      <c r="J43" s="93">
        <v>45428000</v>
      </c>
      <c r="K43" s="94">
        <v>21842825</v>
      </c>
      <c r="L43" s="93"/>
      <c r="M43" s="94"/>
      <c r="N43" s="93"/>
      <c r="O43" s="94"/>
      <c r="P43" s="93">
        <f t="shared" si="27"/>
        <v>68630000</v>
      </c>
      <c r="Q43" s="94">
        <f t="shared" si="28"/>
        <v>12126946</v>
      </c>
      <c r="R43" s="48">
        <f t="shared" si="29"/>
        <v>95.793466080510299</v>
      </c>
      <c r="S43" s="49">
        <f t="shared" si="30"/>
        <v>-324.8157372071019</v>
      </c>
      <c r="T43" s="48">
        <f t="shared" si="31"/>
        <v>32.081936789749491</v>
      </c>
      <c r="U43" s="50">
        <f t="shared" si="32"/>
        <v>5.6688899173059211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951316000</v>
      </c>
      <c r="C44" s="92">
        <v>0</v>
      </c>
      <c r="D44" s="92"/>
      <c r="E44" s="92">
        <f t="shared" si="26"/>
        <v>951316000</v>
      </c>
      <c r="F44" s="93">
        <v>951316000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374617000</v>
      </c>
      <c r="C51" s="92">
        <v>0</v>
      </c>
      <c r="D51" s="92"/>
      <c r="E51" s="92">
        <f t="shared" si="26"/>
        <v>374617000</v>
      </c>
      <c r="F51" s="93">
        <v>374617000</v>
      </c>
      <c r="G51" s="94">
        <v>265337000</v>
      </c>
      <c r="H51" s="93">
        <v>52275000</v>
      </c>
      <c r="I51" s="94">
        <v>-15236648</v>
      </c>
      <c r="J51" s="93">
        <v>54456000</v>
      </c>
      <c r="K51" s="94">
        <v>25027264</v>
      </c>
      <c r="L51" s="93"/>
      <c r="M51" s="94"/>
      <c r="N51" s="93"/>
      <c r="O51" s="94"/>
      <c r="P51" s="93">
        <f t="shared" si="27"/>
        <v>106731000</v>
      </c>
      <c r="Q51" s="94">
        <f t="shared" si="28"/>
        <v>9790616</v>
      </c>
      <c r="R51" s="48">
        <f t="shared" si="29"/>
        <v>4.172166427546629</v>
      </c>
      <c r="S51" s="49">
        <f t="shared" si="30"/>
        <v>-264.257020310504</v>
      </c>
      <c r="T51" s="48">
        <f t="shared" si="31"/>
        <v>28.490698500068067</v>
      </c>
      <c r="U51" s="50">
        <f t="shared" si="32"/>
        <v>2.6135001881922069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90000000</v>
      </c>
      <c r="C52" s="92">
        <v>0</v>
      </c>
      <c r="D52" s="92"/>
      <c r="E52" s="92">
        <f t="shared" si="26"/>
        <v>90000000</v>
      </c>
      <c r="F52" s="93">
        <v>90000000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1629854000</v>
      </c>
      <c r="C53" s="95">
        <f>SUM(C42:C52)</f>
        <v>0</v>
      </c>
      <c r="D53" s="95"/>
      <c r="E53" s="95">
        <f t="shared" si="26"/>
        <v>1629854000</v>
      </c>
      <c r="F53" s="96">
        <f t="shared" ref="F53:O53" si="33">SUM(F42:F52)</f>
        <v>1629854000</v>
      </c>
      <c r="G53" s="97">
        <f t="shared" si="33"/>
        <v>415637000</v>
      </c>
      <c r="H53" s="96">
        <f t="shared" si="33"/>
        <v>75477000</v>
      </c>
      <c r="I53" s="97">
        <f t="shared" si="33"/>
        <v>-24952527</v>
      </c>
      <c r="J53" s="96">
        <f t="shared" si="33"/>
        <v>99884000</v>
      </c>
      <c r="K53" s="97">
        <f t="shared" si="33"/>
        <v>46870089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175361000</v>
      </c>
      <c r="Q53" s="97">
        <f t="shared" si="28"/>
        <v>21917562</v>
      </c>
      <c r="R53" s="52">
        <f t="shared" si="29"/>
        <v>32.337003325516385</v>
      </c>
      <c r="S53" s="53">
        <f t="shared" si="30"/>
        <v>-287.83704351867846</v>
      </c>
      <c r="T53" s="52">
        <f>IF((+$E43+$E45+$E47+$E48+$E51) =0,0,(P53   /(+$E43+$E45+$E47+$E48+$E51) )*100)</f>
        <v>29.7960369593807</v>
      </c>
      <c r="U53" s="54">
        <f>IF((+$E43+$E45+$E47+$E48+$E51) =0,0,(Q53   /(+$E43+$E45+$E47+$E48+$E51) )*100)</f>
        <v>3.7240691340236318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>
        <v>25306079</v>
      </c>
      <c r="L65" s="93"/>
      <c r="M65" s="94"/>
      <c r="N65" s="93"/>
      <c r="O65" s="94"/>
      <c r="P65" s="93">
        <f t="shared" si="36"/>
        <v>10217000</v>
      </c>
      <c r="Q65" s="94">
        <f t="shared" si="37"/>
        <v>25306079</v>
      </c>
      <c r="R65" s="48">
        <f t="shared" si="38"/>
        <v>-100</v>
      </c>
      <c r="S65" s="49">
        <f t="shared" si="39"/>
        <v>0</v>
      </c>
      <c r="T65" s="48">
        <f t="shared" si="40"/>
        <v>3.871644947005036</v>
      </c>
      <c r="U65" s="50">
        <f t="shared" si="41"/>
        <v>9.5895226474366506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25306079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25306079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9.5895226474366506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2448092000</v>
      </c>
      <c r="C67" s="104">
        <f>SUM(C9:C15,C18:C23,C26:C29,C32,C35:C39,C42:C52,C55:C58,C61:C65)</f>
        <v>0</v>
      </c>
      <c r="D67" s="104"/>
      <c r="E67" s="104">
        <f t="shared" si="35"/>
        <v>2448092000</v>
      </c>
      <c r="F67" s="105">
        <f t="shared" ref="F67:O67" si="43">SUM(F9:F15,F18:F23,F26:F29,F32,F35:F39,F42:F52,F55:F58,F61:F65)</f>
        <v>2448092000</v>
      </c>
      <c r="G67" s="106">
        <f t="shared" si="43"/>
        <v>812445000</v>
      </c>
      <c r="H67" s="105">
        <f t="shared" si="43"/>
        <v>144481000</v>
      </c>
      <c r="I67" s="106">
        <f t="shared" si="43"/>
        <v>-11733117</v>
      </c>
      <c r="J67" s="105">
        <f t="shared" si="43"/>
        <v>224040000</v>
      </c>
      <c r="K67" s="106">
        <f t="shared" si="43"/>
        <v>193154081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368521000</v>
      </c>
      <c r="Q67" s="106">
        <f t="shared" si="37"/>
        <v>181420964</v>
      </c>
      <c r="R67" s="61">
        <f t="shared" si="38"/>
        <v>55.065371917414751</v>
      </c>
      <c r="S67" s="62">
        <f t="shared" si="39"/>
        <v>-1746.229906341171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27.760987376061973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13.666589126147477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781076000</v>
      </c>
      <c r="C69" s="92">
        <v>0</v>
      </c>
      <c r="D69" s="92"/>
      <c r="E69" s="92">
        <f>$B69      +$C69      +$D69</f>
        <v>781076000</v>
      </c>
      <c r="F69" s="93">
        <v>781076000</v>
      </c>
      <c r="G69" s="94">
        <v>541276000</v>
      </c>
      <c r="H69" s="93">
        <v>111156000</v>
      </c>
      <c r="I69" s="94">
        <v>1719380</v>
      </c>
      <c r="J69" s="93">
        <v>190719000</v>
      </c>
      <c r="K69" s="94">
        <v>85961287</v>
      </c>
      <c r="L69" s="93"/>
      <c r="M69" s="94"/>
      <c r="N69" s="93"/>
      <c r="O69" s="94"/>
      <c r="P69" s="93">
        <f>$H69      +$J69      +$L69      +$N69</f>
        <v>301875000</v>
      </c>
      <c r="Q69" s="94">
        <f>$I69      +$K69      +$M69      +$O69</f>
        <v>87680667</v>
      </c>
      <c r="R69" s="48">
        <f>IF(($H69      =0),0,((($J69      -$H69      )/$H69      )*100))</f>
        <v>71.577782575839365</v>
      </c>
      <c r="S69" s="49">
        <f>IF(($I69      =0),0,((($K69      -$I69      )/$I69      )*100))</f>
        <v>4899.5514080656985</v>
      </c>
      <c r="T69" s="48">
        <f>IF(($E69      =0),0,(($P69      /$E69      )*100))</f>
        <v>38.648607817933211</v>
      </c>
      <c r="U69" s="50">
        <f>IF(($E69      =0),0,(($Q69      /$E69      )*100))</f>
        <v>11.225625547321899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781076000</v>
      </c>
      <c r="C70" s="101">
        <f>C69</f>
        <v>0</v>
      </c>
      <c r="D70" s="101"/>
      <c r="E70" s="101">
        <f>$B70      +$C70      +$D70</f>
        <v>781076000</v>
      </c>
      <c r="F70" s="102">
        <f t="shared" ref="F70:O70" si="44">F69</f>
        <v>781076000</v>
      </c>
      <c r="G70" s="103">
        <f t="shared" si="44"/>
        <v>541276000</v>
      </c>
      <c r="H70" s="102">
        <f t="shared" si="44"/>
        <v>111156000</v>
      </c>
      <c r="I70" s="103">
        <f t="shared" si="44"/>
        <v>1719380</v>
      </c>
      <c r="J70" s="102">
        <f t="shared" si="44"/>
        <v>190719000</v>
      </c>
      <c r="K70" s="103">
        <f t="shared" si="44"/>
        <v>85961287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301875000</v>
      </c>
      <c r="Q70" s="103">
        <f>$I70      +$K70      +$M70      +$O70</f>
        <v>87680667</v>
      </c>
      <c r="R70" s="57">
        <f>IF(($H70      =0),0,((($J70      -$H70      )/$H70      )*100))</f>
        <v>71.577782575839365</v>
      </c>
      <c r="S70" s="58">
        <f>IF(($I70      =0),0,((($K70      -$I70      )/$I70      )*100))</f>
        <v>4899.5514080656985</v>
      </c>
      <c r="T70" s="57">
        <f>IF($E70   =0,0,($P70   /$E70   )*100)</f>
        <v>38.648607817933211</v>
      </c>
      <c r="U70" s="59">
        <f>IF($E70   =0,0,($Q70   /$E70 )*100)</f>
        <v>11.225625547321899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781076000</v>
      </c>
      <c r="C71" s="104">
        <f>C69</f>
        <v>0</v>
      </c>
      <c r="D71" s="104"/>
      <c r="E71" s="104">
        <f>$B71      +$C71      +$D71</f>
        <v>781076000</v>
      </c>
      <c r="F71" s="105">
        <f t="shared" ref="F71:O71" si="45">F69</f>
        <v>781076000</v>
      </c>
      <c r="G71" s="106">
        <f t="shared" si="45"/>
        <v>541276000</v>
      </c>
      <c r="H71" s="105">
        <f t="shared" si="45"/>
        <v>111156000</v>
      </c>
      <c r="I71" s="106">
        <f t="shared" si="45"/>
        <v>1719380</v>
      </c>
      <c r="J71" s="105">
        <f t="shared" si="45"/>
        <v>190719000</v>
      </c>
      <c r="K71" s="106">
        <f t="shared" si="45"/>
        <v>85961287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301875000</v>
      </c>
      <c r="Q71" s="106">
        <f>$I71      +$K71      +$M71      +$O71</f>
        <v>87680667</v>
      </c>
      <c r="R71" s="61">
        <f>IF(($H71      =0),0,((($J71      -$H71      )/$H71      )*100))</f>
        <v>71.577782575839365</v>
      </c>
      <c r="S71" s="62">
        <f>IF(($I71      =0),0,((($K71      -$I71      )/$I71      )*100))</f>
        <v>4899.5514080656985</v>
      </c>
      <c r="T71" s="61">
        <f>IF($E71   =0,0,($P71   /$E71   )*100)</f>
        <v>38.648607817933211</v>
      </c>
      <c r="U71" s="65">
        <f>IF($E71   =0,0,($Q71   /$E71   )*100)</f>
        <v>11.225625547321899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3229168000</v>
      </c>
      <c r="C72" s="104">
        <f>SUM(C9:C15,C18:C23,C26:C29,C32,C35:C39,C42:C52,C55:C58,C61:C65,C69)</f>
        <v>0</v>
      </c>
      <c r="D72" s="104"/>
      <c r="E72" s="104">
        <f>$B72      +$C72      +$D72</f>
        <v>3229168000</v>
      </c>
      <c r="F72" s="105">
        <f t="shared" ref="F72:O72" si="46">SUM(F9:F15,F18:F23,F26:F29,F32,F35:F39,F42:F52,F55:F58,F61:F65,F69)</f>
        <v>3229168000</v>
      </c>
      <c r="G72" s="106">
        <f t="shared" si="46"/>
        <v>1353721000</v>
      </c>
      <c r="H72" s="105">
        <f t="shared" si="46"/>
        <v>255637000</v>
      </c>
      <c r="I72" s="106">
        <f t="shared" si="46"/>
        <v>-10013737</v>
      </c>
      <c r="J72" s="105">
        <f t="shared" si="46"/>
        <v>414759000</v>
      </c>
      <c r="K72" s="106">
        <f t="shared" si="46"/>
        <v>279115368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670396000</v>
      </c>
      <c r="Q72" s="106">
        <f>$I72      +$K72      +$M72      +$O72</f>
        <v>269101631</v>
      </c>
      <c r="R72" s="61">
        <f>IF(($H72      =0),0,((($J72      -$H72      )/$H72      )*100))</f>
        <v>62.245293130493629</v>
      </c>
      <c r="S72" s="62">
        <f>IF(($I72      =0),0,((($K72      -$I72      )/$I72      )*100))</f>
        <v>-2887.3247320156302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31.794111035335114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12.762377961389653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Us7qHHmK7GMAls0VaOK38JAwrM3J2m80GYKddMxLqEB0oDqHnQOrPNx28uRSvwEOQW4Z5f+xHRzsCD8onFOUg==" saltValue="Z6P7Siw69tNY0TjcKHlRU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105733000</v>
      </c>
      <c r="C44" s="92">
        <v>0</v>
      </c>
      <c r="D44" s="92"/>
      <c r="E44" s="92">
        <f t="shared" si="26"/>
        <v>105733000</v>
      </c>
      <c r="F44" s="93">
        <v>105733000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5449000</v>
      </c>
      <c r="I51" s="94"/>
      <c r="J51" s="93">
        <v>1739000</v>
      </c>
      <c r="K51" s="94">
        <v>1731166</v>
      </c>
      <c r="L51" s="93"/>
      <c r="M51" s="94"/>
      <c r="N51" s="93"/>
      <c r="O51" s="94"/>
      <c r="P51" s="93">
        <f t="shared" si="27"/>
        <v>7188000</v>
      </c>
      <c r="Q51" s="94">
        <f t="shared" si="28"/>
        <v>1731166</v>
      </c>
      <c r="R51" s="48">
        <f t="shared" si="29"/>
        <v>-68.085887318774084</v>
      </c>
      <c r="S51" s="49">
        <f t="shared" si="30"/>
        <v>0</v>
      </c>
      <c r="T51" s="48">
        <f t="shared" si="31"/>
        <v>47.92</v>
      </c>
      <c r="U51" s="50">
        <f t="shared" si="32"/>
        <v>11.541106666666668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120733000</v>
      </c>
      <c r="C53" s="95">
        <f>SUM(C42:C52)</f>
        <v>0</v>
      </c>
      <c r="D53" s="95"/>
      <c r="E53" s="95">
        <f t="shared" si="26"/>
        <v>120733000</v>
      </c>
      <c r="F53" s="96">
        <f t="shared" ref="F53:O53" si="33">SUM(F42:F52)</f>
        <v>120733000</v>
      </c>
      <c r="G53" s="97">
        <f t="shared" si="33"/>
        <v>15000000</v>
      </c>
      <c r="H53" s="96">
        <f t="shared" si="33"/>
        <v>5449000</v>
      </c>
      <c r="I53" s="97">
        <f t="shared" si="33"/>
        <v>0</v>
      </c>
      <c r="J53" s="96">
        <f t="shared" si="33"/>
        <v>1739000</v>
      </c>
      <c r="K53" s="97">
        <f t="shared" si="33"/>
        <v>1731166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7188000</v>
      </c>
      <c r="Q53" s="97">
        <f t="shared" si="28"/>
        <v>1731166</v>
      </c>
      <c r="R53" s="52">
        <f t="shared" si="29"/>
        <v>-68.085887318774084</v>
      </c>
      <c r="S53" s="53">
        <f t="shared" si="30"/>
        <v>0</v>
      </c>
      <c r="T53" s="52">
        <f>IF((+$E43+$E45+$E47+$E48+$E51) =0,0,(P53   /(+$E43+$E45+$E47+$E48+$E51) )*100)</f>
        <v>47.92</v>
      </c>
      <c r="U53" s="54">
        <f>IF((+$E43+$E45+$E47+$E48+$E51) =0,0,(Q53   /(+$E43+$E45+$E47+$E48+$E51) )*100)</f>
        <v>11.541106666666668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123709000</v>
      </c>
      <c r="C67" s="104">
        <f>SUM(C9:C15,C18:C23,C26:C29,C32,C35:C39,C42:C52,C55:C58,C61:C65)</f>
        <v>0</v>
      </c>
      <c r="D67" s="104"/>
      <c r="E67" s="104">
        <f t="shared" si="35"/>
        <v>123709000</v>
      </c>
      <c r="F67" s="105">
        <f t="shared" ref="F67:O67" si="43">SUM(F9:F15,F18:F23,F26:F29,F32,F35:F39,F42:F52,F55:F58,F61:F65)</f>
        <v>123709000</v>
      </c>
      <c r="G67" s="106">
        <f t="shared" si="43"/>
        <v>17850000</v>
      </c>
      <c r="H67" s="105">
        <f t="shared" si="43"/>
        <v>5449000</v>
      </c>
      <c r="I67" s="106">
        <f t="shared" si="43"/>
        <v>0</v>
      </c>
      <c r="J67" s="105">
        <f t="shared" si="43"/>
        <v>1739000</v>
      </c>
      <c r="K67" s="106">
        <f t="shared" si="43"/>
        <v>1731166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7188000</v>
      </c>
      <c r="Q67" s="106">
        <f t="shared" si="37"/>
        <v>1731166</v>
      </c>
      <c r="R67" s="61">
        <f t="shared" si="38"/>
        <v>-68.085887318774084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40.268907563025209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9.6984089635854343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17262000</v>
      </c>
      <c r="C69" s="92">
        <v>0</v>
      </c>
      <c r="D69" s="92"/>
      <c r="E69" s="92">
        <f>$B69      +$C69      +$D69</f>
        <v>17262000</v>
      </c>
      <c r="F69" s="93">
        <v>17262000</v>
      </c>
      <c r="G69" s="94">
        <v>11961000</v>
      </c>
      <c r="H69" s="93">
        <v>3175000</v>
      </c>
      <c r="I69" s="94">
        <v>3189528</v>
      </c>
      <c r="J69" s="93">
        <v>5341000</v>
      </c>
      <c r="K69" s="94">
        <v>1018313</v>
      </c>
      <c r="L69" s="93"/>
      <c r="M69" s="94"/>
      <c r="N69" s="93"/>
      <c r="O69" s="94"/>
      <c r="P69" s="93">
        <f>$H69      +$J69      +$L69      +$N69</f>
        <v>8516000</v>
      </c>
      <c r="Q69" s="94">
        <f>$I69      +$K69      +$M69      +$O69</f>
        <v>4207841</v>
      </c>
      <c r="R69" s="48">
        <f>IF(($H69      =0),0,((($J69      -$H69      )/$H69      )*100))</f>
        <v>68.220472440944874</v>
      </c>
      <c r="S69" s="49">
        <f>IF(($I69      =0),0,((($K69      -$I69      )/$I69      )*100))</f>
        <v>-68.073238422738413</v>
      </c>
      <c r="T69" s="48">
        <f>IF(($E69      =0),0,(($P69      /$E69      )*100))</f>
        <v>49.33379677905225</v>
      </c>
      <c r="U69" s="50">
        <f>IF(($E69      =0),0,(($Q69      /$E69      )*100))</f>
        <v>24.376323716834666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17262000</v>
      </c>
      <c r="C70" s="101">
        <f>C69</f>
        <v>0</v>
      </c>
      <c r="D70" s="101"/>
      <c r="E70" s="101">
        <f>$B70      +$C70      +$D70</f>
        <v>17262000</v>
      </c>
      <c r="F70" s="102">
        <f t="shared" ref="F70:O70" si="44">F69</f>
        <v>17262000</v>
      </c>
      <c r="G70" s="103">
        <f t="shared" si="44"/>
        <v>11961000</v>
      </c>
      <c r="H70" s="102">
        <f t="shared" si="44"/>
        <v>3175000</v>
      </c>
      <c r="I70" s="103">
        <f t="shared" si="44"/>
        <v>3189528</v>
      </c>
      <c r="J70" s="102">
        <f t="shared" si="44"/>
        <v>5341000</v>
      </c>
      <c r="K70" s="103">
        <f t="shared" si="44"/>
        <v>1018313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8516000</v>
      </c>
      <c r="Q70" s="103">
        <f>$I70      +$K70      +$M70      +$O70</f>
        <v>4207841</v>
      </c>
      <c r="R70" s="57">
        <f>IF(($H70      =0),0,((($J70      -$H70      )/$H70      )*100))</f>
        <v>68.220472440944874</v>
      </c>
      <c r="S70" s="58">
        <f>IF(($I70      =0),0,((($K70      -$I70      )/$I70      )*100))</f>
        <v>-68.073238422738413</v>
      </c>
      <c r="T70" s="57">
        <f>IF($E70   =0,0,($P70   /$E70   )*100)</f>
        <v>49.33379677905225</v>
      </c>
      <c r="U70" s="59">
        <f>IF($E70   =0,0,($Q70   /$E70 )*100)</f>
        <v>24.376323716834666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17262000</v>
      </c>
      <c r="C71" s="104">
        <f>C69</f>
        <v>0</v>
      </c>
      <c r="D71" s="104"/>
      <c r="E71" s="104">
        <f>$B71      +$C71      +$D71</f>
        <v>17262000</v>
      </c>
      <c r="F71" s="105">
        <f t="shared" ref="F71:O71" si="45">F69</f>
        <v>17262000</v>
      </c>
      <c r="G71" s="106">
        <f t="shared" si="45"/>
        <v>11961000</v>
      </c>
      <c r="H71" s="105">
        <f t="shared" si="45"/>
        <v>3175000</v>
      </c>
      <c r="I71" s="106">
        <f t="shared" si="45"/>
        <v>3189528</v>
      </c>
      <c r="J71" s="105">
        <f t="shared" si="45"/>
        <v>5341000</v>
      </c>
      <c r="K71" s="106">
        <f t="shared" si="45"/>
        <v>1018313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8516000</v>
      </c>
      <c r="Q71" s="106">
        <f>$I71      +$K71      +$M71      +$O71</f>
        <v>4207841</v>
      </c>
      <c r="R71" s="61">
        <f>IF(($H71      =0),0,((($J71      -$H71      )/$H71      )*100))</f>
        <v>68.220472440944874</v>
      </c>
      <c r="S71" s="62">
        <f>IF(($I71      =0),0,((($K71      -$I71      )/$I71      )*100))</f>
        <v>-68.073238422738413</v>
      </c>
      <c r="T71" s="61">
        <f>IF($E71   =0,0,($P71   /$E71   )*100)</f>
        <v>49.33379677905225</v>
      </c>
      <c r="U71" s="65">
        <f>IF($E71   =0,0,($Q71   /$E71   )*100)</f>
        <v>24.376323716834666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140971000</v>
      </c>
      <c r="C72" s="104">
        <f>SUM(C9:C15,C18:C23,C26:C29,C32,C35:C39,C42:C52,C55:C58,C61:C65,C69)</f>
        <v>0</v>
      </c>
      <c r="D72" s="104"/>
      <c r="E72" s="104">
        <f>$B72      +$C72      +$D72</f>
        <v>140971000</v>
      </c>
      <c r="F72" s="105">
        <f t="shared" ref="F72:O72" si="46">SUM(F9:F15,F18:F23,F26:F29,F32,F35:F39,F42:F52,F55:F58,F61:F65,F69)</f>
        <v>140971000</v>
      </c>
      <c r="G72" s="106">
        <f t="shared" si="46"/>
        <v>29811000</v>
      </c>
      <c r="H72" s="105">
        <f t="shared" si="46"/>
        <v>8624000</v>
      </c>
      <c r="I72" s="106">
        <f t="shared" si="46"/>
        <v>3189528</v>
      </c>
      <c r="J72" s="105">
        <f t="shared" si="46"/>
        <v>7080000</v>
      </c>
      <c r="K72" s="106">
        <f t="shared" si="46"/>
        <v>2749479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15704000</v>
      </c>
      <c r="Q72" s="106">
        <f>$I72      +$K72      +$M72      +$O72</f>
        <v>5939007</v>
      </c>
      <c r="R72" s="61">
        <f>IF(($H72      =0),0,((($J72      -$H72      )/$H72      )*100))</f>
        <v>-17.903525046382189</v>
      </c>
      <c r="S72" s="62">
        <f>IF(($I72      =0),0,((($K72      -$I72      )/$I72      )*100))</f>
        <v>-13.796680888206655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44.725449988607885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16.914465140123035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7iWGy4OwcGdi7yEOKH3yzWNGhi0cNf3+N16JhGPTBpVDfs6Cm3B3SbH9aQ82w0/tL3V0uGPgY/ueCoE4EJ22g==" saltValue="unsaz8K7bON8vsgCHavDF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51000</v>
      </c>
      <c r="I10" s="94">
        <v>-2100000</v>
      </c>
      <c r="J10" s="93">
        <v>1066000</v>
      </c>
      <c r="K10" s="94"/>
      <c r="L10" s="93"/>
      <c r="M10" s="94"/>
      <c r="N10" s="93"/>
      <c r="O10" s="94"/>
      <c r="P10" s="93">
        <f t="shared" ref="P10:P16" si="1">$H10      +$J10      +$L10      +$N10</f>
        <v>1117000</v>
      </c>
      <c r="Q10" s="94">
        <f t="shared" ref="Q10:Q16" si="2">$I10      +$K10      +$M10      +$O10</f>
        <v>-2100000</v>
      </c>
      <c r="R10" s="48">
        <f t="shared" ref="R10:R16" si="3">IF(($H10      =0),0,((($J10      -$H10      )/$H10      )*100))</f>
        <v>1990.1960784313726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53.19047619047619</v>
      </c>
      <c r="U10" s="50">
        <f t="shared" ref="U10:U15" si="6">IF(($E10      =0),0,(($Q10      /$E10      )*100))</f>
        <v>-100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51000</v>
      </c>
      <c r="I16" s="97">
        <f t="shared" si="7"/>
        <v>-2100000</v>
      </c>
      <c r="J16" s="96">
        <f t="shared" si="7"/>
        <v>1066000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1117000</v>
      </c>
      <c r="Q16" s="97">
        <f t="shared" si="2"/>
        <v>-2100000</v>
      </c>
      <c r="R16" s="52">
        <f t="shared" si="3"/>
        <v>1990.1960784313726</v>
      </c>
      <c r="S16" s="53">
        <f t="shared" si="4"/>
        <v>-100</v>
      </c>
      <c r="T16" s="52">
        <f>IF((SUM($E9:$E13)+$E15)=0,0,(P16/(SUM($E9:$E13)+$E15)*100))</f>
        <v>53.19047619047619</v>
      </c>
      <c r="U16" s="54">
        <f>IF((SUM($E9:$E13)+$E15)=0,0,(Q16/(SUM($E9:$E13)+$E15)*100))</f>
        <v>-100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985000</v>
      </c>
      <c r="C32" s="92">
        <v>0</v>
      </c>
      <c r="D32" s="92"/>
      <c r="E32" s="92">
        <f>$B32      +$C32      +$D32</f>
        <v>985000</v>
      </c>
      <c r="F32" s="93">
        <v>985000</v>
      </c>
      <c r="G32" s="94">
        <v>247000</v>
      </c>
      <c r="H32" s="93"/>
      <c r="I32" s="94"/>
      <c r="J32" s="93">
        <v>985000</v>
      </c>
      <c r="K32" s="94"/>
      <c r="L32" s="93"/>
      <c r="M32" s="94"/>
      <c r="N32" s="93"/>
      <c r="O32" s="94"/>
      <c r="P32" s="93">
        <f>$H32      +$J32      +$L32      +$N32</f>
        <v>985000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985000</v>
      </c>
      <c r="C33" s="95">
        <f>C32</f>
        <v>0</v>
      </c>
      <c r="D33" s="95"/>
      <c r="E33" s="95">
        <f>$B33      +$C33      +$D33</f>
        <v>985000</v>
      </c>
      <c r="F33" s="96">
        <f t="shared" ref="F33:O33" si="17">F32</f>
        <v>985000</v>
      </c>
      <c r="G33" s="97">
        <f t="shared" si="17"/>
        <v>247000</v>
      </c>
      <c r="H33" s="96">
        <f t="shared" si="17"/>
        <v>0</v>
      </c>
      <c r="I33" s="97">
        <f t="shared" si="17"/>
        <v>0</v>
      </c>
      <c r="J33" s="96">
        <f t="shared" si="17"/>
        <v>985000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985000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10400000</v>
      </c>
      <c r="H51" s="93"/>
      <c r="I51" s="94"/>
      <c r="J51" s="93">
        <v>1494000</v>
      </c>
      <c r="K51" s="94"/>
      <c r="L51" s="93"/>
      <c r="M51" s="94"/>
      <c r="N51" s="93"/>
      <c r="O51" s="94"/>
      <c r="P51" s="93">
        <f t="shared" si="27"/>
        <v>1494000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12.45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42000000</v>
      </c>
      <c r="C53" s="95">
        <f>SUM(C42:C52)</f>
        <v>0</v>
      </c>
      <c r="D53" s="95"/>
      <c r="E53" s="95">
        <f t="shared" si="26"/>
        <v>42000000</v>
      </c>
      <c r="F53" s="96">
        <f t="shared" ref="F53:O53" si="33">SUM(F42:F52)</f>
        <v>42000000</v>
      </c>
      <c r="G53" s="97">
        <f t="shared" si="33"/>
        <v>10400000</v>
      </c>
      <c r="H53" s="96">
        <f t="shared" si="33"/>
        <v>0</v>
      </c>
      <c r="I53" s="97">
        <f t="shared" si="33"/>
        <v>0</v>
      </c>
      <c r="J53" s="96">
        <f t="shared" si="33"/>
        <v>1494000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1494000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12.45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45211000</v>
      </c>
      <c r="C67" s="104">
        <f>SUM(C9:C15,C18:C23,C26:C29,C32,C35:C39,C42:C52,C55:C58,C61:C65)</f>
        <v>0</v>
      </c>
      <c r="D67" s="104"/>
      <c r="E67" s="104">
        <f t="shared" si="35"/>
        <v>45211000</v>
      </c>
      <c r="F67" s="105">
        <f t="shared" ref="F67:O67" si="43">SUM(F9:F15,F18:F23,F26:F29,F32,F35:F39,F42:F52,F55:F58,F61:F65)</f>
        <v>45211000</v>
      </c>
      <c r="G67" s="106">
        <f t="shared" si="43"/>
        <v>12747000</v>
      </c>
      <c r="H67" s="105">
        <f t="shared" si="43"/>
        <v>51000</v>
      </c>
      <c r="I67" s="106">
        <f t="shared" si="43"/>
        <v>-2100000</v>
      </c>
      <c r="J67" s="105">
        <f t="shared" si="43"/>
        <v>3545000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3596000</v>
      </c>
      <c r="Q67" s="106">
        <f t="shared" si="37"/>
        <v>-2100000</v>
      </c>
      <c r="R67" s="61">
        <f t="shared" si="38"/>
        <v>6850.9803921568637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23.838249917136228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-13.921113689095128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17192000</v>
      </c>
      <c r="C69" s="92">
        <v>0</v>
      </c>
      <c r="D69" s="92"/>
      <c r="E69" s="92">
        <f>$B69      +$C69      +$D69</f>
        <v>17192000</v>
      </c>
      <c r="F69" s="93">
        <v>17192000</v>
      </c>
      <c r="G69" s="94">
        <v>9917000</v>
      </c>
      <c r="H69" s="93">
        <v>574000</v>
      </c>
      <c r="I69" s="94">
        <v>-5142000</v>
      </c>
      <c r="J69" s="93">
        <v>4223000</v>
      </c>
      <c r="K69" s="94">
        <v>-4775000</v>
      </c>
      <c r="L69" s="93"/>
      <c r="M69" s="94"/>
      <c r="N69" s="93"/>
      <c r="O69" s="94"/>
      <c r="P69" s="93">
        <f>$H69      +$J69      +$L69      +$N69</f>
        <v>4797000</v>
      </c>
      <c r="Q69" s="94">
        <f>$I69      +$K69      +$M69      +$O69</f>
        <v>-9917000</v>
      </c>
      <c r="R69" s="48">
        <f>IF(($H69      =0),0,((($J69      -$H69      )/$H69      )*100))</f>
        <v>635.71428571428567</v>
      </c>
      <c r="S69" s="49">
        <f>IF(($I69      =0),0,((($K69      -$I69      )/$I69      )*100))</f>
        <v>-7.1373006612213148</v>
      </c>
      <c r="T69" s="48">
        <f>IF(($E69      =0),0,(($P69      /$E69      )*100))</f>
        <v>27.902512796649603</v>
      </c>
      <c r="U69" s="50">
        <f>IF(($E69      =0),0,(($Q69      /$E69      )*100))</f>
        <v>-57.683806421591434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17192000</v>
      </c>
      <c r="C70" s="101">
        <f>C69</f>
        <v>0</v>
      </c>
      <c r="D70" s="101"/>
      <c r="E70" s="101">
        <f>$B70      +$C70      +$D70</f>
        <v>17192000</v>
      </c>
      <c r="F70" s="102">
        <f t="shared" ref="F70:O70" si="44">F69</f>
        <v>17192000</v>
      </c>
      <c r="G70" s="103">
        <f t="shared" si="44"/>
        <v>9917000</v>
      </c>
      <c r="H70" s="102">
        <f t="shared" si="44"/>
        <v>574000</v>
      </c>
      <c r="I70" s="103">
        <f t="shared" si="44"/>
        <v>-5142000</v>
      </c>
      <c r="J70" s="102">
        <f t="shared" si="44"/>
        <v>4223000</v>
      </c>
      <c r="K70" s="103">
        <f t="shared" si="44"/>
        <v>-4775000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4797000</v>
      </c>
      <c r="Q70" s="103">
        <f>$I70      +$K70      +$M70      +$O70</f>
        <v>-9917000</v>
      </c>
      <c r="R70" s="57">
        <f>IF(($H70      =0),0,((($J70      -$H70      )/$H70      )*100))</f>
        <v>635.71428571428567</v>
      </c>
      <c r="S70" s="58">
        <f>IF(($I70      =0),0,((($K70      -$I70      )/$I70      )*100))</f>
        <v>-7.1373006612213148</v>
      </c>
      <c r="T70" s="57">
        <f>IF($E70   =0,0,($P70   /$E70   )*100)</f>
        <v>27.902512796649603</v>
      </c>
      <c r="U70" s="59">
        <f>IF($E70   =0,0,($Q70   /$E70 )*100)</f>
        <v>-57.683806421591434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17192000</v>
      </c>
      <c r="C71" s="104">
        <f>C69</f>
        <v>0</v>
      </c>
      <c r="D71" s="104"/>
      <c r="E71" s="104">
        <f>$B71      +$C71      +$D71</f>
        <v>17192000</v>
      </c>
      <c r="F71" s="105">
        <f t="shared" ref="F71:O71" si="45">F69</f>
        <v>17192000</v>
      </c>
      <c r="G71" s="106">
        <f t="shared" si="45"/>
        <v>9917000</v>
      </c>
      <c r="H71" s="105">
        <f t="shared" si="45"/>
        <v>574000</v>
      </c>
      <c r="I71" s="106">
        <f t="shared" si="45"/>
        <v>-5142000</v>
      </c>
      <c r="J71" s="105">
        <f t="shared" si="45"/>
        <v>4223000</v>
      </c>
      <c r="K71" s="106">
        <f t="shared" si="45"/>
        <v>-4775000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4797000</v>
      </c>
      <c r="Q71" s="106">
        <f>$I71      +$K71      +$M71      +$O71</f>
        <v>-9917000</v>
      </c>
      <c r="R71" s="61">
        <f>IF(($H71      =0),0,((($J71      -$H71      )/$H71      )*100))</f>
        <v>635.71428571428567</v>
      </c>
      <c r="S71" s="62">
        <f>IF(($I71      =0),0,((($K71      -$I71      )/$I71      )*100))</f>
        <v>-7.1373006612213148</v>
      </c>
      <c r="T71" s="61">
        <f>IF($E71   =0,0,($P71   /$E71   )*100)</f>
        <v>27.902512796649603</v>
      </c>
      <c r="U71" s="65">
        <f>IF($E71   =0,0,($Q71   /$E71   )*100)</f>
        <v>-57.683806421591434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62403000</v>
      </c>
      <c r="C72" s="104">
        <f>SUM(C9:C15,C18:C23,C26:C29,C32,C35:C39,C42:C52,C55:C58,C61:C65,C69)</f>
        <v>0</v>
      </c>
      <c r="D72" s="104"/>
      <c r="E72" s="104">
        <f>$B72      +$C72      +$D72</f>
        <v>62403000</v>
      </c>
      <c r="F72" s="105">
        <f t="shared" ref="F72:O72" si="46">SUM(F9:F15,F18:F23,F26:F29,F32,F35:F39,F42:F52,F55:F58,F61:F65,F69)</f>
        <v>62403000</v>
      </c>
      <c r="G72" s="106">
        <f t="shared" si="46"/>
        <v>22664000</v>
      </c>
      <c r="H72" s="105">
        <f t="shared" si="46"/>
        <v>625000</v>
      </c>
      <c r="I72" s="106">
        <f t="shared" si="46"/>
        <v>-7242000</v>
      </c>
      <c r="J72" s="105">
        <f t="shared" si="46"/>
        <v>7768000</v>
      </c>
      <c r="K72" s="106">
        <f t="shared" si="46"/>
        <v>-4775000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8393000</v>
      </c>
      <c r="Q72" s="106">
        <f>$I72      +$K72      +$M72      +$O72</f>
        <v>-12017000</v>
      </c>
      <c r="R72" s="61">
        <f>IF(($H72      =0),0,((($J72      -$H72      )/$H72      )*100))</f>
        <v>1142.8800000000001</v>
      </c>
      <c r="S72" s="62">
        <f>IF(($I72      =0),0,((($K72      -$I72      )/$I72      )*100))</f>
        <v>-34.065175365921021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26.003036217740188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-37.230845493695206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h1F+FXIH2aVjl94R/nTRN8jgWZUlRg+T+XhbeXOqcxS5NfRxaKoT/Zvvrg32ogil81JHsmMb5ZcgKT0gAlBUg==" saltValue="lp1KhSVM+zajo1/otI9zp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topLeftCell="A37" zoomScale="50" zoomScaleNormal="5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-5.520702634880803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1506000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0</v>
      </c>
      <c r="R16" s="52">
        <f t="shared" si="3"/>
        <v>-5.520702634880803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2074000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2074000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9500000</v>
      </c>
      <c r="H51" s="93">
        <v>402000</v>
      </c>
      <c r="I51" s="94"/>
      <c r="J51" s="93">
        <v>4434000</v>
      </c>
      <c r="K51" s="94"/>
      <c r="L51" s="93"/>
      <c r="M51" s="94"/>
      <c r="N51" s="93"/>
      <c r="O51" s="94"/>
      <c r="P51" s="93">
        <f t="shared" si="27"/>
        <v>4836000</v>
      </c>
      <c r="Q51" s="94">
        <f t="shared" si="28"/>
        <v>0</v>
      </c>
      <c r="R51" s="48">
        <f t="shared" si="29"/>
        <v>1002.9850746268658</v>
      </c>
      <c r="S51" s="49">
        <f t="shared" si="30"/>
        <v>0</v>
      </c>
      <c r="T51" s="48">
        <f t="shared" si="31"/>
        <v>19.344000000000001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55000000</v>
      </c>
      <c r="C53" s="95">
        <f>SUM(C42:C52)</f>
        <v>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9500000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4836000</v>
      </c>
      <c r="Q53" s="97">
        <f t="shared" si="28"/>
        <v>0</v>
      </c>
      <c r="R53" s="52">
        <f t="shared" si="29"/>
        <v>1002.9850746268658</v>
      </c>
      <c r="S53" s="53">
        <f t="shared" si="30"/>
        <v>0</v>
      </c>
      <c r="T53" s="52">
        <f>IF((+$E43+$E45+$E47+$E48+$E51) =0,0,(P53   /(+$E43+$E45+$E47+$E48+$E51) )*100)</f>
        <v>19.344000000000001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0</v>
      </c>
      <c r="D67" s="104"/>
      <c r="E67" s="104">
        <f t="shared" si="35"/>
        <v>84497000</v>
      </c>
      <c r="F67" s="105">
        <f t="shared" ref="F67:O67" si="43">SUM(F9:F15,F18:F23,F26:F29,F32,F35:F39,F42:F52,F55:F58,F61:F65)</f>
        <v>84497000</v>
      </c>
      <c r="G67" s="106">
        <f t="shared" si="43"/>
        <v>14674000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11725000</v>
      </c>
      <c r="Q67" s="106">
        <f t="shared" si="37"/>
        <v>0</v>
      </c>
      <c r="R67" s="61">
        <f t="shared" si="38"/>
        <v>387.42484969939881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37.744656193664696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78679000</v>
      </c>
      <c r="H69" s="93">
        <v>11217000</v>
      </c>
      <c r="I69" s="94"/>
      <c r="J69" s="93">
        <v>18996000</v>
      </c>
      <c r="K69" s="94"/>
      <c r="L69" s="93"/>
      <c r="M69" s="94"/>
      <c r="N69" s="93"/>
      <c r="O69" s="94"/>
      <c r="P69" s="93">
        <f>$H69      +$J69      +$L69      +$N69</f>
        <v>30213000</v>
      </c>
      <c r="Q69" s="94">
        <f>$I69      +$K69      +$M69      +$O69</f>
        <v>0</v>
      </c>
      <c r="R69" s="48">
        <f>IF(($H69      =0),0,((($J69      -$H69      )/$H69      )*100))</f>
        <v>69.350093607916548</v>
      </c>
      <c r="S69" s="49">
        <f>IF(($I69      =0),0,((($K69      -$I69      )/$I69      )*100))</f>
        <v>0</v>
      </c>
      <c r="T69" s="48">
        <f>IF(($E69      =0),0,(($P69      /$E69      )*100))</f>
        <v>22.704762191043745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78679000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30213000</v>
      </c>
      <c r="Q70" s="103">
        <f>$I70      +$K70      +$M70      +$O70</f>
        <v>0</v>
      </c>
      <c r="R70" s="57">
        <f>IF(($H70      =0),0,((($J70      -$H70      )/$H70      )*100))</f>
        <v>69.350093607916548</v>
      </c>
      <c r="S70" s="58">
        <f>IF(($I70      =0),0,((($K70      -$I70      )/$I70      )*100))</f>
        <v>0</v>
      </c>
      <c r="T70" s="57">
        <f>IF($E70   =0,0,($P70   /$E70   )*100)</f>
        <v>22.704762191043745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78679000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30213000</v>
      </c>
      <c r="Q71" s="106">
        <f>$I71      +$K71      +$M71      +$O71</f>
        <v>0</v>
      </c>
      <c r="R71" s="61">
        <f>IF(($H71      =0),0,((($J71      -$H71      )/$H71      )*100))</f>
        <v>69.350093607916548</v>
      </c>
      <c r="S71" s="62">
        <f>IF(($I71      =0),0,((($K71      -$I71      )/$I71      )*100))</f>
        <v>0</v>
      </c>
      <c r="T71" s="61">
        <f>IF($E71   =0,0,($P71   /$E71   )*100)</f>
        <v>22.704762191043745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0</v>
      </c>
      <c r="D72" s="104"/>
      <c r="E72" s="104">
        <f>$B72      +$C72      +$D72</f>
        <v>217566000</v>
      </c>
      <c r="F72" s="105">
        <f t="shared" ref="F72:O72" si="46">SUM(F9:F15,F18:F23,F26:F29,F32,F35:F39,F42:F52,F55:F58,F61:F65,F69)</f>
        <v>217566000</v>
      </c>
      <c r="G72" s="106">
        <f t="shared" si="46"/>
        <v>93353000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41938000</v>
      </c>
      <c r="Q72" s="106">
        <f>$I72      +$K72      +$M72      +$O72</f>
        <v>0</v>
      </c>
      <c r="R72" s="61">
        <f>IF(($H72      =0),0,((($J72      -$H72      )/$H72      )*100))</f>
        <v>117.39953076515552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25.551229795348895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k0V9d0+WJ38Y7iGK37OCQWHYqdDzUz3mG3MxUySA93VtXcYEL7TqSvTUuxnOYkAXyZDBtXHOKvVrdpvjqrvK5w==" saltValue="U5kDsryvR/wk1p7XQQaf9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120000</v>
      </c>
      <c r="I10" s="94"/>
      <c r="J10" s="93">
        <v>2226000</v>
      </c>
      <c r="K10" s="94"/>
      <c r="L10" s="93"/>
      <c r="M10" s="94"/>
      <c r="N10" s="93"/>
      <c r="O10" s="94"/>
      <c r="P10" s="93">
        <f t="shared" ref="P10:P16" si="1">$H10      +$J10      +$L10      +$N10</f>
        <v>2346000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1755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75.677419354838705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120000</v>
      </c>
      <c r="I16" s="97">
        <f t="shared" si="7"/>
        <v>0</v>
      </c>
      <c r="J16" s="96">
        <f t="shared" si="7"/>
        <v>2226000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2346000</v>
      </c>
      <c r="Q16" s="97">
        <f t="shared" si="2"/>
        <v>0</v>
      </c>
      <c r="R16" s="52">
        <f t="shared" si="3"/>
        <v>1755</v>
      </c>
      <c r="S16" s="53">
        <f t="shared" si="4"/>
        <v>0</v>
      </c>
      <c r="T16" s="52">
        <f>IF((SUM($E9:$E13)+$E15)=0,0,(P16/(SUM($E9:$E13)+$E15)*100))</f>
        <v>75.677419354838705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1010000</v>
      </c>
      <c r="C32" s="92">
        <v>0</v>
      </c>
      <c r="D32" s="92"/>
      <c r="E32" s="92">
        <f>$B32      +$C32      +$D32</f>
        <v>1010000</v>
      </c>
      <c r="F32" s="93">
        <v>1010000</v>
      </c>
      <c r="G32" s="94">
        <v>707000</v>
      </c>
      <c r="H32" s="93">
        <v>252000</v>
      </c>
      <c r="I32" s="94"/>
      <c r="J32" s="93">
        <v>525000</v>
      </c>
      <c r="K32" s="94"/>
      <c r="L32" s="93"/>
      <c r="M32" s="94"/>
      <c r="N32" s="93"/>
      <c r="O32" s="94"/>
      <c r="P32" s="93">
        <f>$H32      +$J32      +$L32      +$N32</f>
        <v>777000</v>
      </c>
      <c r="Q32" s="94">
        <f>$I32      +$K32      +$M32      +$O32</f>
        <v>0</v>
      </c>
      <c r="R32" s="48">
        <f>IF(($H32      =0),0,((($J32      -$H32      )/$H32      )*100))</f>
        <v>108.33333333333333</v>
      </c>
      <c r="S32" s="49">
        <f>IF(($I32      =0),0,((($K32      -$I32      )/$I32      )*100))</f>
        <v>0</v>
      </c>
      <c r="T32" s="48">
        <f>IF(($E32      =0),0,(($P32      /$E32      )*100))</f>
        <v>76.930693069306926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1010000</v>
      </c>
      <c r="C33" s="95">
        <f>C32</f>
        <v>0</v>
      </c>
      <c r="D33" s="95"/>
      <c r="E33" s="95">
        <f>$B33      +$C33      +$D33</f>
        <v>1010000</v>
      </c>
      <c r="F33" s="96">
        <f t="shared" ref="F33:O33" si="17">F32</f>
        <v>1010000</v>
      </c>
      <c r="G33" s="97">
        <f t="shared" si="17"/>
        <v>707000</v>
      </c>
      <c r="H33" s="96">
        <f t="shared" si="17"/>
        <v>252000</v>
      </c>
      <c r="I33" s="97">
        <f t="shared" si="17"/>
        <v>0</v>
      </c>
      <c r="J33" s="96">
        <f t="shared" si="17"/>
        <v>525000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777000</v>
      </c>
      <c r="Q33" s="97">
        <f>$I33      +$K33      +$M33      +$O33</f>
        <v>0</v>
      </c>
      <c r="R33" s="52">
        <f>IF(($H33      =0),0,((($J33      -$H33      )/$H33      )*100))</f>
        <v>108.33333333333333</v>
      </c>
      <c r="S33" s="53">
        <f>IF(($I33      =0),0,((($K33      -$I33      )/$I33      )*100))</f>
        <v>0</v>
      </c>
      <c r="T33" s="52">
        <f>IF($E33   =0,0,($P33   /$E33   )*100)</f>
        <v>76.930693069306926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164000</v>
      </c>
      <c r="C36" s="92">
        <v>0</v>
      </c>
      <c r="D36" s="92"/>
      <c r="E36" s="92">
        <f t="shared" si="18"/>
        <v>164000</v>
      </c>
      <c r="F36" s="93">
        <v>164000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4664000</v>
      </c>
      <c r="C40" s="95">
        <f>SUM(C35:C39)</f>
        <v>0</v>
      </c>
      <c r="D40" s="95"/>
      <c r="E40" s="95">
        <f t="shared" si="18"/>
        <v>4664000</v>
      </c>
      <c r="F40" s="96">
        <f t="shared" ref="F40:O40" si="25">SUM(F35:F39)</f>
        <v>4664000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11000000</v>
      </c>
      <c r="C51" s="92">
        <v>0</v>
      </c>
      <c r="D51" s="92"/>
      <c r="E51" s="92">
        <f t="shared" si="26"/>
        <v>11000000</v>
      </c>
      <c r="F51" s="93">
        <v>11000000</v>
      </c>
      <c r="G51" s="94">
        <v>4600000</v>
      </c>
      <c r="H51" s="93"/>
      <c r="I51" s="94">
        <v>690230</v>
      </c>
      <c r="J51" s="93">
        <v>4600000</v>
      </c>
      <c r="K51" s="94">
        <v>4452420</v>
      </c>
      <c r="L51" s="93"/>
      <c r="M51" s="94"/>
      <c r="N51" s="93"/>
      <c r="O51" s="94"/>
      <c r="P51" s="93">
        <f t="shared" si="27"/>
        <v>4600000</v>
      </c>
      <c r="Q51" s="94">
        <f t="shared" si="28"/>
        <v>5142650</v>
      </c>
      <c r="R51" s="48">
        <f t="shared" si="29"/>
        <v>0</v>
      </c>
      <c r="S51" s="49">
        <f t="shared" si="30"/>
        <v>545.06323978963542</v>
      </c>
      <c r="T51" s="48">
        <f t="shared" si="31"/>
        <v>41.818181818181813</v>
      </c>
      <c r="U51" s="50">
        <f t="shared" si="32"/>
        <v>46.751363636363635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4600000</v>
      </c>
      <c r="H53" s="96">
        <f t="shared" si="33"/>
        <v>0</v>
      </c>
      <c r="I53" s="97">
        <f t="shared" si="33"/>
        <v>690230</v>
      </c>
      <c r="J53" s="96">
        <f t="shared" si="33"/>
        <v>4600000</v>
      </c>
      <c r="K53" s="97">
        <f t="shared" si="33"/>
        <v>4452420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4600000</v>
      </c>
      <c r="Q53" s="97">
        <f t="shared" si="28"/>
        <v>5142650</v>
      </c>
      <c r="R53" s="52">
        <f t="shared" si="29"/>
        <v>0</v>
      </c>
      <c r="S53" s="53">
        <f t="shared" si="30"/>
        <v>545.06323978963542</v>
      </c>
      <c r="T53" s="52">
        <f>IF((+$E43+$E45+$E47+$E48+$E51) =0,0,(P53   /(+$E43+$E45+$E47+$E48+$E51) )*100)</f>
        <v>41.818181818181813</v>
      </c>
      <c r="U53" s="54">
        <f>IF((+$E43+$E45+$E47+$E48+$E51) =0,0,(Q53   /(+$E43+$E45+$E47+$E48+$E51) )*100)</f>
        <v>46.751363636363635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19774000</v>
      </c>
      <c r="C67" s="104">
        <f>SUM(C9:C15,C18:C23,C26:C29,C32,C35:C39,C42:C52,C55:C58,C61:C65)</f>
        <v>0</v>
      </c>
      <c r="D67" s="104"/>
      <c r="E67" s="104">
        <f t="shared" si="35"/>
        <v>19774000</v>
      </c>
      <c r="F67" s="105">
        <f t="shared" ref="F67:O67" si="43">SUM(F9:F15,F18:F23,F26:F29,F32,F35:F39,F42:F52,F55:F58,F61:F65)</f>
        <v>19774000</v>
      </c>
      <c r="G67" s="106">
        <f t="shared" si="43"/>
        <v>12407000</v>
      </c>
      <c r="H67" s="105">
        <f t="shared" si="43"/>
        <v>372000</v>
      </c>
      <c r="I67" s="106">
        <f t="shared" si="43"/>
        <v>690230</v>
      </c>
      <c r="J67" s="105">
        <f t="shared" si="43"/>
        <v>7351000</v>
      </c>
      <c r="K67" s="106">
        <f t="shared" si="43"/>
        <v>4452420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7723000</v>
      </c>
      <c r="Q67" s="106">
        <f t="shared" si="37"/>
        <v>5142650</v>
      </c>
      <c r="R67" s="61">
        <f t="shared" si="38"/>
        <v>1876.0752688172045</v>
      </c>
      <c r="S67" s="62">
        <f t="shared" si="39"/>
        <v>545.06323978963542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39.382967873533914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26.224630290668028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31157000</v>
      </c>
      <c r="C69" s="92">
        <v>0</v>
      </c>
      <c r="D69" s="92"/>
      <c r="E69" s="92">
        <f>$B69      +$C69      +$D69</f>
        <v>31157000</v>
      </c>
      <c r="F69" s="93">
        <v>31157000</v>
      </c>
      <c r="G69" s="94">
        <v>24371000</v>
      </c>
      <c r="H69" s="93">
        <v>6307000</v>
      </c>
      <c r="I69" s="94">
        <v>3747946</v>
      </c>
      <c r="J69" s="93">
        <v>6188000</v>
      </c>
      <c r="K69" s="94">
        <v>5825869</v>
      </c>
      <c r="L69" s="93"/>
      <c r="M69" s="94"/>
      <c r="N69" s="93"/>
      <c r="O69" s="94"/>
      <c r="P69" s="93">
        <f>$H69      +$J69      +$L69      +$N69</f>
        <v>12495000</v>
      </c>
      <c r="Q69" s="94">
        <f>$I69      +$K69      +$M69      +$O69</f>
        <v>9573815</v>
      </c>
      <c r="R69" s="48">
        <f>IF(($H69      =0),0,((($J69      -$H69      )/$H69      )*100))</f>
        <v>-1.8867924528301887</v>
      </c>
      <c r="S69" s="49">
        <f>IF(($I69      =0),0,((($K69      -$I69      )/$I69      )*100))</f>
        <v>55.441647238247292</v>
      </c>
      <c r="T69" s="48">
        <f>IF(($E69      =0),0,(($P69      /$E69      )*100))</f>
        <v>40.10334756234554</v>
      </c>
      <c r="U69" s="50">
        <f>IF(($E69      =0),0,(($Q69      /$E69      )*100))</f>
        <v>30.727653496806496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31157000</v>
      </c>
      <c r="C70" s="101">
        <f>C69</f>
        <v>0</v>
      </c>
      <c r="D70" s="101"/>
      <c r="E70" s="101">
        <f>$B70      +$C70      +$D70</f>
        <v>31157000</v>
      </c>
      <c r="F70" s="102">
        <f t="shared" ref="F70:O70" si="44">F69</f>
        <v>31157000</v>
      </c>
      <c r="G70" s="103">
        <f t="shared" si="44"/>
        <v>24371000</v>
      </c>
      <c r="H70" s="102">
        <f t="shared" si="44"/>
        <v>6307000</v>
      </c>
      <c r="I70" s="103">
        <f t="shared" si="44"/>
        <v>3747946</v>
      </c>
      <c r="J70" s="102">
        <f t="shared" si="44"/>
        <v>6188000</v>
      </c>
      <c r="K70" s="103">
        <f t="shared" si="44"/>
        <v>5825869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12495000</v>
      </c>
      <c r="Q70" s="103">
        <f>$I70      +$K70      +$M70      +$O70</f>
        <v>9573815</v>
      </c>
      <c r="R70" s="57">
        <f>IF(($H70      =0),0,((($J70      -$H70      )/$H70      )*100))</f>
        <v>-1.8867924528301887</v>
      </c>
      <c r="S70" s="58">
        <f>IF(($I70      =0),0,((($K70      -$I70      )/$I70      )*100))</f>
        <v>55.441647238247292</v>
      </c>
      <c r="T70" s="57">
        <f>IF($E70   =0,0,($P70   /$E70   )*100)</f>
        <v>40.10334756234554</v>
      </c>
      <c r="U70" s="59">
        <f>IF($E70   =0,0,($Q70   /$E70 )*100)</f>
        <v>30.727653496806496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31157000</v>
      </c>
      <c r="C71" s="104">
        <f>C69</f>
        <v>0</v>
      </c>
      <c r="D71" s="104"/>
      <c r="E71" s="104">
        <f>$B71      +$C71      +$D71</f>
        <v>31157000</v>
      </c>
      <c r="F71" s="105">
        <f t="shared" ref="F71:O71" si="45">F69</f>
        <v>31157000</v>
      </c>
      <c r="G71" s="106">
        <f t="shared" si="45"/>
        <v>24371000</v>
      </c>
      <c r="H71" s="105">
        <f t="shared" si="45"/>
        <v>6307000</v>
      </c>
      <c r="I71" s="106">
        <f t="shared" si="45"/>
        <v>3747946</v>
      </c>
      <c r="J71" s="105">
        <f t="shared" si="45"/>
        <v>6188000</v>
      </c>
      <c r="K71" s="106">
        <f t="shared" si="45"/>
        <v>5825869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12495000</v>
      </c>
      <c r="Q71" s="106">
        <f>$I71      +$K71      +$M71      +$O71</f>
        <v>9573815</v>
      </c>
      <c r="R71" s="61">
        <f>IF(($H71      =0),0,((($J71      -$H71      )/$H71      )*100))</f>
        <v>-1.8867924528301887</v>
      </c>
      <c r="S71" s="62">
        <f>IF(($I71      =0),0,((($K71      -$I71      )/$I71      )*100))</f>
        <v>55.441647238247292</v>
      </c>
      <c r="T71" s="61">
        <f>IF($E71   =0,0,($P71   /$E71   )*100)</f>
        <v>40.10334756234554</v>
      </c>
      <c r="U71" s="65">
        <f>IF($E71   =0,0,($Q71   /$E71   )*100)</f>
        <v>30.727653496806496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50931000</v>
      </c>
      <c r="C72" s="104">
        <f>SUM(C9:C15,C18:C23,C26:C29,C32,C35:C39,C42:C52,C55:C58,C61:C65,C69)</f>
        <v>0</v>
      </c>
      <c r="D72" s="104"/>
      <c r="E72" s="104">
        <f>$B72      +$C72      +$D72</f>
        <v>50931000</v>
      </c>
      <c r="F72" s="105">
        <f t="shared" ref="F72:O72" si="46">SUM(F9:F15,F18:F23,F26:F29,F32,F35:F39,F42:F52,F55:F58,F61:F65,F69)</f>
        <v>50931000</v>
      </c>
      <c r="G72" s="106">
        <f t="shared" si="46"/>
        <v>36778000</v>
      </c>
      <c r="H72" s="105">
        <f t="shared" si="46"/>
        <v>6679000</v>
      </c>
      <c r="I72" s="106">
        <f t="shared" si="46"/>
        <v>4438176</v>
      </c>
      <c r="J72" s="105">
        <f t="shared" si="46"/>
        <v>13539000</v>
      </c>
      <c r="K72" s="106">
        <f t="shared" si="46"/>
        <v>10278289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20218000</v>
      </c>
      <c r="Q72" s="106">
        <f>$I72      +$K72      +$M72      +$O72</f>
        <v>14716465</v>
      </c>
      <c r="R72" s="61">
        <f>IF(($H72      =0),0,((($J72      -$H72      )/$H72      )*100))</f>
        <v>102.70998652492889</v>
      </c>
      <c r="S72" s="62">
        <f>IF(($I72      =0),0,((($K72      -$I72      )/$I72      )*100))</f>
        <v>131.5881344047645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39.825083223353751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28.988250241298481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Dqzft9TJo11TS1d19EONcJ9DPJljx5dQ88qhk2CHy7xXpdndEcpLrVfzHdjuBlxxe8XVr0uNIo4P75ndmsSrA==" saltValue="3ZA92C933wHYrOwWuyqXY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842000</v>
      </c>
      <c r="I10" s="94"/>
      <c r="J10" s="93">
        <v>400000</v>
      </c>
      <c r="K10" s="94"/>
      <c r="L10" s="93"/>
      <c r="M10" s="94"/>
      <c r="N10" s="93"/>
      <c r="O10" s="94"/>
      <c r="P10" s="93">
        <f t="shared" ref="P10:P16" si="1">$H10      +$J10      +$L10      +$N10</f>
        <v>1242000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-52.494061757719713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59.142857142857139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842000</v>
      </c>
      <c r="I16" s="97">
        <f t="shared" si="7"/>
        <v>0</v>
      </c>
      <c r="J16" s="96">
        <f t="shared" si="7"/>
        <v>400000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1242000</v>
      </c>
      <c r="Q16" s="97">
        <f t="shared" si="2"/>
        <v>0</v>
      </c>
      <c r="R16" s="52">
        <f t="shared" si="3"/>
        <v>-52.494061757719713</v>
      </c>
      <c r="S16" s="53">
        <f t="shared" si="4"/>
        <v>0</v>
      </c>
      <c r="T16" s="52">
        <f>IF((SUM($E9:$E13)+$E15)=0,0,(P16/(SUM($E9:$E13)+$E15)*100))</f>
        <v>59.142857142857139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1989000</v>
      </c>
      <c r="C32" s="92">
        <v>0</v>
      </c>
      <c r="D32" s="92"/>
      <c r="E32" s="92">
        <f>$B32      +$C32      +$D32</f>
        <v>1989000</v>
      </c>
      <c r="F32" s="93">
        <v>1989000</v>
      </c>
      <c r="G32" s="94">
        <v>1393000</v>
      </c>
      <c r="H32" s="93">
        <v>570000</v>
      </c>
      <c r="I32" s="94"/>
      <c r="J32" s="93">
        <v>285000</v>
      </c>
      <c r="K32" s="94"/>
      <c r="L32" s="93"/>
      <c r="M32" s="94"/>
      <c r="N32" s="93"/>
      <c r="O32" s="94"/>
      <c r="P32" s="93">
        <f>$H32      +$J32      +$L32      +$N32</f>
        <v>855000</v>
      </c>
      <c r="Q32" s="94">
        <f>$I32      +$K32      +$M32      +$O32</f>
        <v>0</v>
      </c>
      <c r="R32" s="48">
        <f>IF(($H32      =0),0,((($J32      -$H32      )/$H32      )*100))</f>
        <v>-50</v>
      </c>
      <c r="S32" s="49">
        <f>IF(($I32      =0),0,((($K32      -$I32      )/$I32      )*100))</f>
        <v>0</v>
      </c>
      <c r="T32" s="48">
        <f>IF(($E32      =0),0,(($P32      /$E32      )*100))</f>
        <v>42.986425339366519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1989000</v>
      </c>
      <c r="C33" s="95">
        <f>C32</f>
        <v>0</v>
      </c>
      <c r="D33" s="95"/>
      <c r="E33" s="95">
        <f>$B33      +$C33      +$D33</f>
        <v>1989000</v>
      </c>
      <c r="F33" s="96">
        <f t="shared" ref="F33:O33" si="17">F32</f>
        <v>1989000</v>
      </c>
      <c r="G33" s="97">
        <f t="shared" si="17"/>
        <v>1393000</v>
      </c>
      <c r="H33" s="96">
        <f t="shared" si="17"/>
        <v>570000</v>
      </c>
      <c r="I33" s="97">
        <f t="shared" si="17"/>
        <v>0</v>
      </c>
      <c r="J33" s="96">
        <f t="shared" si="17"/>
        <v>285000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855000</v>
      </c>
      <c r="Q33" s="97">
        <f>$I33      +$K33      +$M33      +$O33</f>
        <v>0</v>
      </c>
      <c r="R33" s="52">
        <f>IF(($H33      =0),0,((($J33      -$H33      )/$H33      )*100))</f>
        <v>-50</v>
      </c>
      <c r="S33" s="53">
        <f>IF(($I33      =0),0,((($K33      -$I33      )/$I33      )*100))</f>
        <v>0</v>
      </c>
      <c r="T33" s="52">
        <f>IF($E33   =0,0,($P33   /$E33   )*100)</f>
        <v>42.986425339366519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2000000</v>
      </c>
      <c r="C35" s="92">
        <v>0</v>
      </c>
      <c r="D35" s="92"/>
      <c r="E35" s="92">
        <f t="shared" ref="E35:E40" si="18">$B35      +$C35      +$D35</f>
        <v>2000000</v>
      </c>
      <c r="F35" s="93">
        <v>2000000</v>
      </c>
      <c r="G35" s="94">
        <v>2000000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308000</v>
      </c>
      <c r="C36" s="92">
        <v>0</v>
      </c>
      <c r="D36" s="92"/>
      <c r="E36" s="92">
        <f t="shared" si="18"/>
        <v>308000</v>
      </c>
      <c r="F36" s="93">
        <v>308000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5308000</v>
      </c>
      <c r="C40" s="95">
        <f>SUM(C35:C39)</f>
        <v>0</v>
      </c>
      <c r="D40" s="95"/>
      <c r="E40" s="95">
        <f t="shared" si="18"/>
        <v>5308000</v>
      </c>
      <c r="F40" s="96">
        <f t="shared" ref="F40:O40" si="25">SUM(F35:F39)</f>
        <v>5308000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110000000</v>
      </c>
      <c r="C43" s="92">
        <v>0</v>
      </c>
      <c r="D43" s="92"/>
      <c r="E43" s="92">
        <f t="shared" si="26"/>
        <v>110000000</v>
      </c>
      <c r="F43" s="93">
        <v>110000000</v>
      </c>
      <c r="G43" s="94">
        <v>70300000</v>
      </c>
      <c r="H43" s="93">
        <v>12865000</v>
      </c>
      <c r="I43" s="94"/>
      <c r="J43" s="93">
        <v>18853000</v>
      </c>
      <c r="K43" s="94"/>
      <c r="L43" s="93"/>
      <c r="M43" s="94"/>
      <c r="N43" s="93"/>
      <c r="O43" s="94"/>
      <c r="P43" s="93">
        <f t="shared" si="27"/>
        <v>31718000</v>
      </c>
      <c r="Q43" s="94">
        <f t="shared" si="28"/>
        <v>0</v>
      </c>
      <c r="R43" s="48">
        <f t="shared" si="29"/>
        <v>46.544889234356788</v>
      </c>
      <c r="S43" s="49">
        <f t="shared" si="30"/>
        <v>0</v>
      </c>
      <c r="T43" s="48">
        <f t="shared" si="31"/>
        <v>28.834545454545456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219214000</v>
      </c>
      <c r="C44" s="92">
        <v>0</v>
      </c>
      <c r="D44" s="92"/>
      <c r="E44" s="92">
        <f t="shared" si="26"/>
        <v>219214000</v>
      </c>
      <c r="F44" s="93">
        <v>219214000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27825000</v>
      </c>
      <c r="C51" s="92">
        <v>0</v>
      </c>
      <c r="D51" s="92"/>
      <c r="E51" s="92">
        <f t="shared" si="26"/>
        <v>27825000</v>
      </c>
      <c r="F51" s="93">
        <v>27825000</v>
      </c>
      <c r="G51" s="94">
        <v>21425000</v>
      </c>
      <c r="H51" s="93">
        <v>4778000</v>
      </c>
      <c r="I51" s="94"/>
      <c r="J51" s="93">
        <v>12169000</v>
      </c>
      <c r="K51" s="94"/>
      <c r="L51" s="93"/>
      <c r="M51" s="94"/>
      <c r="N51" s="93"/>
      <c r="O51" s="94"/>
      <c r="P51" s="93">
        <f t="shared" si="27"/>
        <v>16947000</v>
      </c>
      <c r="Q51" s="94">
        <f t="shared" si="28"/>
        <v>0</v>
      </c>
      <c r="R51" s="48">
        <f t="shared" si="29"/>
        <v>154.68815403934701</v>
      </c>
      <c r="S51" s="49">
        <f t="shared" si="30"/>
        <v>0</v>
      </c>
      <c r="T51" s="48">
        <f t="shared" si="31"/>
        <v>60.905660377358494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367039000</v>
      </c>
      <c r="C53" s="95">
        <f>SUM(C42:C52)</f>
        <v>0</v>
      </c>
      <c r="D53" s="95"/>
      <c r="E53" s="95">
        <f t="shared" si="26"/>
        <v>367039000</v>
      </c>
      <c r="F53" s="96">
        <f t="shared" ref="F53:O53" si="33">SUM(F42:F52)</f>
        <v>367039000</v>
      </c>
      <c r="G53" s="97">
        <f t="shared" si="33"/>
        <v>91725000</v>
      </c>
      <c r="H53" s="96">
        <f t="shared" si="33"/>
        <v>17643000</v>
      </c>
      <c r="I53" s="97">
        <f t="shared" si="33"/>
        <v>0</v>
      </c>
      <c r="J53" s="96">
        <f t="shared" si="33"/>
        <v>31022000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48665000</v>
      </c>
      <c r="Q53" s="97">
        <f t="shared" si="28"/>
        <v>0</v>
      </c>
      <c r="R53" s="52">
        <f t="shared" si="29"/>
        <v>75.831774641500886</v>
      </c>
      <c r="S53" s="53">
        <f t="shared" si="30"/>
        <v>0</v>
      </c>
      <c r="T53" s="52">
        <f>IF((+$E43+$E45+$E47+$E48+$E51) =0,0,(P53   /(+$E43+$E45+$E47+$E48+$E51) )*100)</f>
        <v>35.30926900054417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376436000</v>
      </c>
      <c r="C67" s="104">
        <f>SUM(C9:C15,C18:C23,C26:C29,C32,C35:C39,C42:C52,C55:C58,C61:C65)</f>
        <v>0</v>
      </c>
      <c r="D67" s="104"/>
      <c r="E67" s="104">
        <f t="shared" si="35"/>
        <v>376436000</v>
      </c>
      <c r="F67" s="105">
        <f t="shared" ref="F67:O67" si="43">SUM(F9:F15,F18:F23,F26:F29,F32,F35:F39,F42:F52,F55:F58,F61:F65)</f>
        <v>376436000</v>
      </c>
      <c r="G67" s="106">
        <f t="shared" si="43"/>
        <v>97218000</v>
      </c>
      <c r="H67" s="105">
        <f t="shared" si="43"/>
        <v>19055000</v>
      </c>
      <c r="I67" s="106">
        <f t="shared" si="43"/>
        <v>0</v>
      </c>
      <c r="J67" s="105">
        <f t="shared" si="43"/>
        <v>31707000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50762000</v>
      </c>
      <c r="Q67" s="106">
        <f t="shared" si="37"/>
        <v>0</v>
      </c>
      <c r="R67" s="61">
        <f t="shared" si="38"/>
        <v>66.397271057465233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34.552186993751448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49792000</v>
      </c>
      <c r="C69" s="92">
        <v>0</v>
      </c>
      <c r="D69" s="92"/>
      <c r="E69" s="92">
        <f>$B69      +$C69      +$D69</f>
        <v>49792000</v>
      </c>
      <c r="F69" s="93">
        <v>49792000</v>
      </c>
      <c r="G69" s="94">
        <v>35851000</v>
      </c>
      <c r="H69" s="93">
        <v>11184000</v>
      </c>
      <c r="I69" s="94"/>
      <c r="J69" s="93">
        <v>8794000</v>
      </c>
      <c r="K69" s="94"/>
      <c r="L69" s="93"/>
      <c r="M69" s="94"/>
      <c r="N69" s="93"/>
      <c r="O69" s="94"/>
      <c r="P69" s="93">
        <f>$H69      +$J69      +$L69      +$N69</f>
        <v>19978000</v>
      </c>
      <c r="Q69" s="94">
        <f>$I69      +$K69      +$M69      +$O69</f>
        <v>0</v>
      </c>
      <c r="R69" s="48">
        <f>IF(($H69      =0),0,((($J69      -$H69      )/$H69      )*100))</f>
        <v>-21.369814020028613</v>
      </c>
      <c r="S69" s="49">
        <f>IF(($I69      =0),0,((($K69      -$I69      )/$I69      )*100))</f>
        <v>0</v>
      </c>
      <c r="T69" s="48">
        <f>IF(($E69      =0),0,(($P69      /$E69      )*100))</f>
        <v>40.122911311053983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49792000</v>
      </c>
      <c r="C70" s="101">
        <f>C69</f>
        <v>0</v>
      </c>
      <c r="D70" s="101"/>
      <c r="E70" s="101">
        <f>$B70      +$C70      +$D70</f>
        <v>49792000</v>
      </c>
      <c r="F70" s="102">
        <f t="shared" ref="F70:O70" si="44">F69</f>
        <v>49792000</v>
      </c>
      <c r="G70" s="103">
        <f t="shared" si="44"/>
        <v>35851000</v>
      </c>
      <c r="H70" s="102">
        <f t="shared" si="44"/>
        <v>11184000</v>
      </c>
      <c r="I70" s="103">
        <f t="shared" si="44"/>
        <v>0</v>
      </c>
      <c r="J70" s="102">
        <f t="shared" si="44"/>
        <v>8794000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19978000</v>
      </c>
      <c r="Q70" s="103">
        <f>$I70      +$K70      +$M70      +$O70</f>
        <v>0</v>
      </c>
      <c r="R70" s="57">
        <f>IF(($H70      =0),0,((($J70      -$H70      )/$H70      )*100))</f>
        <v>-21.369814020028613</v>
      </c>
      <c r="S70" s="58">
        <f>IF(($I70      =0),0,((($K70      -$I70      )/$I70      )*100))</f>
        <v>0</v>
      </c>
      <c r="T70" s="57">
        <f>IF($E70   =0,0,($P70   /$E70   )*100)</f>
        <v>40.122911311053983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49792000</v>
      </c>
      <c r="C71" s="104">
        <f>C69</f>
        <v>0</v>
      </c>
      <c r="D71" s="104"/>
      <c r="E71" s="104">
        <f>$B71      +$C71      +$D71</f>
        <v>49792000</v>
      </c>
      <c r="F71" s="105">
        <f t="shared" ref="F71:O71" si="45">F69</f>
        <v>49792000</v>
      </c>
      <c r="G71" s="106">
        <f t="shared" si="45"/>
        <v>35851000</v>
      </c>
      <c r="H71" s="105">
        <f t="shared" si="45"/>
        <v>11184000</v>
      </c>
      <c r="I71" s="106">
        <f t="shared" si="45"/>
        <v>0</v>
      </c>
      <c r="J71" s="105">
        <f t="shared" si="45"/>
        <v>8794000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19978000</v>
      </c>
      <c r="Q71" s="106">
        <f>$I71      +$K71      +$M71      +$O71</f>
        <v>0</v>
      </c>
      <c r="R71" s="61">
        <f>IF(($H71      =0),0,((($J71      -$H71      )/$H71      )*100))</f>
        <v>-21.369814020028613</v>
      </c>
      <c r="S71" s="62">
        <f>IF(($I71      =0),0,((($K71      -$I71      )/$I71      )*100))</f>
        <v>0</v>
      </c>
      <c r="T71" s="61">
        <f>IF($E71   =0,0,($P71   /$E71   )*100)</f>
        <v>40.122911311053983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426228000</v>
      </c>
      <c r="C72" s="104">
        <f>SUM(C9:C15,C18:C23,C26:C29,C32,C35:C39,C42:C52,C55:C58,C61:C65,C69)</f>
        <v>0</v>
      </c>
      <c r="D72" s="104"/>
      <c r="E72" s="104">
        <f>$B72      +$C72      +$D72</f>
        <v>426228000</v>
      </c>
      <c r="F72" s="105">
        <f t="shared" ref="F72:O72" si="46">SUM(F9:F15,F18:F23,F26:F29,F32,F35:F39,F42:F52,F55:F58,F61:F65,F69)</f>
        <v>426228000</v>
      </c>
      <c r="G72" s="106">
        <f t="shared" si="46"/>
        <v>133069000</v>
      </c>
      <c r="H72" s="105">
        <f t="shared" si="46"/>
        <v>30239000</v>
      </c>
      <c r="I72" s="106">
        <f t="shared" si="46"/>
        <v>0</v>
      </c>
      <c r="J72" s="105">
        <f t="shared" si="46"/>
        <v>40501000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70740000</v>
      </c>
      <c r="Q72" s="106">
        <f>$I72      +$K72      +$M72      +$O72</f>
        <v>0</v>
      </c>
      <c r="R72" s="61">
        <f>IF(($H72      =0),0,((($J72      -$H72      )/$H72      )*100))</f>
        <v>33.936307417573332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35.962299065610608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cTlU6c3sKfgyYURmEIbHLPaGqggXj/lYTo2Y+YMar4tByiaYsn6gkhR+p5/uEGvU1F4HBqYnbplEgxlW8wiXA==" saltValue="ghLh2MiaomYu3VOttvJJr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</v>
      </c>
      <c r="I10" s="94"/>
      <c r="J10" s="93">
        <v>119000</v>
      </c>
      <c r="K10" s="94"/>
      <c r="L10" s="93"/>
      <c r="M10" s="94"/>
      <c r="N10" s="93"/>
      <c r="O10" s="94"/>
      <c r="P10" s="93">
        <f t="shared" ref="P10:P16" si="1">$H10      +$J10      +$L10      +$N10</f>
        <v>167000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147.91666666666669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6.301886792452831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</v>
      </c>
      <c r="I16" s="97">
        <f t="shared" si="7"/>
        <v>0</v>
      </c>
      <c r="J16" s="96">
        <f t="shared" si="7"/>
        <v>119000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167000</v>
      </c>
      <c r="Q16" s="97">
        <f t="shared" si="2"/>
        <v>0</v>
      </c>
      <c r="R16" s="52">
        <f t="shared" si="3"/>
        <v>147.91666666666669</v>
      </c>
      <c r="S16" s="53">
        <f t="shared" si="4"/>
        <v>0</v>
      </c>
      <c r="T16" s="52">
        <f>IF((SUM($E9:$E13)+$E15)=0,0,(P16/(SUM($E9:$E13)+$E15)*100))</f>
        <v>6.301886792452831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5176000</v>
      </c>
      <c r="C32" s="92">
        <v>0</v>
      </c>
      <c r="D32" s="92"/>
      <c r="E32" s="92">
        <f>$B32      +$C32      +$D32</f>
        <v>5176000</v>
      </c>
      <c r="F32" s="93">
        <v>5176000</v>
      </c>
      <c r="G32" s="94">
        <v>3623000</v>
      </c>
      <c r="H32" s="93">
        <v>2739000</v>
      </c>
      <c r="I32" s="94"/>
      <c r="J32" s="93">
        <v>1423000</v>
      </c>
      <c r="K32" s="94"/>
      <c r="L32" s="93"/>
      <c r="M32" s="94"/>
      <c r="N32" s="93"/>
      <c r="O32" s="94"/>
      <c r="P32" s="93">
        <f>$H32      +$J32      +$L32      +$N32</f>
        <v>4162000</v>
      </c>
      <c r="Q32" s="94">
        <f>$I32      +$K32      +$M32      +$O32</f>
        <v>0</v>
      </c>
      <c r="R32" s="48">
        <f>IF(($H32      =0),0,((($J32      -$H32      )/$H32      )*100))</f>
        <v>-48.046732384081778</v>
      </c>
      <c r="S32" s="49">
        <f>IF(($I32      =0),0,((($K32      -$I32      )/$I32      )*100))</f>
        <v>0</v>
      </c>
      <c r="T32" s="48">
        <f>IF(($E32      =0),0,(($P32      /$E32      )*100))</f>
        <v>80.409582689335394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5176000</v>
      </c>
      <c r="C33" s="95">
        <f>C32</f>
        <v>0</v>
      </c>
      <c r="D33" s="95"/>
      <c r="E33" s="95">
        <f>$B33      +$C33      +$D33</f>
        <v>5176000</v>
      </c>
      <c r="F33" s="96">
        <f t="shared" ref="F33:O33" si="17">F32</f>
        <v>5176000</v>
      </c>
      <c r="G33" s="97">
        <f t="shared" si="17"/>
        <v>3623000</v>
      </c>
      <c r="H33" s="96">
        <f t="shared" si="17"/>
        <v>2739000</v>
      </c>
      <c r="I33" s="97">
        <f t="shared" si="17"/>
        <v>0</v>
      </c>
      <c r="J33" s="96">
        <f t="shared" si="17"/>
        <v>1423000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4162000</v>
      </c>
      <c r="Q33" s="97">
        <f>$I33      +$K33      +$M33      +$O33</f>
        <v>0</v>
      </c>
      <c r="R33" s="52">
        <f>IF(($H33      =0),0,((($J33      -$H33      )/$H33      )*100))</f>
        <v>-48.046732384081778</v>
      </c>
      <c r="S33" s="53">
        <f>IF(($I33      =0),0,((($K33      -$I33      )/$I33      )*100))</f>
        <v>0</v>
      </c>
      <c r="T33" s="52">
        <f>IF($E33   =0,0,($P33   /$E33   )*100)</f>
        <v>80.409582689335394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5570000</v>
      </c>
      <c r="C35" s="92">
        <v>0</v>
      </c>
      <c r="D35" s="92"/>
      <c r="E35" s="92">
        <f t="shared" ref="E35:E40" si="18">$B35      +$C35      +$D35</f>
        <v>5570000</v>
      </c>
      <c r="F35" s="93">
        <v>5570000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187000</v>
      </c>
      <c r="C36" s="92">
        <v>0</v>
      </c>
      <c r="D36" s="92"/>
      <c r="E36" s="92">
        <f t="shared" si="18"/>
        <v>187000</v>
      </c>
      <c r="F36" s="93">
        <v>187000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5757000</v>
      </c>
      <c r="C40" s="95">
        <f>SUM(C35:C39)</f>
        <v>0</v>
      </c>
      <c r="D40" s="95"/>
      <c r="E40" s="95">
        <f t="shared" si="18"/>
        <v>5757000</v>
      </c>
      <c r="F40" s="96">
        <f t="shared" ref="F40:O40" si="25">SUM(F35:F39)</f>
        <v>5757000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12320000</v>
      </c>
      <c r="H51" s="93">
        <v>4651000</v>
      </c>
      <c r="I51" s="94"/>
      <c r="J51" s="93"/>
      <c r="K51" s="94"/>
      <c r="L51" s="93"/>
      <c r="M51" s="94"/>
      <c r="N51" s="93"/>
      <c r="O51" s="94"/>
      <c r="P51" s="93">
        <f t="shared" si="27"/>
        <v>4651000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29.068749999999998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46000000</v>
      </c>
      <c r="C53" s="95">
        <f>SUM(C42:C52)</f>
        <v>0</v>
      </c>
      <c r="D53" s="95"/>
      <c r="E53" s="95">
        <f t="shared" si="26"/>
        <v>46000000</v>
      </c>
      <c r="F53" s="96">
        <f t="shared" ref="F53:O53" si="33">SUM(F42:F52)</f>
        <v>46000000</v>
      </c>
      <c r="G53" s="97">
        <f t="shared" si="33"/>
        <v>12320000</v>
      </c>
      <c r="H53" s="96">
        <f t="shared" si="33"/>
        <v>4651000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4651000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29.068749999999998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59583000</v>
      </c>
      <c r="C67" s="104">
        <f>SUM(C9:C15,C18:C23,C26:C29,C32,C35:C39,C42:C52,C55:C58,C61:C65)</f>
        <v>0</v>
      </c>
      <c r="D67" s="104"/>
      <c r="E67" s="104">
        <f t="shared" si="35"/>
        <v>59583000</v>
      </c>
      <c r="F67" s="105">
        <f t="shared" ref="F67:O67" si="43">SUM(F9:F15,F18:F23,F26:F29,F32,F35:F39,F42:F52,F55:F58,F61:F65)</f>
        <v>59583000</v>
      </c>
      <c r="G67" s="106">
        <f t="shared" si="43"/>
        <v>18593000</v>
      </c>
      <c r="H67" s="105">
        <f t="shared" si="43"/>
        <v>7438000</v>
      </c>
      <c r="I67" s="106">
        <f t="shared" si="43"/>
        <v>0</v>
      </c>
      <c r="J67" s="105">
        <f t="shared" si="43"/>
        <v>1542000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8980000</v>
      </c>
      <c r="Q67" s="106">
        <f t="shared" si="37"/>
        <v>0</v>
      </c>
      <c r="R67" s="61">
        <f t="shared" si="38"/>
        <v>-79.268620596934653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30.548373928425637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40712000</v>
      </c>
      <c r="C69" s="92">
        <v>0</v>
      </c>
      <c r="D69" s="92"/>
      <c r="E69" s="92">
        <f>$B69      +$C69      +$D69</f>
        <v>40712000</v>
      </c>
      <c r="F69" s="93">
        <v>40712000</v>
      </c>
      <c r="G69" s="94">
        <v>31115000</v>
      </c>
      <c r="H69" s="93">
        <v>8229000</v>
      </c>
      <c r="I69" s="94"/>
      <c r="J69" s="93">
        <v>5709000</v>
      </c>
      <c r="K69" s="94"/>
      <c r="L69" s="93"/>
      <c r="M69" s="94"/>
      <c r="N69" s="93"/>
      <c r="O69" s="94"/>
      <c r="P69" s="93">
        <f>$H69      +$J69      +$L69      +$N69</f>
        <v>13938000</v>
      </c>
      <c r="Q69" s="94">
        <f>$I69      +$K69      +$M69      +$O69</f>
        <v>0</v>
      </c>
      <c r="R69" s="48">
        <f>IF(($H69      =0),0,((($J69      -$H69      )/$H69      )*100))</f>
        <v>-30.623405030987971</v>
      </c>
      <c r="S69" s="49">
        <f>IF(($I69      =0),0,((($K69      -$I69      )/$I69      )*100))</f>
        <v>0</v>
      </c>
      <c r="T69" s="48">
        <f>IF(($E69      =0),0,(($P69      /$E69      )*100))</f>
        <v>34.235606209471406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40712000</v>
      </c>
      <c r="C70" s="101">
        <f>C69</f>
        <v>0</v>
      </c>
      <c r="D70" s="101"/>
      <c r="E70" s="101">
        <f>$B70      +$C70      +$D70</f>
        <v>40712000</v>
      </c>
      <c r="F70" s="102">
        <f t="shared" ref="F70:O70" si="44">F69</f>
        <v>40712000</v>
      </c>
      <c r="G70" s="103">
        <f t="shared" si="44"/>
        <v>31115000</v>
      </c>
      <c r="H70" s="102">
        <f t="shared" si="44"/>
        <v>8229000</v>
      </c>
      <c r="I70" s="103">
        <f t="shared" si="44"/>
        <v>0</v>
      </c>
      <c r="J70" s="102">
        <f t="shared" si="44"/>
        <v>5709000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13938000</v>
      </c>
      <c r="Q70" s="103">
        <f>$I70      +$K70      +$M70      +$O70</f>
        <v>0</v>
      </c>
      <c r="R70" s="57">
        <f>IF(($H70      =0),0,((($J70      -$H70      )/$H70      )*100))</f>
        <v>-30.623405030987971</v>
      </c>
      <c r="S70" s="58">
        <f>IF(($I70      =0),0,((($K70      -$I70      )/$I70      )*100))</f>
        <v>0</v>
      </c>
      <c r="T70" s="57">
        <f>IF($E70   =0,0,($P70   /$E70   )*100)</f>
        <v>34.235606209471406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40712000</v>
      </c>
      <c r="C71" s="104">
        <f>C69</f>
        <v>0</v>
      </c>
      <c r="D71" s="104"/>
      <c r="E71" s="104">
        <f>$B71      +$C71      +$D71</f>
        <v>40712000</v>
      </c>
      <c r="F71" s="105">
        <f t="shared" ref="F71:O71" si="45">F69</f>
        <v>40712000</v>
      </c>
      <c r="G71" s="106">
        <f t="shared" si="45"/>
        <v>31115000</v>
      </c>
      <c r="H71" s="105">
        <f t="shared" si="45"/>
        <v>8229000</v>
      </c>
      <c r="I71" s="106">
        <f t="shared" si="45"/>
        <v>0</v>
      </c>
      <c r="J71" s="105">
        <f t="shared" si="45"/>
        <v>5709000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13938000</v>
      </c>
      <c r="Q71" s="106">
        <f>$I71      +$K71      +$M71      +$O71</f>
        <v>0</v>
      </c>
      <c r="R71" s="61">
        <f>IF(($H71      =0),0,((($J71      -$H71      )/$H71      )*100))</f>
        <v>-30.623405030987971</v>
      </c>
      <c r="S71" s="62">
        <f>IF(($I71      =0),0,((($K71      -$I71      )/$I71      )*100))</f>
        <v>0</v>
      </c>
      <c r="T71" s="61">
        <f>IF($E71   =0,0,($P71   /$E71   )*100)</f>
        <v>34.235606209471406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100295000</v>
      </c>
      <c r="C72" s="104">
        <f>SUM(C9:C15,C18:C23,C26:C29,C32,C35:C39,C42:C52,C55:C58,C61:C65,C69)</f>
        <v>0</v>
      </c>
      <c r="D72" s="104"/>
      <c r="E72" s="104">
        <f>$B72      +$C72      +$D72</f>
        <v>100295000</v>
      </c>
      <c r="F72" s="105">
        <f t="shared" ref="F72:O72" si="46">SUM(F9:F15,F18:F23,F26:F29,F32,F35:F39,F42:F52,F55:F58,F61:F65,F69)</f>
        <v>100295000</v>
      </c>
      <c r="G72" s="106">
        <f t="shared" si="46"/>
        <v>49708000</v>
      </c>
      <c r="H72" s="105">
        <f t="shared" si="46"/>
        <v>15667000</v>
      </c>
      <c r="I72" s="106">
        <f t="shared" si="46"/>
        <v>0</v>
      </c>
      <c r="J72" s="105">
        <f t="shared" si="46"/>
        <v>7251000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22918000</v>
      </c>
      <c r="Q72" s="106">
        <f>$I72      +$K72      +$M72      +$O72</f>
        <v>0</v>
      </c>
      <c r="R72" s="61">
        <f>IF(($H72      =0),0,((($J72      -$H72      )/$H72      )*100))</f>
        <v>-53.718005999872339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32.689564671649457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fWhAbW/GttuOXbc22OIQxqeycyMt/2Jx+4SPJCu5iu7eTZBS/T3NJgs/voO8jaeU2XhboYR+RRMN52uZMVygQ==" saltValue="xAHIKdll2RDRvy9L96fvi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42000</v>
      </c>
      <c r="I10" s="94">
        <v>19492</v>
      </c>
      <c r="J10" s="93">
        <v>66000</v>
      </c>
      <c r="K10" s="94"/>
      <c r="L10" s="93"/>
      <c r="M10" s="94"/>
      <c r="N10" s="93"/>
      <c r="O10" s="94"/>
      <c r="P10" s="93">
        <f t="shared" ref="P10:P16" si="1">$H10      +$J10      +$L10      +$N10</f>
        <v>108000</v>
      </c>
      <c r="Q10" s="94">
        <f t="shared" ref="Q10:Q16" si="2">$I10      +$K10      +$M10      +$O10</f>
        <v>19492</v>
      </c>
      <c r="R10" s="48">
        <f t="shared" ref="R10:R16" si="3">IF(($H10      =0),0,((($J10      -$H10      )/$H10      )*100))</f>
        <v>57.142857142857139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4.0754716981132075</v>
      </c>
      <c r="U10" s="50">
        <f t="shared" ref="U10:U15" si="6">IF(($E10      =0),0,(($Q10      /$E10      )*100))</f>
        <v>0.73554716981132073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42000</v>
      </c>
      <c r="I16" s="97">
        <f t="shared" si="7"/>
        <v>19492</v>
      </c>
      <c r="J16" s="96">
        <f t="shared" si="7"/>
        <v>66000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108000</v>
      </c>
      <c r="Q16" s="97">
        <f t="shared" si="2"/>
        <v>19492</v>
      </c>
      <c r="R16" s="52">
        <f t="shared" si="3"/>
        <v>57.142857142857139</v>
      </c>
      <c r="S16" s="53">
        <f t="shared" si="4"/>
        <v>-100</v>
      </c>
      <c r="T16" s="52">
        <f>IF((SUM($E9:$E13)+$E15)=0,0,(P16/(SUM($E9:$E13)+$E15)*100))</f>
        <v>4.0754716981132075</v>
      </c>
      <c r="U16" s="54">
        <f>IF((SUM($E9:$E13)+$E15)=0,0,(Q16/(SUM($E9:$E13)+$E15)*100))</f>
        <v>0.73554716981132073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893000</v>
      </c>
      <c r="C36" s="92">
        <v>0</v>
      </c>
      <c r="D36" s="92"/>
      <c r="E36" s="92">
        <f t="shared" si="18"/>
        <v>893000</v>
      </c>
      <c r="F36" s="93">
        <v>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893000</v>
      </c>
      <c r="C40" s="95">
        <f>SUM(C35:C39)</f>
        <v>0</v>
      </c>
      <c r="D40" s="95"/>
      <c r="E40" s="95">
        <f t="shared" si="18"/>
        <v>893000</v>
      </c>
      <c r="F40" s="96">
        <f t="shared" ref="F40:O40" si="25">SUM(F35:F39)</f>
        <v>893000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248369000</v>
      </c>
      <c r="C44" s="92">
        <v>0</v>
      </c>
      <c r="D44" s="92"/>
      <c r="E44" s="92">
        <f t="shared" si="26"/>
        <v>248369000</v>
      </c>
      <c r="F44" s="93">
        <v>248369000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11250000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273369000</v>
      </c>
      <c r="C53" s="95">
        <f>SUM(C42:C52)</f>
        <v>0</v>
      </c>
      <c r="D53" s="95"/>
      <c r="E53" s="95">
        <f t="shared" si="26"/>
        <v>273369000</v>
      </c>
      <c r="F53" s="96">
        <f t="shared" ref="F53:O53" si="33">SUM(F42:F52)</f>
        <v>273369000</v>
      </c>
      <c r="G53" s="97">
        <f t="shared" si="33"/>
        <v>11250000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277987000</v>
      </c>
      <c r="C67" s="104">
        <f>SUM(C9:C15,C18:C23,C26:C29,C32,C35:C39,C42:C52,C55:C58,C61:C65)</f>
        <v>0</v>
      </c>
      <c r="D67" s="104"/>
      <c r="E67" s="104">
        <f t="shared" si="35"/>
        <v>277987000</v>
      </c>
      <c r="F67" s="105">
        <f t="shared" ref="F67:O67" si="43">SUM(F9:F15,F18:F23,F26:F29,F32,F35:F39,F42:F52,F55:F58,F61:F65)</f>
        <v>277987000</v>
      </c>
      <c r="G67" s="106">
        <f t="shared" si="43"/>
        <v>14169000</v>
      </c>
      <c r="H67" s="105">
        <f t="shared" si="43"/>
        <v>42000</v>
      </c>
      <c r="I67" s="106">
        <f t="shared" si="43"/>
        <v>19492</v>
      </c>
      <c r="J67" s="105">
        <f t="shared" si="43"/>
        <v>66000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108000</v>
      </c>
      <c r="Q67" s="106">
        <f t="shared" si="37"/>
        <v>19492</v>
      </c>
      <c r="R67" s="61">
        <f t="shared" si="38"/>
        <v>57.142857142857139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0.37597911227154046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6.7857267188859885E-2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26621000</v>
      </c>
      <c r="C69" s="92">
        <v>0</v>
      </c>
      <c r="D69" s="92"/>
      <c r="E69" s="92">
        <f>$B69      +$C69      +$D69</f>
        <v>26621000</v>
      </c>
      <c r="F69" s="93">
        <v>26621000</v>
      </c>
      <c r="G69" s="94">
        <v>14343000</v>
      </c>
      <c r="H69" s="93">
        <v>2678000</v>
      </c>
      <c r="I69" s="94">
        <v>2631467</v>
      </c>
      <c r="J69" s="93">
        <v>9174000</v>
      </c>
      <c r="K69" s="94"/>
      <c r="L69" s="93"/>
      <c r="M69" s="94"/>
      <c r="N69" s="93"/>
      <c r="O69" s="94"/>
      <c r="P69" s="93">
        <f>$H69      +$J69      +$L69      +$N69</f>
        <v>11852000</v>
      </c>
      <c r="Q69" s="94">
        <f>$I69      +$K69      +$M69      +$O69</f>
        <v>2631467</v>
      </c>
      <c r="R69" s="48">
        <f>IF(($H69      =0),0,((($J69      -$H69      )/$H69      )*100))</f>
        <v>242.56908140403289</v>
      </c>
      <c r="S69" s="49">
        <f>IF(($I69      =0),0,((($K69      -$I69      )/$I69      )*100))</f>
        <v>-100</v>
      </c>
      <c r="T69" s="48">
        <f>IF(($E69      =0),0,(($P69      /$E69      )*100))</f>
        <v>44.521242628000451</v>
      </c>
      <c r="U69" s="50">
        <f>IF(($E69      =0),0,(($Q69      /$E69      )*100))</f>
        <v>9.8849291912399977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26621000</v>
      </c>
      <c r="C70" s="101">
        <f>C69</f>
        <v>0</v>
      </c>
      <c r="D70" s="101"/>
      <c r="E70" s="101">
        <f>$B70      +$C70      +$D70</f>
        <v>26621000</v>
      </c>
      <c r="F70" s="102">
        <f t="shared" ref="F70:O70" si="44">F69</f>
        <v>26621000</v>
      </c>
      <c r="G70" s="103">
        <f t="shared" si="44"/>
        <v>14343000</v>
      </c>
      <c r="H70" s="102">
        <f t="shared" si="44"/>
        <v>2678000</v>
      </c>
      <c r="I70" s="103">
        <f t="shared" si="44"/>
        <v>2631467</v>
      </c>
      <c r="J70" s="102">
        <f t="shared" si="44"/>
        <v>9174000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11852000</v>
      </c>
      <c r="Q70" s="103">
        <f>$I70      +$K70      +$M70      +$O70</f>
        <v>2631467</v>
      </c>
      <c r="R70" s="57">
        <f>IF(($H70      =0),0,((($J70      -$H70      )/$H70      )*100))</f>
        <v>242.56908140403289</v>
      </c>
      <c r="S70" s="58">
        <f>IF(($I70      =0),0,((($K70      -$I70      )/$I70      )*100))</f>
        <v>-100</v>
      </c>
      <c r="T70" s="57">
        <f>IF($E70   =0,0,($P70   /$E70   )*100)</f>
        <v>44.521242628000451</v>
      </c>
      <c r="U70" s="59">
        <f>IF($E70   =0,0,($Q70   /$E70 )*100)</f>
        <v>9.8849291912399977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26621000</v>
      </c>
      <c r="C71" s="104">
        <f>C69</f>
        <v>0</v>
      </c>
      <c r="D71" s="104"/>
      <c r="E71" s="104">
        <f>$B71      +$C71      +$D71</f>
        <v>26621000</v>
      </c>
      <c r="F71" s="105">
        <f t="shared" ref="F71:O71" si="45">F69</f>
        <v>26621000</v>
      </c>
      <c r="G71" s="106">
        <f t="shared" si="45"/>
        <v>14343000</v>
      </c>
      <c r="H71" s="105">
        <f t="shared" si="45"/>
        <v>2678000</v>
      </c>
      <c r="I71" s="106">
        <f t="shared" si="45"/>
        <v>2631467</v>
      </c>
      <c r="J71" s="105">
        <f t="shared" si="45"/>
        <v>9174000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11852000</v>
      </c>
      <c r="Q71" s="106">
        <f>$I71      +$K71      +$M71      +$O71</f>
        <v>2631467</v>
      </c>
      <c r="R71" s="61">
        <f>IF(($H71      =0),0,((($J71      -$H71      )/$H71      )*100))</f>
        <v>242.56908140403289</v>
      </c>
      <c r="S71" s="62">
        <f>IF(($I71      =0),0,((($K71      -$I71      )/$I71      )*100))</f>
        <v>-100</v>
      </c>
      <c r="T71" s="61">
        <f>IF($E71   =0,0,($P71   /$E71   )*100)</f>
        <v>44.521242628000451</v>
      </c>
      <c r="U71" s="65">
        <f>IF($E71   =0,0,($Q71   /$E71   )*100)</f>
        <v>9.8849291912399977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304608000</v>
      </c>
      <c r="C72" s="104">
        <f>SUM(C9:C15,C18:C23,C26:C29,C32,C35:C39,C42:C52,C55:C58,C61:C65,C69)</f>
        <v>0</v>
      </c>
      <c r="D72" s="104"/>
      <c r="E72" s="104">
        <f>$B72      +$C72      +$D72</f>
        <v>304608000</v>
      </c>
      <c r="F72" s="105">
        <f t="shared" ref="F72:O72" si="46">SUM(F9:F15,F18:F23,F26:F29,F32,F35:F39,F42:F52,F55:F58,F61:F65,F69)</f>
        <v>304608000</v>
      </c>
      <c r="G72" s="106">
        <f t="shared" si="46"/>
        <v>28512000</v>
      </c>
      <c r="H72" s="105">
        <f t="shared" si="46"/>
        <v>2720000</v>
      </c>
      <c r="I72" s="106">
        <f t="shared" si="46"/>
        <v>2650959</v>
      </c>
      <c r="J72" s="105">
        <f t="shared" si="46"/>
        <v>9240000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11960000</v>
      </c>
      <c r="Q72" s="106">
        <f>$I72      +$K72      +$M72      +$O72</f>
        <v>2650959</v>
      </c>
      <c r="R72" s="61">
        <f>IF(($H72      =0),0,((($J72      -$H72      )/$H72      )*100))</f>
        <v>239.70588235294116</v>
      </c>
      <c r="S72" s="62">
        <f>IF(($I72      =0),0,((($K72      -$I72      )/$I72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21.609511075777835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4.7897933003288404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3Ud46QpeKvcv8dgF0fzxf2XMaluKDT1hMAmWFca0S3hK4ZakHzODBeUbe1vBGfxDQS72h4nNAFaSrjAwS7kOw==" saltValue="DyeqN8SSUPCrWoHFiSa86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/>
      <c r="J10" s="93">
        <v>60000</v>
      </c>
      <c r="K10" s="94"/>
      <c r="L10" s="93"/>
      <c r="M10" s="94"/>
      <c r="N10" s="93"/>
      <c r="O10" s="94"/>
      <c r="P10" s="93">
        <f t="shared" ref="P10:P16" si="1">$H10      +$J10      +$L10      +$N10</f>
        <v>120000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3.870967741935484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0</v>
      </c>
      <c r="J16" s="96">
        <f t="shared" si="7"/>
        <v>60000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3.870967741935484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6232000</v>
      </c>
      <c r="C32" s="92">
        <v>0</v>
      </c>
      <c r="D32" s="92"/>
      <c r="E32" s="92">
        <f>$B32      +$C32      +$D32</f>
        <v>6232000</v>
      </c>
      <c r="F32" s="93">
        <v>6232000</v>
      </c>
      <c r="G32" s="94">
        <v>4362000</v>
      </c>
      <c r="H32" s="93">
        <v>5434000</v>
      </c>
      <c r="I32" s="94"/>
      <c r="J32" s="93">
        <v>799000</v>
      </c>
      <c r="K32" s="94"/>
      <c r="L32" s="93"/>
      <c r="M32" s="94"/>
      <c r="N32" s="93"/>
      <c r="O32" s="94"/>
      <c r="P32" s="93">
        <f>$H32      +$J32      +$L32      +$N32</f>
        <v>6233000</v>
      </c>
      <c r="Q32" s="94">
        <f>$I32      +$K32      +$M32      +$O32</f>
        <v>0</v>
      </c>
      <c r="R32" s="48">
        <f>IF(($H32      =0),0,((($J32      -$H32      )/$H32      )*100))</f>
        <v>-85.29628266470371</v>
      </c>
      <c r="S32" s="49">
        <f>IF(($I32      =0),0,((($K32      -$I32      )/$I32      )*100))</f>
        <v>0</v>
      </c>
      <c r="T32" s="48">
        <f>IF(($E32      =0),0,(($P32      /$E32      )*100))</f>
        <v>100.0160462130937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6232000</v>
      </c>
      <c r="C33" s="95">
        <f>C32</f>
        <v>0</v>
      </c>
      <c r="D33" s="95"/>
      <c r="E33" s="95">
        <f>$B33      +$C33      +$D33</f>
        <v>6232000</v>
      </c>
      <c r="F33" s="96">
        <f t="shared" ref="F33:O33" si="17">F32</f>
        <v>6232000</v>
      </c>
      <c r="G33" s="97">
        <f t="shared" si="17"/>
        <v>4362000</v>
      </c>
      <c r="H33" s="96">
        <f t="shared" si="17"/>
        <v>5434000</v>
      </c>
      <c r="I33" s="97">
        <f t="shared" si="17"/>
        <v>0</v>
      </c>
      <c r="J33" s="96">
        <f t="shared" si="17"/>
        <v>799000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6233000</v>
      </c>
      <c r="Q33" s="97">
        <f>$I33      +$K33      +$M33      +$O33</f>
        <v>0</v>
      </c>
      <c r="R33" s="52">
        <f>IF(($H33      =0),0,((($J33      -$H33      )/$H33      )*100))</f>
        <v>-85.29628266470371</v>
      </c>
      <c r="S33" s="53">
        <f>IF(($I33      =0),0,((($K33      -$I33      )/$I33      )*100))</f>
        <v>0</v>
      </c>
      <c r="T33" s="52">
        <f>IF($E33   =0,0,($P33   /$E33   )*100)</f>
        <v>100.0160462130937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27000000</v>
      </c>
      <c r="C35" s="92">
        <v>0</v>
      </c>
      <c r="D35" s="92"/>
      <c r="E35" s="92">
        <f t="shared" ref="E35:E40" si="18">$B35      +$C35      +$D35</f>
        <v>27000000</v>
      </c>
      <c r="F35" s="93">
        <v>27000000</v>
      </c>
      <c r="G35" s="94">
        <v>27000000</v>
      </c>
      <c r="H35" s="93">
        <v>9892000</v>
      </c>
      <c r="I35" s="94">
        <v>11772115</v>
      </c>
      <c r="J35" s="93"/>
      <c r="K35" s="94">
        <v>4193196</v>
      </c>
      <c r="L35" s="93"/>
      <c r="M35" s="94"/>
      <c r="N35" s="93"/>
      <c r="O35" s="94"/>
      <c r="P35" s="93">
        <f t="shared" ref="P35:P40" si="19">$H35      +$J35      +$L35      +$N35</f>
        <v>9892000</v>
      </c>
      <c r="Q35" s="94">
        <f t="shared" ref="Q35:Q40" si="20">$I35      +$K35      +$M35      +$O35</f>
        <v>15965311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-64.380266417716783</v>
      </c>
      <c r="T35" s="48">
        <f t="shared" ref="T35:T39" si="23">IF(($E35      =0),0,(($P35      /$E35      )*100))</f>
        <v>36.637037037037032</v>
      </c>
      <c r="U35" s="50">
        <f t="shared" ref="U35:U39" si="24">IF(($E35      =0),0,(($Q35      /$E35      )*100))</f>
        <v>59.130781481481485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8268000</v>
      </c>
      <c r="C36" s="92">
        <v>0</v>
      </c>
      <c r="D36" s="92"/>
      <c r="E36" s="92">
        <f t="shared" si="18"/>
        <v>8268000</v>
      </c>
      <c r="F36" s="93">
        <v>8268000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38268000</v>
      </c>
      <c r="C40" s="95">
        <f>SUM(C35:C39)</f>
        <v>0</v>
      </c>
      <c r="D40" s="95"/>
      <c r="E40" s="95">
        <f t="shared" si="18"/>
        <v>38268000</v>
      </c>
      <c r="F40" s="96">
        <f t="shared" ref="F40:O40" si="25">SUM(F35:F39)</f>
        <v>38268000</v>
      </c>
      <c r="G40" s="97">
        <f t="shared" si="25"/>
        <v>27000000</v>
      </c>
      <c r="H40" s="96">
        <f t="shared" si="25"/>
        <v>9892000</v>
      </c>
      <c r="I40" s="97">
        <f t="shared" si="25"/>
        <v>11772115</v>
      </c>
      <c r="J40" s="96">
        <f t="shared" si="25"/>
        <v>0</v>
      </c>
      <c r="K40" s="97">
        <f t="shared" si="25"/>
        <v>4193196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9892000</v>
      </c>
      <c r="Q40" s="97">
        <f t="shared" si="20"/>
        <v>15965311</v>
      </c>
      <c r="R40" s="52">
        <f t="shared" si="21"/>
        <v>-100</v>
      </c>
      <c r="S40" s="53">
        <f t="shared" si="22"/>
        <v>-64.380266417716783</v>
      </c>
      <c r="T40" s="52">
        <f>IF((+$E35+$E38) =0,0,(P40   /(+$E35+$E38) )*100)</f>
        <v>32.973333333333329</v>
      </c>
      <c r="U40" s="54">
        <f>IF((+$E35+$E38) =0,0,(Q40   /(+$E35+$E38) )*100)</f>
        <v>53.217703333333333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79000000</v>
      </c>
      <c r="C44" s="92">
        <v>0</v>
      </c>
      <c r="D44" s="92"/>
      <c r="E44" s="92">
        <f t="shared" si="26"/>
        <v>79000000</v>
      </c>
      <c r="F44" s="93">
        <v>79000000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19250000</v>
      </c>
      <c r="H51" s="93">
        <v>4154000</v>
      </c>
      <c r="I51" s="94"/>
      <c r="J51" s="93"/>
      <c r="K51" s="94"/>
      <c r="L51" s="93"/>
      <c r="M51" s="94"/>
      <c r="N51" s="93"/>
      <c r="O51" s="94"/>
      <c r="P51" s="93">
        <f t="shared" si="27"/>
        <v>4154000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16.616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39000000</v>
      </c>
      <c r="C52" s="92">
        <v>0</v>
      </c>
      <c r="D52" s="92"/>
      <c r="E52" s="92">
        <f t="shared" si="26"/>
        <v>39000000</v>
      </c>
      <c r="F52" s="93">
        <v>39000000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143000000</v>
      </c>
      <c r="C53" s="95">
        <f>SUM(C42:C52)</f>
        <v>0</v>
      </c>
      <c r="D53" s="95"/>
      <c r="E53" s="95">
        <f t="shared" si="26"/>
        <v>143000000</v>
      </c>
      <c r="F53" s="96">
        <f t="shared" ref="F53:O53" si="33">SUM(F42:F52)</f>
        <v>143000000</v>
      </c>
      <c r="G53" s="97">
        <f t="shared" si="33"/>
        <v>19250000</v>
      </c>
      <c r="H53" s="96">
        <f t="shared" si="33"/>
        <v>4154000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4154000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16.616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190600000</v>
      </c>
      <c r="C67" s="104">
        <f>SUM(C9:C15,C18:C23,C26:C29,C32,C35:C39,C42:C52,C55:C58,C61:C65)</f>
        <v>0</v>
      </c>
      <c r="D67" s="104"/>
      <c r="E67" s="104">
        <f t="shared" si="35"/>
        <v>190600000</v>
      </c>
      <c r="F67" s="105">
        <f t="shared" ref="F67:O67" si="43">SUM(F9:F15,F18:F23,F26:F29,F32,F35:F39,F42:F52,F55:F58,F61:F65)</f>
        <v>190600000</v>
      </c>
      <c r="G67" s="106">
        <f t="shared" si="43"/>
        <v>53712000</v>
      </c>
      <c r="H67" s="105">
        <f t="shared" si="43"/>
        <v>19540000</v>
      </c>
      <c r="I67" s="106">
        <f t="shared" si="43"/>
        <v>11772115</v>
      </c>
      <c r="J67" s="105">
        <f t="shared" si="43"/>
        <v>859000</v>
      </c>
      <c r="K67" s="106">
        <f t="shared" si="43"/>
        <v>4193196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20399000</v>
      </c>
      <c r="Q67" s="106">
        <f t="shared" si="37"/>
        <v>15965311</v>
      </c>
      <c r="R67" s="61">
        <f t="shared" si="38"/>
        <v>-95.603889457523024</v>
      </c>
      <c r="S67" s="62">
        <f t="shared" si="39"/>
        <v>-64.380266417716783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31.708947335696074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24.817059939066095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182445000</v>
      </c>
      <c r="C69" s="92">
        <v>0</v>
      </c>
      <c r="D69" s="92"/>
      <c r="E69" s="92">
        <f>$B69      +$C69      +$D69</f>
        <v>182445000</v>
      </c>
      <c r="F69" s="93">
        <v>182445000</v>
      </c>
      <c r="G69" s="94">
        <v>145688000</v>
      </c>
      <c r="H69" s="93">
        <v>34737000</v>
      </c>
      <c r="I69" s="94">
        <v>3634697</v>
      </c>
      <c r="J69" s="93">
        <v>51637000</v>
      </c>
      <c r="K69" s="94">
        <v>31482637</v>
      </c>
      <c r="L69" s="93"/>
      <c r="M69" s="94"/>
      <c r="N69" s="93"/>
      <c r="O69" s="94"/>
      <c r="P69" s="93">
        <f>$H69      +$J69      +$L69      +$N69</f>
        <v>86374000</v>
      </c>
      <c r="Q69" s="94">
        <f>$I69      +$K69      +$M69      +$O69</f>
        <v>35117334</v>
      </c>
      <c r="R69" s="48">
        <f>IF(($H69      =0),0,((($J69      -$H69      )/$H69      )*100))</f>
        <v>48.651294009269655</v>
      </c>
      <c r="S69" s="49">
        <f>IF(($I69      =0),0,((($K69      -$I69      )/$I69      )*100))</f>
        <v>766.16950463821331</v>
      </c>
      <c r="T69" s="48">
        <f>IF(($E69      =0),0,(($P69      /$E69      )*100))</f>
        <v>47.342486776836857</v>
      </c>
      <c r="U69" s="50">
        <f>IF(($E69      =0),0,(($Q69      /$E69      )*100))</f>
        <v>19.248175614568773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182445000</v>
      </c>
      <c r="C70" s="101">
        <f>C69</f>
        <v>0</v>
      </c>
      <c r="D70" s="101"/>
      <c r="E70" s="101">
        <f>$B70      +$C70      +$D70</f>
        <v>182445000</v>
      </c>
      <c r="F70" s="102">
        <f t="shared" ref="F70:O70" si="44">F69</f>
        <v>182445000</v>
      </c>
      <c r="G70" s="103">
        <f t="shared" si="44"/>
        <v>145688000</v>
      </c>
      <c r="H70" s="102">
        <f t="shared" si="44"/>
        <v>34737000</v>
      </c>
      <c r="I70" s="103">
        <f t="shared" si="44"/>
        <v>3634697</v>
      </c>
      <c r="J70" s="102">
        <f t="shared" si="44"/>
        <v>51637000</v>
      </c>
      <c r="K70" s="103">
        <f t="shared" si="44"/>
        <v>31482637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86374000</v>
      </c>
      <c r="Q70" s="103">
        <f>$I70      +$K70      +$M70      +$O70</f>
        <v>35117334</v>
      </c>
      <c r="R70" s="57">
        <f>IF(($H70      =0),0,((($J70      -$H70      )/$H70      )*100))</f>
        <v>48.651294009269655</v>
      </c>
      <c r="S70" s="58">
        <f>IF(($I70      =0),0,((($K70      -$I70      )/$I70      )*100))</f>
        <v>766.16950463821331</v>
      </c>
      <c r="T70" s="57">
        <f>IF($E70   =0,0,($P70   /$E70   )*100)</f>
        <v>47.342486776836857</v>
      </c>
      <c r="U70" s="59">
        <f>IF($E70   =0,0,($Q70   /$E70 )*100)</f>
        <v>19.248175614568773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182445000</v>
      </c>
      <c r="C71" s="104">
        <f>C69</f>
        <v>0</v>
      </c>
      <c r="D71" s="104"/>
      <c r="E71" s="104">
        <f>$B71      +$C71      +$D71</f>
        <v>182445000</v>
      </c>
      <c r="F71" s="105">
        <f t="shared" ref="F71:O71" si="45">F69</f>
        <v>182445000</v>
      </c>
      <c r="G71" s="106">
        <f t="shared" si="45"/>
        <v>145688000</v>
      </c>
      <c r="H71" s="105">
        <f t="shared" si="45"/>
        <v>34737000</v>
      </c>
      <c r="I71" s="106">
        <f t="shared" si="45"/>
        <v>3634697</v>
      </c>
      <c r="J71" s="105">
        <f t="shared" si="45"/>
        <v>51637000</v>
      </c>
      <c r="K71" s="106">
        <f t="shared" si="45"/>
        <v>31482637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86374000</v>
      </c>
      <c r="Q71" s="106">
        <f>$I71      +$K71      +$M71      +$O71</f>
        <v>35117334</v>
      </c>
      <c r="R71" s="61">
        <f>IF(($H71      =0),0,((($J71      -$H71      )/$H71      )*100))</f>
        <v>48.651294009269655</v>
      </c>
      <c r="S71" s="62">
        <f>IF(($I71      =0),0,((($K71      -$I71      )/$I71      )*100))</f>
        <v>766.16950463821331</v>
      </c>
      <c r="T71" s="61">
        <f>IF($E71   =0,0,($P71   /$E71   )*100)</f>
        <v>47.342486776836857</v>
      </c>
      <c r="U71" s="65">
        <f>IF($E71   =0,0,($Q71   /$E71   )*100)</f>
        <v>19.248175614568773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373045000</v>
      </c>
      <c r="C72" s="104">
        <f>SUM(C9:C15,C18:C23,C26:C29,C32,C35:C39,C42:C52,C55:C58,C61:C65,C69)</f>
        <v>0</v>
      </c>
      <c r="D72" s="104"/>
      <c r="E72" s="104">
        <f>$B72      +$C72      +$D72</f>
        <v>373045000</v>
      </c>
      <c r="F72" s="105">
        <f t="shared" ref="F72:O72" si="46">SUM(F9:F15,F18:F23,F26:F29,F32,F35:F39,F42:F52,F55:F58,F61:F65,F69)</f>
        <v>373045000</v>
      </c>
      <c r="G72" s="106">
        <f t="shared" si="46"/>
        <v>199400000</v>
      </c>
      <c r="H72" s="105">
        <f t="shared" si="46"/>
        <v>54277000</v>
      </c>
      <c r="I72" s="106">
        <f t="shared" si="46"/>
        <v>15406812</v>
      </c>
      <c r="J72" s="105">
        <f t="shared" si="46"/>
        <v>52496000</v>
      </c>
      <c r="K72" s="106">
        <f t="shared" si="46"/>
        <v>35675833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106773000</v>
      </c>
      <c r="Q72" s="106">
        <f>$I72      +$K72      +$M72      +$O72</f>
        <v>51082645</v>
      </c>
      <c r="R72" s="61">
        <f>IF(($H72      =0),0,((($J72      -$H72      )/$H72      )*100))</f>
        <v>-3.2813162112865486</v>
      </c>
      <c r="S72" s="62">
        <f>IF(($I72      =0),0,((($K72      -$I72      )/$I72      )*100))</f>
        <v>131.55882605694157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43.266998140021151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20.699921386514948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zxCNyCDuNnshJ0Qey2kcFh5+02j/4RxrECpB50MNXB+no1enzh1+d0Q9we/P3hrY868leAnNE5jDY5qA7MGSQ==" saltValue="rpuuKRfNGqeEJe3N6Aldw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222000</v>
      </c>
      <c r="K10" s="94"/>
      <c r="L10" s="93"/>
      <c r="M10" s="94"/>
      <c r="N10" s="93"/>
      <c r="O10" s="94"/>
      <c r="P10" s="93">
        <f t="shared" ref="P10:P16" si="1">$H10      +$J10      +$L10      +$N10</f>
        <v>222000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7.161290322580645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222000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7.161290322580645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1180000</v>
      </c>
      <c r="C32" s="92">
        <v>0</v>
      </c>
      <c r="D32" s="92"/>
      <c r="E32" s="92">
        <f>$B32      +$C32      +$D32</f>
        <v>1180000</v>
      </c>
      <c r="F32" s="93">
        <v>1180000</v>
      </c>
      <c r="G32" s="94">
        <v>826000</v>
      </c>
      <c r="H32" s="93">
        <v>303000</v>
      </c>
      <c r="I32" s="94"/>
      <c r="J32" s="93">
        <v>95000</v>
      </c>
      <c r="K32" s="94"/>
      <c r="L32" s="93"/>
      <c r="M32" s="94"/>
      <c r="N32" s="93"/>
      <c r="O32" s="94"/>
      <c r="P32" s="93">
        <f>$H32      +$J32      +$L32      +$N32</f>
        <v>398000</v>
      </c>
      <c r="Q32" s="94">
        <f>$I32      +$K32      +$M32      +$O32</f>
        <v>0</v>
      </c>
      <c r="R32" s="48">
        <f>IF(($H32      =0),0,((($J32      -$H32      )/$H32      )*100))</f>
        <v>-68.646864686468646</v>
      </c>
      <c r="S32" s="49">
        <f>IF(($I32      =0),0,((($K32      -$I32      )/$I32      )*100))</f>
        <v>0</v>
      </c>
      <c r="T32" s="48">
        <f>IF(($E32      =0),0,(($P32      /$E32      )*100))</f>
        <v>33.728813559322035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1180000</v>
      </c>
      <c r="C33" s="95">
        <f>C32</f>
        <v>0</v>
      </c>
      <c r="D33" s="95"/>
      <c r="E33" s="95">
        <f>$B33      +$C33      +$D33</f>
        <v>1180000</v>
      </c>
      <c r="F33" s="96">
        <f t="shared" ref="F33:O33" si="17">F32</f>
        <v>1180000</v>
      </c>
      <c r="G33" s="97">
        <f t="shared" si="17"/>
        <v>826000</v>
      </c>
      <c r="H33" s="96">
        <f t="shared" si="17"/>
        <v>303000</v>
      </c>
      <c r="I33" s="97">
        <f t="shared" si="17"/>
        <v>0</v>
      </c>
      <c r="J33" s="96">
        <f t="shared" si="17"/>
        <v>95000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398000</v>
      </c>
      <c r="Q33" s="97">
        <f>$I33      +$K33      +$M33      +$O33</f>
        <v>0</v>
      </c>
      <c r="R33" s="52">
        <f>IF(($H33      =0),0,((($J33      -$H33      )/$H33      )*100))</f>
        <v>-68.646864686468646</v>
      </c>
      <c r="S33" s="53">
        <f>IF(($I33      =0),0,((($K33      -$I33      )/$I33      )*100))</f>
        <v>0</v>
      </c>
      <c r="T33" s="52">
        <f>IF($E33   =0,0,($P33   /$E33   )*100)</f>
        <v>33.728813559322035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8500000</v>
      </c>
      <c r="C35" s="92">
        <v>0</v>
      </c>
      <c r="D35" s="92"/>
      <c r="E35" s="92">
        <f t="shared" ref="E35:E40" si="18">$B35      +$C35      +$D35</f>
        <v>8500000</v>
      </c>
      <c r="F35" s="93">
        <v>8500000</v>
      </c>
      <c r="G35" s="94">
        <v>3000000</v>
      </c>
      <c r="H35" s="93"/>
      <c r="I35" s="94">
        <v>425109</v>
      </c>
      <c r="J35" s="93">
        <v>2597000</v>
      </c>
      <c r="K35" s="94">
        <v>622116</v>
      </c>
      <c r="L35" s="93"/>
      <c r="M35" s="94"/>
      <c r="N35" s="93"/>
      <c r="O35" s="94"/>
      <c r="P35" s="93">
        <f t="shared" ref="P35:P40" si="19">$H35      +$J35      +$L35      +$N35</f>
        <v>2597000</v>
      </c>
      <c r="Q35" s="94">
        <f t="shared" ref="Q35:Q40" si="20">$I35      +$K35      +$M35      +$O35</f>
        <v>1047225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46.342702695073498</v>
      </c>
      <c r="T35" s="48">
        <f t="shared" ref="T35:T39" si="23">IF(($E35      =0),0,(($P35      /$E35      )*100))</f>
        <v>30.55294117647059</v>
      </c>
      <c r="U35" s="50">
        <f t="shared" ref="U35:U39" si="24">IF(($E35      =0),0,(($Q35      /$E35      )*100))</f>
        <v>12.320294117647059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8159000</v>
      </c>
      <c r="C36" s="92">
        <v>0</v>
      </c>
      <c r="D36" s="92"/>
      <c r="E36" s="92">
        <f t="shared" si="18"/>
        <v>8159000</v>
      </c>
      <c r="F36" s="93">
        <v>8159000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16659000</v>
      </c>
      <c r="C40" s="95">
        <f>SUM(C35:C39)</f>
        <v>0</v>
      </c>
      <c r="D40" s="95"/>
      <c r="E40" s="95">
        <f t="shared" si="18"/>
        <v>16659000</v>
      </c>
      <c r="F40" s="96">
        <f t="shared" ref="F40:O40" si="25">SUM(F35:F39)</f>
        <v>16659000</v>
      </c>
      <c r="G40" s="97">
        <f t="shared" si="25"/>
        <v>3000000</v>
      </c>
      <c r="H40" s="96">
        <f t="shared" si="25"/>
        <v>0</v>
      </c>
      <c r="I40" s="97">
        <f t="shared" si="25"/>
        <v>425109</v>
      </c>
      <c r="J40" s="96">
        <f t="shared" si="25"/>
        <v>2597000</v>
      </c>
      <c r="K40" s="97">
        <f t="shared" si="25"/>
        <v>622116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2597000</v>
      </c>
      <c r="Q40" s="97">
        <f t="shared" si="20"/>
        <v>1047225</v>
      </c>
      <c r="R40" s="52">
        <f t="shared" si="21"/>
        <v>0</v>
      </c>
      <c r="S40" s="53">
        <f t="shared" si="22"/>
        <v>46.342702695073498</v>
      </c>
      <c r="T40" s="52">
        <f>IF((+$E35+$E38) =0,0,(P40   /(+$E35+$E38) )*100)</f>
        <v>30.55294117647059</v>
      </c>
      <c r="U40" s="54">
        <f>IF((+$E35+$E38) =0,0,(Q40   /(+$E35+$E38) )*100)</f>
        <v>12.320294117647059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5000000</v>
      </c>
      <c r="C43" s="92">
        <v>0</v>
      </c>
      <c r="D43" s="92"/>
      <c r="E43" s="92">
        <f t="shared" si="26"/>
        <v>5000000</v>
      </c>
      <c r="F43" s="93">
        <v>5000000</v>
      </c>
      <c r="G43" s="94">
        <v>5000000</v>
      </c>
      <c r="H43" s="93"/>
      <c r="I43" s="94"/>
      <c r="J43" s="93">
        <v>3324000</v>
      </c>
      <c r="K43" s="94"/>
      <c r="L43" s="93"/>
      <c r="M43" s="94"/>
      <c r="N43" s="93"/>
      <c r="O43" s="94"/>
      <c r="P43" s="93">
        <f t="shared" si="27"/>
        <v>3324000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66.47999999999999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22260000</v>
      </c>
      <c r="C51" s="92">
        <v>0</v>
      </c>
      <c r="D51" s="92"/>
      <c r="E51" s="92">
        <f t="shared" si="26"/>
        <v>22260000</v>
      </c>
      <c r="F51" s="93">
        <v>22260000</v>
      </c>
      <c r="G51" s="94">
        <v>17140000</v>
      </c>
      <c r="H51" s="93">
        <v>2789000</v>
      </c>
      <c r="I51" s="94"/>
      <c r="J51" s="93">
        <v>2978000</v>
      </c>
      <c r="K51" s="94"/>
      <c r="L51" s="93"/>
      <c r="M51" s="94"/>
      <c r="N51" s="93"/>
      <c r="O51" s="94"/>
      <c r="P51" s="93">
        <f t="shared" si="27"/>
        <v>5767000</v>
      </c>
      <c r="Q51" s="94">
        <f t="shared" si="28"/>
        <v>0</v>
      </c>
      <c r="R51" s="48">
        <f t="shared" si="29"/>
        <v>6.7766224453209043</v>
      </c>
      <c r="S51" s="49">
        <f t="shared" si="30"/>
        <v>0</v>
      </c>
      <c r="T51" s="48">
        <f t="shared" si="31"/>
        <v>25.907457322551664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27260000</v>
      </c>
      <c r="C53" s="95">
        <f>SUM(C42:C52)</f>
        <v>0</v>
      </c>
      <c r="D53" s="95"/>
      <c r="E53" s="95">
        <f t="shared" si="26"/>
        <v>27260000</v>
      </c>
      <c r="F53" s="96">
        <f t="shared" ref="F53:O53" si="33">SUM(F42:F52)</f>
        <v>27260000</v>
      </c>
      <c r="G53" s="97">
        <f t="shared" si="33"/>
        <v>22140000</v>
      </c>
      <c r="H53" s="96">
        <f t="shared" si="33"/>
        <v>2789000</v>
      </c>
      <c r="I53" s="97">
        <f t="shared" si="33"/>
        <v>0</v>
      </c>
      <c r="J53" s="96">
        <f t="shared" si="33"/>
        <v>6302000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9091000</v>
      </c>
      <c r="Q53" s="97">
        <f t="shared" si="28"/>
        <v>0</v>
      </c>
      <c r="R53" s="52">
        <f t="shared" si="29"/>
        <v>125.9591251344568</v>
      </c>
      <c r="S53" s="53">
        <f t="shared" si="30"/>
        <v>0</v>
      </c>
      <c r="T53" s="52">
        <f>IF((+$E43+$E45+$E47+$E48+$E51) =0,0,(P53   /(+$E43+$E45+$E47+$E48+$E51) )*100)</f>
        <v>33.349229640498898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48199000</v>
      </c>
      <c r="C67" s="104">
        <f>SUM(C9:C15,C18:C23,C26:C29,C32,C35:C39,C42:C52,C55:C58,C61:C65)</f>
        <v>0</v>
      </c>
      <c r="D67" s="104"/>
      <c r="E67" s="104">
        <f t="shared" si="35"/>
        <v>48199000</v>
      </c>
      <c r="F67" s="105">
        <f t="shared" ref="F67:O67" si="43">SUM(F9:F15,F18:F23,F26:F29,F32,F35:F39,F42:F52,F55:F58,F61:F65)</f>
        <v>48199000</v>
      </c>
      <c r="G67" s="106">
        <f t="shared" si="43"/>
        <v>29066000</v>
      </c>
      <c r="H67" s="105">
        <f t="shared" si="43"/>
        <v>3092000</v>
      </c>
      <c r="I67" s="106">
        <f t="shared" si="43"/>
        <v>425109</v>
      </c>
      <c r="J67" s="105">
        <f t="shared" si="43"/>
        <v>9216000</v>
      </c>
      <c r="K67" s="106">
        <f t="shared" si="43"/>
        <v>622116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12308000</v>
      </c>
      <c r="Q67" s="106">
        <f t="shared" si="37"/>
        <v>1047225</v>
      </c>
      <c r="R67" s="61">
        <f t="shared" si="38"/>
        <v>198.05950840879689</v>
      </c>
      <c r="S67" s="62">
        <f t="shared" si="39"/>
        <v>46.342702695073498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30.739260739260736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2.615447052947053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22033000</v>
      </c>
      <c r="C69" s="92">
        <v>0</v>
      </c>
      <c r="D69" s="92"/>
      <c r="E69" s="92">
        <f>$B69      +$C69      +$D69</f>
        <v>22033000</v>
      </c>
      <c r="F69" s="93">
        <v>22033000</v>
      </c>
      <c r="G69" s="94">
        <v>16485000</v>
      </c>
      <c r="H69" s="93">
        <v>984000</v>
      </c>
      <c r="I69" s="94"/>
      <c r="J69" s="93">
        <v>6105000</v>
      </c>
      <c r="K69" s="94"/>
      <c r="L69" s="93"/>
      <c r="M69" s="94"/>
      <c r="N69" s="93"/>
      <c r="O69" s="94"/>
      <c r="P69" s="93">
        <f>$H69      +$J69      +$L69      +$N69</f>
        <v>7089000</v>
      </c>
      <c r="Q69" s="94">
        <f>$I69      +$K69      +$M69      +$O69</f>
        <v>0</v>
      </c>
      <c r="R69" s="48">
        <f>IF(($H69      =0),0,((($J69      -$H69      )/$H69      )*100))</f>
        <v>520.42682926829264</v>
      </c>
      <c r="S69" s="49">
        <f>IF(($I69      =0),0,((($K69      -$I69      )/$I69      )*100))</f>
        <v>0</v>
      </c>
      <c r="T69" s="48">
        <f>IF(($E69      =0),0,(($P69      /$E69      )*100))</f>
        <v>32.174465574365726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22033000</v>
      </c>
      <c r="C70" s="101">
        <f>C69</f>
        <v>0</v>
      </c>
      <c r="D70" s="101"/>
      <c r="E70" s="101">
        <f>$B70      +$C70      +$D70</f>
        <v>22033000</v>
      </c>
      <c r="F70" s="102">
        <f t="shared" ref="F70:O70" si="44">F69</f>
        <v>22033000</v>
      </c>
      <c r="G70" s="103">
        <f t="shared" si="44"/>
        <v>16485000</v>
      </c>
      <c r="H70" s="102">
        <f t="shared" si="44"/>
        <v>984000</v>
      </c>
      <c r="I70" s="103">
        <f t="shared" si="44"/>
        <v>0</v>
      </c>
      <c r="J70" s="102">
        <f t="shared" si="44"/>
        <v>6105000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7089000</v>
      </c>
      <c r="Q70" s="103">
        <f>$I70      +$K70      +$M70      +$O70</f>
        <v>0</v>
      </c>
      <c r="R70" s="57">
        <f>IF(($H70      =0),0,((($J70      -$H70      )/$H70      )*100))</f>
        <v>520.42682926829264</v>
      </c>
      <c r="S70" s="58">
        <f>IF(($I70      =0),0,((($K70      -$I70      )/$I70      )*100))</f>
        <v>0</v>
      </c>
      <c r="T70" s="57">
        <f>IF($E70   =0,0,($P70   /$E70   )*100)</f>
        <v>32.174465574365726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22033000</v>
      </c>
      <c r="C71" s="104">
        <f>C69</f>
        <v>0</v>
      </c>
      <c r="D71" s="104"/>
      <c r="E71" s="104">
        <f>$B71      +$C71      +$D71</f>
        <v>22033000</v>
      </c>
      <c r="F71" s="105">
        <f t="shared" ref="F71:O71" si="45">F69</f>
        <v>22033000</v>
      </c>
      <c r="G71" s="106">
        <f t="shared" si="45"/>
        <v>16485000</v>
      </c>
      <c r="H71" s="105">
        <f t="shared" si="45"/>
        <v>984000</v>
      </c>
      <c r="I71" s="106">
        <f t="shared" si="45"/>
        <v>0</v>
      </c>
      <c r="J71" s="105">
        <f t="shared" si="45"/>
        <v>6105000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7089000</v>
      </c>
      <c r="Q71" s="106">
        <f>$I71      +$K71      +$M71      +$O71</f>
        <v>0</v>
      </c>
      <c r="R71" s="61">
        <f>IF(($H71      =0),0,((($J71      -$H71      )/$H71      )*100))</f>
        <v>520.42682926829264</v>
      </c>
      <c r="S71" s="62">
        <f>IF(($I71      =0),0,((($K71      -$I71      )/$I71      )*100))</f>
        <v>0</v>
      </c>
      <c r="T71" s="61">
        <f>IF($E71   =0,0,($P71   /$E71   )*100)</f>
        <v>32.174465574365726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70232000</v>
      </c>
      <c r="C72" s="104">
        <f>SUM(C9:C15,C18:C23,C26:C29,C32,C35:C39,C42:C52,C55:C58,C61:C65,C69)</f>
        <v>0</v>
      </c>
      <c r="D72" s="104"/>
      <c r="E72" s="104">
        <f>$B72      +$C72      +$D72</f>
        <v>70232000</v>
      </c>
      <c r="F72" s="105">
        <f t="shared" ref="F72:O72" si="46">SUM(F9:F15,F18:F23,F26:F29,F32,F35:F39,F42:F52,F55:F58,F61:F65,F69)</f>
        <v>70232000</v>
      </c>
      <c r="G72" s="106">
        <f t="shared" si="46"/>
        <v>45551000</v>
      </c>
      <c r="H72" s="105">
        <f t="shared" si="46"/>
        <v>4076000</v>
      </c>
      <c r="I72" s="106">
        <f t="shared" si="46"/>
        <v>425109</v>
      </c>
      <c r="J72" s="105">
        <f t="shared" si="46"/>
        <v>15321000</v>
      </c>
      <c r="K72" s="106">
        <f t="shared" si="46"/>
        <v>622116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19397000</v>
      </c>
      <c r="Q72" s="106">
        <f>$I72      +$K72      +$M72      +$O72</f>
        <v>1047225</v>
      </c>
      <c r="R72" s="61">
        <f>IF(($H72      =0),0,((($J72      -$H72      )/$H72      )*100))</f>
        <v>275.88321884200195</v>
      </c>
      <c r="S72" s="62">
        <f>IF(($I72      =0),0,((($K72      -$I72      )/$I72      )*100))</f>
        <v>46.342702695073498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31.248691057303496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1.6870861727321058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6SxBf+ttrMNzoAVOo1Eimf3E0G4n5+aIgUBPeWh7VCH/ZCnfl1bMDxnF1XORP0Yt61C1sZFP33gKh5pqNpdmCw==" saltValue="CiNt3nX/kJSfEmscFm8gS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540000</v>
      </c>
      <c r="I10" s="94">
        <v>400000</v>
      </c>
      <c r="J10" s="93">
        <v>2253000</v>
      </c>
      <c r="K10" s="94"/>
      <c r="L10" s="93"/>
      <c r="M10" s="94"/>
      <c r="N10" s="93"/>
      <c r="O10" s="94"/>
      <c r="P10" s="93">
        <f t="shared" ref="P10:P16" si="1">$H10      +$J10      +$L10      +$N10</f>
        <v>2793000</v>
      </c>
      <c r="Q10" s="94">
        <f t="shared" ref="Q10:Q16" si="2">$I10      +$K10      +$M10      +$O10</f>
        <v>400000</v>
      </c>
      <c r="R10" s="48">
        <f t="shared" ref="R10:R16" si="3">IF(($H10      =0),0,((($J10      -$H10      )/$H10      )*100))</f>
        <v>317.22222222222223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90.096774193548384</v>
      </c>
      <c r="U10" s="50">
        <f t="shared" ref="U10:U15" si="6">IF(($E10      =0),0,(($Q10      /$E10      )*100))</f>
        <v>12.903225806451612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540000</v>
      </c>
      <c r="I16" s="97">
        <f t="shared" si="7"/>
        <v>400000</v>
      </c>
      <c r="J16" s="96">
        <f t="shared" si="7"/>
        <v>2253000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2793000</v>
      </c>
      <c r="Q16" s="97">
        <f t="shared" si="2"/>
        <v>400000</v>
      </c>
      <c r="R16" s="52">
        <f t="shared" si="3"/>
        <v>317.22222222222223</v>
      </c>
      <c r="S16" s="53">
        <f t="shared" si="4"/>
        <v>-100</v>
      </c>
      <c r="T16" s="52">
        <f>IF((SUM($E9:$E13)+$E15)=0,0,(P16/(SUM($E9:$E13)+$E15)*100))</f>
        <v>90.096774193548384</v>
      </c>
      <c r="U16" s="54">
        <f>IF((SUM($E9:$E13)+$E15)=0,0,(Q16/(SUM($E9:$E13)+$E15)*100))</f>
        <v>12.903225806451612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1134000</v>
      </c>
      <c r="C32" s="92">
        <v>0</v>
      </c>
      <c r="D32" s="92"/>
      <c r="E32" s="92">
        <f>$B32      +$C32      +$D32</f>
        <v>1134000</v>
      </c>
      <c r="F32" s="93">
        <v>1134000</v>
      </c>
      <c r="G32" s="94">
        <v>794000</v>
      </c>
      <c r="H32" s="93"/>
      <c r="I32" s="94"/>
      <c r="J32" s="93">
        <v>411000</v>
      </c>
      <c r="K32" s="94"/>
      <c r="L32" s="93"/>
      <c r="M32" s="94"/>
      <c r="N32" s="93"/>
      <c r="O32" s="94"/>
      <c r="P32" s="93">
        <f>$H32      +$J32      +$L32      +$N32</f>
        <v>411000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36.243386243386247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1134000</v>
      </c>
      <c r="C33" s="95">
        <f>C32</f>
        <v>0</v>
      </c>
      <c r="D33" s="95"/>
      <c r="E33" s="95">
        <f>$B33      +$C33      +$D33</f>
        <v>1134000</v>
      </c>
      <c r="F33" s="96">
        <f t="shared" ref="F33:O33" si="17">F32</f>
        <v>1134000</v>
      </c>
      <c r="G33" s="97">
        <f t="shared" si="17"/>
        <v>794000</v>
      </c>
      <c r="H33" s="96">
        <f t="shared" si="17"/>
        <v>0</v>
      </c>
      <c r="I33" s="97">
        <f t="shared" si="17"/>
        <v>0</v>
      </c>
      <c r="J33" s="96">
        <f t="shared" si="17"/>
        <v>411000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411000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36.243386243386247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4030000</v>
      </c>
      <c r="C36" s="92">
        <v>0</v>
      </c>
      <c r="D36" s="92"/>
      <c r="E36" s="92">
        <f t="shared" si="18"/>
        <v>4030000</v>
      </c>
      <c r="F36" s="93">
        <v>4030000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4030000</v>
      </c>
      <c r="C40" s="95">
        <f>SUM(C35:C39)</f>
        <v>0</v>
      </c>
      <c r="D40" s="95"/>
      <c r="E40" s="95">
        <f t="shared" si="18"/>
        <v>4030000</v>
      </c>
      <c r="F40" s="96">
        <f t="shared" ref="F40:O40" si="25">SUM(F35:F39)</f>
        <v>4030000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14000000</v>
      </c>
      <c r="C44" s="92">
        <v>0</v>
      </c>
      <c r="D44" s="92"/>
      <c r="E44" s="92">
        <f t="shared" si="26"/>
        <v>14000000</v>
      </c>
      <c r="F44" s="93">
        <v>14000000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2047000</v>
      </c>
      <c r="I51" s="94">
        <v>858861</v>
      </c>
      <c r="J51" s="93">
        <v>2197000</v>
      </c>
      <c r="K51" s="94"/>
      <c r="L51" s="93"/>
      <c r="M51" s="94"/>
      <c r="N51" s="93"/>
      <c r="O51" s="94"/>
      <c r="P51" s="93">
        <f t="shared" si="27"/>
        <v>4244000</v>
      </c>
      <c r="Q51" s="94">
        <f t="shared" si="28"/>
        <v>858861</v>
      </c>
      <c r="R51" s="48">
        <f t="shared" si="29"/>
        <v>7.3277967757694187</v>
      </c>
      <c r="S51" s="49">
        <f t="shared" si="30"/>
        <v>-100</v>
      </c>
      <c r="T51" s="48">
        <f t="shared" si="31"/>
        <v>28.293333333333333</v>
      </c>
      <c r="U51" s="50">
        <f t="shared" si="32"/>
        <v>5.7257400000000001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15000000</v>
      </c>
      <c r="H53" s="96">
        <f t="shared" si="33"/>
        <v>2047000</v>
      </c>
      <c r="I53" s="97">
        <f t="shared" si="33"/>
        <v>858861</v>
      </c>
      <c r="J53" s="96">
        <f t="shared" si="33"/>
        <v>2197000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4244000</v>
      </c>
      <c r="Q53" s="97">
        <f t="shared" si="28"/>
        <v>858861</v>
      </c>
      <c r="R53" s="52">
        <f t="shared" si="29"/>
        <v>7.3277967757694187</v>
      </c>
      <c r="S53" s="53">
        <f t="shared" si="30"/>
        <v>-100</v>
      </c>
      <c r="T53" s="52">
        <f>IF((+$E43+$E45+$E47+$E48+$E51) =0,0,(P53   /(+$E43+$E45+$E47+$E48+$E51) )*100)</f>
        <v>28.293333333333333</v>
      </c>
      <c r="U53" s="54">
        <f>IF((+$E43+$E45+$E47+$E48+$E51) =0,0,(Q53   /(+$E43+$E45+$E47+$E48+$E51) )*100)</f>
        <v>5.7257400000000001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37264000</v>
      </c>
      <c r="C67" s="104">
        <f>SUM(C9:C15,C18:C23,C26:C29,C32,C35:C39,C42:C52,C55:C58,C61:C65)</f>
        <v>0</v>
      </c>
      <c r="D67" s="104"/>
      <c r="E67" s="104">
        <f t="shared" si="35"/>
        <v>37264000</v>
      </c>
      <c r="F67" s="105">
        <f t="shared" ref="F67:O67" si="43">SUM(F9:F15,F18:F23,F26:F29,F32,F35:F39,F42:F52,F55:F58,F61:F65)</f>
        <v>37264000</v>
      </c>
      <c r="G67" s="106">
        <f t="shared" si="43"/>
        <v>18894000</v>
      </c>
      <c r="H67" s="105">
        <f t="shared" si="43"/>
        <v>2587000</v>
      </c>
      <c r="I67" s="106">
        <f t="shared" si="43"/>
        <v>1258861</v>
      </c>
      <c r="J67" s="105">
        <f t="shared" si="43"/>
        <v>4861000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7448000</v>
      </c>
      <c r="Q67" s="106">
        <f t="shared" si="37"/>
        <v>1258861</v>
      </c>
      <c r="R67" s="61">
        <f t="shared" si="38"/>
        <v>87.901043679938155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38.723094520120618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6.5449776437558489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20889000</v>
      </c>
      <c r="C69" s="92">
        <v>0</v>
      </c>
      <c r="D69" s="92"/>
      <c r="E69" s="92">
        <f>$B69      +$C69      +$D69</f>
        <v>20889000</v>
      </c>
      <c r="F69" s="93">
        <v>20889000</v>
      </c>
      <c r="G69" s="94">
        <v>14772000</v>
      </c>
      <c r="H69" s="93">
        <v>3314000</v>
      </c>
      <c r="I69" s="94"/>
      <c r="J69" s="93">
        <v>6204000</v>
      </c>
      <c r="K69" s="94"/>
      <c r="L69" s="93"/>
      <c r="M69" s="94"/>
      <c r="N69" s="93"/>
      <c r="O69" s="94"/>
      <c r="P69" s="93">
        <f>$H69      +$J69      +$L69      +$N69</f>
        <v>9518000</v>
      </c>
      <c r="Q69" s="94">
        <f>$I69      +$K69      +$M69      +$O69</f>
        <v>0</v>
      </c>
      <c r="R69" s="48">
        <f>IF(($H69      =0),0,((($J69      -$H69      )/$H69      )*100))</f>
        <v>87.20579360289679</v>
      </c>
      <c r="S69" s="49">
        <f>IF(($I69      =0),0,((($K69      -$I69      )/$I69      )*100))</f>
        <v>0</v>
      </c>
      <c r="T69" s="48">
        <f>IF(($E69      =0),0,(($P69      /$E69      )*100))</f>
        <v>45.56465125185504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20889000</v>
      </c>
      <c r="C70" s="101">
        <f>C69</f>
        <v>0</v>
      </c>
      <c r="D70" s="101"/>
      <c r="E70" s="101">
        <f>$B70      +$C70      +$D70</f>
        <v>20889000</v>
      </c>
      <c r="F70" s="102">
        <f t="shared" ref="F70:O70" si="44">F69</f>
        <v>20889000</v>
      </c>
      <c r="G70" s="103">
        <f t="shared" si="44"/>
        <v>14772000</v>
      </c>
      <c r="H70" s="102">
        <f t="shared" si="44"/>
        <v>3314000</v>
      </c>
      <c r="I70" s="103">
        <f t="shared" si="44"/>
        <v>0</v>
      </c>
      <c r="J70" s="102">
        <f t="shared" si="44"/>
        <v>6204000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9518000</v>
      </c>
      <c r="Q70" s="103">
        <f>$I70      +$K70      +$M70      +$O70</f>
        <v>0</v>
      </c>
      <c r="R70" s="57">
        <f>IF(($H70      =0),0,((($J70      -$H70      )/$H70      )*100))</f>
        <v>87.20579360289679</v>
      </c>
      <c r="S70" s="58">
        <f>IF(($I70      =0),0,((($K70      -$I70      )/$I70      )*100))</f>
        <v>0</v>
      </c>
      <c r="T70" s="57">
        <f>IF($E70   =0,0,($P70   /$E70   )*100)</f>
        <v>45.56465125185504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20889000</v>
      </c>
      <c r="C71" s="104">
        <f>C69</f>
        <v>0</v>
      </c>
      <c r="D71" s="104"/>
      <c r="E71" s="104">
        <f>$B71      +$C71      +$D71</f>
        <v>20889000</v>
      </c>
      <c r="F71" s="105">
        <f t="shared" ref="F71:O71" si="45">F69</f>
        <v>20889000</v>
      </c>
      <c r="G71" s="106">
        <f t="shared" si="45"/>
        <v>14772000</v>
      </c>
      <c r="H71" s="105">
        <f t="shared" si="45"/>
        <v>3314000</v>
      </c>
      <c r="I71" s="106">
        <f t="shared" si="45"/>
        <v>0</v>
      </c>
      <c r="J71" s="105">
        <f t="shared" si="45"/>
        <v>6204000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9518000</v>
      </c>
      <c r="Q71" s="106">
        <f>$I71      +$K71      +$M71      +$O71</f>
        <v>0</v>
      </c>
      <c r="R71" s="61">
        <f>IF(($H71      =0),0,((($J71      -$H71      )/$H71      )*100))</f>
        <v>87.20579360289679</v>
      </c>
      <c r="S71" s="62">
        <f>IF(($I71      =0),0,((($K71      -$I71      )/$I71      )*100))</f>
        <v>0</v>
      </c>
      <c r="T71" s="61">
        <f>IF($E71   =0,0,($P71   /$E71   )*100)</f>
        <v>45.56465125185504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58153000</v>
      </c>
      <c r="C72" s="104">
        <f>SUM(C9:C15,C18:C23,C26:C29,C32,C35:C39,C42:C52,C55:C58,C61:C65,C69)</f>
        <v>0</v>
      </c>
      <c r="D72" s="104"/>
      <c r="E72" s="104">
        <f>$B72      +$C72      +$D72</f>
        <v>58153000</v>
      </c>
      <c r="F72" s="105">
        <f t="shared" ref="F72:O72" si="46">SUM(F9:F15,F18:F23,F26:F29,F32,F35:F39,F42:F52,F55:F58,F61:F65,F69)</f>
        <v>58153000</v>
      </c>
      <c r="G72" s="106">
        <f t="shared" si="46"/>
        <v>33666000</v>
      </c>
      <c r="H72" s="105">
        <f t="shared" si="46"/>
        <v>5901000</v>
      </c>
      <c r="I72" s="106">
        <f t="shared" si="46"/>
        <v>1258861</v>
      </c>
      <c r="J72" s="105">
        <f t="shared" si="46"/>
        <v>11065000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16966000</v>
      </c>
      <c r="Q72" s="106">
        <f>$I72      +$K72      +$M72      +$O72</f>
        <v>1258861</v>
      </c>
      <c r="R72" s="61">
        <f>IF(($H72      =0),0,((($J72      -$H72      )/$H72      )*100))</f>
        <v>87.51059142518217</v>
      </c>
      <c r="S72" s="62">
        <f>IF(($I72      =0),0,((($K72      -$I72      )/$I72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42.284973705854497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3.1375046731301244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1lMvCpmyiD9XKE97l9gJvHQsv+YUUJGaX8azYsSSj07FKs+AT9FmIBi/HBGsoxl0x6mpkw8b9dtQkHXF6xtAIg==" saltValue="6xB4W85IXMl/A7+omyuNN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530000</v>
      </c>
      <c r="I10" s="94">
        <v>127649</v>
      </c>
      <c r="J10" s="93">
        <v>670000</v>
      </c>
      <c r="K10" s="94">
        <v>670090</v>
      </c>
      <c r="L10" s="93"/>
      <c r="M10" s="94"/>
      <c r="N10" s="93"/>
      <c r="O10" s="94"/>
      <c r="P10" s="93">
        <f t="shared" ref="P10:P16" si="1">$H10      +$J10      +$L10      +$N10</f>
        <v>1200000</v>
      </c>
      <c r="Q10" s="94">
        <f t="shared" ref="Q10:Q16" si="2">$I10      +$K10      +$M10      +$O10</f>
        <v>797739</v>
      </c>
      <c r="R10" s="48">
        <f t="shared" ref="R10:R16" si="3">IF(($H10      =0),0,((($J10      -$H10      )/$H10      )*100))</f>
        <v>26.415094339622641</v>
      </c>
      <c r="S10" s="49">
        <f t="shared" ref="S10:S16" si="4">IF(($I10      =0),0,((($K10      -$I10      )/$I10      )*100))</f>
        <v>424.94731646938089</v>
      </c>
      <c r="T10" s="48">
        <f t="shared" ref="T10:T15" si="5">IF(($E10      =0),0,(($P10      /$E10      )*100))</f>
        <v>72.727272727272734</v>
      </c>
      <c r="U10" s="50">
        <f t="shared" ref="U10:U15" si="6">IF(($E10      =0),0,(($Q10      /$E10      )*100))</f>
        <v>48.347818181818184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530000</v>
      </c>
      <c r="I16" s="97">
        <f t="shared" si="7"/>
        <v>127649</v>
      </c>
      <c r="J16" s="96">
        <f t="shared" si="7"/>
        <v>670000</v>
      </c>
      <c r="K16" s="97">
        <f t="shared" si="7"/>
        <v>670090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1200000</v>
      </c>
      <c r="Q16" s="97">
        <f t="shared" si="2"/>
        <v>797739</v>
      </c>
      <c r="R16" s="52">
        <f t="shared" si="3"/>
        <v>26.415094339622641</v>
      </c>
      <c r="S16" s="53">
        <f t="shared" si="4"/>
        <v>424.94731646938089</v>
      </c>
      <c r="T16" s="52">
        <f>IF((SUM($E9:$E13)+$E15)=0,0,(P16/(SUM($E9:$E13)+$E15)*100))</f>
        <v>72.727272727272734</v>
      </c>
      <c r="U16" s="54">
        <f>IF((SUM($E9:$E13)+$E15)=0,0,(Q16/(SUM($E9:$E13)+$E15)*100))</f>
        <v>48.347818181818184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2196000</v>
      </c>
      <c r="C29" s="92">
        <v>0</v>
      </c>
      <c r="D29" s="92"/>
      <c r="E29" s="92">
        <f>$B29      +$C29      +$D29</f>
        <v>2196000</v>
      </c>
      <c r="F29" s="93">
        <v>2196000</v>
      </c>
      <c r="G29" s="94">
        <v>1537000</v>
      </c>
      <c r="H29" s="93">
        <v>820000</v>
      </c>
      <c r="I29" s="94">
        <v>820037</v>
      </c>
      <c r="J29" s="93">
        <v>453000</v>
      </c>
      <c r="K29" s="94">
        <v>1037578</v>
      </c>
      <c r="L29" s="93"/>
      <c r="M29" s="94"/>
      <c r="N29" s="93"/>
      <c r="O29" s="94"/>
      <c r="P29" s="93">
        <f>$H29      +$J29      +$L29      +$N29</f>
        <v>1273000</v>
      </c>
      <c r="Q29" s="94">
        <f>$I29      +$K29      +$M29      +$O29</f>
        <v>1857615</v>
      </c>
      <c r="R29" s="48">
        <f>IF(($H29      =0),0,((($J29      -$H29      )/$H29      )*100))</f>
        <v>-44.756097560975611</v>
      </c>
      <c r="S29" s="49">
        <f>IF(($I29      =0),0,((($K29      -$I29      )/$I29      )*100))</f>
        <v>26.528193240061121</v>
      </c>
      <c r="T29" s="48">
        <f>IF(($E29      =0),0,(($P29      /$E29      )*100))</f>
        <v>57.96903460837887</v>
      </c>
      <c r="U29" s="50">
        <f>IF(($E29      =0),0,(($Q29      /$E29      )*100))</f>
        <v>84.590846994535525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2196000</v>
      </c>
      <c r="C30" s="95">
        <f>SUM(C26:C29)</f>
        <v>0</v>
      </c>
      <c r="D30" s="95"/>
      <c r="E30" s="95">
        <f>$B30      +$C30      +$D30</f>
        <v>2196000</v>
      </c>
      <c r="F30" s="96">
        <f t="shared" ref="F30:O30" si="16">SUM(F26:F29)</f>
        <v>2196000</v>
      </c>
      <c r="G30" s="97">
        <f t="shared" si="16"/>
        <v>1537000</v>
      </c>
      <c r="H30" s="96">
        <f t="shared" si="16"/>
        <v>820000</v>
      </c>
      <c r="I30" s="97">
        <f t="shared" si="16"/>
        <v>820037</v>
      </c>
      <c r="J30" s="96">
        <f t="shared" si="16"/>
        <v>453000</v>
      </c>
      <c r="K30" s="97">
        <f t="shared" si="16"/>
        <v>1037578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1273000</v>
      </c>
      <c r="Q30" s="97">
        <f>$I30      +$K30      +$M30      +$O30</f>
        <v>1857615</v>
      </c>
      <c r="R30" s="52">
        <f>IF(($H30      =0),0,((($J30      -$H30      )/$H30      )*100))</f>
        <v>-44.756097560975611</v>
      </c>
      <c r="S30" s="53">
        <f>IF(($I30      =0),0,((($K30      -$I30      )/$I30      )*100))</f>
        <v>26.528193240061121</v>
      </c>
      <c r="T30" s="52">
        <f>IF($E30   =0,0,($P30   /$E30   )*100)</f>
        <v>57.96903460837887</v>
      </c>
      <c r="U30" s="54">
        <f>IF($E30   =0,0,($Q30   /$E30   )*100)</f>
        <v>84.590846994535525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800000</v>
      </c>
      <c r="H32" s="93">
        <v>133000</v>
      </c>
      <c r="I32" s="94">
        <v>133120</v>
      </c>
      <c r="J32" s="93">
        <v>119000</v>
      </c>
      <c r="K32" s="94">
        <v>459594</v>
      </c>
      <c r="L32" s="93"/>
      <c r="M32" s="94"/>
      <c r="N32" s="93"/>
      <c r="O32" s="94"/>
      <c r="P32" s="93">
        <f>$H32      +$J32      +$L32      +$N32</f>
        <v>252000</v>
      </c>
      <c r="Q32" s="94">
        <f>$I32      +$K32      +$M32      +$O32</f>
        <v>592714</v>
      </c>
      <c r="R32" s="48">
        <f>IF(($H32      =0),0,((($J32      -$H32      )/$H32      )*100))</f>
        <v>-10.526315789473683</v>
      </c>
      <c r="S32" s="49">
        <f>IF(($I32      =0),0,((($K32      -$I32      )/$I32      )*100))</f>
        <v>245.24789663461539</v>
      </c>
      <c r="T32" s="48">
        <f>IF(($E32      =0),0,(($P32      /$E32      )*100))</f>
        <v>22.02797202797203</v>
      </c>
      <c r="U32" s="50">
        <f>IF(($E32      =0),0,(($Q32      /$E32      )*100))</f>
        <v>51.810664335664335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800000</v>
      </c>
      <c r="H33" s="96">
        <f t="shared" si="17"/>
        <v>133000</v>
      </c>
      <c r="I33" s="97">
        <f t="shared" si="17"/>
        <v>133120</v>
      </c>
      <c r="J33" s="96">
        <f t="shared" si="17"/>
        <v>119000</v>
      </c>
      <c r="K33" s="97">
        <f t="shared" si="17"/>
        <v>459594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252000</v>
      </c>
      <c r="Q33" s="97">
        <f>$I33      +$K33      +$M33      +$O33</f>
        <v>592714</v>
      </c>
      <c r="R33" s="52">
        <f>IF(($H33      =0),0,((($J33      -$H33      )/$H33      )*100))</f>
        <v>-10.526315789473683</v>
      </c>
      <c r="S33" s="53">
        <f>IF(($I33      =0),0,((($K33      -$I33      )/$I33      )*100))</f>
        <v>245.24789663461539</v>
      </c>
      <c r="T33" s="52">
        <f>IF($E33   =0,0,($P33   /$E33   )*100)</f>
        <v>22.02797202797203</v>
      </c>
      <c r="U33" s="54">
        <f>IF($E33   =0,0,($Q33   /$E33   )*100)</f>
        <v>51.810664335664335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6250000</v>
      </c>
      <c r="C67" s="104">
        <f>SUM(C9:C15,C18:C23,C26:C29,C32,C35:C39,C42:C52,C55:C58,C61:C65)</f>
        <v>0</v>
      </c>
      <c r="D67" s="104"/>
      <c r="E67" s="104">
        <f t="shared" si="35"/>
        <v>6250000</v>
      </c>
      <c r="F67" s="105">
        <f t="shared" ref="F67:O67" si="43">SUM(F9:F15,F18:F23,F26:F29,F32,F35:F39,F42:F52,F55:F58,F61:F65)</f>
        <v>6250000</v>
      </c>
      <c r="G67" s="106">
        <f t="shared" si="43"/>
        <v>3987000</v>
      </c>
      <c r="H67" s="105">
        <f t="shared" si="43"/>
        <v>1483000</v>
      </c>
      <c r="I67" s="106">
        <f t="shared" si="43"/>
        <v>1080806</v>
      </c>
      <c r="J67" s="105">
        <f t="shared" si="43"/>
        <v>1242000</v>
      </c>
      <c r="K67" s="106">
        <f t="shared" si="43"/>
        <v>2167262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2725000</v>
      </c>
      <c r="Q67" s="106">
        <f t="shared" si="37"/>
        <v>3248068</v>
      </c>
      <c r="R67" s="61">
        <f t="shared" si="38"/>
        <v>-16.250842886041809</v>
      </c>
      <c r="S67" s="62">
        <f t="shared" si="39"/>
        <v>100.52275801577713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54.609218436873753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65.091543086172337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6250000</v>
      </c>
      <c r="C72" s="104">
        <f>SUM(C9:C15,C18:C23,C26:C29,C32,C35:C39,C42:C52,C55:C58,C61:C65,C69)</f>
        <v>0</v>
      </c>
      <c r="D72" s="104"/>
      <c r="E72" s="104">
        <f>$B72      +$C72      +$D72</f>
        <v>6250000</v>
      </c>
      <c r="F72" s="105">
        <f t="shared" ref="F72:O72" si="46">SUM(F9:F15,F18:F23,F26:F29,F32,F35:F39,F42:F52,F55:F58,F61:F65,F69)</f>
        <v>6250000</v>
      </c>
      <c r="G72" s="106">
        <f t="shared" si="46"/>
        <v>3987000</v>
      </c>
      <c r="H72" s="105">
        <f t="shared" si="46"/>
        <v>1483000</v>
      </c>
      <c r="I72" s="106">
        <f t="shared" si="46"/>
        <v>1080806</v>
      </c>
      <c r="J72" s="105">
        <f t="shared" si="46"/>
        <v>1242000</v>
      </c>
      <c r="K72" s="106">
        <f t="shared" si="46"/>
        <v>2167262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2725000</v>
      </c>
      <c r="Q72" s="106">
        <f>$I72      +$K72      +$M72      +$O72</f>
        <v>3248068</v>
      </c>
      <c r="R72" s="61">
        <f>IF(($H72      =0),0,((($J72      -$H72      )/$H72      )*100))</f>
        <v>-16.250842886041809</v>
      </c>
      <c r="S72" s="62">
        <f>IF(($I72      =0),0,((($K72      -$I72      )/$I72      )*100))</f>
        <v>100.52275801577713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54.609218436873753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65.091543086172337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hlclBGzoFcSZUXDRxR77PDI460bO3KDfBwMRoANMfiuZ3vsJbrUxJWiGgyerZlE9ApYbIqHtJCe7ewhCFaTSQ==" saltValue="B4tT/LNefYX0BTOdzwYUB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275000</v>
      </c>
      <c r="I10" s="94"/>
      <c r="J10" s="93">
        <v>829000</v>
      </c>
      <c r="K10" s="94"/>
      <c r="L10" s="93"/>
      <c r="M10" s="94"/>
      <c r="N10" s="93"/>
      <c r="O10" s="94"/>
      <c r="P10" s="93">
        <f t="shared" ref="P10:P16" si="1">$H10      +$J10      +$L10      +$N10</f>
        <v>1104000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201.45454545454547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50.18181818181818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275000</v>
      </c>
      <c r="I16" s="97">
        <f t="shared" si="7"/>
        <v>0</v>
      </c>
      <c r="J16" s="96">
        <f t="shared" si="7"/>
        <v>829000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1104000</v>
      </c>
      <c r="Q16" s="97">
        <f t="shared" si="2"/>
        <v>0</v>
      </c>
      <c r="R16" s="52">
        <f t="shared" si="3"/>
        <v>201.45454545454547</v>
      </c>
      <c r="S16" s="53">
        <f t="shared" si="4"/>
        <v>0</v>
      </c>
      <c r="T16" s="52">
        <f>IF((SUM($E9:$E13)+$E15)=0,0,(P16/(SUM($E9:$E13)+$E15)*100))</f>
        <v>50.18181818181818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1392000</v>
      </c>
      <c r="C32" s="92">
        <v>0</v>
      </c>
      <c r="D32" s="92"/>
      <c r="E32" s="92">
        <f>$B32      +$C32      +$D32</f>
        <v>1392000</v>
      </c>
      <c r="F32" s="93">
        <v>1392000</v>
      </c>
      <c r="G32" s="94">
        <v>974000</v>
      </c>
      <c r="H32" s="93">
        <v>372000</v>
      </c>
      <c r="I32" s="94"/>
      <c r="J32" s="93">
        <v>145000</v>
      </c>
      <c r="K32" s="94"/>
      <c r="L32" s="93"/>
      <c r="M32" s="94"/>
      <c r="N32" s="93"/>
      <c r="O32" s="94"/>
      <c r="P32" s="93">
        <f>$H32      +$J32      +$L32      +$N32</f>
        <v>517000</v>
      </c>
      <c r="Q32" s="94">
        <f>$I32      +$K32      +$M32      +$O32</f>
        <v>0</v>
      </c>
      <c r="R32" s="48">
        <f>IF(($H32      =0),0,((($J32      -$H32      )/$H32      )*100))</f>
        <v>-61.021505376344088</v>
      </c>
      <c r="S32" s="49">
        <f>IF(($I32      =0),0,((($K32      -$I32      )/$I32      )*100))</f>
        <v>0</v>
      </c>
      <c r="T32" s="48">
        <f>IF(($E32      =0),0,(($P32      /$E32      )*100))</f>
        <v>37.140804597701148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1392000</v>
      </c>
      <c r="C33" s="95">
        <f>C32</f>
        <v>0</v>
      </c>
      <c r="D33" s="95"/>
      <c r="E33" s="95">
        <f>$B33      +$C33      +$D33</f>
        <v>1392000</v>
      </c>
      <c r="F33" s="96">
        <f t="shared" ref="F33:O33" si="17">F32</f>
        <v>1392000</v>
      </c>
      <c r="G33" s="97">
        <f t="shared" si="17"/>
        <v>974000</v>
      </c>
      <c r="H33" s="96">
        <f t="shared" si="17"/>
        <v>372000</v>
      </c>
      <c r="I33" s="97">
        <f t="shared" si="17"/>
        <v>0</v>
      </c>
      <c r="J33" s="96">
        <f t="shared" si="17"/>
        <v>145000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517000</v>
      </c>
      <c r="Q33" s="97">
        <f>$I33      +$K33      +$M33      +$O33</f>
        <v>0</v>
      </c>
      <c r="R33" s="52">
        <f>IF(($H33      =0),0,((($J33      -$H33      )/$H33      )*100))</f>
        <v>-61.021505376344088</v>
      </c>
      <c r="S33" s="53">
        <f>IF(($I33      =0),0,((($K33      -$I33      )/$I33      )*100))</f>
        <v>0</v>
      </c>
      <c r="T33" s="52">
        <f>IF($E33   =0,0,($P33   /$E33   )*100)</f>
        <v>37.140804597701148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>
        <v>500000</v>
      </c>
      <c r="I35" s="94"/>
      <c r="J35" s="93">
        <v>500000</v>
      </c>
      <c r="K35" s="94"/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66.666666666666657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9140000</v>
      </c>
      <c r="C36" s="92">
        <v>0</v>
      </c>
      <c r="D36" s="92"/>
      <c r="E36" s="92">
        <f t="shared" si="18"/>
        <v>9140000</v>
      </c>
      <c r="F36" s="93">
        <v>9140000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10640000</v>
      </c>
      <c r="C40" s="95">
        <f>SUM(C35:C39)</f>
        <v>0</v>
      </c>
      <c r="D40" s="95"/>
      <c r="E40" s="95">
        <f t="shared" si="18"/>
        <v>10640000</v>
      </c>
      <c r="F40" s="96">
        <f t="shared" ref="F40:O40" si="25">SUM(F35:F39)</f>
        <v>10640000</v>
      </c>
      <c r="G40" s="97">
        <f t="shared" si="25"/>
        <v>1500000</v>
      </c>
      <c r="H40" s="96">
        <f t="shared" si="25"/>
        <v>500000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66.666666666666657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16500000</v>
      </c>
      <c r="C51" s="92">
        <v>0</v>
      </c>
      <c r="D51" s="92"/>
      <c r="E51" s="92">
        <f t="shared" si="26"/>
        <v>16500000</v>
      </c>
      <c r="F51" s="93">
        <v>16500000</v>
      </c>
      <c r="G51" s="94">
        <v>7425000</v>
      </c>
      <c r="H51" s="93">
        <v>1031000</v>
      </c>
      <c r="I51" s="94"/>
      <c r="J51" s="93">
        <v>2726000</v>
      </c>
      <c r="K51" s="94"/>
      <c r="L51" s="93"/>
      <c r="M51" s="94"/>
      <c r="N51" s="93"/>
      <c r="O51" s="94"/>
      <c r="P51" s="93">
        <f t="shared" si="27"/>
        <v>3757000</v>
      </c>
      <c r="Q51" s="94">
        <f t="shared" si="28"/>
        <v>0</v>
      </c>
      <c r="R51" s="48">
        <f t="shared" si="29"/>
        <v>164.40349175557711</v>
      </c>
      <c r="S51" s="49">
        <f t="shared" si="30"/>
        <v>0</v>
      </c>
      <c r="T51" s="48">
        <f t="shared" si="31"/>
        <v>22.76969696969697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11000000</v>
      </c>
      <c r="C52" s="92">
        <v>0</v>
      </c>
      <c r="D52" s="92"/>
      <c r="E52" s="92">
        <f t="shared" si="26"/>
        <v>11000000</v>
      </c>
      <c r="F52" s="93">
        <v>11000000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27500000</v>
      </c>
      <c r="C53" s="95">
        <f>SUM(C42:C52)</f>
        <v>0</v>
      </c>
      <c r="D53" s="95"/>
      <c r="E53" s="95">
        <f t="shared" si="26"/>
        <v>27500000</v>
      </c>
      <c r="F53" s="96">
        <f t="shared" ref="F53:O53" si="33">SUM(F42:F52)</f>
        <v>27500000</v>
      </c>
      <c r="G53" s="97">
        <f t="shared" si="33"/>
        <v>7425000</v>
      </c>
      <c r="H53" s="96">
        <f t="shared" si="33"/>
        <v>1031000</v>
      </c>
      <c r="I53" s="97">
        <f t="shared" si="33"/>
        <v>0</v>
      </c>
      <c r="J53" s="96">
        <f t="shared" si="33"/>
        <v>2726000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3757000</v>
      </c>
      <c r="Q53" s="97">
        <f t="shared" si="28"/>
        <v>0</v>
      </c>
      <c r="R53" s="52">
        <f t="shared" si="29"/>
        <v>164.40349175557711</v>
      </c>
      <c r="S53" s="53">
        <f t="shared" si="30"/>
        <v>0</v>
      </c>
      <c r="T53" s="52">
        <f>IF((+$E43+$E45+$E47+$E48+$E51) =0,0,(P53   /(+$E43+$E45+$E47+$E48+$E51) )*100)</f>
        <v>22.76969696969697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41732000</v>
      </c>
      <c r="C67" s="104">
        <f>SUM(C9:C15,C18:C23,C26:C29,C32,C35:C39,C42:C52,C55:C58,C61:C65)</f>
        <v>0</v>
      </c>
      <c r="D67" s="104"/>
      <c r="E67" s="104">
        <f t="shared" si="35"/>
        <v>41732000</v>
      </c>
      <c r="F67" s="105">
        <f t="shared" ref="F67:O67" si="43">SUM(F9:F15,F18:F23,F26:F29,F32,F35:F39,F42:F52,F55:F58,F61:F65)</f>
        <v>41732000</v>
      </c>
      <c r="G67" s="106">
        <f t="shared" si="43"/>
        <v>12099000</v>
      </c>
      <c r="H67" s="105">
        <f t="shared" si="43"/>
        <v>2178000</v>
      </c>
      <c r="I67" s="106">
        <f t="shared" si="43"/>
        <v>0</v>
      </c>
      <c r="J67" s="105">
        <f t="shared" si="43"/>
        <v>4200000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6378000</v>
      </c>
      <c r="Q67" s="106">
        <f t="shared" si="37"/>
        <v>0</v>
      </c>
      <c r="R67" s="61">
        <f t="shared" si="38"/>
        <v>92.837465564738295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29.538718043719896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42336000</v>
      </c>
      <c r="C69" s="92">
        <v>0</v>
      </c>
      <c r="D69" s="92"/>
      <c r="E69" s="92">
        <f>$B69      +$C69      +$D69</f>
        <v>42336000</v>
      </c>
      <c r="F69" s="93">
        <v>42336000</v>
      </c>
      <c r="G69" s="94">
        <v>38881000</v>
      </c>
      <c r="H69" s="93">
        <v>3214000</v>
      </c>
      <c r="I69" s="94"/>
      <c r="J69" s="93">
        <v>16346000</v>
      </c>
      <c r="K69" s="94"/>
      <c r="L69" s="93"/>
      <c r="M69" s="94"/>
      <c r="N69" s="93"/>
      <c r="O69" s="94"/>
      <c r="P69" s="93">
        <f>$H69      +$J69      +$L69      +$N69</f>
        <v>19560000</v>
      </c>
      <c r="Q69" s="94">
        <f>$I69      +$K69      +$M69      +$O69</f>
        <v>0</v>
      </c>
      <c r="R69" s="48">
        <f>IF(($H69      =0),0,((($J69      -$H69      )/$H69      )*100))</f>
        <v>408.58742999377722</v>
      </c>
      <c r="S69" s="49">
        <f>IF(($I69      =0),0,((($K69      -$I69      )/$I69      )*100))</f>
        <v>0</v>
      </c>
      <c r="T69" s="48">
        <f>IF(($E69      =0),0,(($P69      /$E69      )*100))</f>
        <v>46.201814058956913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42336000</v>
      </c>
      <c r="C70" s="101">
        <f>C69</f>
        <v>0</v>
      </c>
      <c r="D70" s="101"/>
      <c r="E70" s="101">
        <f>$B70      +$C70      +$D70</f>
        <v>42336000</v>
      </c>
      <c r="F70" s="102">
        <f t="shared" ref="F70:O70" si="44">F69</f>
        <v>42336000</v>
      </c>
      <c r="G70" s="103">
        <f t="shared" si="44"/>
        <v>38881000</v>
      </c>
      <c r="H70" s="102">
        <f t="shared" si="44"/>
        <v>3214000</v>
      </c>
      <c r="I70" s="103">
        <f t="shared" si="44"/>
        <v>0</v>
      </c>
      <c r="J70" s="102">
        <f t="shared" si="44"/>
        <v>16346000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19560000</v>
      </c>
      <c r="Q70" s="103">
        <f>$I70      +$K70      +$M70      +$O70</f>
        <v>0</v>
      </c>
      <c r="R70" s="57">
        <f>IF(($H70      =0),0,((($J70      -$H70      )/$H70      )*100))</f>
        <v>408.58742999377722</v>
      </c>
      <c r="S70" s="58">
        <f>IF(($I70      =0),0,((($K70      -$I70      )/$I70      )*100))</f>
        <v>0</v>
      </c>
      <c r="T70" s="57">
        <f>IF($E70   =0,0,($P70   /$E70   )*100)</f>
        <v>46.201814058956913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42336000</v>
      </c>
      <c r="C71" s="104">
        <f>C69</f>
        <v>0</v>
      </c>
      <c r="D71" s="104"/>
      <c r="E71" s="104">
        <f>$B71      +$C71      +$D71</f>
        <v>42336000</v>
      </c>
      <c r="F71" s="105">
        <f t="shared" ref="F71:O71" si="45">F69</f>
        <v>42336000</v>
      </c>
      <c r="G71" s="106">
        <f t="shared" si="45"/>
        <v>38881000</v>
      </c>
      <c r="H71" s="105">
        <f t="shared" si="45"/>
        <v>3214000</v>
      </c>
      <c r="I71" s="106">
        <f t="shared" si="45"/>
        <v>0</v>
      </c>
      <c r="J71" s="105">
        <f t="shared" si="45"/>
        <v>16346000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19560000</v>
      </c>
      <c r="Q71" s="106">
        <f>$I71      +$K71      +$M71      +$O71</f>
        <v>0</v>
      </c>
      <c r="R71" s="61">
        <f>IF(($H71      =0),0,((($J71      -$H71      )/$H71      )*100))</f>
        <v>408.58742999377722</v>
      </c>
      <c r="S71" s="62">
        <f>IF(($I71      =0),0,((($K71      -$I71      )/$I71      )*100))</f>
        <v>0</v>
      </c>
      <c r="T71" s="61">
        <f>IF($E71   =0,0,($P71   /$E71   )*100)</f>
        <v>46.201814058956913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84068000</v>
      </c>
      <c r="C72" s="104">
        <f>SUM(C9:C15,C18:C23,C26:C29,C32,C35:C39,C42:C52,C55:C58,C61:C65,C69)</f>
        <v>0</v>
      </c>
      <c r="D72" s="104"/>
      <c r="E72" s="104">
        <f>$B72      +$C72      +$D72</f>
        <v>84068000</v>
      </c>
      <c r="F72" s="105">
        <f t="shared" ref="F72:O72" si="46">SUM(F9:F15,F18:F23,F26:F29,F32,F35:F39,F42:F52,F55:F58,F61:F65,F69)</f>
        <v>84068000</v>
      </c>
      <c r="G72" s="106">
        <f t="shared" si="46"/>
        <v>50980000</v>
      </c>
      <c r="H72" s="105">
        <f t="shared" si="46"/>
        <v>5392000</v>
      </c>
      <c r="I72" s="106">
        <f t="shared" si="46"/>
        <v>0</v>
      </c>
      <c r="J72" s="105">
        <f t="shared" si="46"/>
        <v>20546000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25938000</v>
      </c>
      <c r="Q72" s="106">
        <f>$I72      +$K72      +$M72      +$O72</f>
        <v>0</v>
      </c>
      <c r="R72" s="61">
        <f>IF(($H72      =0),0,((($J72      -$H72      )/$H72      )*100))</f>
        <v>281.04599406528189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40.57377049180328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RQCh9hTqfgknP4gxF3yFjWGFM3hMboU9eiFthPxkOSnhjhjAL4TrZohaVgb35RBpk38Lt5L43BtPCB/rjG8cw==" saltValue="8Bl4FhvZR422Ep8i3speO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150000</v>
      </c>
      <c r="I10" s="94">
        <v>150000</v>
      </c>
      <c r="J10" s="93">
        <v>150000</v>
      </c>
      <c r="K10" s="94">
        <v>150000</v>
      </c>
      <c r="L10" s="93"/>
      <c r="M10" s="94"/>
      <c r="N10" s="93"/>
      <c r="O10" s="94"/>
      <c r="P10" s="93">
        <f t="shared" ref="P10:P16" si="1">$H10      +$J10      +$L10      +$N10</f>
        <v>300000</v>
      </c>
      <c r="Q10" s="94">
        <f t="shared" ref="Q10:Q16" si="2">$I10      +$K10      +$M10      +$O10</f>
        <v>300000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</v>
      </c>
      <c r="U10" s="50">
        <f t="shared" ref="U10:U15" si="6">IF(($E10      =0),0,(($Q10      /$E10      )*100))</f>
        <v>10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150000</v>
      </c>
      <c r="I16" s="97">
        <f t="shared" si="7"/>
        <v>150000</v>
      </c>
      <c r="J16" s="96">
        <f t="shared" si="7"/>
        <v>150000</v>
      </c>
      <c r="K16" s="97">
        <f t="shared" si="7"/>
        <v>150000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300000</v>
      </c>
      <c r="Q16" s="97">
        <f t="shared" si="2"/>
        <v>300000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</v>
      </c>
      <c r="U16" s="54">
        <f>IF((SUM($E9:$E13)+$E15)=0,0,(Q16/(SUM($E9:$E13)+$E15)*100))</f>
        <v>10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1170000</v>
      </c>
      <c r="H32" s="93">
        <v>324000</v>
      </c>
      <c r="I32" s="94">
        <v>358644</v>
      </c>
      <c r="J32" s="93">
        <v>158000</v>
      </c>
      <c r="K32" s="94">
        <v>1032700</v>
      </c>
      <c r="L32" s="93"/>
      <c r="M32" s="94"/>
      <c r="N32" s="93"/>
      <c r="O32" s="94"/>
      <c r="P32" s="93">
        <f>$H32      +$J32      +$L32      +$N32</f>
        <v>482000</v>
      </c>
      <c r="Q32" s="94">
        <f>$I32      +$K32      +$M32      +$O32</f>
        <v>1391344</v>
      </c>
      <c r="R32" s="48">
        <f>IF(($H32      =0),0,((($J32      -$H32      )/$H32      )*100))</f>
        <v>-51.23456790123457</v>
      </c>
      <c r="S32" s="49">
        <f>IF(($I32      =0),0,((($K32      -$I32      )/$I32      )*100))</f>
        <v>187.94570660599368</v>
      </c>
      <c r="T32" s="48">
        <f>IF(($E32      =0),0,(($P32      /$E32      )*100))</f>
        <v>28.827751196172247</v>
      </c>
      <c r="U32" s="50">
        <f>IF(($E32      =0),0,(($Q32      /$E32      )*100))</f>
        <v>83.214354066985635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1170000</v>
      </c>
      <c r="H33" s="96">
        <f t="shared" si="17"/>
        <v>324000</v>
      </c>
      <c r="I33" s="97">
        <f t="shared" si="17"/>
        <v>358644</v>
      </c>
      <c r="J33" s="96">
        <f t="shared" si="17"/>
        <v>158000</v>
      </c>
      <c r="K33" s="97">
        <f t="shared" si="17"/>
        <v>1032700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482000</v>
      </c>
      <c r="Q33" s="97">
        <f>$I33      +$K33      +$M33      +$O33</f>
        <v>1391344</v>
      </c>
      <c r="R33" s="52">
        <f>IF(($H33      =0),0,((($J33      -$H33      )/$H33      )*100))</f>
        <v>-51.23456790123457</v>
      </c>
      <c r="S33" s="53">
        <f>IF(($I33      =0),0,((($K33      -$I33      )/$I33      )*100))</f>
        <v>187.94570660599368</v>
      </c>
      <c r="T33" s="52">
        <f>IF($E33   =0,0,($P33   /$E33   )*100)</f>
        <v>28.827751196172247</v>
      </c>
      <c r="U33" s="54">
        <f>IF($E33   =0,0,($Q33   /$E33   )*100)</f>
        <v>83.214354066985635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7000000</v>
      </c>
      <c r="H35" s="93"/>
      <c r="I35" s="94">
        <v>422318</v>
      </c>
      <c r="J35" s="93">
        <v>2000000</v>
      </c>
      <c r="K35" s="94"/>
      <c r="L35" s="93"/>
      <c r="M35" s="94"/>
      <c r="N35" s="93"/>
      <c r="O35" s="94"/>
      <c r="P35" s="93">
        <f t="shared" ref="P35:P40" si="19">$H35      +$J35      +$L35      +$N35</f>
        <v>2000000</v>
      </c>
      <c r="Q35" s="94">
        <f t="shared" ref="Q35:Q40" si="20">$I35      +$K35      +$M35      +$O35</f>
        <v>422318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20</v>
      </c>
      <c r="U35" s="50">
        <f t="shared" ref="U35:U39" si="24">IF(($E35      =0),0,(($Q35      /$E35      )*100))</f>
        <v>4.2231800000000002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75000</v>
      </c>
      <c r="C36" s="92">
        <v>0</v>
      </c>
      <c r="D36" s="92"/>
      <c r="E36" s="92">
        <f t="shared" si="18"/>
        <v>75000</v>
      </c>
      <c r="F36" s="93">
        <v>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10075000</v>
      </c>
      <c r="C40" s="95">
        <f>SUM(C35:C39)</f>
        <v>0</v>
      </c>
      <c r="D40" s="95"/>
      <c r="E40" s="95">
        <f t="shared" si="18"/>
        <v>10075000</v>
      </c>
      <c r="F40" s="96">
        <f t="shared" ref="F40:O40" si="25">SUM(F35:F39)</f>
        <v>10075000</v>
      </c>
      <c r="G40" s="97">
        <f t="shared" si="25"/>
        <v>7000000</v>
      </c>
      <c r="H40" s="96">
        <f t="shared" si="25"/>
        <v>0</v>
      </c>
      <c r="I40" s="97">
        <f t="shared" si="25"/>
        <v>422318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422318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20</v>
      </c>
      <c r="U40" s="54">
        <f>IF((+$E35+$E38) =0,0,(Q40   /(+$E35+$E38) )*100)</f>
        <v>4.2231800000000002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78921000</v>
      </c>
      <c r="C43" s="92">
        <v>0</v>
      </c>
      <c r="D43" s="92"/>
      <c r="E43" s="92">
        <f t="shared" si="26"/>
        <v>78921000</v>
      </c>
      <c r="F43" s="93">
        <v>78921000</v>
      </c>
      <c r="G43" s="94">
        <v>55000000</v>
      </c>
      <c r="H43" s="93">
        <v>6784000</v>
      </c>
      <c r="I43" s="94">
        <v>6784121</v>
      </c>
      <c r="J43" s="93">
        <v>17764000</v>
      </c>
      <c r="K43" s="94">
        <v>12945846</v>
      </c>
      <c r="L43" s="93"/>
      <c r="M43" s="94"/>
      <c r="N43" s="93"/>
      <c r="O43" s="94"/>
      <c r="P43" s="93">
        <f t="shared" si="27"/>
        <v>24548000</v>
      </c>
      <c r="Q43" s="94">
        <f t="shared" si="28"/>
        <v>19729967</v>
      </c>
      <c r="R43" s="48">
        <f t="shared" si="29"/>
        <v>161.85141509433961</v>
      </c>
      <c r="S43" s="49">
        <f t="shared" si="30"/>
        <v>90.825694294072875</v>
      </c>
      <c r="T43" s="48">
        <f t="shared" si="31"/>
        <v>31.104522243762752</v>
      </c>
      <c r="U43" s="50">
        <f t="shared" si="32"/>
        <v>24.999641413565467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26500000</v>
      </c>
      <c r="C51" s="92">
        <v>0</v>
      </c>
      <c r="D51" s="92"/>
      <c r="E51" s="92">
        <f t="shared" si="26"/>
        <v>26500000</v>
      </c>
      <c r="F51" s="93">
        <v>26500000</v>
      </c>
      <c r="G51" s="94">
        <v>20405000</v>
      </c>
      <c r="H51" s="93">
        <v>432000</v>
      </c>
      <c r="I51" s="94">
        <v>431957</v>
      </c>
      <c r="J51" s="93">
        <v>1013000</v>
      </c>
      <c r="K51" s="94">
        <v>742895</v>
      </c>
      <c r="L51" s="93"/>
      <c r="M51" s="94"/>
      <c r="N51" s="93"/>
      <c r="O51" s="94"/>
      <c r="P51" s="93">
        <f t="shared" si="27"/>
        <v>1445000</v>
      </c>
      <c r="Q51" s="94">
        <f t="shared" si="28"/>
        <v>1174852</v>
      </c>
      <c r="R51" s="48">
        <f t="shared" si="29"/>
        <v>134.49074074074073</v>
      </c>
      <c r="S51" s="49">
        <f t="shared" si="30"/>
        <v>71.983553918561341</v>
      </c>
      <c r="T51" s="48">
        <f t="shared" si="31"/>
        <v>5.4528301886792452</v>
      </c>
      <c r="U51" s="50">
        <f t="shared" si="32"/>
        <v>4.4334037735849057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105421000</v>
      </c>
      <c r="C53" s="95">
        <f>SUM(C42:C52)</f>
        <v>0</v>
      </c>
      <c r="D53" s="95"/>
      <c r="E53" s="95">
        <f t="shared" si="26"/>
        <v>105421000</v>
      </c>
      <c r="F53" s="96">
        <f t="shared" ref="F53:O53" si="33">SUM(F42:F52)</f>
        <v>105421000</v>
      </c>
      <c r="G53" s="97">
        <f t="shared" si="33"/>
        <v>75405000</v>
      </c>
      <c r="H53" s="96">
        <f t="shared" si="33"/>
        <v>7216000</v>
      </c>
      <c r="I53" s="97">
        <f t="shared" si="33"/>
        <v>7216078</v>
      </c>
      <c r="J53" s="96">
        <f t="shared" si="33"/>
        <v>18777000</v>
      </c>
      <c r="K53" s="97">
        <f t="shared" si="33"/>
        <v>13688741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25993000</v>
      </c>
      <c r="Q53" s="97">
        <f t="shared" si="28"/>
        <v>20904819</v>
      </c>
      <c r="R53" s="52">
        <f t="shared" si="29"/>
        <v>160.21341463414635</v>
      </c>
      <c r="S53" s="53">
        <f t="shared" si="30"/>
        <v>89.697797058180356</v>
      </c>
      <c r="T53" s="52">
        <f>IF((+$E43+$E45+$E47+$E48+$E51) =0,0,(P53   /(+$E43+$E45+$E47+$E48+$E51) )*100)</f>
        <v>24.656377761546562</v>
      </c>
      <c r="U53" s="54">
        <f>IF((+$E43+$E45+$E47+$E48+$E51) =0,0,(Q53   /(+$E43+$E45+$E47+$E48+$E51) )*100)</f>
        <v>19.82984320012142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120168000</v>
      </c>
      <c r="C67" s="104">
        <f>SUM(C9:C15,C18:C23,C26:C29,C32,C35:C39,C42:C52,C55:C58,C61:C65)</f>
        <v>0</v>
      </c>
      <c r="D67" s="104"/>
      <c r="E67" s="104">
        <f t="shared" si="35"/>
        <v>120168000</v>
      </c>
      <c r="F67" s="105">
        <f t="shared" ref="F67:O67" si="43">SUM(F9:F15,F18:F23,F26:F29,F32,F35:F39,F42:F52,F55:F58,F61:F65)</f>
        <v>120168000</v>
      </c>
      <c r="G67" s="106">
        <f t="shared" si="43"/>
        <v>86575000</v>
      </c>
      <c r="H67" s="105">
        <f t="shared" si="43"/>
        <v>7690000</v>
      </c>
      <c r="I67" s="106">
        <f t="shared" si="43"/>
        <v>8147040</v>
      </c>
      <c r="J67" s="105">
        <f t="shared" si="43"/>
        <v>21085000</v>
      </c>
      <c r="K67" s="106">
        <f t="shared" si="43"/>
        <v>14871441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28775000</v>
      </c>
      <c r="Q67" s="106">
        <f t="shared" si="37"/>
        <v>23018481</v>
      </c>
      <c r="R67" s="61">
        <f t="shared" si="38"/>
        <v>174.18725617685305</v>
      </c>
      <c r="S67" s="62">
        <f t="shared" si="39"/>
        <v>82.537964708654926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23.960597203833693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19.167212909994756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44240000</v>
      </c>
      <c r="C69" s="92">
        <v>0</v>
      </c>
      <c r="D69" s="92"/>
      <c r="E69" s="92">
        <f>$B69      +$C69      +$D69</f>
        <v>44240000</v>
      </c>
      <c r="F69" s="93">
        <v>44240000</v>
      </c>
      <c r="G69" s="94">
        <v>21234000</v>
      </c>
      <c r="H69" s="93">
        <v>2356000</v>
      </c>
      <c r="I69" s="94">
        <v>5981690</v>
      </c>
      <c r="J69" s="93">
        <v>16084000</v>
      </c>
      <c r="K69" s="94">
        <v>20184859</v>
      </c>
      <c r="L69" s="93"/>
      <c r="M69" s="94"/>
      <c r="N69" s="93"/>
      <c r="O69" s="94"/>
      <c r="P69" s="93">
        <f>$H69      +$J69      +$L69      +$N69</f>
        <v>18440000</v>
      </c>
      <c r="Q69" s="94">
        <f>$I69      +$K69      +$M69      +$O69</f>
        <v>26166549</v>
      </c>
      <c r="R69" s="48">
        <f>IF(($H69      =0),0,((($J69      -$H69      )/$H69      )*100))</f>
        <v>582.68251273344652</v>
      </c>
      <c r="S69" s="49">
        <f>IF(($I69      =0),0,((($K69      -$I69      )/$I69      )*100))</f>
        <v>237.44408352823365</v>
      </c>
      <c r="T69" s="48">
        <f>IF(($E69      =0),0,(($P69      /$E69      )*100))</f>
        <v>41.68173598553345</v>
      </c>
      <c r="U69" s="50">
        <f>IF(($E69      =0),0,(($Q69      /$E69      )*100))</f>
        <v>59.146810578661842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44240000</v>
      </c>
      <c r="C70" s="101">
        <f>C69</f>
        <v>0</v>
      </c>
      <c r="D70" s="101"/>
      <c r="E70" s="101">
        <f>$B70      +$C70      +$D70</f>
        <v>44240000</v>
      </c>
      <c r="F70" s="102">
        <f t="shared" ref="F70:O70" si="44">F69</f>
        <v>44240000</v>
      </c>
      <c r="G70" s="103">
        <f t="shared" si="44"/>
        <v>21234000</v>
      </c>
      <c r="H70" s="102">
        <f t="shared" si="44"/>
        <v>2356000</v>
      </c>
      <c r="I70" s="103">
        <f t="shared" si="44"/>
        <v>5981690</v>
      </c>
      <c r="J70" s="102">
        <f t="shared" si="44"/>
        <v>16084000</v>
      </c>
      <c r="K70" s="103">
        <f t="shared" si="44"/>
        <v>20184859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18440000</v>
      </c>
      <c r="Q70" s="103">
        <f>$I70      +$K70      +$M70      +$O70</f>
        <v>26166549</v>
      </c>
      <c r="R70" s="57">
        <f>IF(($H70      =0),0,((($J70      -$H70      )/$H70      )*100))</f>
        <v>582.68251273344652</v>
      </c>
      <c r="S70" s="58">
        <f>IF(($I70      =0),0,((($K70      -$I70      )/$I70      )*100))</f>
        <v>237.44408352823365</v>
      </c>
      <c r="T70" s="57">
        <f>IF($E70   =0,0,($P70   /$E70   )*100)</f>
        <v>41.68173598553345</v>
      </c>
      <c r="U70" s="59">
        <f>IF($E70   =0,0,($Q70   /$E70 )*100)</f>
        <v>59.146810578661842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44240000</v>
      </c>
      <c r="C71" s="104">
        <f>C69</f>
        <v>0</v>
      </c>
      <c r="D71" s="104"/>
      <c r="E71" s="104">
        <f>$B71      +$C71      +$D71</f>
        <v>44240000</v>
      </c>
      <c r="F71" s="105">
        <f t="shared" ref="F71:O71" si="45">F69</f>
        <v>44240000</v>
      </c>
      <c r="G71" s="106">
        <f t="shared" si="45"/>
        <v>21234000</v>
      </c>
      <c r="H71" s="105">
        <f t="shared" si="45"/>
        <v>2356000</v>
      </c>
      <c r="I71" s="106">
        <f t="shared" si="45"/>
        <v>5981690</v>
      </c>
      <c r="J71" s="105">
        <f t="shared" si="45"/>
        <v>16084000</v>
      </c>
      <c r="K71" s="106">
        <f t="shared" si="45"/>
        <v>20184859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18440000</v>
      </c>
      <c r="Q71" s="106">
        <f>$I71      +$K71      +$M71      +$O71</f>
        <v>26166549</v>
      </c>
      <c r="R71" s="61">
        <f>IF(($H71      =0),0,((($J71      -$H71      )/$H71      )*100))</f>
        <v>582.68251273344652</v>
      </c>
      <c r="S71" s="62">
        <f>IF(($I71      =0),0,((($K71      -$I71      )/$I71      )*100))</f>
        <v>237.44408352823365</v>
      </c>
      <c r="T71" s="61">
        <f>IF($E71   =0,0,($P71   /$E71   )*100)</f>
        <v>41.68173598553345</v>
      </c>
      <c r="U71" s="65">
        <f>IF($E71   =0,0,($Q71   /$E71   )*100)</f>
        <v>59.146810578661842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164408000</v>
      </c>
      <c r="C72" s="104">
        <f>SUM(C9:C15,C18:C23,C26:C29,C32,C35:C39,C42:C52,C55:C58,C61:C65,C69)</f>
        <v>0</v>
      </c>
      <c r="D72" s="104"/>
      <c r="E72" s="104">
        <f>$B72      +$C72      +$D72</f>
        <v>164408000</v>
      </c>
      <c r="F72" s="105">
        <f t="shared" ref="F72:O72" si="46">SUM(F9:F15,F18:F23,F26:F29,F32,F35:F39,F42:F52,F55:F58,F61:F65,F69)</f>
        <v>164408000</v>
      </c>
      <c r="G72" s="106">
        <f t="shared" si="46"/>
        <v>107809000</v>
      </c>
      <c r="H72" s="105">
        <f t="shared" si="46"/>
        <v>10046000</v>
      </c>
      <c r="I72" s="106">
        <f t="shared" si="46"/>
        <v>14128730</v>
      </c>
      <c r="J72" s="105">
        <f t="shared" si="46"/>
        <v>37169000</v>
      </c>
      <c r="K72" s="106">
        <f t="shared" si="46"/>
        <v>35056300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47215000</v>
      </c>
      <c r="Q72" s="106">
        <f>$I72      +$K72      +$M72      +$O72</f>
        <v>49185030</v>
      </c>
      <c r="R72" s="61">
        <f>IF(($H72      =0),0,((($J72      -$H72      )/$H72      )*100))</f>
        <v>269.98805494724269</v>
      </c>
      <c r="S72" s="62">
        <f>IF(($I72      =0),0,((($K72      -$I72      )/$I72      )*100))</f>
        <v>148.12067326645777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28.731295601005275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29.930099249694219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cGjHks1wULAgpSmRBjJeYnKW6U3jzVUFLEvZtK8OZtaiOMDF7VdkIWKT5Yc+rSPSq4tUB5DWSJoIMCDNEIvDQ==" saltValue="LrA6O4kib5zE98lSDFHOu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572000</v>
      </c>
      <c r="I10" s="94"/>
      <c r="J10" s="93">
        <v>499000</v>
      </c>
      <c r="K10" s="94">
        <v>1071025</v>
      </c>
      <c r="L10" s="93"/>
      <c r="M10" s="94"/>
      <c r="N10" s="93"/>
      <c r="O10" s="94"/>
      <c r="P10" s="93">
        <f t="shared" ref="P10:P16" si="1">$H10      +$J10      +$L10      +$N10</f>
        <v>1071000</v>
      </c>
      <c r="Q10" s="94">
        <f t="shared" ref="Q10:Q16" si="2">$I10      +$K10      +$M10      +$O10</f>
        <v>1071025</v>
      </c>
      <c r="R10" s="48">
        <f t="shared" ref="R10:R16" si="3">IF(($H10      =0),0,((($J10      -$H10      )/$H10      )*100))</f>
        <v>-12.762237762237763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40.415094339622641</v>
      </c>
      <c r="U10" s="50">
        <f t="shared" ref="U10:U15" si="6">IF(($E10      =0),0,(($Q10      /$E10      )*100))</f>
        <v>40.416037735849059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572000</v>
      </c>
      <c r="I16" s="97">
        <f t="shared" si="7"/>
        <v>0</v>
      </c>
      <c r="J16" s="96">
        <f t="shared" si="7"/>
        <v>499000</v>
      </c>
      <c r="K16" s="97">
        <f t="shared" si="7"/>
        <v>1071025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1071000</v>
      </c>
      <c r="Q16" s="97">
        <f t="shared" si="2"/>
        <v>1071025</v>
      </c>
      <c r="R16" s="52">
        <f t="shared" si="3"/>
        <v>-12.762237762237763</v>
      </c>
      <c r="S16" s="53">
        <f t="shared" si="4"/>
        <v>0</v>
      </c>
      <c r="T16" s="52">
        <f>IF((SUM($E9:$E13)+$E15)=0,0,(P16/(SUM($E9:$E13)+$E15)*100))</f>
        <v>40.415094339622641</v>
      </c>
      <c r="U16" s="54">
        <f>IF((SUM($E9:$E13)+$E15)=0,0,(Q16/(SUM($E9:$E13)+$E15)*100))</f>
        <v>40.416037735849059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1622000</v>
      </c>
      <c r="C32" s="92">
        <v>0</v>
      </c>
      <c r="D32" s="92"/>
      <c r="E32" s="92">
        <f>$B32      +$C32      +$D32</f>
        <v>1622000</v>
      </c>
      <c r="F32" s="93">
        <v>1622000</v>
      </c>
      <c r="G32" s="94">
        <v>1135000</v>
      </c>
      <c r="H32" s="93">
        <v>348000</v>
      </c>
      <c r="I32" s="94"/>
      <c r="J32" s="93">
        <v>111000</v>
      </c>
      <c r="K32" s="94">
        <v>632888</v>
      </c>
      <c r="L32" s="93"/>
      <c r="M32" s="94"/>
      <c r="N32" s="93"/>
      <c r="O32" s="94"/>
      <c r="P32" s="93">
        <f>$H32      +$J32      +$L32      +$N32</f>
        <v>459000</v>
      </c>
      <c r="Q32" s="94">
        <f>$I32      +$K32      +$M32      +$O32</f>
        <v>632888</v>
      </c>
      <c r="R32" s="48">
        <f>IF(($H32      =0),0,((($J32      -$H32      )/$H32      )*100))</f>
        <v>-68.103448275862064</v>
      </c>
      <c r="S32" s="49">
        <f>IF(($I32      =0),0,((($K32      -$I32      )/$I32      )*100))</f>
        <v>0</v>
      </c>
      <c r="T32" s="48">
        <f>IF(($E32      =0),0,(($P32      /$E32      )*100))</f>
        <v>28.298397040690503</v>
      </c>
      <c r="U32" s="50">
        <f>IF(($E32      =0),0,(($Q32      /$E32      )*100))</f>
        <v>39.018988902589399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1622000</v>
      </c>
      <c r="C33" s="95">
        <f>C32</f>
        <v>0</v>
      </c>
      <c r="D33" s="95"/>
      <c r="E33" s="95">
        <f>$B33      +$C33      +$D33</f>
        <v>1622000</v>
      </c>
      <c r="F33" s="96">
        <f t="shared" ref="F33:O33" si="17">F32</f>
        <v>1622000</v>
      </c>
      <c r="G33" s="97">
        <f t="shared" si="17"/>
        <v>1135000</v>
      </c>
      <c r="H33" s="96">
        <f t="shared" si="17"/>
        <v>348000</v>
      </c>
      <c r="I33" s="97">
        <f t="shared" si="17"/>
        <v>0</v>
      </c>
      <c r="J33" s="96">
        <f t="shared" si="17"/>
        <v>111000</v>
      </c>
      <c r="K33" s="97">
        <f t="shared" si="17"/>
        <v>632888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459000</v>
      </c>
      <c r="Q33" s="97">
        <f>$I33      +$K33      +$M33      +$O33</f>
        <v>632888</v>
      </c>
      <c r="R33" s="52">
        <f>IF(($H33      =0),0,((($J33      -$H33      )/$H33      )*100))</f>
        <v>-68.103448275862064</v>
      </c>
      <c r="S33" s="53">
        <f>IF(($I33      =0),0,((($K33      -$I33      )/$I33      )*100))</f>
        <v>0</v>
      </c>
      <c r="T33" s="52">
        <f>IF($E33   =0,0,($P33   /$E33   )*100)</f>
        <v>28.298397040690503</v>
      </c>
      <c r="U33" s="54">
        <f>IF($E33   =0,0,($Q33   /$E33   )*100)</f>
        <v>39.018988902589399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30400000</v>
      </c>
      <c r="C35" s="92">
        <v>0</v>
      </c>
      <c r="D35" s="92"/>
      <c r="E35" s="92">
        <f t="shared" ref="E35:E40" si="18">$B35      +$C35      +$D35</f>
        <v>30400000</v>
      </c>
      <c r="F35" s="93">
        <v>30400000</v>
      </c>
      <c r="G35" s="94">
        <v>20400000</v>
      </c>
      <c r="H35" s="93">
        <v>2223000</v>
      </c>
      <c r="I35" s="94"/>
      <c r="J35" s="93">
        <v>4190000</v>
      </c>
      <c r="K35" s="94">
        <v>6635510</v>
      </c>
      <c r="L35" s="93"/>
      <c r="M35" s="94"/>
      <c r="N35" s="93"/>
      <c r="O35" s="94"/>
      <c r="P35" s="93">
        <f t="shared" ref="P35:P40" si="19">$H35      +$J35      +$L35      +$N35</f>
        <v>6413000</v>
      </c>
      <c r="Q35" s="94">
        <f t="shared" ref="Q35:Q40" si="20">$I35      +$K35      +$M35      +$O35</f>
        <v>6635510</v>
      </c>
      <c r="R35" s="48">
        <f t="shared" ref="R35:R40" si="21">IF(($H35      =0),0,((($J35      -$H35      )/$H35      )*100))</f>
        <v>88.484030589293752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21.095394736842106</v>
      </c>
      <c r="U35" s="50">
        <f t="shared" ref="U35:U39" si="24">IF(($E35      =0),0,(($Q35      /$E35      )*100))</f>
        <v>21.827335526315789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30400000</v>
      </c>
      <c r="C40" s="95">
        <f>SUM(C35:C39)</f>
        <v>0</v>
      </c>
      <c r="D40" s="95"/>
      <c r="E40" s="95">
        <f t="shared" si="18"/>
        <v>30400000</v>
      </c>
      <c r="F40" s="96">
        <f t="shared" ref="F40:O40" si="25">SUM(F35:F39)</f>
        <v>30400000</v>
      </c>
      <c r="G40" s="97">
        <f t="shared" si="25"/>
        <v>20400000</v>
      </c>
      <c r="H40" s="96">
        <f t="shared" si="25"/>
        <v>2223000</v>
      </c>
      <c r="I40" s="97">
        <f t="shared" si="25"/>
        <v>0</v>
      </c>
      <c r="J40" s="96">
        <f t="shared" si="25"/>
        <v>4190000</v>
      </c>
      <c r="K40" s="97">
        <f t="shared" si="25"/>
        <v>6635510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6413000</v>
      </c>
      <c r="Q40" s="97">
        <f t="shared" si="20"/>
        <v>6635510</v>
      </c>
      <c r="R40" s="52">
        <f t="shared" si="21"/>
        <v>88.484030589293752</v>
      </c>
      <c r="S40" s="53">
        <f t="shared" si="22"/>
        <v>0</v>
      </c>
      <c r="T40" s="52">
        <f>IF((+$E35+$E38) =0,0,(P40   /(+$E35+$E38) )*100)</f>
        <v>21.095394736842106</v>
      </c>
      <c r="U40" s="54">
        <f>IF((+$E35+$E38) =0,0,(Q40   /(+$E35+$E38) )*100)</f>
        <v>21.827335526315789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40000000</v>
      </c>
      <c r="C44" s="92">
        <v>0</v>
      </c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17000000</v>
      </c>
      <c r="C51" s="92">
        <v>0</v>
      </c>
      <c r="D51" s="92"/>
      <c r="E51" s="92">
        <f t="shared" si="26"/>
        <v>17000000</v>
      </c>
      <c r="F51" s="93">
        <v>17000000</v>
      </c>
      <c r="G51" s="94">
        <v>13090000</v>
      </c>
      <c r="H51" s="93"/>
      <c r="I51" s="94"/>
      <c r="J51" s="93">
        <v>8307000</v>
      </c>
      <c r="K51" s="94">
        <v>8558353</v>
      </c>
      <c r="L51" s="93"/>
      <c r="M51" s="94"/>
      <c r="N51" s="93"/>
      <c r="O51" s="94"/>
      <c r="P51" s="93">
        <f t="shared" si="27"/>
        <v>8307000</v>
      </c>
      <c r="Q51" s="94">
        <f t="shared" si="28"/>
        <v>8558353</v>
      </c>
      <c r="R51" s="48">
        <f t="shared" si="29"/>
        <v>0</v>
      </c>
      <c r="S51" s="49">
        <f t="shared" si="30"/>
        <v>0</v>
      </c>
      <c r="T51" s="48">
        <f t="shared" si="31"/>
        <v>48.864705882352943</v>
      </c>
      <c r="U51" s="50">
        <f t="shared" si="32"/>
        <v>50.343252941176473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57000000</v>
      </c>
      <c r="C53" s="95">
        <f>SUM(C42:C52)</f>
        <v>0</v>
      </c>
      <c r="D53" s="95"/>
      <c r="E53" s="95">
        <f t="shared" si="26"/>
        <v>57000000</v>
      </c>
      <c r="F53" s="96">
        <f t="shared" ref="F53:O53" si="33">SUM(F42:F52)</f>
        <v>57000000</v>
      </c>
      <c r="G53" s="97">
        <f t="shared" si="33"/>
        <v>13090000</v>
      </c>
      <c r="H53" s="96">
        <f t="shared" si="33"/>
        <v>0</v>
      </c>
      <c r="I53" s="97">
        <f t="shared" si="33"/>
        <v>0</v>
      </c>
      <c r="J53" s="96">
        <f t="shared" si="33"/>
        <v>8307000</v>
      </c>
      <c r="K53" s="97">
        <f t="shared" si="33"/>
        <v>8558353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8307000</v>
      </c>
      <c r="Q53" s="97">
        <f t="shared" si="28"/>
        <v>8558353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48.864705882352943</v>
      </c>
      <c r="U53" s="54">
        <f>IF((+$E43+$E45+$E47+$E48+$E51) =0,0,(Q53   /(+$E43+$E45+$E47+$E48+$E51) )*100)</f>
        <v>50.343252941176473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91672000</v>
      </c>
      <c r="C67" s="104">
        <f>SUM(C9:C15,C18:C23,C26:C29,C32,C35:C39,C42:C52,C55:C58,C61:C65)</f>
        <v>0</v>
      </c>
      <c r="D67" s="104"/>
      <c r="E67" s="104">
        <f t="shared" si="35"/>
        <v>91672000</v>
      </c>
      <c r="F67" s="105">
        <f t="shared" ref="F67:O67" si="43">SUM(F9:F15,F18:F23,F26:F29,F32,F35:F39,F42:F52,F55:F58,F61:F65)</f>
        <v>91672000</v>
      </c>
      <c r="G67" s="106">
        <f t="shared" si="43"/>
        <v>37275000</v>
      </c>
      <c r="H67" s="105">
        <f t="shared" si="43"/>
        <v>3143000</v>
      </c>
      <c r="I67" s="106">
        <f t="shared" si="43"/>
        <v>0</v>
      </c>
      <c r="J67" s="105">
        <f t="shared" si="43"/>
        <v>13107000</v>
      </c>
      <c r="K67" s="106">
        <f t="shared" si="43"/>
        <v>16897776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16250000</v>
      </c>
      <c r="Q67" s="106">
        <f t="shared" si="37"/>
        <v>16897776</v>
      </c>
      <c r="R67" s="61">
        <f t="shared" si="38"/>
        <v>317.021953547566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31.448366620219847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32.7019972131909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47085000</v>
      </c>
      <c r="C69" s="92">
        <v>0</v>
      </c>
      <c r="D69" s="92"/>
      <c r="E69" s="92">
        <f>$B69      +$C69      +$D69</f>
        <v>47085000</v>
      </c>
      <c r="F69" s="93">
        <v>47085000</v>
      </c>
      <c r="G69" s="94">
        <v>23764000</v>
      </c>
      <c r="H69" s="93">
        <v>551000</v>
      </c>
      <c r="I69" s="94"/>
      <c r="J69" s="93">
        <v>19455000</v>
      </c>
      <c r="K69" s="94">
        <v>19970650</v>
      </c>
      <c r="L69" s="93"/>
      <c r="M69" s="94"/>
      <c r="N69" s="93"/>
      <c r="O69" s="94"/>
      <c r="P69" s="93">
        <f>$H69      +$J69      +$L69      +$N69</f>
        <v>20006000</v>
      </c>
      <c r="Q69" s="94">
        <f>$I69      +$K69      +$M69      +$O69</f>
        <v>19970650</v>
      </c>
      <c r="R69" s="48">
        <f>IF(($H69      =0),0,((($J69      -$H69      )/$H69      )*100))</f>
        <v>3430.8529945553537</v>
      </c>
      <c r="S69" s="49">
        <f>IF(($I69      =0),0,((($K69      -$I69      )/$I69      )*100))</f>
        <v>0</v>
      </c>
      <c r="T69" s="48">
        <f>IF(($E69      =0),0,(($P69      /$E69      )*100))</f>
        <v>42.489115429542316</v>
      </c>
      <c r="U69" s="50">
        <f>IF(($E69      =0),0,(($Q69      /$E69      )*100))</f>
        <v>42.414038441117128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47085000</v>
      </c>
      <c r="C70" s="101">
        <f>C69</f>
        <v>0</v>
      </c>
      <c r="D70" s="101"/>
      <c r="E70" s="101">
        <f>$B70      +$C70      +$D70</f>
        <v>47085000</v>
      </c>
      <c r="F70" s="102">
        <f t="shared" ref="F70:O70" si="44">F69</f>
        <v>47085000</v>
      </c>
      <c r="G70" s="103">
        <f t="shared" si="44"/>
        <v>23764000</v>
      </c>
      <c r="H70" s="102">
        <f t="shared" si="44"/>
        <v>551000</v>
      </c>
      <c r="I70" s="103">
        <f t="shared" si="44"/>
        <v>0</v>
      </c>
      <c r="J70" s="102">
        <f t="shared" si="44"/>
        <v>19455000</v>
      </c>
      <c r="K70" s="103">
        <f t="shared" si="44"/>
        <v>19970650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20006000</v>
      </c>
      <c r="Q70" s="103">
        <f>$I70      +$K70      +$M70      +$O70</f>
        <v>19970650</v>
      </c>
      <c r="R70" s="57">
        <f>IF(($H70      =0),0,((($J70      -$H70      )/$H70      )*100))</f>
        <v>3430.8529945553537</v>
      </c>
      <c r="S70" s="58">
        <f>IF(($I70      =0),0,((($K70      -$I70      )/$I70      )*100))</f>
        <v>0</v>
      </c>
      <c r="T70" s="57">
        <f>IF($E70   =0,0,($P70   /$E70   )*100)</f>
        <v>42.489115429542316</v>
      </c>
      <c r="U70" s="59">
        <f>IF($E70   =0,0,($Q70   /$E70 )*100)</f>
        <v>42.414038441117128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47085000</v>
      </c>
      <c r="C71" s="104">
        <f>C69</f>
        <v>0</v>
      </c>
      <c r="D71" s="104"/>
      <c r="E71" s="104">
        <f>$B71      +$C71      +$D71</f>
        <v>47085000</v>
      </c>
      <c r="F71" s="105">
        <f t="shared" ref="F71:O71" si="45">F69</f>
        <v>47085000</v>
      </c>
      <c r="G71" s="106">
        <f t="shared" si="45"/>
        <v>23764000</v>
      </c>
      <c r="H71" s="105">
        <f t="shared" si="45"/>
        <v>551000</v>
      </c>
      <c r="I71" s="106">
        <f t="shared" si="45"/>
        <v>0</v>
      </c>
      <c r="J71" s="105">
        <f t="shared" si="45"/>
        <v>19455000</v>
      </c>
      <c r="K71" s="106">
        <f t="shared" si="45"/>
        <v>19970650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20006000</v>
      </c>
      <c r="Q71" s="106">
        <f>$I71      +$K71      +$M71      +$O71</f>
        <v>19970650</v>
      </c>
      <c r="R71" s="61">
        <f>IF(($H71      =0),0,((($J71      -$H71      )/$H71      )*100))</f>
        <v>3430.8529945553537</v>
      </c>
      <c r="S71" s="62">
        <f>IF(($I71      =0),0,((($K71      -$I71      )/$I71      )*100))</f>
        <v>0</v>
      </c>
      <c r="T71" s="61">
        <f>IF($E71   =0,0,($P71   /$E71   )*100)</f>
        <v>42.489115429542316</v>
      </c>
      <c r="U71" s="65">
        <f>IF($E71   =0,0,($Q71   /$E71   )*100)</f>
        <v>42.414038441117128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138757000</v>
      </c>
      <c r="C72" s="104">
        <f>SUM(C9:C15,C18:C23,C26:C29,C32,C35:C39,C42:C52,C55:C58,C61:C65,C69)</f>
        <v>0</v>
      </c>
      <c r="D72" s="104"/>
      <c r="E72" s="104">
        <f>$B72      +$C72      +$D72</f>
        <v>138757000</v>
      </c>
      <c r="F72" s="105">
        <f t="shared" ref="F72:O72" si="46">SUM(F9:F15,F18:F23,F26:F29,F32,F35:F39,F42:F52,F55:F58,F61:F65,F69)</f>
        <v>138757000</v>
      </c>
      <c r="G72" s="106">
        <f t="shared" si="46"/>
        <v>61039000</v>
      </c>
      <c r="H72" s="105">
        <f t="shared" si="46"/>
        <v>3694000</v>
      </c>
      <c r="I72" s="106">
        <f t="shared" si="46"/>
        <v>0</v>
      </c>
      <c r="J72" s="105">
        <f t="shared" si="46"/>
        <v>32562000</v>
      </c>
      <c r="K72" s="106">
        <f t="shared" si="46"/>
        <v>36868426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36256000</v>
      </c>
      <c r="Q72" s="106">
        <f>$I72      +$K72      +$M72      +$O72</f>
        <v>36868426</v>
      </c>
      <c r="R72" s="61">
        <f>IF(($H72      =0),0,((($J72      -$H72      )/$H72      )*100))</f>
        <v>781.48348673524629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36.712334315542186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37.332468584505399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t4WIqttZQqtJT2o+5LvXPpMdApOOhDAYx3k65RAUJsvI9QcIkYPyrgR0mGbmY1kg0oIz8j47QFA5Z3Bg+SHeA==" saltValue="4b5WkHdnn9piZM/1m3QV7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>
        <v>40800</v>
      </c>
      <c r="J10" s="93">
        <v>1292000</v>
      </c>
      <c r="K10" s="94">
        <v>1311486</v>
      </c>
      <c r="L10" s="93"/>
      <c r="M10" s="94"/>
      <c r="N10" s="93"/>
      <c r="O10" s="94"/>
      <c r="P10" s="93">
        <f t="shared" ref="P10:P16" si="1">$H10      +$J10      +$L10      +$N10</f>
        <v>1352000</v>
      </c>
      <c r="Q10" s="94">
        <f t="shared" ref="Q10:Q16" si="2">$I10      +$K10      +$M10      +$O10</f>
        <v>1352286</v>
      </c>
      <c r="R10" s="48">
        <f t="shared" ref="R10:R16" si="3">IF(($H10      =0),0,((($J10      -$H10      )/$H10      )*100))</f>
        <v>2053.3333333333335</v>
      </c>
      <c r="S10" s="49">
        <f t="shared" ref="S10:S16" si="4">IF(($I10      =0),0,((($K10      -$I10      )/$I10      )*100))</f>
        <v>3114.4264705882351</v>
      </c>
      <c r="T10" s="48">
        <f t="shared" ref="T10:T15" si="5">IF(($E10      =0),0,(($P10      /$E10      )*100))</f>
        <v>43.612903225806456</v>
      </c>
      <c r="U10" s="50">
        <f t="shared" ref="U10:U15" si="6">IF(($E10      =0),0,(($Q10      /$E10      )*100))</f>
        <v>43.622129032258066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40800</v>
      </c>
      <c r="J16" s="96">
        <f t="shared" si="7"/>
        <v>1292000</v>
      </c>
      <c r="K16" s="97">
        <f t="shared" si="7"/>
        <v>1311486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1352000</v>
      </c>
      <c r="Q16" s="97">
        <f t="shared" si="2"/>
        <v>1352286</v>
      </c>
      <c r="R16" s="52">
        <f t="shared" si="3"/>
        <v>2053.3333333333335</v>
      </c>
      <c r="S16" s="53">
        <f t="shared" si="4"/>
        <v>3114.4264705882351</v>
      </c>
      <c r="T16" s="52">
        <f>IF((SUM($E9:$E13)+$E15)=0,0,(P16/(SUM($E9:$E13)+$E15)*100))</f>
        <v>43.612903225806456</v>
      </c>
      <c r="U16" s="54">
        <f>IF((SUM($E9:$E13)+$E15)=0,0,(Q16/(SUM($E9:$E13)+$E15)*100))</f>
        <v>43.622129032258066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>
        <v>111000</v>
      </c>
      <c r="K32" s="94">
        <v>248020</v>
      </c>
      <c r="L32" s="93"/>
      <c r="M32" s="94"/>
      <c r="N32" s="93"/>
      <c r="O32" s="94"/>
      <c r="P32" s="93">
        <f>$H32      +$J32      +$L32      +$N32</f>
        <v>111000</v>
      </c>
      <c r="Q32" s="94">
        <f>$I32      +$K32      +$M32      +$O32</f>
        <v>248020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10.325581395348838</v>
      </c>
      <c r="U32" s="50">
        <f>IF(($E32      =0),0,(($Q32      /$E32      )*100))</f>
        <v>23.071627906976744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111000</v>
      </c>
      <c r="K33" s="97">
        <f t="shared" si="17"/>
        <v>248020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111000</v>
      </c>
      <c r="Q33" s="97">
        <f>$I33      +$K33      +$M33      +$O33</f>
        <v>248020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10.325581395348838</v>
      </c>
      <c r="U33" s="54">
        <f>IF($E33   =0,0,($Q33   /$E33   )*100)</f>
        <v>23.071627906976744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8705000</v>
      </c>
      <c r="C35" s="92">
        <v>0</v>
      </c>
      <c r="D35" s="92"/>
      <c r="E35" s="92">
        <f t="shared" ref="E35:E40" si="18">$B35      +$C35      +$D35</f>
        <v>8705000</v>
      </c>
      <c r="F35" s="93">
        <v>8705000</v>
      </c>
      <c r="G35" s="94">
        <v>5300000</v>
      </c>
      <c r="H35" s="93">
        <v>450000</v>
      </c>
      <c r="I35" s="94">
        <v>260560</v>
      </c>
      <c r="J35" s="93">
        <v>562000</v>
      </c>
      <c r="K35" s="94">
        <v>3163295</v>
      </c>
      <c r="L35" s="93"/>
      <c r="M35" s="94"/>
      <c r="N35" s="93"/>
      <c r="O35" s="94"/>
      <c r="P35" s="93">
        <f t="shared" ref="P35:P40" si="19">$H35      +$J35      +$L35      +$N35</f>
        <v>1012000</v>
      </c>
      <c r="Q35" s="94">
        <f t="shared" ref="Q35:Q40" si="20">$I35      +$K35      +$M35      +$O35</f>
        <v>3423855</v>
      </c>
      <c r="R35" s="48">
        <f t="shared" ref="R35:R40" si="21">IF(($H35      =0),0,((($J35      -$H35      )/$H35      )*100))</f>
        <v>24.888888888888889</v>
      </c>
      <c r="S35" s="49">
        <f t="shared" ref="S35:S40" si="22">IF(($I35      =0),0,((($K35      -$I35      )/$I35      )*100))</f>
        <v>1114.0370739944733</v>
      </c>
      <c r="T35" s="48">
        <f t="shared" ref="T35:T39" si="23">IF(($E35      =0),0,(($P35      /$E35      )*100))</f>
        <v>11.625502584721424</v>
      </c>
      <c r="U35" s="50">
        <f t="shared" ref="U35:U39" si="24">IF(($E35      =0),0,(($Q35      /$E35      )*100))</f>
        <v>39.332050545663414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92000</v>
      </c>
      <c r="C36" s="92">
        <v>0</v>
      </c>
      <c r="D36" s="92"/>
      <c r="E36" s="92">
        <f t="shared" si="18"/>
        <v>92000</v>
      </c>
      <c r="F36" s="93">
        <v>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8797000</v>
      </c>
      <c r="C40" s="95">
        <f>SUM(C35:C39)</f>
        <v>0</v>
      </c>
      <c r="D40" s="95"/>
      <c r="E40" s="95">
        <f t="shared" si="18"/>
        <v>8797000</v>
      </c>
      <c r="F40" s="96">
        <f t="shared" ref="F40:O40" si="25">SUM(F35:F39)</f>
        <v>8797000</v>
      </c>
      <c r="G40" s="97">
        <f t="shared" si="25"/>
        <v>5300000</v>
      </c>
      <c r="H40" s="96">
        <f t="shared" si="25"/>
        <v>450000</v>
      </c>
      <c r="I40" s="97">
        <f t="shared" si="25"/>
        <v>260560</v>
      </c>
      <c r="J40" s="96">
        <f t="shared" si="25"/>
        <v>562000</v>
      </c>
      <c r="K40" s="97">
        <f t="shared" si="25"/>
        <v>3163295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1012000</v>
      </c>
      <c r="Q40" s="97">
        <f t="shared" si="20"/>
        <v>3423855</v>
      </c>
      <c r="R40" s="52">
        <f t="shared" si="21"/>
        <v>24.888888888888889</v>
      </c>
      <c r="S40" s="53">
        <f t="shared" si="22"/>
        <v>1114.0370739944733</v>
      </c>
      <c r="T40" s="52">
        <f>IF((+$E35+$E38) =0,0,(P40   /(+$E35+$E38) )*100)</f>
        <v>11.625502584721424</v>
      </c>
      <c r="U40" s="54">
        <f>IF((+$E35+$E38) =0,0,(Q40   /(+$E35+$E38) )*100)</f>
        <v>39.332050545663414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75000000</v>
      </c>
      <c r="C44" s="92">
        <v>0</v>
      </c>
      <c r="D44" s="92"/>
      <c r="E44" s="92">
        <f t="shared" si="26"/>
        <v>75000000</v>
      </c>
      <c r="F44" s="93">
        <v>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865000</v>
      </c>
      <c r="I51" s="94">
        <v>1782304</v>
      </c>
      <c r="J51" s="93">
        <v>4442000</v>
      </c>
      <c r="K51" s="94">
        <v>2686518</v>
      </c>
      <c r="L51" s="93"/>
      <c r="M51" s="94"/>
      <c r="N51" s="93"/>
      <c r="O51" s="94"/>
      <c r="P51" s="93">
        <f t="shared" si="27"/>
        <v>5307000</v>
      </c>
      <c r="Q51" s="94">
        <f t="shared" si="28"/>
        <v>4468822</v>
      </c>
      <c r="R51" s="48">
        <f t="shared" si="29"/>
        <v>413.52601156069363</v>
      </c>
      <c r="S51" s="49">
        <f t="shared" si="30"/>
        <v>50.732871608883777</v>
      </c>
      <c r="T51" s="48">
        <f t="shared" si="31"/>
        <v>26.534999999999997</v>
      </c>
      <c r="U51" s="50">
        <f t="shared" si="32"/>
        <v>22.344110000000001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20000000</v>
      </c>
      <c r="H53" s="96">
        <f t="shared" si="33"/>
        <v>865000</v>
      </c>
      <c r="I53" s="97">
        <f t="shared" si="33"/>
        <v>1782304</v>
      </c>
      <c r="J53" s="96">
        <f t="shared" si="33"/>
        <v>4442000</v>
      </c>
      <c r="K53" s="97">
        <f t="shared" si="33"/>
        <v>2686518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5307000</v>
      </c>
      <c r="Q53" s="97">
        <f t="shared" si="28"/>
        <v>4468822</v>
      </c>
      <c r="R53" s="52">
        <f t="shared" si="29"/>
        <v>413.52601156069363</v>
      </c>
      <c r="S53" s="53">
        <f t="shared" si="30"/>
        <v>50.732871608883777</v>
      </c>
      <c r="T53" s="52">
        <f>IF((+$E43+$E45+$E47+$E48+$E51) =0,0,(P53   /(+$E43+$E45+$E47+$E48+$E51) )*100)</f>
        <v>26.534999999999997</v>
      </c>
      <c r="U53" s="54">
        <f>IF((+$E43+$E45+$E47+$E48+$E51) =0,0,(Q53   /(+$E43+$E45+$E47+$E48+$E51) )*100)</f>
        <v>22.344110000000001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112972000</v>
      </c>
      <c r="C67" s="104">
        <f>SUM(C9:C15,C18:C23,C26:C29,C32,C35:C39,C42:C52,C55:C58,C61:C65)</f>
        <v>0</v>
      </c>
      <c r="D67" s="104"/>
      <c r="E67" s="104">
        <f t="shared" si="35"/>
        <v>112972000</v>
      </c>
      <c r="F67" s="105">
        <f t="shared" ref="F67:O67" si="43">SUM(F9:F15,F18:F23,F26:F29,F32,F35:F39,F42:F52,F55:F58,F61:F65)</f>
        <v>112972000</v>
      </c>
      <c r="G67" s="106">
        <f t="shared" si="43"/>
        <v>28669000</v>
      </c>
      <c r="H67" s="105">
        <f t="shared" si="43"/>
        <v>1375000</v>
      </c>
      <c r="I67" s="106">
        <f t="shared" si="43"/>
        <v>2083664</v>
      </c>
      <c r="J67" s="105">
        <f t="shared" si="43"/>
        <v>6407000</v>
      </c>
      <c r="K67" s="106">
        <f t="shared" si="43"/>
        <v>7409319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7782000</v>
      </c>
      <c r="Q67" s="106">
        <f t="shared" si="37"/>
        <v>9492983</v>
      </c>
      <c r="R67" s="61">
        <f t="shared" si="38"/>
        <v>365.96363636363634</v>
      </c>
      <c r="S67" s="62">
        <f t="shared" si="39"/>
        <v>255.59087261669825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23.667883211678834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28.87160279805353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23515000</v>
      </c>
      <c r="C69" s="92">
        <v>0</v>
      </c>
      <c r="D69" s="92"/>
      <c r="E69" s="92">
        <f>$B69      +$C69      +$D69</f>
        <v>23515000</v>
      </c>
      <c r="F69" s="93">
        <v>23515000</v>
      </c>
      <c r="G69" s="94">
        <v>13747000</v>
      </c>
      <c r="H69" s="93">
        <v>7711000</v>
      </c>
      <c r="I69" s="94">
        <v>222052</v>
      </c>
      <c r="J69" s="93">
        <v>3309000</v>
      </c>
      <c r="K69" s="94">
        <v>12097566</v>
      </c>
      <c r="L69" s="93"/>
      <c r="M69" s="94"/>
      <c r="N69" s="93"/>
      <c r="O69" s="94"/>
      <c r="P69" s="93">
        <f>$H69      +$J69      +$L69      +$N69</f>
        <v>11020000</v>
      </c>
      <c r="Q69" s="94">
        <f>$I69      +$K69      +$M69      +$O69</f>
        <v>12319618</v>
      </c>
      <c r="R69" s="48">
        <f>IF(($H69      =0),0,((($J69      -$H69      )/$H69      )*100))</f>
        <v>-57.087277914667354</v>
      </c>
      <c r="S69" s="49">
        <f>IF(($I69      =0),0,((($K69      -$I69      )/$I69      )*100))</f>
        <v>5348.0779276926132</v>
      </c>
      <c r="T69" s="48">
        <f>IF(($E69      =0),0,(($P69      /$E69      )*100))</f>
        <v>46.863704018711459</v>
      </c>
      <c r="U69" s="50">
        <f>IF(($E69      =0),0,(($Q69      /$E69      )*100))</f>
        <v>52.390465660216876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23515000</v>
      </c>
      <c r="C70" s="101">
        <f>C69</f>
        <v>0</v>
      </c>
      <c r="D70" s="101"/>
      <c r="E70" s="101">
        <f>$B70      +$C70      +$D70</f>
        <v>23515000</v>
      </c>
      <c r="F70" s="102">
        <f t="shared" ref="F70:O70" si="44">F69</f>
        <v>23515000</v>
      </c>
      <c r="G70" s="103">
        <f t="shared" si="44"/>
        <v>13747000</v>
      </c>
      <c r="H70" s="102">
        <f t="shared" si="44"/>
        <v>7711000</v>
      </c>
      <c r="I70" s="103">
        <f t="shared" si="44"/>
        <v>222052</v>
      </c>
      <c r="J70" s="102">
        <f t="shared" si="44"/>
        <v>3309000</v>
      </c>
      <c r="K70" s="103">
        <f t="shared" si="44"/>
        <v>12097566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11020000</v>
      </c>
      <c r="Q70" s="103">
        <f>$I70      +$K70      +$M70      +$O70</f>
        <v>12319618</v>
      </c>
      <c r="R70" s="57">
        <f>IF(($H70      =0),0,((($J70      -$H70      )/$H70      )*100))</f>
        <v>-57.087277914667354</v>
      </c>
      <c r="S70" s="58">
        <f>IF(($I70      =0),0,((($K70      -$I70      )/$I70      )*100))</f>
        <v>5348.0779276926132</v>
      </c>
      <c r="T70" s="57">
        <f>IF($E70   =0,0,($P70   /$E70   )*100)</f>
        <v>46.863704018711459</v>
      </c>
      <c r="U70" s="59">
        <f>IF($E70   =0,0,($Q70   /$E70 )*100)</f>
        <v>52.390465660216876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23515000</v>
      </c>
      <c r="C71" s="104">
        <f>C69</f>
        <v>0</v>
      </c>
      <c r="D71" s="104"/>
      <c r="E71" s="104">
        <f>$B71      +$C71      +$D71</f>
        <v>23515000</v>
      </c>
      <c r="F71" s="105">
        <f t="shared" ref="F71:O71" si="45">F69</f>
        <v>23515000</v>
      </c>
      <c r="G71" s="106">
        <f t="shared" si="45"/>
        <v>13747000</v>
      </c>
      <c r="H71" s="105">
        <f t="shared" si="45"/>
        <v>7711000</v>
      </c>
      <c r="I71" s="106">
        <f t="shared" si="45"/>
        <v>222052</v>
      </c>
      <c r="J71" s="105">
        <f t="shared" si="45"/>
        <v>3309000</v>
      </c>
      <c r="K71" s="106">
        <f t="shared" si="45"/>
        <v>12097566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11020000</v>
      </c>
      <c r="Q71" s="106">
        <f>$I71      +$K71      +$M71      +$O71</f>
        <v>12319618</v>
      </c>
      <c r="R71" s="61">
        <f>IF(($H71      =0),0,((($J71      -$H71      )/$H71      )*100))</f>
        <v>-57.087277914667354</v>
      </c>
      <c r="S71" s="62">
        <f>IF(($I71      =0),0,((($K71      -$I71      )/$I71      )*100))</f>
        <v>5348.0779276926132</v>
      </c>
      <c r="T71" s="61">
        <f>IF($E71   =0,0,($P71   /$E71   )*100)</f>
        <v>46.863704018711459</v>
      </c>
      <c r="U71" s="65">
        <f>IF($E71   =0,0,($Q71   /$E71   )*100)</f>
        <v>52.390465660216876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136487000</v>
      </c>
      <c r="C72" s="104">
        <f>SUM(C9:C15,C18:C23,C26:C29,C32,C35:C39,C42:C52,C55:C58,C61:C65,C69)</f>
        <v>0</v>
      </c>
      <c r="D72" s="104"/>
      <c r="E72" s="104">
        <f>$B72      +$C72      +$D72</f>
        <v>136487000</v>
      </c>
      <c r="F72" s="105">
        <f t="shared" ref="F72:O72" si="46">SUM(F9:F15,F18:F23,F26:F29,F32,F35:F39,F42:F52,F55:F58,F61:F65,F69)</f>
        <v>136487000</v>
      </c>
      <c r="G72" s="106">
        <f t="shared" si="46"/>
        <v>42416000</v>
      </c>
      <c r="H72" s="105">
        <f t="shared" si="46"/>
        <v>9086000</v>
      </c>
      <c r="I72" s="106">
        <f t="shared" si="46"/>
        <v>2305716</v>
      </c>
      <c r="J72" s="105">
        <f t="shared" si="46"/>
        <v>9716000</v>
      </c>
      <c r="K72" s="106">
        <f t="shared" si="46"/>
        <v>19506885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18802000</v>
      </c>
      <c r="Q72" s="106">
        <f>$I72      +$K72      +$M72      +$O72</f>
        <v>21812601</v>
      </c>
      <c r="R72" s="61">
        <f>IF(($H72      =0),0,((($J72      -$H72      )/$H72      )*100))</f>
        <v>6.9337442218798149</v>
      </c>
      <c r="S72" s="62">
        <f>IF(($I72      =0),0,((($K72      -$I72      )/$I72      )*100))</f>
        <v>746.02288399785573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33.339835091763454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38.678253391258089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/ikurYtbAJC9VaEgZcpp+CF1kH4qK+AFp2KGFtxzUSnjAZrDLuiuXS5H7ABYfOOdton5REKJ+BoReyPS8GGjw==" saltValue="ALb+CPCNpjsPIM9LzLAJI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/>
      <c r="M10" s="94"/>
      <c r="N10" s="93"/>
      <c r="O10" s="94"/>
      <c r="P10" s="93">
        <f t="shared" ref="P10:P16" si="1">$H10      +$J10      +$L10      +$N10</f>
        <v>1326000</v>
      </c>
      <c r="Q10" s="94">
        <f t="shared" ref="Q10:Q16" si="2">$I10      +$K10      +$M10      +$O10</f>
        <v>960700</v>
      </c>
      <c r="R10" s="48">
        <f t="shared" ref="R10:R16" si="3">IF(($H10      =0),0,((($J10      -$H10      )/$H10      )*100))</f>
        <v>905.00000000000011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63.142857142857146</v>
      </c>
      <c r="U10" s="50">
        <f t="shared" ref="U10:U15" si="6">IF(($E10      =0),0,(($Q10      /$E10      )*100))</f>
        <v>45.747619047619047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5812953</v>
      </c>
      <c r="L13" s="93"/>
      <c r="M13" s="94"/>
      <c r="N13" s="93"/>
      <c r="O13" s="94"/>
      <c r="P13" s="93">
        <f t="shared" si="1"/>
        <v>0</v>
      </c>
      <c r="Q13" s="94">
        <f t="shared" si="2"/>
        <v>5812953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58.129529999999995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19134000</v>
      </c>
      <c r="C16" s="95">
        <f>SUM(C9:C15)</f>
        <v>0</v>
      </c>
      <c r="D16" s="95"/>
      <c r="E16" s="95">
        <f t="shared" si="0"/>
        <v>19134000</v>
      </c>
      <c r="F16" s="96">
        <f t="shared" ref="F16:O16" si="7">SUM(F9:F15)</f>
        <v>19134000</v>
      </c>
      <c r="G16" s="97">
        <f t="shared" si="7"/>
        <v>4411000</v>
      </c>
      <c r="H16" s="96">
        <f t="shared" si="7"/>
        <v>120000</v>
      </c>
      <c r="I16" s="97">
        <f t="shared" si="7"/>
        <v>0</v>
      </c>
      <c r="J16" s="96">
        <f t="shared" si="7"/>
        <v>1206000</v>
      </c>
      <c r="K16" s="97">
        <f t="shared" si="7"/>
        <v>6773653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1326000</v>
      </c>
      <c r="Q16" s="97">
        <f t="shared" si="2"/>
        <v>6773653</v>
      </c>
      <c r="R16" s="52">
        <f t="shared" si="3"/>
        <v>905.00000000000011</v>
      </c>
      <c r="S16" s="53">
        <f t="shared" si="4"/>
        <v>0</v>
      </c>
      <c r="T16" s="52">
        <f>IF((SUM($E9:$E13)+$E15)=0,0,(P16/(SUM($E9:$E13)+$E15)*100))</f>
        <v>6.9664810339392664</v>
      </c>
      <c r="U16" s="54">
        <f>IF((SUM($E9:$E13)+$E15)=0,0,(Q16/(SUM($E9:$E13)+$E15)*100))</f>
        <v>35.587123042975726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180708000</v>
      </c>
      <c r="H28" s="93">
        <v>22812000</v>
      </c>
      <c r="I28" s="94"/>
      <c r="J28" s="93">
        <v>75577000</v>
      </c>
      <c r="K28" s="94">
        <v>90816965</v>
      </c>
      <c r="L28" s="93"/>
      <c r="M28" s="94"/>
      <c r="N28" s="93"/>
      <c r="O28" s="94"/>
      <c r="P28" s="93">
        <f>$H28      +$J28      +$L28      +$N28</f>
        <v>98389000</v>
      </c>
      <c r="Q28" s="94">
        <f>$I28      +$K28      +$M28      +$O28</f>
        <v>90816965</v>
      </c>
      <c r="R28" s="48">
        <f>IF(($H28      =0),0,((($J28      -$H28      )/$H28      )*100))</f>
        <v>231.30369980711905</v>
      </c>
      <c r="S28" s="49">
        <f>IF(($I28      =0),0,((($K28      -$I28      )/$I28      )*100))</f>
        <v>0</v>
      </c>
      <c r="T28" s="48">
        <f>IF(($E28      =0),0,(($P28      /$E28      )*100))</f>
        <v>43.992792244956355</v>
      </c>
      <c r="U28" s="50">
        <f>IF(($E28      =0),0,(($Q28      /$E28      )*100))</f>
        <v>40.607099102160539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180708000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98389000</v>
      </c>
      <c r="Q30" s="97">
        <f>$I30      +$K30      +$M30      +$O30</f>
        <v>90816965</v>
      </c>
      <c r="R30" s="52">
        <f>IF(($H30      =0),0,((($J30      -$H30      )/$H30      )*100))</f>
        <v>231.30369980711905</v>
      </c>
      <c r="S30" s="53">
        <f>IF(($I30      =0),0,((($K30      -$I30      )/$I30      )*100))</f>
        <v>0</v>
      </c>
      <c r="T30" s="52">
        <f>IF($E30   =0,0,($P30   /$E30   )*100)</f>
        <v>43.992792244956355</v>
      </c>
      <c r="U30" s="54">
        <f>IF($E30   =0,0,($Q30   /$E30   )*100)</f>
        <v>40.607099102160539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921000</v>
      </c>
      <c r="H32" s="93"/>
      <c r="I32" s="94"/>
      <c r="J32" s="93">
        <v>252000</v>
      </c>
      <c r="K32" s="94">
        <v>332841</v>
      </c>
      <c r="L32" s="93"/>
      <c r="M32" s="94"/>
      <c r="N32" s="93"/>
      <c r="O32" s="94"/>
      <c r="P32" s="93">
        <f>$H32      +$J32      +$L32      +$N32</f>
        <v>252000</v>
      </c>
      <c r="Q32" s="94">
        <f>$I32      +$K32      +$M32      +$O32</f>
        <v>332841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19.148936170212767</v>
      </c>
      <c r="U32" s="50">
        <f>IF(($E32      =0),0,(($Q32      /$E32      )*100))</f>
        <v>25.291869300911856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921000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252000</v>
      </c>
      <c r="Q33" s="97">
        <f>$I33      +$K33      +$M33      +$O33</f>
        <v>332841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19.148936170212767</v>
      </c>
      <c r="U33" s="54">
        <f>IF($E33   =0,0,($Q33   /$E33   )*100)</f>
        <v>25.291869300911856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>
        <v>25306079</v>
      </c>
      <c r="L65" s="93"/>
      <c r="M65" s="94"/>
      <c r="N65" s="93"/>
      <c r="O65" s="94"/>
      <c r="P65" s="93">
        <f t="shared" si="36"/>
        <v>10217000</v>
      </c>
      <c r="Q65" s="94">
        <f t="shared" si="37"/>
        <v>25306079</v>
      </c>
      <c r="R65" s="48">
        <f t="shared" si="38"/>
        <v>-100</v>
      </c>
      <c r="S65" s="49">
        <f t="shared" si="39"/>
        <v>0</v>
      </c>
      <c r="T65" s="48">
        <f t="shared" si="40"/>
        <v>3.871644947005036</v>
      </c>
      <c r="U65" s="50">
        <f t="shared" si="41"/>
        <v>9.5895226474366506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25306079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25306079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9.5895226474366506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0</v>
      </c>
      <c r="D67" s="104"/>
      <c r="E67" s="104">
        <f t="shared" si="35"/>
        <v>518257000</v>
      </c>
      <c r="F67" s="105">
        <f t="shared" ref="F67:O67" si="43">SUM(F9:F15,F18:F23,F26:F29,F32,F35:F39,F42:F52,F55:F58,F61:F65)</f>
        <v>518257000</v>
      </c>
      <c r="G67" s="106">
        <f t="shared" si="43"/>
        <v>226040000</v>
      </c>
      <c r="H67" s="105">
        <f t="shared" si="43"/>
        <v>33149000</v>
      </c>
      <c r="I67" s="106">
        <f t="shared" si="43"/>
        <v>0</v>
      </c>
      <c r="J67" s="105">
        <f t="shared" si="43"/>
        <v>77035000</v>
      </c>
      <c r="K67" s="106">
        <f t="shared" si="43"/>
        <v>123229538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110184000</v>
      </c>
      <c r="Q67" s="106">
        <f t="shared" si="37"/>
        <v>123229538</v>
      </c>
      <c r="R67" s="61">
        <f t="shared" si="38"/>
        <v>132.39011734893964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21.694418684323999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24.26298910593021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0</v>
      </c>
      <c r="D72" s="104"/>
      <c r="E72" s="104">
        <f>$B72      +$C72      +$D72</f>
        <v>518257000</v>
      </c>
      <c r="F72" s="105">
        <f t="shared" ref="F72:O72" si="46">SUM(F9:F15,F18:F23,F26:F29,F32,F35:F39,F42:F52,F55:F58,F61:F65,F69)</f>
        <v>518257000</v>
      </c>
      <c r="G72" s="106">
        <f t="shared" si="46"/>
        <v>226040000</v>
      </c>
      <c r="H72" s="105">
        <f t="shared" si="46"/>
        <v>33149000</v>
      </c>
      <c r="I72" s="106">
        <f t="shared" si="46"/>
        <v>0</v>
      </c>
      <c r="J72" s="105">
        <f t="shared" si="46"/>
        <v>77035000</v>
      </c>
      <c r="K72" s="106">
        <f t="shared" si="46"/>
        <v>123229538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110184000</v>
      </c>
      <c r="Q72" s="106">
        <f>$I72      +$K72      +$M72      +$O72</f>
        <v>123229538</v>
      </c>
      <c r="R72" s="61">
        <f>IF(($H72      =0),0,((($J72      -$H72      )/$H72      )*100))</f>
        <v>132.39011734893964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21.694418684323999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24.26298910593021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G17fzIOuu9Q049ypTcGDe+agvUvRjxBEQZSTaXmQdzP6vfH6mU2Yb1wIg0Et41QFVIEbr05NnwrDExUQ16sVg==" saltValue="oqrnUgyTiEYSH7pv8LXnJ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>
        <v>60000</v>
      </c>
      <c r="J10" s="93">
        <v>402000</v>
      </c>
      <c r="K10" s="94">
        <v>60000</v>
      </c>
      <c r="L10" s="93"/>
      <c r="M10" s="94"/>
      <c r="N10" s="93"/>
      <c r="O10" s="94"/>
      <c r="P10" s="93">
        <f t="shared" ref="P10:P16" si="1">$H10      +$J10      +$L10      +$N10</f>
        <v>402000</v>
      </c>
      <c r="Q10" s="94">
        <f t="shared" ref="Q10:Q16" si="2">$I10      +$K10      +$M10      +$O10</f>
        <v>120000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40.200000000000003</v>
      </c>
      <c r="U10" s="50">
        <f t="shared" ref="U10:U15" si="6">IF(($E10      =0),0,(($Q10      /$E10      )*100))</f>
        <v>12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60000</v>
      </c>
      <c r="J16" s="96">
        <f t="shared" si="7"/>
        <v>402000</v>
      </c>
      <c r="K16" s="97">
        <f t="shared" si="7"/>
        <v>60000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402000</v>
      </c>
      <c r="Q16" s="97">
        <f t="shared" si="2"/>
        <v>120000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40.200000000000003</v>
      </c>
      <c r="U16" s="54">
        <f>IF((SUM($E9:$E13)+$E15)=0,0,(Q16/(SUM($E9:$E13)+$E15)*100))</f>
        <v>12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2332000</v>
      </c>
      <c r="C29" s="92">
        <v>0</v>
      </c>
      <c r="D29" s="92"/>
      <c r="E29" s="92">
        <f>$B29      +$C29      +$D29</f>
        <v>2332000</v>
      </c>
      <c r="F29" s="93">
        <v>2332000</v>
      </c>
      <c r="G29" s="94">
        <v>1632000</v>
      </c>
      <c r="H29" s="93"/>
      <c r="I29" s="94"/>
      <c r="J29" s="93">
        <v>1523000</v>
      </c>
      <c r="K29" s="94">
        <v>1419248</v>
      </c>
      <c r="L29" s="93"/>
      <c r="M29" s="94"/>
      <c r="N29" s="93"/>
      <c r="O29" s="94"/>
      <c r="P29" s="93">
        <f>$H29      +$J29      +$L29      +$N29</f>
        <v>1523000</v>
      </c>
      <c r="Q29" s="94">
        <f>$I29      +$K29      +$M29      +$O29</f>
        <v>1419248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65.308747855917673</v>
      </c>
      <c r="U29" s="50">
        <f>IF(($E29      =0),0,(($Q29      /$E29      )*100))</f>
        <v>60.859691252144074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2332000</v>
      </c>
      <c r="C30" s="95">
        <f>SUM(C26:C29)</f>
        <v>0</v>
      </c>
      <c r="D30" s="95"/>
      <c r="E30" s="95">
        <f>$B30      +$C30      +$D30</f>
        <v>2332000</v>
      </c>
      <c r="F30" s="96">
        <f t="shared" ref="F30:O30" si="16">SUM(F26:F29)</f>
        <v>2332000</v>
      </c>
      <c r="G30" s="97">
        <f t="shared" si="16"/>
        <v>1632000</v>
      </c>
      <c r="H30" s="96">
        <f t="shared" si="16"/>
        <v>0</v>
      </c>
      <c r="I30" s="97">
        <f t="shared" si="16"/>
        <v>0</v>
      </c>
      <c r="J30" s="96">
        <f t="shared" si="16"/>
        <v>1523000</v>
      </c>
      <c r="K30" s="97">
        <f t="shared" si="16"/>
        <v>1419248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1523000</v>
      </c>
      <c r="Q30" s="97">
        <f>$I30      +$K30      +$M30      +$O30</f>
        <v>1419248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65.308747855917673</v>
      </c>
      <c r="U30" s="54">
        <f>IF($E30   =0,0,($Q30   /$E30   )*100)</f>
        <v>60.859691252144074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1178000</v>
      </c>
      <c r="C32" s="92">
        <v>0</v>
      </c>
      <c r="D32" s="92"/>
      <c r="E32" s="92">
        <f>$B32      +$C32      +$D32</f>
        <v>1178000</v>
      </c>
      <c r="F32" s="93">
        <v>1178000</v>
      </c>
      <c r="G32" s="94">
        <v>825000</v>
      </c>
      <c r="H32" s="93">
        <v>329000</v>
      </c>
      <c r="I32" s="94">
        <v>329566</v>
      </c>
      <c r="J32" s="93">
        <v>174000</v>
      </c>
      <c r="K32" s="94">
        <v>347708</v>
      </c>
      <c r="L32" s="93"/>
      <c r="M32" s="94"/>
      <c r="N32" s="93"/>
      <c r="O32" s="94"/>
      <c r="P32" s="93">
        <f>$H32      +$J32      +$L32      +$N32</f>
        <v>503000</v>
      </c>
      <c r="Q32" s="94">
        <f>$I32      +$K32      +$M32      +$O32</f>
        <v>677274</v>
      </c>
      <c r="R32" s="48">
        <f>IF(($H32      =0),0,((($J32      -$H32      )/$H32      )*100))</f>
        <v>-47.112462006079028</v>
      </c>
      <c r="S32" s="49">
        <f>IF(($I32      =0),0,((($K32      -$I32      )/$I32      )*100))</f>
        <v>5.5048154239211566</v>
      </c>
      <c r="T32" s="48">
        <f>IF(($E32      =0),0,(($P32      /$E32      )*100))</f>
        <v>42.699490662139219</v>
      </c>
      <c r="U32" s="50">
        <f>IF(($E32      =0),0,(($Q32      /$E32      )*100))</f>
        <v>57.493548387096773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825000</v>
      </c>
      <c r="H33" s="96">
        <f t="shared" si="17"/>
        <v>329000</v>
      </c>
      <c r="I33" s="97">
        <f t="shared" si="17"/>
        <v>329566</v>
      </c>
      <c r="J33" s="96">
        <f t="shared" si="17"/>
        <v>174000</v>
      </c>
      <c r="K33" s="97">
        <f t="shared" si="17"/>
        <v>347708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503000</v>
      </c>
      <c r="Q33" s="97">
        <f>$I33      +$K33      +$M33      +$O33</f>
        <v>677274</v>
      </c>
      <c r="R33" s="52">
        <f>IF(($H33      =0),0,((($J33      -$H33      )/$H33      )*100))</f>
        <v>-47.112462006079028</v>
      </c>
      <c r="S33" s="53">
        <f>IF(($I33      =0),0,((($K33      -$I33      )/$I33      )*100))</f>
        <v>5.5048154239211566</v>
      </c>
      <c r="T33" s="52">
        <f>IF($E33   =0,0,($P33   /$E33   )*100)</f>
        <v>42.699490662139219</v>
      </c>
      <c r="U33" s="54">
        <f>IF($E33   =0,0,($Q33   /$E33   )*100)</f>
        <v>57.493548387096773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8770000</v>
      </c>
      <c r="C67" s="104">
        <f>SUM(C9:C15,C18:C23,C26:C29,C32,C35:C39,C42:C52,C55:C58,C61:C65)</f>
        <v>0</v>
      </c>
      <c r="D67" s="104"/>
      <c r="E67" s="104">
        <f t="shared" si="35"/>
        <v>8770000</v>
      </c>
      <c r="F67" s="105">
        <f t="shared" ref="F67:O67" si="43">SUM(F9:F15,F18:F23,F26:F29,F32,F35:F39,F42:F52,F55:F58,F61:F65)</f>
        <v>8770000</v>
      </c>
      <c r="G67" s="106">
        <f t="shared" si="43"/>
        <v>3457000</v>
      </c>
      <c r="H67" s="105">
        <f t="shared" si="43"/>
        <v>329000</v>
      </c>
      <c r="I67" s="106">
        <f t="shared" si="43"/>
        <v>389566</v>
      </c>
      <c r="J67" s="105">
        <f t="shared" si="43"/>
        <v>2099000</v>
      </c>
      <c r="K67" s="106">
        <f t="shared" si="43"/>
        <v>1826956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2428000</v>
      </c>
      <c r="Q67" s="106">
        <f t="shared" si="37"/>
        <v>2216522</v>
      </c>
      <c r="R67" s="61">
        <f t="shared" si="38"/>
        <v>537.99392097264433</v>
      </c>
      <c r="S67" s="62">
        <f t="shared" si="39"/>
        <v>368.97213822561514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53.835920177383592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49.146829268292684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8770000</v>
      </c>
      <c r="C72" s="104">
        <f>SUM(C9:C15,C18:C23,C26:C29,C32,C35:C39,C42:C52,C55:C58,C61:C65,C69)</f>
        <v>0</v>
      </c>
      <c r="D72" s="104"/>
      <c r="E72" s="104">
        <f>$B72      +$C72      +$D72</f>
        <v>8770000</v>
      </c>
      <c r="F72" s="105">
        <f t="shared" ref="F72:O72" si="46">SUM(F9:F15,F18:F23,F26:F29,F32,F35:F39,F42:F52,F55:F58,F61:F65,F69)</f>
        <v>8770000</v>
      </c>
      <c r="G72" s="106">
        <f t="shared" si="46"/>
        <v>3457000</v>
      </c>
      <c r="H72" s="105">
        <f t="shared" si="46"/>
        <v>329000</v>
      </c>
      <c r="I72" s="106">
        <f t="shared" si="46"/>
        <v>389566</v>
      </c>
      <c r="J72" s="105">
        <f t="shared" si="46"/>
        <v>2099000</v>
      </c>
      <c r="K72" s="106">
        <f t="shared" si="46"/>
        <v>1826956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2428000</v>
      </c>
      <c r="Q72" s="106">
        <f>$I72      +$K72      +$M72      +$O72</f>
        <v>2216522</v>
      </c>
      <c r="R72" s="61">
        <f>IF(($H72      =0),0,((($J72      -$H72      )/$H72      )*100))</f>
        <v>537.99392097264433</v>
      </c>
      <c r="S72" s="62">
        <f>IF(($I72      =0),0,((($K72      -$I72      )/$I72      )*100))</f>
        <v>368.97213822561514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53.835920177383592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49.146829268292684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U8f4Ka/KvfzG+uj1D8w/ZEfyurKjU2r+u/O2XtNAELVOd8uruCEAJwh5SjNy3Edt+/+H+OiwA2aOFLi0bpDNg==" saltValue="55kDKSJMFkF5ONzttP/az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757000</v>
      </c>
      <c r="I10" s="94"/>
      <c r="J10" s="93">
        <v>279000</v>
      </c>
      <c r="K10" s="94"/>
      <c r="L10" s="93"/>
      <c r="M10" s="94"/>
      <c r="N10" s="93"/>
      <c r="O10" s="94"/>
      <c r="P10" s="93">
        <f t="shared" ref="P10:P16" si="1">$H10      +$J10      +$L10      +$N10</f>
        <v>1036000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-63.143989431968294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45.043478260869563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757000</v>
      </c>
      <c r="I16" s="97">
        <f t="shared" si="7"/>
        <v>0</v>
      </c>
      <c r="J16" s="96">
        <f t="shared" si="7"/>
        <v>279000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1036000</v>
      </c>
      <c r="Q16" s="97">
        <f t="shared" si="2"/>
        <v>0</v>
      </c>
      <c r="R16" s="52">
        <f t="shared" si="3"/>
        <v>-63.143989431968294</v>
      </c>
      <c r="S16" s="53">
        <f t="shared" si="4"/>
        <v>0</v>
      </c>
      <c r="T16" s="52">
        <f>IF((SUM($E9:$E13)+$E15)=0,0,(P16/(SUM($E9:$E13)+$E15)*100))</f>
        <v>45.043478260869563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2458000</v>
      </c>
      <c r="C29" s="92">
        <v>0</v>
      </c>
      <c r="D29" s="92"/>
      <c r="E29" s="92">
        <f>$B29      +$C29      +$D29</f>
        <v>2458000</v>
      </c>
      <c r="F29" s="93">
        <v>2458000</v>
      </c>
      <c r="G29" s="94">
        <v>1721000</v>
      </c>
      <c r="H29" s="93"/>
      <c r="I29" s="94"/>
      <c r="J29" s="93">
        <v>983000</v>
      </c>
      <c r="K29" s="94"/>
      <c r="L29" s="93"/>
      <c r="M29" s="94"/>
      <c r="N29" s="93"/>
      <c r="O29" s="94"/>
      <c r="P29" s="93">
        <f>$H29      +$J29      +$L29      +$N29</f>
        <v>983000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39.991863303498782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2458000</v>
      </c>
      <c r="C30" s="95">
        <f>SUM(C26:C29)</f>
        <v>0</v>
      </c>
      <c r="D30" s="95"/>
      <c r="E30" s="95">
        <f>$B30      +$C30      +$D30</f>
        <v>2458000</v>
      </c>
      <c r="F30" s="96">
        <f t="shared" ref="F30:O30" si="16">SUM(F26:F29)</f>
        <v>2458000</v>
      </c>
      <c r="G30" s="97">
        <f t="shared" si="16"/>
        <v>1721000</v>
      </c>
      <c r="H30" s="96">
        <f t="shared" si="16"/>
        <v>0</v>
      </c>
      <c r="I30" s="97">
        <f t="shared" si="16"/>
        <v>0</v>
      </c>
      <c r="J30" s="96">
        <f t="shared" si="16"/>
        <v>983000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983000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39.991863303498782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5548000</v>
      </c>
      <c r="C32" s="92">
        <v>0</v>
      </c>
      <c r="D32" s="92"/>
      <c r="E32" s="92">
        <f>$B32      +$C32      +$D32</f>
        <v>5548000</v>
      </c>
      <c r="F32" s="93">
        <v>5548000</v>
      </c>
      <c r="G32" s="94">
        <v>3883000</v>
      </c>
      <c r="H32" s="93">
        <v>1243000</v>
      </c>
      <c r="I32" s="94"/>
      <c r="J32" s="93">
        <v>408000</v>
      </c>
      <c r="K32" s="94"/>
      <c r="L32" s="93"/>
      <c r="M32" s="94"/>
      <c r="N32" s="93"/>
      <c r="O32" s="94"/>
      <c r="P32" s="93">
        <f>$H32      +$J32      +$L32      +$N32</f>
        <v>1651000</v>
      </c>
      <c r="Q32" s="94">
        <f>$I32      +$K32      +$M32      +$O32</f>
        <v>0</v>
      </c>
      <c r="R32" s="48">
        <f>IF(($H32      =0),0,((($J32      -$H32      )/$H32      )*100))</f>
        <v>-67.176186645213193</v>
      </c>
      <c r="S32" s="49">
        <f>IF(($I32      =0),0,((($K32      -$I32      )/$I32      )*100))</f>
        <v>0</v>
      </c>
      <c r="T32" s="48">
        <f>IF(($E32      =0),0,(($P32      /$E32      )*100))</f>
        <v>29.758471521268927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5548000</v>
      </c>
      <c r="C33" s="95">
        <f>C32</f>
        <v>0</v>
      </c>
      <c r="D33" s="95"/>
      <c r="E33" s="95">
        <f>$B33      +$C33      +$D33</f>
        <v>5548000</v>
      </c>
      <c r="F33" s="96">
        <f t="shared" ref="F33:O33" si="17">F32</f>
        <v>5548000</v>
      </c>
      <c r="G33" s="97">
        <f t="shared" si="17"/>
        <v>3883000</v>
      </c>
      <c r="H33" s="96">
        <f t="shared" si="17"/>
        <v>1243000</v>
      </c>
      <c r="I33" s="97">
        <f t="shared" si="17"/>
        <v>0</v>
      </c>
      <c r="J33" s="96">
        <f t="shared" si="17"/>
        <v>408000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1651000</v>
      </c>
      <c r="Q33" s="97">
        <f>$I33      +$K33      +$M33      +$O33</f>
        <v>0</v>
      </c>
      <c r="R33" s="52">
        <f>IF(($H33      =0),0,((($J33      -$H33      )/$H33      )*100))</f>
        <v>-67.176186645213193</v>
      </c>
      <c r="S33" s="53">
        <f>IF(($I33      =0),0,((($K33      -$I33      )/$I33      )*100))</f>
        <v>0</v>
      </c>
      <c r="T33" s="52">
        <f>IF($E33   =0,0,($P33   /$E33   )*100)</f>
        <v>29.758471521268927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0</v>
      </c>
      <c r="H38" s="93"/>
      <c r="I38" s="94"/>
      <c r="J38" s="93">
        <v>2000000</v>
      </c>
      <c r="K38" s="94"/>
      <c r="L38" s="93"/>
      <c r="M38" s="94"/>
      <c r="N38" s="93"/>
      <c r="O38" s="94"/>
      <c r="P38" s="93">
        <f t="shared" si="19"/>
        <v>2000000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18566000</v>
      </c>
      <c r="C67" s="104">
        <f>SUM(C9:C15,C18:C23,C26:C29,C32,C35:C39,C42:C52,C55:C58,C61:C65)</f>
        <v>0</v>
      </c>
      <c r="D67" s="104"/>
      <c r="E67" s="104">
        <f t="shared" si="35"/>
        <v>18566000</v>
      </c>
      <c r="F67" s="105">
        <f t="shared" ref="F67:O67" si="43">SUM(F9:F15,F18:F23,F26:F29,F32,F35:F39,F42:F52,F55:F58,F61:F65)</f>
        <v>18566000</v>
      </c>
      <c r="G67" s="106">
        <f t="shared" si="43"/>
        <v>7904000</v>
      </c>
      <c r="H67" s="105">
        <f t="shared" si="43"/>
        <v>2000000</v>
      </c>
      <c r="I67" s="106">
        <f t="shared" si="43"/>
        <v>0</v>
      </c>
      <c r="J67" s="105">
        <f t="shared" si="43"/>
        <v>3670000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5670000</v>
      </c>
      <c r="Q67" s="106">
        <f t="shared" si="37"/>
        <v>0</v>
      </c>
      <c r="R67" s="61">
        <f t="shared" si="38"/>
        <v>83.5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39.633720117433249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18566000</v>
      </c>
      <c r="C72" s="104">
        <f>SUM(C9:C15,C18:C23,C26:C29,C32,C35:C39,C42:C52,C55:C58,C61:C65,C69)</f>
        <v>0</v>
      </c>
      <c r="D72" s="104"/>
      <c r="E72" s="104">
        <f>$B72      +$C72      +$D72</f>
        <v>18566000</v>
      </c>
      <c r="F72" s="105">
        <f t="shared" ref="F72:O72" si="46">SUM(F9:F15,F18:F23,F26:F29,F32,F35:F39,F42:F52,F55:F58,F61:F65,F69)</f>
        <v>18566000</v>
      </c>
      <c r="G72" s="106">
        <f t="shared" si="46"/>
        <v>7904000</v>
      </c>
      <c r="H72" s="105">
        <f t="shared" si="46"/>
        <v>2000000</v>
      </c>
      <c r="I72" s="106">
        <f t="shared" si="46"/>
        <v>0</v>
      </c>
      <c r="J72" s="105">
        <f t="shared" si="46"/>
        <v>3670000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5670000</v>
      </c>
      <c r="Q72" s="106">
        <f>$I72      +$K72      +$M72      +$O72</f>
        <v>0</v>
      </c>
      <c r="R72" s="61">
        <f>IF(($H72      =0),0,((($J72      -$H72      )/$H72      )*100))</f>
        <v>83.5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39.633720117433249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dErOjHdwnJFb5+WzMEZ9cMtk1tQnAoNp5gRfVopekizzw4WEumhZuQ7zWFyGvu4U80/+xsyYu763tWyf2Jbsg==" saltValue="+iIMJLi9sWdcPa/XiJZJm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294000</v>
      </c>
      <c r="I10" s="94"/>
      <c r="J10" s="93">
        <v>72000</v>
      </c>
      <c r="K10" s="94"/>
      <c r="L10" s="93"/>
      <c r="M10" s="94"/>
      <c r="N10" s="93"/>
      <c r="O10" s="94"/>
      <c r="P10" s="93">
        <f t="shared" ref="P10:P16" si="1">$H10      +$J10      +$L10      +$N10</f>
        <v>366000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-75.510204081632651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30.5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294000</v>
      </c>
      <c r="I16" s="97">
        <f t="shared" si="7"/>
        <v>0</v>
      </c>
      <c r="J16" s="96">
        <f t="shared" si="7"/>
        <v>72000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366000</v>
      </c>
      <c r="Q16" s="97">
        <f t="shared" si="2"/>
        <v>0</v>
      </c>
      <c r="R16" s="52">
        <f t="shared" si="3"/>
        <v>-75.510204081632651</v>
      </c>
      <c r="S16" s="53">
        <f t="shared" si="4"/>
        <v>0</v>
      </c>
      <c r="T16" s="52">
        <f>IF((SUM($E9:$E13)+$E15)=0,0,(P16/(SUM($E9:$E13)+$E15)*100))</f>
        <v>30.5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3290000</v>
      </c>
      <c r="C19" s="92">
        <v>0</v>
      </c>
      <c r="D19" s="92"/>
      <c r="E19" s="92">
        <f t="shared" si="8"/>
        <v>3290000</v>
      </c>
      <c r="F19" s="93">
        <v>3290000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3290000</v>
      </c>
      <c r="C24" s="95">
        <f>SUM(C18:C23)</f>
        <v>0</v>
      </c>
      <c r="D24" s="95"/>
      <c r="E24" s="95">
        <f t="shared" si="8"/>
        <v>3290000</v>
      </c>
      <c r="F24" s="96">
        <f t="shared" ref="F24:O24" si="15">SUM(F18:F23)</f>
        <v>3290000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2236000</v>
      </c>
      <c r="C29" s="92">
        <v>0</v>
      </c>
      <c r="D29" s="92"/>
      <c r="E29" s="92">
        <f>$B29      +$C29      +$D29</f>
        <v>2236000</v>
      </c>
      <c r="F29" s="93">
        <v>2236000</v>
      </c>
      <c r="G29" s="94">
        <v>1565000</v>
      </c>
      <c r="H29" s="93">
        <v>280000</v>
      </c>
      <c r="I29" s="94"/>
      <c r="J29" s="93">
        <v>342000</v>
      </c>
      <c r="K29" s="94"/>
      <c r="L29" s="93"/>
      <c r="M29" s="94"/>
      <c r="N29" s="93"/>
      <c r="O29" s="94"/>
      <c r="P29" s="93">
        <f>$H29      +$J29      +$L29      +$N29</f>
        <v>622000</v>
      </c>
      <c r="Q29" s="94">
        <f>$I29      +$K29      +$M29      +$O29</f>
        <v>0</v>
      </c>
      <c r="R29" s="48">
        <f>IF(($H29      =0),0,((($J29      -$H29      )/$H29      )*100))</f>
        <v>22.142857142857142</v>
      </c>
      <c r="S29" s="49">
        <f>IF(($I29      =0),0,((($K29      -$I29      )/$I29      )*100))</f>
        <v>0</v>
      </c>
      <c r="T29" s="48">
        <f>IF(($E29      =0),0,(($P29      /$E29      )*100))</f>
        <v>27.817531305903398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2236000</v>
      </c>
      <c r="C30" s="95">
        <f>SUM(C26:C29)</f>
        <v>0</v>
      </c>
      <c r="D30" s="95"/>
      <c r="E30" s="95">
        <f>$B30      +$C30      +$D30</f>
        <v>2236000</v>
      </c>
      <c r="F30" s="96">
        <f t="shared" ref="F30:O30" si="16">SUM(F26:F29)</f>
        <v>2236000</v>
      </c>
      <c r="G30" s="97">
        <f t="shared" si="16"/>
        <v>1565000</v>
      </c>
      <c r="H30" s="96">
        <f t="shared" si="16"/>
        <v>280000</v>
      </c>
      <c r="I30" s="97">
        <f t="shared" si="16"/>
        <v>0</v>
      </c>
      <c r="J30" s="96">
        <f t="shared" si="16"/>
        <v>342000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622000</v>
      </c>
      <c r="Q30" s="97">
        <f>$I30      +$K30      +$M30      +$O30</f>
        <v>0</v>
      </c>
      <c r="R30" s="52">
        <f>IF(($H30      =0),0,((($J30      -$H30      )/$H30      )*100))</f>
        <v>22.142857142857142</v>
      </c>
      <c r="S30" s="53">
        <f>IF(($I30      =0),0,((($K30      -$I30      )/$I30      )*100))</f>
        <v>0</v>
      </c>
      <c r="T30" s="52">
        <f>IF($E30   =0,0,($P30   /$E30   )*100)</f>
        <v>27.817531305903398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2757000</v>
      </c>
      <c r="K38" s="94"/>
      <c r="L38" s="93"/>
      <c r="M38" s="94"/>
      <c r="N38" s="93"/>
      <c r="O38" s="94"/>
      <c r="P38" s="93">
        <f t="shared" si="19"/>
        <v>2757000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68.924999999999997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2757000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2757000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68.924999999999997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10726000</v>
      </c>
      <c r="C67" s="104">
        <f>SUM(C9:C15,C18:C23,C26:C29,C32,C35:C39,C42:C52,C55:C58,C61:C65)</f>
        <v>0</v>
      </c>
      <c r="D67" s="104"/>
      <c r="E67" s="104">
        <f t="shared" si="35"/>
        <v>10726000</v>
      </c>
      <c r="F67" s="105">
        <f t="shared" ref="F67:O67" si="43">SUM(F9:F15,F18:F23,F26:F29,F32,F35:F39,F42:F52,F55:F58,F61:F65)</f>
        <v>10726000</v>
      </c>
      <c r="G67" s="106">
        <f t="shared" si="43"/>
        <v>5765000</v>
      </c>
      <c r="H67" s="105">
        <f t="shared" si="43"/>
        <v>574000</v>
      </c>
      <c r="I67" s="106">
        <f t="shared" si="43"/>
        <v>0</v>
      </c>
      <c r="J67" s="105">
        <f t="shared" si="43"/>
        <v>3171000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3745000</v>
      </c>
      <c r="Q67" s="106">
        <f t="shared" si="37"/>
        <v>0</v>
      </c>
      <c r="R67" s="61">
        <f t="shared" si="38"/>
        <v>452.4390243902439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50.363098440021517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10726000</v>
      </c>
      <c r="C72" s="104">
        <f>SUM(C9:C15,C18:C23,C26:C29,C32,C35:C39,C42:C52,C55:C58,C61:C65,C69)</f>
        <v>0</v>
      </c>
      <c r="D72" s="104"/>
      <c r="E72" s="104">
        <f>$B72      +$C72      +$D72</f>
        <v>10726000</v>
      </c>
      <c r="F72" s="105">
        <f t="shared" ref="F72:O72" si="46">SUM(F9:F15,F18:F23,F26:F29,F32,F35:F39,F42:F52,F55:F58,F61:F65,F69)</f>
        <v>10726000</v>
      </c>
      <c r="G72" s="106">
        <f t="shared" si="46"/>
        <v>5765000</v>
      </c>
      <c r="H72" s="105">
        <f t="shared" si="46"/>
        <v>574000</v>
      </c>
      <c r="I72" s="106">
        <f t="shared" si="46"/>
        <v>0</v>
      </c>
      <c r="J72" s="105">
        <f t="shared" si="46"/>
        <v>3171000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3745000</v>
      </c>
      <c r="Q72" s="106">
        <f>$I72      +$K72      +$M72      +$O72</f>
        <v>0</v>
      </c>
      <c r="R72" s="61">
        <f>IF(($H72      =0),0,((($J72      -$H72      )/$H72      )*100))</f>
        <v>452.4390243902439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50.363098440021517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Jn2ew8ldLF74ihHAxTnRRk/N8TdSbP0LcwTzNXcMS8dLVqiVdtrn5O2oV6kxBJOSjhW339ApZo+l+y1pl2GdA==" saltValue="nlddQ+BIw2WnzuJn7W9oh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759000</v>
      </c>
      <c r="I10" s="94"/>
      <c r="J10" s="93">
        <v>527000</v>
      </c>
      <c r="K10" s="94"/>
      <c r="L10" s="93"/>
      <c r="M10" s="94"/>
      <c r="N10" s="93"/>
      <c r="O10" s="94"/>
      <c r="P10" s="93">
        <f t="shared" ref="P10:P16" si="1">$H10      +$J10      +$L10      +$N10</f>
        <v>1286000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-30.566534914361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45.122807017543856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759000</v>
      </c>
      <c r="I16" s="97">
        <f t="shared" si="7"/>
        <v>0</v>
      </c>
      <c r="J16" s="96">
        <f t="shared" si="7"/>
        <v>527000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1286000</v>
      </c>
      <c r="Q16" s="97">
        <f t="shared" si="2"/>
        <v>0</v>
      </c>
      <c r="R16" s="52">
        <f t="shared" si="3"/>
        <v>-30.566534914361</v>
      </c>
      <c r="S16" s="53">
        <f t="shared" si="4"/>
        <v>0</v>
      </c>
      <c r="T16" s="52">
        <f>IF((SUM($E9:$E13)+$E15)=0,0,(P16/(SUM($E9:$E13)+$E15)*100))</f>
        <v>45.122807017543856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1124000</v>
      </c>
      <c r="C32" s="92">
        <v>0</v>
      </c>
      <c r="D32" s="92"/>
      <c r="E32" s="92">
        <f>$B32      +$C32      +$D32</f>
        <v>1124000</v>
      </c>
      <c r="F32" s="93">
        <v>1124000</v>
      </c>
      <c r="G32" s="94">
        <v>786000</v>
      </c>
      <c r="H32" s="93">
        <v>216000</v>
      </c>
      <c r="I32" s="94"/>
      <c r="J32" s="93">
        <v>334000</v>
      </c>
      <c r="K32" s="94"/>
      <c r="L32" s="93"/>
      <c r="M32" s="94"/>
      <c r="N32" s="93"/>
      <c r="O32" s="94"/>
      <c r="P32" s="93">
        <f>$H32      +$J32      +$L32      +$N32</f>
        <v>550000</v>
      </c>
      <c r="Q32" s="94">
        <f>$I32      +$K32      +$M32      +$O32</f>
        <v>0</v>
      </c>
      <c r="R32" s="48">
        <f>IF(($H32      =0),0,((($J32      -$H32      )/$H32      )*100))</f>
        <v>54.629629629629626</v>
      </c>
      <c r="S32" s="49">
        <f>IF(($I32      =0),0,((($K32      -$I32      )/$I32      )*100))</f>
        <v>0</v>
      </c>
      <c r="T32" s="48">
        <f>IF(($E32      =0),0,(($P32      /$E32      )*100))</f>
        <v>48.932384341637011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1124000</v>
      </c>
      <c r="C33" s="95">
        <f>C32</f>
        <v>0</v>
      </c>
      <c r="D33" s="95"/>
      <c r="E33" s="95">
        <f>$B33      +$C33      +$D33</f>
        <v>1124000</v>
      </c>
      <c r="F33" s="96">
        <f t="shared" ref="F33:O33" si="17">F32</f>
        <v>1124000</v>
      </c>
      <c r="G33" s="97">
        <f t="shared" si="17"/>
        <v>786000</v>
      </c>
      <c r="H33" s="96">
        <f t="shared" si="17"/>
        <v>216000</v>
      </c>
      <c r="I33" s="97">
        <f t="shared" si="17"/>
        <v>0</v>
      </c>
      <c r="J33" s="96">
        <f t="shared" si="17"/>
        <v>334000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550000</v>
      </c>
      <c r="Q33" s="97">
        <f>$I33      +$K33      +$M33      +$O33</f>
        <v>0</v>
      </c>
      <c r="R33" s="52">
        <f>IF(($H33      =0),0,((($J33      -$H33      )/$H33      )*100))</f>
        <v>54.629629629629626</v>
      </c>
      <c r="S33" s="53">
        <f>IF(($I33      =0),0,((($K33      -$I33      )/$I33      )*100))</f>
        <v>0</v>
      </c>
      <c r="T33" s="52">
        <f>IF($E33   =0,0,($P33   /$E33   )*100)</f>
        <v>48.932384341637011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5882000</v>
      </c>
      <c r="C35" s="92">
        <v>0</v>
      </c>
      <c r="D35" s="92"/>
      <c r="E35" s="92">
        <f t="shared" ref="E35:E40" si="18">$B35      +$C35      +$D35</f>
        <v>5882000</v>
      </c>
      <c r="F35" s="93">
        <v>5882000</v>
      </c>
      <c r="G35" s="94">
        <v>4800000</v>
      </c>
      <c r="H35" s="93">
        <v>1690000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1690000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28.731723903434208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147000</v>
      </c>
      <c r="C36" s="92">
        <v>0</v>
      </c>
      <c r="D36" s="92"/>
      <c r="E36" s="92">
        <f t="shared" si="18"/>
        <v>147000</v>
      </c>
      <c r="F36" s="93">
        <v>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6029000</v>
      </c>
      <c r="C40" s="95">
        <f>SUM(C35:C39)</f>
        <v>0</v>
      </c>
      <c r="D40" s="95"/>
      <c r="E40" s="95">
        <f t="shared" si="18"/>
        <v>6029000</v>
      </c>
      <c r="F40" s="96">
        <f t="shared" ref="F40:O40" si="25">SUM(F35:F39)</f>
        <v>6029000</v>
      </c>
      <c r="G40" s="97">
        <f t="shared" si="25"/>
        <v>4800000</v>
      </c>
      <c r="H40" s="96">
        <f t="shared" si="25"/>
        <v>1690000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1690000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28.731723903434208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25532000</v>
      </c>
      <c r="C51" s="92">
        <v>0</v>
      </c>
      <c r="D51" s="92"/>
      <c r="E51" s="92">
        <f t="shared" si="26"/>
        <v>25532000</v>
      </c>
      <c r="F51" s="93">
        <v>25532000</v>
      </c>
      <c r="G51" s="94">
        <v>16232000</v>
      </c>
      <c r="H51" s="93">
        <v>10863000</v>
      </c>
      <c r="I51" s="94"/>
      <c r="J51" s="93">
        <v>1964000</v>
      </c>
      <c r="K51" s="94"/>
      <c r="L51" s="93"/>
      <c r="M51" s="94"/>
      <c r="N51" s="93"/>
      <c r="O51" s="94"/>
      <c r="P51" s="93">
        <f t="shared" si="27"/>
        <v>12827000</v>
      </c>
      <c r="Q51" s="94">
        <f t="shared" si="28"/>
        <v>0</v>
      </c>
      <c r="R51" s="48">
        <f t="shared" si="29"/>
        <v>-81.920279849028816</v>
      </c>
      <c r="S51" s="49">
        <f t="shared" si="30"/>
        <v>0</v>
      </c>
      <c r="T51" s="48">
        <f t="shared" si="31"/>
        <v>50.238915870280429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25532000</v>
      </c>
      <c r="C53" s="95">
        <f>SUM(C42:C52)</f>
        <v>0</v>
      </c>
      <c r="D53" s="95"/>
      <c r="E53" s="95">
        <f t="shared" si="26"/>
        <v>25532000</v>
      </c>
      <c r="F53" s="96">
        <f t="shared" ref="F53:O53" si="33">SUM(F42:F52)</f>
        <v>25532000</v>
      </c>
      <c r="G53" s="97">
        <f t="shared" si="33"/>
        <v>16232000</v>
      </c>
      <c r="H53" s="96">
        <f t="shared" si="33"/>
        <v>10863000</v>
      </c>
      <c r="I53" s="97">
        <f t="shared" si="33"/>
        <v>0</v>
      </c>
      <c r="J53" s="96">
        <f t="shared" si="33"/>
        <v>1964000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12827000</v>
      </c>
      <c r="Q53" s="97">
        <f t="shared" si="28"/>
        <v>0</v>
      </c>
      <c r="R53" s="52">
        <f t="shared" si="29"/>
        <v>-81.920279849028816</v>
      </c>
      <c r="S53" s="53">
        <f t="shared" si="30"/>
        <v>0</v>
      </c>
      <c r="T53" s="52">
        <f>IF((+$E43+$E45+$E47+$E48+$E51) =0,0,(P53   /(+$E43+$E45+$E47+$E48+$E51) )*100)</f>
        <v>50.238915870280429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35535000</v>
      </c>
      <c r="C67" s="104">
        <f>SUM(C9:C15,C18:C23,C26:C29,C32,C35:C39,C42:C52,C55:C58,C61:C65)</f>
        <v>0</v>
      </c>
      <c r="D67" s="104"/>
      <c r="E67" s="104">
        <f t="shared" si="35"/>
        <v>35535000</v>
      </c>
      <c r="F67" s="105">
        <f t="shared" ref="F67:O67" si="43">SUM(F9:F15,F18:F23,F26:F29,F32,F35:F39,F42:F52,F55:F58,F61:F65)</f>
        <v>35535000</v>
      </c>
      <c r="G67" s="106">
        <f t="shared" si="43"/>
        <v>24668000</v>
      </c>
      <c r="H67" s="105">
        <f t="shared" si="43"/>
        <v>13528000</v>
      </c>
      <c r="I67" s="106">
        <f t="shared" si="43"/>
        <v>0</v>
      </c>
      <c r="J67" s="105">
        <f t="shared" si="43"/>
        <v>2825000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16353000</v>
      </c>
      <c r="Q67" s="106">
        <f t="shared" si="37"/>
        <v>0</v>
      </c>
      <c r="R67" s="61">
        <f t="shared" si="38"/>
        <v>-79.117386162034293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46.210579857578843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17894000</v>
      </c>
      <c r="C69" s="92">
        <v>0</v>
      </c>
      <c r="D69" s="92"/>
      <c r="E69" s="92">
        <f>$B69      +$C69      +$D69</f>
        <v>17894000</v>
      </c>
      <c r="F69" s="93">
        <v>17894000</v>
      </c>
      <c r="G69" s="94">
        <v>13349000</v>
      </c>
      <c r="H69" s="93">
        <v>2109000</v>
      </c>
      <c r="I69" s="94"/>
      <c r="J69" s="93">
        <v>3538000</v>
      </c>
      <c r="K69" s="94"/>
      <c r="L69" s="93"/>
      <c r="M69" s="94"/>
      <c r="N69" s="93"/>
      <c r="O69" s="94"/>
      <c r="P69" s="93">
        <f>$H69      +$J69      +$L69      +$N69</f>
        <v>5647000</v>
      </c>
      <c r="Q69" s="94">
        <f>$I69      +$K69      +$M69      +$O69</f>
        <v>0</v>
      </c>
      <c r="R69" s="48">
        <f>IF(($H69      =0),0,((($J69      -$H69      )/$H69      )*100))</f>
        <v>67.75723091512566</v>
      </c>
      <c r="S69" s="49">
        <f>IF(($I69      =0),0,((($K69      -$I69      )/$I69      )*100))</f>
        <v>0</v>
      </c>
      <c r="T69" s="48">
        <f>IF(($E69      =0),0,(($P69      /$E69      )*100))</f>
        <v>31.558064155582876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17894000</v>
      </c>
      <c r="C70" s="101">
        <f>C69</f>
        <v>0</v>
      </c>
      <c r="D70" s="101"/>
      <c r="E70" s="101">
        <f>$B70      +$C70      +$D70</f>
        <v>17894000</v>
      </c>
      <c r="F70" s="102">
        <f t="shared" ref="F70:O70" si="44">F69</f>
        <v>17894000</v>
      </c>
      <c r="G70" s="103">
        <f t="shared" si="44"/>
        <v>13349000</v>
      </c>
      <c r="H70" s="102">
        <f t="shared" si="44"/>
        <v>2109000</v>
      </c>
      <c r="I70" s="103">
        <f t="shared" si="44"/>
        <v>0</v>
      </c>
      <c r="J70" s="102">
        <f t="shared" si="44"/>
        <v>3538000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5647000</v>
      </c>
      <c r="Q70" s="103">
        <f>$I70      +$K70      +$M70      +$O70</f>
        <v>0</v>
      </c>
      <c r="R70" s="57">
        <f>IF(($H70      =0),0,((($J70      -$H70      )/$H70      )*100))</f>
        <v>67.75723091512566</v>
      </c>
      <c r="S70" s="58">
        <f>IF(($I70      =0),0,((($K70      -$I70      )/$I70      )*100))</f>
        <v>0</v>
      </c>
      <c r="T70" s="57">
        <f>IF($E70   =0,0,($P70   /$E70   )*100)</f>
        <v>31.558064155582876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17894000</v>
      </c>
      <c r="C71" s="104">
        <f>C69</f>
        <v>0</v>
      </c>
      <c r="D71" s="104"/>
      <c r="E71" s="104">
        <f>$B71      +$C71      +$D71</f>
        <v>17894000</v>
      </c>
      <c r="F71" s="105">
        <f t="shared" ref="F71:O71" si="45">F69</f>
        <v>17894000</v>
      </c>
      <c r="G71" s="106">
        <f t="shared" si="45"/>
        <v>13349000</v>
      </c>
      <c r="H71" s="105">
        <f t="shared" si="45"/>
        <v>2109000</v>
      </c>
      <c r="I71" s="106">
        <f t="shared" si="45"/>
        <v>0</v>
      </c>
      <c r="J71" s="105">
        <f t="shared" si="45"/>
        <v>3538000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5647000</v>
      </c>
      <c r="Q71" s="106">
        <f>$I71      +$K71      +$M71      +$O71</f>
        <v>0</v>
      </c>
      <c r="R71" s="61">
        <f>IF(($H71      =0),0,((($J71      -$H71      )/$H71      )*100))</f>
        <v>67.75723091512566</v>
      </c>
      <c r="S71" s="62">
        <f>IF(($I71      =0),0,((($K71      -$I71      )/$I71      )*100))</f>
        <v>0</v>
      </c>
      <c r="T71" s="61">
        <f>IF($E71   =0,0,($P71   /$E71   )*100)</f>
        <v>31.558064155582876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53429000</v>
      </c>
      <c r="C72" s="104">
        <f>SUM(C9:C15,C18:C23,C26:C29,C32,C35:C39,C42:C52,C55:C58,C61:C65,C69)</f>
        <v>0</v>
      </c>
      <c r="D72" s="104"/>
      <c r="E72" s="104">
        <f>$B72      +$C72      +$D72</f>
        <v>53429000</v>
      </c>
      <c r="F72" s="105">
        <f t="shared" ref="F72:O72" si="46">SUM(F9:F15,F18:F23,F26:F29,F32,F35:F39,F42:F52,F55:F58,F61:F65,F69)</f>
        <v>53429000</v>
      </c>
      <c r="G72" s="106">
        <f t="shared" si="46"/>
        <v>38017000</v>
      </c>
      <c r="H72" s="105">
        <f t="shared" si="46"/>
        <v>15637000</v>
      </c>
      <c r="I72" s="106">
        <f t="shared" si="46"/>
        <v>0</v>
      </c>
      <c r="J72" s="105">
        <f t="shared" si="46"/>
        <v>6363000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22000000</v>
      </c>
      <c r="Q72" s="106">
        <f>$I72      +$K72      +$M72      +$O72</f>
        <v>0</v>
      </c>
      <c r="R72" s="61">
        <f>IF(($H72      =0),0,((($J72      -$H72      )/$H72      )*100))</f>
        <v>-59.308051416512122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41.289741376074474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CALYFoGfgnd0s0PZF3CdwE4Jn0IpD/+c1cnIagBB6iB76fcUKoYXGRNA5pXT3XhhwOxzZB+Sxmz7vORgmYVXg==" saltValue="A/IjYL6WWhJfUyfCEw34U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612000</v>
      </c>
      <c r="I10" s="94"/>
      <c r="J10" s="93">
        <v>306000</v>
      </c>
      <c r="K10" s="94"/>
      <c r="L10" s="93"/>
      <c r="M10" s="94"/>
      <c r="N10" s="93"/>
      <c r="O10" s="94"/>
      <c r="P10" s="93">
        <f t="shared" ref="P10:P16" si="1">$H10      +$J10      +$L10      +$N10</f>
        <v>918000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-50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41.727272727272727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612000</v>
      </c>
      <c r="I16" s="97">
        <f t="shared" si="7"/>
        <v>0</v>
      </c>
      <c r="J16" s="96">
        <f t="shared" si="7"/>
        <v>306000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918000</v>
      </c>
      <c r="Q16" s="97">
        <f t="shared" si="2"/>
        <v>0</v>
      </c>
      <c r="R16" s="52">
        <f t="shared" si="3"/>
        <v>-50</v>
      </c>
      <c r="S16" s="53">
        <f t="shared" si="4"/>
        <v>0</v>
      </c>
      <c r="T16" s="52">
        <f>IF((SUM($E9:$E13)+$E15)=0,0,(P16/(SUM($E9:$E13)+$E15)*100))</f>
        <v>41.727272727272727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1202000</v>
      </c>
      <c r="C32" s="92">
        <v>0</v>
      </c>
      <c r="D32" s="92"/>
      <c r="E32" s="92">
        <f>$B32      +$C32      +$D32</f>
        <v>1202000</v>
      </c>
      <c r="F32" s="93">
        <v>1202000</v>
      </c>
      <c r="G32" s="94">
        <v>841000</v>
      </c>
      <c r="H32" s="93">
        <v>364000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364000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30.282861896838604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1202000</v>
      </c>
      <c r="C33" s="95">
        <f>C32</f>
        <v>0</v>
      </c>
      <c r="D33" s="95"/>
      <c r="E33" s="95">
        <f>$B33      +$C33      +$D33</f>
        <v>1202000</v>
      </c>
      <c r="F33" s="96">
        <f t="shared" ref="F33:O33" si="17">F32</f>
        <v>1202000</v>
      </c>
      <c r="G33" s="97">
        <f t="shared" si="17"/>
        <v>841000</v>
      </c>
      <c r="H33" s="96">
        <f t="shared" si="17"/>
        <v>364000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364000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30.282861896838604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167000</v>
      </c>
      <c r="C36" s="92">
        <v>0</v>
      </c>
      <c r="D36" s="92"/>
      <c r="E36" s="92">
        <f t="shared" si="18"/>
        <v>167000</v>
      </c>
      <c r="F36" s="93">
        <v>167000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167000</v>
      </c>
      <c r="C40" s="95">
        <f>SUM(C35:C39)</f>
        <v>0</v>
      </c>
      <c r="D40" s="95"/>
      <c r="E40" s="95">
        <f t="shared" si="18"/>
        <v>167000</v>
      </c>
      <c r="F40" s="96">
        <f t="shared" ref="F40:O40" si="25">SUM(F35:F39)</f>
        <v>167000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32000000</v>
      </c>
      <c r="C51" s="92">
        <v>0</v>
      </c>
      <c r="D51" s="92"/>
      <c r="E51" s="92">
        <f t="shared" si="26"/>
        <v>32000000</v>
      </c>
      <c r="F51" s="93">
        <v>32000000</v>
      </c>
      <c r="G51" s="94">
        <v>17400000</v>
      </c>
      <c r="H51" s="93">
        <v>2570000</v>
      </c>
      <c r="I51" s="94"/>
      <c r="J51" s="93">
        <v>355000</v>
      </c>
      <c r="K51" s="94"/>
      <c r="L51" s="93"/>
      <c r="M51" s="94"/>
      <c r="N51" s="93"/>
      <c r="O51" s="94"/>
      <c r="P51" s="93">
        <f t="shared" si="27"/>
        <v>2925000</v>
      </c>
      <c r="Q51" s="94">
        <f t="shared" si="28"/>
        <v>0</v>
      </c>
      <c r="R51" s="48">
        <f t="shared" si="29"/>
        <v>-86.186770428015564</v>
      </c>
      <c r="S51" s="49">
        <f t="shared" si="30"/>
        <v>0</v>
      </c>
      <c r="T51" s="48">
        <f t="shared" si="31"/>
        <v>9.140625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42000000</v>
      </c>
      <c r="C53" s="95">
        <f>SUM(C42:C52)</f>
        <v>0</v>
      </c>
      <c r="D53" s="95"/>
      <c r="E53" s="95">
        <f t="shared" si="26"/>
        <v>42000000</v>
      </c>
      <c r="F53" s="96">
        <f t="shared" ref="F53:O53" si="33">SUM(F42:F52)</f>
        <v>42000000</v>
      </c>
      <c r="G53" s="97">
        <f t="shared" si="33"/>
        <v>17400000</v>
      </c>
      <c r="H53" s="96">
        <f t="shared" si="33"/>
        <v>2570000</v>
      </c>
      <c r="I53" s="97">
        <f t="shared" si="33"/>
        <v>0</v>
      </c>
      <c r="J53" s="96">
        <f t="shared" si="33"/>
        <v>355000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2925000</v>
      </c>
      <c r="Q53" s="97">
        <f t="shared" si="28"/>
        <v>0</v>
      </c>
      <c r="R53" s="52">
        <f t="shared" si="29"/>
        <v>-86.186770428015564</v>
      </c>
      <c r="S53" s="53">
        <f t="shared" si="30"/>
        <v>0</v>
      </c>
      <c r="T53" s="52">
        <f>IF((+$E43+$E45+$E47+$E48+$E51) =0,0,(P53   /(+$E43+$E45+$E47+$E48+$E51) )*100)</f>
        <v>9.140625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45569000</v>
      </c>
      <c r="C67" s="104">
        <f>SUM(C9:C15,C18:C23,C26:C29,C32,C35:C39,C42:C52,C55:C58,C61:C65)</f>
        <v>0</v>
      </c>
      <c r="D67" s="104"/>
      <c r="E67" s="104">
        <f t="shared" si="35"/>
        <v>45569000</v>
      </c>
      <c r="F67" s="105">
        <f t="shared" ref="F67:O67" si="43">SUM(F9:F15,F18:F23,F26:F29,F32,F35:F39,F42:F52,F55:F58,F61:F65)</f>
        <v>45569000</v>
      </c>
      <c r="G67" s="106">
        <f t="shared" si="43"/>
        <v>20441000</v>
      </c>
      <c r="H67" s="105">
        <f t="shared" si="43"/>
        <v>3546000</v>
      </c>
      <c r="I67" s="106">
        <f t="shared" si="43"/>
        <v>0</v>
      </c>
      <c r="J67" s="105">
        <f t="shared" si="43"/>
        <v>661000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4207000</v>
      </c>
      <c r="Q67" s="106">
        <f t="shared" si="37"/>
        <v>0</v>
      </c>
      <c r="R67" s="61">
        <f t="shared" si="38"/>
        <v>-81.35927805978568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11.883509406248233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21494000</v>
      </c>
      <c r="C69" s="92">
        <v>0</v>
      </c>
      <c r="D69" s="92"/>
      <c r="E69" s="92">
        <f>$B69      +$C69      +$D69</f>
        <v>21494000</v>
      </c>
      <c r="F69" s="93">
        <v>21494000</v>
      </c>
      <c r="G69" s="94">
        <v>12650000</v>
      </c>
      <c r="H69" s="93">
        <v>2547000</v>
      </c>
      <c r="I69" s="94"/>
      <c r="J69" s="93">
        <v>805000</v>
      </c>
      <c r="K69" s="94"/>
      <c r="L69" s="93"/>
      <c r="M69" s="94"/>
      <c r="N69" s="93"/>
      <c r="O69" s="94"/>
      <c r="P69" s="93">
        <f>$H69      +$J69      +$L69      +$N69</f>
        <v>3352000</v>
      </c>
      <c r="Q69" s="94">
        <f>$I69      +$K69      +$M69      +$O69</f>
        <v>0</v>
      </c>
      <c r="R69" s="48">
        <f>IF(($H69      =0),0,((($J69      -$H69      )/$H69      )*100))</f>
        <v>-68.394189242245787</v>
      </c>
      <c r="S69" s="49">
        <f>IF(($I69      =0),0,((($K69      -$I69      )/$I69      )*100))</f>
        <v>0</v>
      </c>
      <c r="T69" s="48">
        <f>IF(($E69      =0),0,(($P69      /$E69      )*100))</f>
        <v>15.595049781334325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21494000</v>
      </c>
      <c r="C70" s="101">
        <f>C69</f>
        <v>0</v>
      </c>
      <c r="D70" s="101"/>
      <c r="E70" s="101">
        <f>$B70      +$C70      +$D70</f>
        <v>21494000</v>
      </c>
      <c r="F70" s="102">
        <f t="shared" ref="F70:O70" si="44">F69</f>
        <v>21494000</v>
      </c>
      <c r="G70" s="103">
        <f t="shared" si="44"/>
        <v>12650000</v>
      </c>
      <c r="H70" s="102">
        <f t="shared" si="44"/>
        <v>2547000</v>
      </c>
      <c r="I70" s="103">
        <f t="shared" si="44"/>
        <v>0</v>
      </c>
      <c r="J70" s="102">
        <f t="shared" si="44"/>
        <v>805000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3352000</v>
      </c>
      <c r="Q70" s="103">
        <f>$I70      +$K70      +$M70      +$O70</f>
        <v>0</v>
      </c>
      <c r="R70" s="57">
        <f>IF(($H70      =0),0,((($J70      -$H70      )/$H70      )*100))</f>
        <v>-68.394189242245787</v>
      </c>
      <c r="S70" s="58">
        <f>IF(($I70      =0),0,((($K70      -$I70      )/$I70      )*100))</f>
        <v>0</v>
      </c>
      <c r="T70" s="57">
        <f>IF($E70   =0,0,($P70   /$E70   )*100)</f>
        <v>15.595049781334325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21494000</v>
      </c>
      <c r="C71" s="104">
        <f>C69</f>
        <v>0</v>
      </c>
      <c r="D71" s="104"/>
      <c r="E71" s="104">
        <f>$B71      +$C71      +$D71</f>
        <v>21494000</v>
      </c>
      <c r="F71" s="105">
        <f t="shared" ref="F71:O71" si="45">F69</f>
        <v>21494000</v>
      </c>
      <c r="G71" s="106">
        <f t="shared" si="45"/>
        <v>12650000</v>
      </c>
      <c r="H71" s="105">
        <f t="shared" si="45"/>
        <v>2547000</v>
      </c>
      <c r="I71" s="106">
        <f t="shared" si="45"/>
        <v>0</v>
      </c>
      <c r="J71" s="105">
        <f t="shared" si="45"/>
        <v>805000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3352000</v>
      </c>
      <c r="Q71" s="106">
        <f>$I71      +$K71      +$M71      +$O71</f>
        <v>0</v>
      </c>
      <c r="R71" s="61">
        <f>IF(($H71      =0),0,((($J71      -$H71      )/$H71      )*100))</f>
        <v>-68.394189242245787</v>
      </c>
      <c r="S71" s="62">
        <f>IF(($I71      =0),0,((($K71      -$I71      )/$I71      )*100))</f>
        <v>0</v>
      </c>
      <c r="T71" s="61">
        <f>IF($E71   =0,0,($P71   /$E71   )*100)</f>
        <v>15.595049781334325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67063000</v>
      </c>
      <c r="C72" s="104">
        <f>SUM(C9:C15,C18:C23,C26:C29,C32,C35:C39,C42:C52,C55:C58,C61:C65,C69)</f>
        <v>0</v>
      </c>
      <c r="D72" s="104"/>
      <c r="E72" s="104">
        <f>$B72      +$C72      +$D72</f>
        <v>67063000</v>
      </c>
      <c r="F72" s="105">
        <f t="shared" ref="F72:O72" si="46">SUM(F9:F15,F18:F23,F26:F29,F32,F35:F39,F42:F52,F55:F58,F61:F65,F69)</f>
        <v>67063000</v>
      </c>
      <c r="G72" s="106">
        <f t="shared" si="46"/>
        <v>33091000</v>
      </c>
      <c r="H72" s="105">
        <f t="shared" si="46"/>
        <v>6093000</v>
      </c>
      <c r="I72" s="106">
        <f t="shared" si="46"/>
        <v>0</v>
      </c>
      <c r="J72" s="105">
        <f t="shared" si="46"/>
        <v>1466000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7559000</v>
      </c>
      <c r="Q72" s="106">
        <f>$I72      +$K72      +$M72      +$O72</f>
        <v>0</v>
      </c>
      <c r="R72" s="61">
        <f>IF(($H72      =0),0,((($J72      -$H72      )/$H72      )*100))</f>
        <v>-75.939602822911539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13.285643982002249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Oivrpvutv/3aACffHlIKqidbinbeONWVyEv2H6BIfbFYnCRV3J5sEZyX0WlJSo01JoS3CIWHJzzilFaYV0wmw==" saltValue="oox4SGJ7kGTXes6Kumkp4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1137000</v>
      </c>
      <c r="K10" s="94"/>
      <c r="L10" s="93"/>
      <c r="M10" s="94"/>
      <c r="N10" s="93"/>
      <c r="O10" s="94"/>
      <c r="P10" s="93">
        <f t="shared" ref="P10:P16" si="1">$H10      +$J10      +$L10      +$N10</f>
        <v>1137000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39.89473684210526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1137000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1137000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39.89473684210526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1131000</v>
      </c>
      <c r="C32" s="92">
        <v>0</v>
      </c>
      <c r="D32" s="92"/>
      <c r="E32" s="92">
        <f>$B32      +$C32      +$D32</f>
        <v>1131000</v>
      </c>
      <c r="F32" s="93">
        <v>1131000</v>
      </c>
      <c r="G32" s="94">
        <v>283000</v>
      </c>
      <c r="H32" s="93"/>
      <c r="I32" s="94"/>
      <c r="J32" s="93">
        <v>459000</v>
      </c>
      <c r="K32" s="94"/>
      <c r="L32" s="93"/>
      <c r="M32" s="94"/>
      <c r="N32" s="93"/>
      <c r="O32" s="94"/>
      <c r="P32" s="93">
        <f>$H32      +$J32      +$L32      +$N32</f>
        <v>459000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40.58355437665783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1131000</v>
      </c>
      <c r="C33" s="95">
        <f>C32</f>
        <v>0</v>
      </c>
      <c r="D33" s="95"/>
      <c r="E33" s="95">
        <f>$B33      +$C33      +$D33</f>
        <v>1131000</v>
      </c>
      <c r="F33" s="96">
        <f t="shared" ref="F33:O33" si="17">F32</f>
        <v>1131000</v>
      </c>
      <c r="G33" s="97">
        <f t="shared" si="17"/>
        <v>283000</v>
      </c>
      <c r="H33" s="96">
        <f t="shared" si="17"/>
        <v>0</v>
      </c>
      <c r="I33" s="97">
        <f t="shared" si="17"/>
        <v>0</v>
      </c>
      <c r="J33" s="96">
        <f t="shared" si="17"/>
        <v>459000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459000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40.58355437665783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8562000</v>
      </c>
      <c r="C35" s="92">
        <v>0</v>
      </c>
      <c r="D35" s="92"/>
      <c r="E35" s="92">
        <f t="shared" ref="E35:E40" si="18">$B35      +$C35      +$D35</f>
        <v>8562000</v>
      </c>
      <c r="F35" s="93">
        <v>8562000</v>
      </c>
      <c r="G35" s="94">
        <v>5000000</v>
      </c>
      <c r="H35" s="93"/>
      <c r="I35" s="94"/>
      <c r="J35" s="93">
        <v>3000000</v>
      </c>
      <c r="K35" s="94"/>
      <c r="L35" s="93"/>
      <c r="M35" s="94"/>
      <c r="N35" s="93"/>
      <c r="O35" s="94"/>
      <c r="P35" s="93">
        <f t="shared" ref="P35:P40" si="19">$H35      +$J35      +$L35      +$N35</f>
        <v>3000000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35.038542396636302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8689000</v>
      </c>
      <c r="C40" s="95">
        <f>SUM(C35:C39)</f>
        <v>0</v>
      </c>
      <c r="D40" s="95"/>
      <c r="E40" s="95">
        <f t="shared" si="18"/>
        <v>8689000</v>
      </c>
      <c r="F40" s="96">
        <f t="shared" ref="F40:O40" si="25">SUM(F35:F39)</f>
        <v>8689000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3000000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35.038542396636302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20000000</v>
      </c>
      <c r="H43" s="93">
        <v>3553000</v>
      </c>
      <c r="I43" s="94">
        <v>-16500000</v>
      </c>
      <c r="J43" s="93">
        <v>5487000</v>
      </c>
      <c r="K43" s="94">
        <v>8896979</v>
      </c>
      <c r="L43" s="93"/>
      <c r="M43" s="94"/>
      <c r="N43" s="93"/>
      <c r="O43" s="94"/>
      <c r="P43" s="93">
        <f t="shared" si="27"/>
        <v>9040000</v>
      </c>
      <c r="Q43" s="94">
        <f t="shared" si="28"/>
        <v>-7603021</v>
      </c>
      <c r="R43" s="48">
        <f t="shared" si="29"/>
        <v>54.432873627920067</v>
      </c>
      <c r="S43" s="49">
        <f t="shared" si="30"/>
        <v>-153.92108484848487</v>
      </c>
      <c r="T43" s="48">
        <f t="shared" si="31"/>
        <v>45.2</v>
      </c>
      <c r="U43" s="50">
        <f t="shared" si="32"/>
        <v>-38.015104999999998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31000000</v>
      </c>
      <c r="C51" s="92">
        <v>0</v>
      </c>
      <c r="D51" s="92"/>
      <c r="E51" s="92">
        <f t="shared" si="26"/>
        <v>31000000</v>
      </c>
      <c r="F51" s="93">
        <v>31000000</v>
      </c>
      <c r="G51" s="94">
        <v>24800000</v>
      </c>
      <c r="H51" s="93">
        <v>9547000</v>
      </c>
      <c r="I51" s="94">
        <v>-19000000</v>
      </c>
      <c r="J51" s="93">
        <v>3549000</v>
      </c>
      <c r="K51" s="94">
        <v>6855912</v>
      </c>
      <c r="L51" s="93"/>
      <c r="M51" s="94"/>
      <c r="N51" s="93"/>
      <c r="O51" s="94"/>
      <c r="P51" s="93">
        <f t="shared" si="27"/>
        <v>13096000</v>
      </c>
      <c r="Q51" s="94">
        <f t="shared" si="28"/>
        <v>-12144088</v>
      </c>
      <c r="R51" s="48">
        <f t="shared" si="29"/>
        <v>-62.826018644600403</v>
      </c>
      <c r="S51" s="49">
        <f t="shared" si="30"/>
        <v>-136.08374736842106</v>
      </c>
      <c r="T51" s="48">
        <f t="shared" si="31"/>
        <v>42.245161290322578</v>
      </c>
      <c r="U51" s="50">
        <f t="shared" si="32"/>
        <v>-39.174477419354837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44800000</v>
      </c>
      <c r="H53" s="96">
        <f t="shared" si="33"/>
        <v>13100000</v>
      </c>
      <c r="I53" s="97">
        <f t="shared" si="33"/>
        <v>-35500000</v>
      </c>
      <c r="J53" s="96">
        <f t="shared" si="33"/>
        <v>9036000</v>
      </c>
      <c r="K53" s="97">
        <f t="shared" si="33"/>
        <v>15752891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22136000</v>
      </c>
      <c r="Q53" s="97">
        <f t="shared" si="28"/>
        <v>-19747109</v>
      </c>
      <c r="R53" s="52">
        <f t="shared" si="29"/>
        <v>-31.022900763358781</v>
      </c>
      <c r="S53" s="53">
        <f t="shared" si="30"/>
        <v>-144.37434084507041</v>
      </c>
      <c r="T53" s="52">
        <f>IF((+$E43+$E45+$E47+$E48+$E51) =0,0,(P53   /(+$E43+$E45+$E47+$E48+$E51) )*100)</f>
        <v>43.403921568627453</v>
      </c>
      <c r="U53" s="54">
        <f>IF((+$E43+$E45+$E47+$E48+$E51) =0,0,(Q53   /(+$E43+$E45+$E47+$E48+$E51) )*100)</f>
        <v>-38.719821568627452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68670000</v>
      </c>
      <c r="C67" s="104">
        <f>SUM(C9:C15,C18:C23,C26:C29,C32,C35:C39,C42:C52,C55:C58,C61:C65)</f>
        <v>0</v>
      </c>
      <c r="D67" s="104"/>
      <c r="E67" s="104">
        <f t="shared" si="35"/>
        <v>68670000</v>
      </c>
      <c r="F67" s="105">
        <f t="shared" ref="F67:O67" si="43">SUM(F9:F15,F18:F23,F26:F29,F32,F35:F39,F42:F52,F55:F58,F61:F65)</f>
        <v>68670000</v>
      </c>
      <c r="G67" s="106">
        <f t="shared" si="43"/>
        <v>52933000</v>
      </c>
      <c r="H67" s="105">
        <f t="shared" si="43"/>
        <v>13100000</v>
      </c>
      <c r="I67" s="106">
        <f t="shared" si="43"/>
        <v>-35500000</v>
      </c>
      <c r="J67" s="105">
        <f t="shared" si="43"/>
        <v>13632000</v>
      </c>
      <c r="K67" s="106">
        <f t="shared" si="43"/>
        <v>15752891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26732000</v>
      </c>
      <c r="Q67" s="106">
        <f t="shared" si="37"/>
        <v>-19747109</v>
      </c>
      <c r="R67" s="61">
        <f t="shared" si="38"/>
        <v>4.0610687022900764</v>
      </c>
      <c r="S67" s="62">
        <f t="shared" si="39"/>
        <v>-144.37434084507041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42.069150024392933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-31.076765340005981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18788000</v>
      </c>
      <c r="C69" s="92">
        <v>0</v>
      </c>
      <c r="D69" s="92"/>
      <c r="E69" s="92">
        <f>$B69      +$C69      +$D69</f>
        <v>18788000</v>
      </c>
      <c r="F69" s="93">
        <v>18788000</v>
      </c>
      <c r="G69" s="94">
        <v>15780000</v>
      </c>
      <c r="H69" s="93">
        <v>4354000</v>
      </c>
      <c r="I69" s="94">
        <v>-12546000</v>
      </c>
      <c r="J69" s="93">
        <v>3339000</v>
      </c>
      <c r="K69" s="94">
        <v>156393</v>
      </c>
      <c r="L69" s="93"/>
      <c r="M69" s="94"/>
      <c r="N69" s="93"/>
      <c r="O69" s="94"/>
      <c r="P69" s="93">
        <f>$H69      +$J69      +$L69      +$N69</f>
        <v>7693000</v>
      </c>
      <c r="Q69" s="94">
        <f>$I69      +$K69      +$M69      +$O69</f>
        <v>-12389607</v>
      </c>
      <c r="R69" s="48">
        <f>IF(($H69      =0),0,((($J69      -$H69      )/$H69      )*100))</f>
        <v>-23.311897106109324</v>
      </c>
      <c r="S69" s="49">
        <f>IF(($I69      =0),0,((($K69      -$I69      )/$I69      )*100))</f>
        <v>-101.24655667144906</v>
      </c>
      <c r="T69" s="48">
        <f>IF(($E69      =0),0,(($P69      /$E69      )*100))</f>
        <v>40.946348733233975</v>
      </c>
      <c r="U69" s="50">
        <f>IF(($E69      =0),0,(($Q69      /$E69      )*100))</f>
        <v>-65.944256972535669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18788000</v>
      </c>
      <c r="C70" s="101">
        <f>C69</f>
        <v>0</v>
      </c>
      <c r="D70" s="101"/>
      <c r="E70" s="101">
        <f>$B70      +$C70      +$D70</f>
        <v>18788000</v>
      </c>
      <c r="F70" s="102">
        <f t="shared" ref="F70:O70" si="44">F69</f>
        <v>18788000</v>
      </c>
      <c r="G70" s="103">
        <f t="shared" si="44"/>
        <v>15780000</v>
      </c>
      <c r="H70" s="102">
        <f t="shared" si="44"/>
        <v>4354000</v>
      </c>
      <c r="I70" s="103">
        <f t="shared" si="44"/>
        <v>-12546000</v>
      </c>
      <c r="J70" s="102">
        <f t="shared" si="44"/>
        <v>3339000</v>
      </c>
      <c r="K70" s="103">
        <f t="shared" si="44"/>
        <v>156393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7693000</v>
      </c>
      <c r="Q70" s="103">
        <f>$I70      +$K70      +$M70      +$O70</f>
        <v>-12389607</v>
      </c>
      <c r="R70" s="57">
        <f>IF(($H70      =0),0,((($J70      -$H70      )/$H70      )*100))</f>
        <v>-23.311897106109324</v>
      </c>
      <c r="S70" s="58">
        <f>IF(($I70      =0),0,((($K70      -$I70      )/$I70      )*100))</f>
        <v>-101.24655667144906</v>
      </c>
      <c r="T70" s="57">
        <f>IF($E70   =0,0,($P70   /$E70   )*100)</f>
        <v>40.946348733233975</v>
      </c>
      <c r="U70" s="59">
        <f>IF($E70   =0,0,($Q70   /$E70 )*100)</f>
        <v>-65.944256972535669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18788000</v>
      </c>
      <c r="C71" s="104">
        <f>C69</f>
        <v>0</v>
      </c>
      <c r="D71" s="104"/>
      <c r="E71" s="104">
        <f>$B71      +$C71      +$D71</f>
        <v>18788000</v>
      </c>
      <c r="F71" s="105">
        <f t="shared" ref="F71:O71" si="45">F69</f>
        <v>18788000</v>
      </c>
      <c r="G71" s="106">
        <f t="shared" si="45"/>
        <v>15780000</v>
      </c>
      <c r="H71" s="105">
        <f t="shared" si="45"/>
        <v>4354000</v>
      </c>
      <c r="I71" s="106">
        <f t="shared" si="45"/>
        <v>-12546000</v>
      </c>
      <c r="J71" s="105">
        <f t="shared" si="45"/>
        <v>3339000</v>
      </c>
      <c r="K71" s="106">
        <f t="shared" si="45"/>
        <v>156393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7693000</v>
      </c>
      <c r="Q71" s="106">
        <f>$I71      +$K71      +$M71      +$O71</f>
        <v>-12389607</v>
      </c>
      <c r="R71" s="61">
        <f>IF(($H71      =0),0,((($J71      -$H71      )/$H71      )*100))</f>
        <v>-23.311897106109324</v>
      </c>
      <c r="S71" s="62">
        <f>IF(($I71      =0),0,((($K71      -$I71      )/$I71      )*100))</f>
        <v>-101.24655667144906</v>
      </c>
      <c r="T71" s="61">
        <f>IF($E71   =0,0,($P71   /$E71   )*100)</f>
        <v>40.946348733233975</v>
      </c>
      <c r="U71" s="65">
        <f>IF($E71   =0,0,($Q71   /$E71   )*100)</f>
        <v>-65.944256972535669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87458000</v>
      </c>
      <c r="C72" s="104">
        <f>SUM(C9:C15,C18:C23,C26:C29,C32,C35:C39,C42:C52,C55:C58,C61:C65,C69)</f>
        <v>0</v>
      </c>
      <c r="D72" s="104"/>
      <c r="E72" s="104">
        <f>$B72      +$C72      +$D72</f>
        <v>87458000</v>
      </c>
      <c r="F72" s="105">
        <f t="shared" ref="F72:O72" si="46">SUM(F9:F15,F18:F23,F26:F29,F32,F35:F39,F42:F52,F55:F58,F61:F65,F69)</f>
        <v>87458000</v>
      </c>
      <c r="G72" s="106">
        <f t="shared" si="46"/>
        <v>68713000</v>
      </c>
      <c r="H72" s="105">
        <f t="shared" si="46"/>
        <v>17454000</v>
      </c>
      <c r="I72" s="106">
        <f t="shared" si="46"/>
        <v>-48046000</v>
      </c>
      <c r="J72" s="105">
        <f t="shared" si="46"/>
        <v>16971000</v>
      </c>
      <c r="K72" s="106">
        <f t="shared" si="46"/>
        <v>15909284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34425000</v>
      </c>
      <c r="Q72" s="106">
        <f>$I72      +$K72      +$M72      +$O72</f>
        <v>-32136716</v>
      </c>
      <c r="R72" s="61">
        <f>IF(($H72      =0),0,((($J72      -$H72      )/$H72      )*100))</f>
        <v>-2.7672739773117909</v>
      </c>
      <c r="S72" s="62">
        <f>IF(($I72      =0),0,((($K72      -$I72      )/$I72      )*100))</f>
        <v>-133.11260874994798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41.812925872393144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-39.033554797099512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o7UlahmBu+IfDT3zygc00EWwp/ig9+ydKWU88Wm7ucMk2HdWZI1lO4V6l2jeivTqbMDxlSg9r5Gf2f1zE4u6A==" saltValue="fXceUL/zHaRQTGhtyUVcp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4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3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67000</v>
      </c>
      <c r="I10" s="94"/>
      <c r="J10" s="93">
        <v>1598000</v>
      </c>
      <c r="K10" s="94"/>
      <c r="L10" s="93"/>
      <c r="M10" s="94"/>
      <c r="N10" s="93"/>
      <c r="O10" s="94"/>
      <c r="P10" s="93">
        <f t="shared" ref="P10:P16" si="1">$H10      +$J10      +$L10      +$N10</f>
        <v>1665000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2285.0746268656717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67.959183673469397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67000</v>
      </c>
      <c r="I16" s="97">
        <f t="shared" si="7"/>
        <v>0</v>
      </c>
      <c r="J16" s="96">
        <f t="shared" si="7"/>
        <v>1598000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1665000</v>
      </c>
      <c r="Q16" s="97">
        <f t="shared" si="2"/>
        <v>0</v>
      </c>
      <c r="R16" s="52">
        <f t="shared" si="3"/>
        <v>2285.0746268656717</v>
      </c>
      <c r="S16" s="53">
        <f t="shared" si="4"/>
        <v>0</v>
      </c>
      <c r="T16" s="52">
        <f>IF((SUM($E9:$E13)+$E15)=0,0,(P16/(SUM($E9:$E13)+$E15)*100))</f>
        <v>67.959183673469397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752000</v>
      </c>
      <c r="H32" s="93"/>
      <c r="I32" s="94"/>
      <c r="J32" s="93">
        <v>204000</v>
      </c>
      <c r="K32" s="94"/>
      <c r="L32" s="93"/>
      <c r="M32" s="94"/>
      <c r="N32" s="93"/>
      <c r="O32" s="94"/>
      <c r="P32" s="93">
        <f>$H32      +$J32      +$L32      +$N32</f>
        <v>204000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18.976744186046513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752000</v>
      </c>
      <c r="H33" s="96">
        <f t="shared" si="17"/>
        <v>0</v>
      </c>
      <c r="I33" s="97">
        <f t="shared" si="17"/>
        <v>0</v>
      </c>
      <c r="J33" s="96">
        <f t="shared" si="17"/>
        <v>204000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204000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18.976744186046513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420000</v>
      </c>
      <c r="C36" s="92">
        <v>0</v>
      </c>
      <c r="D36" s="92"/>
      <c r="E36" s="92">
        <f t="shared" si="18"/>
        <v>420000</v>
      </c>
      <c r="F36" s="93">
        <v>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420000</v>
      </c>
      <c r="C40" s="95">
        <f>SUM(C35:C39)</f>
        <v>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80000000</v>
      </c>
      <c r="C44" s="92">
        <v>0</v>
      </c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10100000</v>
      </c>
      <c r="H51" s="93">
        <v>2697000</v>
      </c>
      <c r="I51" s="94"/>
      <c r="J51" s="93">
        <v>2489000</v>
      </c>
      <c r="K51" s="94"/>
      <c r="L51" s="93"/>
      <c r="M51" s="94"/>
      <c r="N51" s="93"/>
      <c r="O51" s="94"/>
      <c r="P51" s="93">
        <f t="shared" si="27"/>
        <v>5186000</v>
      </c>
      <c r="Q51" s="94">
        <f t="shared" si="28"/>
        <v>0</v>
      </c>
      <c r="R51" s="48">
        <f t="shared" si="29"/>
        <v>-7.7122728958101598</v>
      </c>
      <c r="S51" s="49">
        <f t="shared" si="30"/>
        <v>0</v>
      </c>
      <c r="T51" s="48">
        <f t="shared" si="31"/>
        <v>43.216666666666661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10100000</v>
      </c>
      <c r="H53" s="96">
        <f t="shared" si="33"/>
        <v>2697000</v>
      </c>
      <c r="I53" s="97">
        <f t="shared" si="33"/>
        <v>0</v>
      </c>
      <c r="J53" s="96">
        <f t="shared" si="33"/>
        <v>2489000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5186000</v>
      </c>
      <c r="Q53" s="97">
        <f t="shared" si="28"/>
        <v>0</v>
      </c>
      <c r="R53" s="52">
        <f t="shared" si="29"/>
        <v>-7.7122728958101598</v>
      </c>
      <c r="S53" s="53">
        <f t="shared" si="30"/>
        <v>0</v>
      </c>
      <c r="T53" s="52">
        <f>IF((+$E43+$E45+$E47+$E48+$E51) =0,0,(P53   /(+$E43+$E45+$E47+$E48+$E51) )*100)</f>
        <v>43.216666666666661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105945000</v>
      </c>
      <c r="C67" s="104">
        <f>SUM(C9:C15,C18:C23,C26:C29,C32,C35:C39,C42:C52,C55:C58,C61:C65)</f>
        <v>0</v>
      </c>
      <c r="D67" s="104"/>
      <c r="E67" s="104">
        <f t="shared" si="35"/>
        <v>105945000</v>
      </c>
      <c r="F67" s="105">
        <f t="shared" ref="F67:O67" si="43">SUM(F9:F15,F18:F23,F26:F29,F32,F35:F39,F42:F52,F55:F58,F61:F65)</f>
        <v>105945000</v>
      </c>
      <c r="G67" s="106">
        <f t="shared" si="43"/>
        <v>13302000</v>
      </c>
      <c r="H67" s="105">
        <f t="shared" si="43"/>
        <v>2764000</v>
      </c>
      <c r="I67" s="106">
        <f t="shared" si="43"/>
        <v>0</v>
      </c>
      <c r="J67" s="105">
        <f t="shared" si="43"/>
        <v>4291000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7055000</v>
      </c>
      <c r="Q67" s="106">
        <f t="shared" si="37"/>
        <v>0</v>
      </c>
      <c r="R67" s="61">
        <f t="shared" si="38"/>
        <v>55.246020260492045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45.442834138486312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24552000</v>
      </c>
      <c r="C69" s="92">
        <v>0</v>
      </c>
      <c r="D69" s="92"/>
      <c r="E69" s="92">
        <f>$B69      +$C69      +$D69</f>
        <v>24552000</v>
      </c>
      <c r="F69" s="93">
        <v>24552000</v>
      </c>
      <c r="G69" s="94">
        <v>18689000</v>
      </c>
      <c r="H69" s="93">
        <v>5915000</v>
      </c>
      <c r="I69" s="94"/>
      <c r="J69" s="93">
        <v>5472000</v>
      </c>
      <c r="K69" s="94"/>
      <c r="L69" s="93"/>
      <c r="M69" s="94"/>
      <c r="N69" s="93"/>
      <c r="O69" s="94"/>
      <c r="P69" s="93">
        <f>$H69      +$J69      +$L69      +$N69</f>
        <v>11387000</v>
      </c>
      <c r="Q69" s="94">
        <f>$I69      +$K69      +$M69      +$O69</f>
        <v>0</v>
      </c>
      <c r="R69" s="48">
        <f>IF(($H69      =0),0,((($J69      -$H69      )/$H69      )*100))</f>
        <v>-7.4894336432797974</v>
      </c>
      <c r="S69" s="49">
        <f>IF(($I69      =0),0,((($K69      -$I69      )/$I69      )*100))</f>
        <v>0</v>
      </c>
      <c r="T69" s="48">
        <f>IF(($E69      =0),0,(($P69      /$E69      )*100))</f>
        <v>46.379113717823394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24552000</v>
      </c>
      <c r="C70" s="101">
        <f>C69</f>
        <v>0</v>
      </c>
      <c r="D70" s="101"/>
      <c r="E70" s="101">
        <f>$B70      +$C70      +$D70</f>
        <v>24552000</v>
      </c>
      <c r="F70" s="102">
        <f t="shared" ref="F70:O70" si="44">F69</f>
        <v>24552000</v>
      </c>
      <c r="G70" s="103">
        <f t="shared" si="44"/>
        <v>18689000</v>
      </c>
      <c r="H70" s="102">
        <f t="shared" si="44"/>
        <v>5915000</v>
      </c>
      <c r="I70" s="103">
        <f t="shared" si="44"/>
        <v>0</v>
      </c>
      <c r="J70" s="102">
        <f t="shared" si="44"/>
        <v>5472000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11387000</v>
      </c>
      <c r="Q70" s="103">
        <f>$I70      +$K70      +$M70      +$O70</f>
        <v>0</v>
      </c>
      <c r="R70" s="57">
        <f>IF(($H70      =0),0,((($J70      -$H70      )/$H70      )*100))</f>
        <v>-7.4894336432797974</v>
      </c>
      <c r="S70" s="58">
        <f>IF(($I70      =0),0,((($K70      -$I70      )/$I70      )*100))</f>
        <v>0</v>
      </c>
      <c r="T70" s="57">
        <f>IF($E70   =0,0,($P70   /$E70   )*100)</f>
        <v>46.379113717823394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24552000</v>
      </c>
      <c r="C71" s="104">
        <f>C69</f>
        <v>0</v>
      </c>
      <c r="D71" s="104"/>
      <c r="E71" s="104">
        <f>$B71      +$C71      +$D71</f>
        <v>24552000</v>
      </c>
      <c r="F71" s="105">
        <f t="shared" ref="F71:O71" si="45">F69</f>
        <v>24552000</v>
      </c>
      <c r="G71" s="106">
        <f t="shared" si="45"/>
        <v>18689000</v>
      </c>
      <c r="H71" s="105">
        <f t="shared" si="45"/>
        <v>5915000</v>
      </c>
      <c r="I71" s="106">
        <f t="shared" si="45"/>
        <v>0</v>
      </c>
      <c r="J71" s="105">
        <f t="shared" si="45"/>
        <v>5472000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11387000</v>
      </c>
      <c r="Q71" s="106">
        <f>$I71      +$K71      +$M71      +$O71</f>
        <v>0</v>
      </c>
      <c r="R71" s="61">
        <f>IF(($H71      =0),0,((($J71      -$H71      )/$H71      )*100))</f>
        <v>-7.4894336432797974</v>
      </c>
      <c r="S71" s="62">
        <f>IF(($I71      =0),0,((($K71      -$I71      )/$I71      )*100))</f>
        <v>0</v>
      </c>
      <c r="T71" s="61">
        <f>IF($E71   =0,0,($P71   /$E71   )*100)</f>
        <v>46.379113717823394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130497000</v>
      </c>
      <c r="C72" s="104">
        <f>SUM(C9:C15,C18:C23,C26:C29,C32,C35:C39,C42:C52,C55:C58,C61:C65,C69)</f>
        <v>0</v>
      </c>
      <c r="D72" s="104"/>
      <c r="E72" s="104">
        <f>$B72      +$C72      +$D72</f>
        <v>130497000</v>
      </c>
      <c r="F72" s="105">
        <f t="shared" ref="F72:O72" si="46">SUM(F9:F15,F18:F23,F26:F29,F32,F35:F39,F42:F52,F55:F58,F61:F65,F69)</f>
        <v>130497000</v>
      </c>
      <c r="G72" s="106">
        <f t="shared" si="46"/>
        <v>31991000</v>
      </c>
      <c r="H72" s="105">
        <f t="shared" si="46"/>
        <v>8679000</v>
      </c>
      <c r="I72" s="106">
        <f t="shared" si="46"/>
        <v>0</v>
      </c>
      <c r="J72" s="105">
        <f t="shared" si="46"/>
        <v>9763000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18442000</v>
      </c>
      <c r="Q72" s="106">
        <f>$I72      +$K72      +$M72      +$O72</f>
        <v>0</v>
      </c>
      <c r="R72" s="61">
        <f>IF(($H72      =0),0,((($J72      -$H72      )/$H72      )*100))</f>
        <v>12.489918193340246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46.016418394590417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142</v>
      </c>
    </row>
    <row r="116" spans="1:23" x14ac:dyDescent="0.25">
      <c r="A116" s="29" t="s">
        <v>143</v>
      </c>
    </row>
    <row r="117" spans="1:23" ht="13" x14ac:dyDescent="0.3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147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zRIwNkdH1fmwd6A38CICd7wUym/Xby7+QfdO2N6mANb0eDUGLXXD/07PEB/msqvODLowOLOlec1obfdfo3rVw==" saltValue="W6XFsdoQlcJGd7UJ+xhKC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FD48A-24AD-4085-8BBC-47319AB9C8AA}"/>
</file>

<file path=customXml/itemProps2.xml><?xml version="1.0" encoding="utf-8"?>
<ds:datastoreItem xmlns:ds="http://schemas.openxmlformats.org/officeDocument/2006/customXml" ds:itemID="{860E4CB6-3CD1-412C-A56B-C5C3E8FAC499}"/>
</file>

<file path=customXml/itemProps3.xml><?xml version="1.0" encoding="utf-8"?>
<ds:datastoreItem xmlns:ds="http://schemas.openxmlformats.org/officeDocument/2006/customXml" ds:itemID="{E54B2C1B-D15A-4739-9FAF-82389BE48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Unathi Lekonyana</cp:lastModifiedBy>
  <dcterms:created xsi:type="dcterms:W3CDTF">2022-01-31T14:52:40Z</dcterms:created>
  <dcterms:modified xsi:type="dcterms:W3CDTF">2022-02-19T06:31:00Z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