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2. Q2\04. Final\"/>
    </mc:Choice>
  </mc:AlternateContent>
  <workbookProtection workbookAlgorithmName="SHA-512" workbookHashValue="3YeBMRT+yRveN8fGRfqLsq40iyYSJ01TTsQVWqhM2of0OQQGpz7NWOcP7T6SsyQhlJKeTkHuJpsDHfKu1VFGcg==" workbookSaltValue="04dTVS62qdIDGhyKsQvR6w==" workbookSpinCount="100000" lockStructure="1"/>
  <bookViews>
    <workbookView xWindow="480" yWindow="60" windowWidth="13275" windowHeight="7170"/>
  </bookViews>
  <sheets>
    <sheet name="Summary" sheetId="1" r:id="rId1"/>
    <sheet name="DC42" sheetId="2" r:id="rId2"/>
    <sheet name="DC48" sheetId="3" r:id="rId3"/>
    <sheet name="EKU" sheetId="4" r:id="rId4"/>
    <sheet name="GT421" sheetId="5" r:id="rId5"/>
    <sheet name="GT422" sheetId="6" r:id="rId6"/>
    <sheet name="GT423" sheetId="7" r:id="rId7"/>
    <sheet name="GT481" sheetId="8" r:id="rId8"/>
    <sheet name="GT484" sheetId="9" r:id="rId9"/>
    <sheet name="GT485" sheetId="10" r:id="rId10"/>
    <sheet name="JHB" sheetId="11" r:id="rId11"/>
    <sheet name="TSH" sheetId="12" r:id="rId12"/>
  </sheets>
  <definedNames>
    <definedName name="_xlnm.Print_Area" localSheetId="1">'DC42'!$A$1:$X$127</definedName>
    <definedName name="_xlnm.Print_Area" localSheetId="2">'DC48'!$A$1:$X$127</definedName>
    <definedName name="_xlnm.Print_Area" localSheetId="3">EKU!$A$1:$X$127</definedName>
    <definedName name="_xlnm.Print_Area" localSheetId="4">'GT421'!$A$1:$X$127</definedName>
    <definedName name="_xlnm.Print_Area" localSheetId="5">'GT422'!$A$1:$X$127</definedName>
    <definedName name="_xlnm.Print_Area" localSheetId="6">'GT423'!$A$1:$X$127</definedName>
    <definedName name="_xlnm.Print_Area" localSheetId="7">'GT481'!$A$1:$X$127</definedName>
    <definedName name="_xlnm.Print_Area" localSheetId="8">'GT484'!$A$1:$X$127</definedName>
    <definedName name="_xlnm.Print_Area" localSheetId="9">'GT485'!$A$1:$X$127</definedName>
    <definedName name="_xlnm.Print_Area" localSheetId="10">JHB!$A$1:$X$127</definedName>
    <definedName name="_xlnm.Print_Area" localSheetId="0">Summary!$A$1:$X$127</definedName>
    <definedName name="_xlnm.Print_Area" localSheetId="11">TSH!$A$1:$X$127</definedName>
  </definedNames>
  <calcPr calcId="162913"/>
</workbook>
</file>

<file path=xl/calcChain.xml><?xml version="1.0" encoding="utf-8"?>
<calcChain xmlns="http://schemas.openxmlformats.org/spreadsheetml/2006/main">
  <c r="W113" i="2" l="1"/>
  <c r="V113" i="2"/>
  <c r="Q113" i="2"/>
  <c r="P113" i="2"/>
  <c r="O113" i="2"/>
  <c r="N113" i="2"/>
  <c r="M113" i="2"/>
  <c r="S113" i="2" s="1"/>
  <c r="L113" i="2"/>
  <c r="R113" i="2" s="1"/>
  <c r="K113" i="2"/>
  <c r="J113" i="2"/>
  <c r="I113" i="2"/>
  <c r="H113" i="2"/>
  <c r="G113" i="2"/>
  <c r="F113" i="2"/>
  <c r="E113" i="2"/>
  <c r="D113" i="2"/>
  <c r="C113" i="2"/>
  <c r="B113" i="2"/>
  <c r="Q112" i="2"/>
  <c r="P112" i="2"/>
  <c r="O112" i="2"/>
  <c r="N112" i="2"/>
  <c r="U111" i="2"/>
  <c r="T111" i="2"/>
  <c r="S111" i="2"/>
  <c r="R111" i="2"/>
  <c r="S110" i="2"/>
  <c r="R110" i="2"/>
  <c r="E110" i="2"/>
  <c r="U110" i="2" s="1"/>
  <c r="S109" i="2"/>
  <c r="R109" i="2"/>
  <c r="E109" i="2"/>
  <c r="U109" i="2" s="1"/>
  <c r="S108" i="2"/>
  <c r="R108" i="2"/>
  <c r="E108" i="2"/>
  <c r="U108" i="2" s="1"/>
  <c r="S107" i="2"/>
  <c r="R107" i="2"/>
  <c r="E107" i="2"/>
  <c r="T107" i="2" s="1"/>
  <c r="S106" i="2"/>
  <c r="R106" i="2"/>
  <c r="E106" i="2"/>
  <c r="U106" i="2" s="1"/>
  <c r="S105" i="2"/>
  <c r="R105" i="2"/>
  <c r="E105" i="2"/>
  <c r="U105" i="2" s="1"/>
  <c r="S104" i="2"/>
  <c r="R104" i="2"/>
  <c r="E104" i="2"/>
  <c r="U104" i="2" s="1"/>
  <c r="S103" i="2"/>
  <c r="R103" i="2"/>
  <c r="E103" i="2"/>
  <c r="T103" i="2" s="1"/>
  <c r="S102" i="2"/>
  <c r="R102" i="2"/>
  <c r="E102" i="2"/>
  <c r="U102" i="2" s="1"/>
  <c r="S101" i="2"/>
  <c r="R101" i="2"/>
  <c r="E101" i="2"/>
  <c r="U101" i="2" s="1"/>
  <c r="S100" i="2"/>
  <c r="R100" i="2"/>
  <c r="E100" i="2"/>
  <c r="U100" i="2" s="1"/>
  <c r="S99" i="2"/>
  <c r="R99" i="2"/>
  <c r="E99" i="2"/>
  <c r="U99" i="2" s="1"/>
  <c r="S98" i="2"/>
  <c r="R98" i="2"/>
  <c r="E98" i="2"/>
  <c r="U98" i="2" s="1"/>
  <c r="S97" i="2"/>
  <c r="R97" i="2"/>
  <c r="E97" i="2"/>
  <c r="U97" i="2" s="1"/>
  <c r="S96" i="2"/>
  <c r="R96" i="2"/>
  <c r="E96" i="2"/>
  <c r="W95" i="2"/>
  <c r="W112" i="2" s="1"/>
  <c r="V95" i="2"/>
  <c r="V112" i="2" s="1"/>
  <c r="S95" i="2"/>
  <c r="M95" i="2"/>
  <c r="M112" i="2" s="1"/>
  <c r="S112" i="2" s="1"/>
  <c r="L95" i="2"/>
  <c r="L112" i="2" s="1"/>
  <c r="R112" i="2" s="1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B112" i="2" s="1"/>
  <c r="W113" i="3"/>
  <c r="V113" i="3"/>
  <c r="Q113" i="3"/>
  <c r="P113" i="3"/>
  <c r="O113" i="3"/>
  <c r="N113" i="3"/>
  <c r="M113" i="3"/>
  <c r="S113" i="3" s="1"/>
  <c r="L113" i="3"/>
  <c r="R113" i="3" s="1"/>
  <c r="K113" i="3"/>
  <c r="J113" i="3"/>
  <c r="I113" i="3"/>
  <c r="H113" i="3"/>
  <c r="G113" i="3"/>
  <c r="F113" i="3"/>
  <c r="E113" i="3"/>
  <c r="T113" i="3" s="1"/>
  <c r="D113" i="3"/>
  <c r="C113" i="3"/>
  <c r="B113" i="3"/>
  <c r="Q112" i="3"/>
  <c r="P112" i="3"/>
  <c r="O112" i="3"/>
  <c r="N112" i="3"/>
  <c r="U111" i="3"/>
  <c r="T111" i="3"/>
  <c r="S111" i="3"/>
  <c r="R111" i="3"/>
  <c r="S110" i="3"/>
  <c r="R110" i="3"/>
  <c r="E110" i="3"/>
  <c r="U110" i="3" s="1"/>
  <c r="S109" i="3"/>
  <c r="R109" i="3"/>
  <c r="E109" i="3"/>
  <c r="U109" i="3" s="1"/>
  <c r="S108" i="3"/>
  <c r="R108" i="3"/>
  <c r="E108" i="3"/>
  <c r="T108" i="3" s="1"/>
  <c r="S107" i="3"/>
  <c r="R107" i="3"/>
  <c r="E107" i="3"/>
  <c r="U107" i="3" s="1"/>
  <c r="S106" i="3"/>
  <c r="R106" i="3"/>
  <c r="E106" i="3"/>
  <c r="U106" i="3" s="1"/>
  <c r="T105" i="3"/>
  <c r="S105" i="3"/>
  <c r="R105" i="3"/>
  <c r="E105" i="3"/>
  <c r="U105" i="3" s="1"/>
  <c r="S104" i="3"/>
  <c r="R104" i="3"/>
  <c r="E104" i="3"/>
  <c r="T104" i="3" s="1"/>
  <c r="S103" i="3"/>
  <c r="R103" i="3"/>
  <c r="E103" i="3"/>
  <c r="U103" i="3" s="1"/>
  <c r="S102" i="3"/>
  <c r="R102" i="3"/>
  <c r="E102" i="3"/>
  <c r="U102" i="3" s="1"/>
  <c r="S101" i="3"/>
  <c r="R101" i="3"/>
  <c r="E101" i="3"/>
  <c r="S100" i="3"/>
  <c r="R100" i="3"/>
  <c r="E100" i="3"/>
  <c r="T100" i="3" s="1"/>
  <c r="S99" i="3"/>
  <c r="R99" i="3"/>
  <c r="E99" i="3"/>
  <c r="U99" i="3" s="1"/>
  <c r="S98" i="3"/>
  <c r="R98" i="3"/>
  <c r="E98" i="3"/>
  <c r="U98" i="3" s="1"/>
  <c r="S97" i="3"/>
  <c r="R97" i="3"/>
  <c r="E97" i="3"/>
  <c r="U97" i="3" s="1"/>
  <c r="S96" i="3"/>
  <c r="R96" i="3"/>
  <c r="E96" i="3"/>
  <c r="W95" i="3"/>
  <c r="W112" i="3" s="1"/>
  <c r="V95" i="3"/>
  <c r="V112" i="3" s="1"/>
  <c r="M95" i="3"/>
  <c r="L95" i="3"/>
  <c r="K95" i="3"/>
  <c r="K112" i="3" s="1"/>
  <c r="J95" i="3"/>
  <c r="J112" i="3" s="1"/>
  <c r="I95" i="3"/>
  <c r="I112" i="3" s="1"/>
  <c r="H95" i="3"/>
  <c r="H112" i="3" s="1"/>
  <c r="G95" i="3"/>
  <c r="G112" i="3" s="1"/>
  <c r="F95" i="3"/>
  <c r="F112" i="3" s="1"/>
  <c r="D95" i="3"/>
  <c r="D112" i="3" s="1"/>
  <c r="C95" i="3"/>
  <c r="C112" i="3" s="1"/>
  <c r="B95" i="3"/>
  <c r="B112" i="3" s="1"/>
  <c r="W113" i="4"/>
  <c r="V113" i="4"/>
  <c r="Q113" i="4"/>
  <c r="P113" i="4"/>
  <c r="O113" i="4"/>
  <c r="N113" i="4"/>
  <c r="M113" i="4"/>
  <c r="S113" i="4" s="1"/>
  <c r="L113" i="4"/>
  <c r="R113" i="4" s="1"/>
  <c r="K113" i="4"/>
  <c r="J113" i="4"/>
  <c r="I113" i="4"/>
  <c r="H113" i="4"/>
  <c r="G113" i="4"/>
  <c r="F113" i="4"/>
  <c r="E113" i="4"/>
  <c r="U113" i="4" s="1"/>
  <c r="D113" i="4"/>
  <c r="C113" i="4"/>
  <c r="B113" i="4"/>
  <c r="Q112" i="4"/>
  <c r="P112" i="4"/>
  <c r="O112" i="4"/>
  <c r="N112" i="4"/>
  <c r="U111" i="4"/>
  <c r="T111" i="4"/>
  <c r="S111" i="4"/>
  <c r="R111" i="4"/>
  <c r="S110" i="4"/>
  <c r="R110" i="4"/>
  <c r="E110" i="4"/>
  <c r="S109" i="4"/>
  <c r="R109" i="4"/>
  <c r="E109" i="4"/>
  <c r="S108" i="4"/>
  <c r="R108" i="4"/>
  <c r="E108" i="4"/>
  <c r="S107" i="4"/>
  <c r="R107" i="4"/>
  <c r="E107" i="4"/>
  <c r="U107" i="4" s="1"/>
  <c r="S106" i="4"/>
  <c r="R106" i="4"/>
  <c r="E106" i="4"/>
  <c r="U105" i="4"/>
  <c r="S105" i="4"/>
  <c r="R105" i="4"/>
  <c r="E105" i="4"/>
  <c r="T105" i="4" s="1"/>
  <c r="S104" i="4"/>
  <c r="R104" i="4"/>
  <c r="E104" i="4"/>
  <c r="S103" i="4"/>
  <c r="R103" i="4"/>
  <c r="E103" i="4"/>
  <c r="U103" i="4" s="1"/>
  <c r="S102" i="4"/>
  <c r="R102" i="4"/>
  <c r="E102" i="4"/>
  <c r="U102" i="4" s="1"/>
  <c r="S101" i="4"/>
  <c r="R101" i="4"/>
  <c r="E101" i="4"/>
  <c r="T101" i="4" s="1"/>
  <c r="S100" i="4"/>
  <c r="R100" i="4"/>
  <c r="E100" i="4"/>
  <c r="U100" i="4" s="1"/>
  <c r="S99" i="4"/>
  <c r="R99" i="4"/>
  <c r="E99" i="4"/>
  <c r="U99" i="4" s="1"/>
  <c r="S98" i="4"/>
  <c r="R98" i="4"/>
  <c r="E98" i="4"/>
  <c r="S97" i="4"/>
  <c r="R97" i="4"/>
  <c r="E97" i="4"/>
  <c r="S96" i="4"/>
  <c r="R96" i="4"/>
  <c r="E96" i="4"/>
  <c r="W95" i="4"/>
  <c r="W112" i="4" s="1"/>
  <c r="V95" i="4"/>
  <c r="V112" i="4" s="1"/>
  <c r="M95" i="4"/>
  <c r="L95" i="4"/>
  <c r="K95" i="4"/>
  <c r="K112" i="4" s="1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S113" i="5"/>
  <c r="Q113" i="5"/>
  <c r="P113" i="5"/>
  <c r="O113" i="5"/>
  <c r="N113" i="5"/>
  <c r="M113" i="5"/>
  <c r="L113" i="5"/>
  <c r="R113" i="5" s="1"/>
  <c r="K113" i="5"/>
  <c r="J113" i="5"/>
  <c r="I113" i="5"/>
  <c r="H113" i="5"/>
  <c r="G113" i="5"/>
  <c r="F113" i="5"/>
  <c r="E113" i="5"/>
  <c r="U113" i="5" s="1"/>
  <c r="D113" i="5"/>
  <c r="C113" i="5"/>
  <c r="B113" i="5"/>
  <c r="Q112" i="5"/>
  <c r="P112" i="5"/>
  <c r="O112" i="5"/>
  <c r="N112" i="5"/>
  <c r="U111" i="5"/>
  <c r="T111" i="5"/>
  <c r="S111" i="5"/>
  <c r="R111" i="5"/>
  <c r="U110" i="5"/>
  <c r="S110" i="5"/>
  <c r="R110" i="5"/>
  <c r="E110" i="5"/>
  <c r="T110" i="5" s="1"/>
  <c r="S109" i="5"/>
  <c r="R109" i="5"/>
  <c r="E109" i="5"/>
  <c r="S108" i="5"/>
  <c r="R108" i="5"/>
  <c r="E108" i="5"/>
  <c r="U108" i="5" s="1"/>
  <c r="S107" i="5"/>
  <c r="R107" i="5"/>
  <c r="E107" i="5"/>
  <c r="U107" i="5" s="1"/>
  <c r="S106" i="5"/>
  <c r="R106" i="5"/>
  <c r="E106" i="5"/>
  <c r="T106" i="5" s="1"/>
  <c r="S105" i="5"/>
  <c r="R105" i="5"/>
  <c r="E105" i="5"/>
  <c r="U105" i="5" s="1"/>
  <c r="S104" i="5"/>
  <c r="R104" i="5"/>
  <c r="E104" i="5"/>
  <c r="U104" i="5" s="1"/>
  <c r="S103" i="5"/>
  <c r="R103" i="5"/>
  <c r="E103" i="5"/>
  <c r="U103" i="5" s="1"/>
  <c r="S102" i="5"/>
  <c r="R102" i="5"/>
  <c r="E102" i="5"/>
  <c r="T102" i="5" s="1"/>
  <c r="S101" i="5"/>
  <c r="R101" i="5"/>
  <c r="E101" i="5"/>
  <c r="U101" i="5" s="1"/>
  <c r="S100" i="5"/>
  <c r="R100" i="5"/>
  <c r="E100" i="5"/>
  <c r="U100" i="5" s="1"/>
  <c r="T99" i="5"/>
  <c r="S99" i="5"/>
  <c r="R99" i="5"/>
  <c r="E99" i="5"/>
  <c r="U99" i="5" s="1"/>
  <c r="U98" i="5"/>
  <c r="S98" i="5"/>
  <c r="R98" i="5"/>
  <c r="E98" i="5"/>
  <c r="T98" i="5" s="1"/>
  <c r="T97" i="5"/>
  <c r="S97" i="5"/>
  <c r="R97" i="5"/>
  <c r="E97" i="5"/>
  <c r="U97" i="5" s="1"/>
  <c r="S96" i="5"/>
  <c r="R96" i="5"/>
  <c r="E96" i="5"/>
  <c r="W95" i="5"/>
  <c r="W112" i="5" s="1"/>
  <c r="V95" i="5"/>
  <c r="V112" i="5" s="1"/>
  <c r="R95" i="5"/>
  <c r="M95" i="5"/>
  <c r="S95" i="5" s="1"/>
  <c r="L95" i="5"/>
  <c r="L112" i="5" s="1"/>
  <c r="R112" i="5" s="1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Q113" i="6"/>
  <c r="P113" i="6"/>
  <c r="O113" i="6"/>
  <c r="N113" i="6"/>
  <c r="M113" i="6"/>
  <c r="S113" i="6" s="1"/>
  <c r="L113" i="6"/>
  <c r="R113" i="6" s="1"/>
  <c r="K113" i="6"/>
  <c r="J113" i="6"/>
  <c r="I113" i="6"/>
  <c r="H113" i="6"/>
  <c r="G113" i="6"/>
  <c r="F113" i="6"/>
  <c r="E113" i="6"/>
  <c r="U113" i="6" s="1"/>
  <c r="D113" i="6"/>
  <c r="C113" i="6"/>
  <c r="B113" i="6"/>
  <c r="Q112" i="6"/>
  <c r="P112" i="6"/>
  <c r="O112" i="6"/>
  <c r="N112" i="6"/>
  <c r="U111" i="6"/>
  <c r="T111" i="6"/>
  <c r="S111" i="6"/>
  <c r="R111" i="6"/>
  <c r="S110" i="6"/>
  <c r="R110" i="6"/>
  <c r="E110" i="6"/>
  <c r="U110" i="6" s="1"/>
  <c r="S109" i="6"/>
  <c r="R109" i="6"/>
  <c r="E109" i="6"/>
  <c r="U109" i="6" s="1"/>
  <c r="S108" i="6"/>
  <c r="R108" i="6"/>
  <c r="E108" i="6"/>
  <c r="U108" i="6" s="1"/>
  <c r="S107" i="6"/>
  <c r="R107" i="6"/>
  <c r="E107" i="6"/>
  <c r="T107" i="6" s="1"/>
  <c r="S106" i="6"/>
  <c r="R106" i="6"/>
  <c r="E106" i="6"/>
  <c r="U106" i="6" s="1"/>
  <c r="S105" i="6"/>
  <c r="R105" i="6"/>
  <c r="E105" i="6"/>
  <c r="S104" i="6"/>
  <c r="R104" i="6"/>
  <c r="E104" i="6"/>
  <c r="U103" i="6"/>
  <c r="S103" i="6"/>
  <c r="R103" i="6"/>
  <c r="E103" i="6"/>
  <c r="T103" i="6" s="1"/>
  <c r="S102" i="6"/>
  <c r="R102" i="6"/>
  <c r="E102" i="6"/>
  <c r="U101" i="6"/>
  <c r="S101" i="6"/>
  <c r="R101" i="6"/>
  <c r="E101" i="6"/>
  <c r="T101" i="6" s="1"/>
  <c r="S100" i="6"/>
  <c r="R100" i="6"/>
  <c r="E100" i="6"/>
  <c r="T99" i="6"/>
  <c r="S99" i="6"/>
  <c r="R99" i="6"/>
  <c r="E99" i="6"/>
  <c r="U99" i="6" s="1"/>
  <c r="S98" i="6"/>
  <c r="R98" i="6"/>
  <c r="E98" i="6"/>
  <c r="T98" i="6" s="1"/>
  <c r="S97" i="6"/>
  <c r="R97" i="6"/>
  <c r="E97" i="6"/>
  <c r="T97" i="6" s="1"/>
  <c r="S96" i="6"/>
  <c r="R96" i="6"/>
  <c r="E96" i="6"/>
  <c r="U96" i="6" s="1"/>
  <c r="W95" i="6"/>
  <c r="W112" i="6" s="1"/>
  <c r="V95" i="6"/>
  <c r="V112" i="6" s="1"/>
  <c r="S95" i="6"/>
  <c r="M95" i="6"/>
  <c r="M112" i="6" s="1"/>
  <c r="S112" i="6" s="1"/>
  <c r="L95" i="6"/>
  <c r="L112" i="6" s="1"/>
  <c r="R112" i="6" s="1"/>
  <c r="K95" i="6"/>
  <c r="K112" i="6" s="1"/>
  <c r="J95" i="6"/>
  <c r="J112" i="6" s="1"/>
  <c r="I95" i="6"/>
  <c r="I112" i="6" s="1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Q113" i="7"/>
  <c r="P113" i="7"/>
  <c r="O113" i="7"/>
  <c r="N113" i="7"/>
  <c r="M113" i="7"/>
  <c r="S113" i="7" s="1"/>
  <c r="L113" i="7"/>
  <c r="R113" i="7" s="1"/>
  <c r="K113" i="7"/>
  <c r="J113" i="7"/>
  <c r="I113" i="7"/>
  <c r="H113" i="7"/>
  <c r="G113" i="7"/>
  <c r="F113" i="7"/>
  <c r="E113" i="7"/>
  <c r="T113" i="7" s="1"/>
  <c r="D113" i="7"/>
  <c r="C113" i="7"/>
  <c r="B113" i="7"/>
  <c r="Q112" i="7"/>
  <c r="P112" i="7"/>
  <c r="O112" i="7"/>
  <c r="N112" i="7"/>
  <c r="U111" i="7"/>
  <c r="T111" i="7"/>
  <c r="S111" i="7"/>
  <c r="R111" i="7"/>
  <c r="S110" i="7"/>
  <c r="R110" i="7"/>
  <c r="E110" i="7"/>
  <c r="T110" i="7" s="1"/>
  <c r="S109" i="7"/>
  <c r="R109" i="7"/>
  <c r="E109" i="7"/>
  <c r="U109" i="7" s="1"/>
  <c r="S108" i="7"/>
  <c r="R108" i="7"/>
  <c r="E108" i="7"/>
  <c r="U108" i="7" s="1"/>
  <c r="S107" i="7"/>
  <c r="R107" i="7"/>
  <c r="E107" i="7"/>
  <c r="U107" i="7" s="1"/>
  <c r="S106" i="7"/>
  <c r="R106" i="7"/>
  <c r="E106" i="7"/>
  <c r="T106" i="7" s="1"/>
  <c r="S105" i="7"/>
  <c r="R105" i="7"/>
  <c r="E105" i="7"/>
  <c r="U105" i="7" s="1"/>
  <c r="S104" i="7"/>
  <c r="R104" i="7"/>
  <c r="E104" i="7"/>
  <c r="U104" i="7" s="1"/>
  <c r="S103" i="7"/>
  <c r="R103" i="7"/>
  <c r="E103" i="7"/>
  <c r="T103" i="7" s="1"/>
  <c r="S102" i="7"/>
  <c r="R102" i="7"/>
  <c r="E102" i="7"/>
  <c r="S101" i="7"/>
  <c r="R101" i="7"/>
  <c r="E101" i="7"/>
  <c r="U101" i="7" s="1"/>
  <c r="S100" i="7"/>
  <c r="R100" i="7"/>
  <c r="E100" i="7"/>
  <c r="U100" i="7" s="1"/>
  <c r="S99" i="7"/>
  <c r="R99" i="7"/>
  <c r="E99" i="7"/>
  <c r="U99" i="7" s="1"/>
  <c r="S98" i="7"/>
  <c r="R98" i="7"/>
  <c r="E98" i="7"/>
  <c r="T98" i="7" s="1"/>
  <c r="S97" i="7"/>
  <c r="R97" i="7"/>
  <c r="E97" i="7"/>
  <c r="U97" i="7" s="1"/>
  <c r="S96" i="7"/>
  <c r="R96" i="7"/>
  <c r="E96" i="7"/>
  <c r="W95" i="7"/>
  <c r="W112" i="7" s="1"/>
  <c r="V95" i="7"/>
  <c r="V112" i="7" s="1"/>
  <c r="M95" i="7"/>
  <c r="S95" i="7" s="1"/>
  <c r="L95" i="7"/>
  <c r="L112" i="7" s="1"/>
  <c r="R112" i="7" s="1"/>
  <c r="K95" i="7"/>
  <c r="K112" i="7" s="1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W113" i="8"/>
  <c r="V113" i="8"/>
  <c r="Q113" i="8"/>
  <c r="P113" i="8"/>
  <c r="O113" i="8"/>
  <c r="N113" i="8"/>
  <c r="M113" i="8"/>
  <c r="S113" i="8" s="1"/>
  <c r="L113" i="8"/>
  <c r="R113" i="8" s="1"/>
  <c r="K113" i="8"/>
  <c r="J113" i="8"/>
  <c r="I113" i="8"/>
  <c r="H113" i="8"/>
  <c r="G113" i="8"/>
  <c r="F113" i="8"/>
  <c r="E113" i="8"/>
  <c r="T113" i="8" s="1"/>
  <c r="D113" i="8"/>
  <c r="C113" i="8"/>
  <c r="B113" i="8"/>
  <c r="Q112" i="8"/>
  <c r="P112" i="8"/>
  <c r="O112" i="8"/>
  <c r="N112" i="8"/>
  <c r="U111" i="8"/>
  <c r="T111" i="8"/>
  <c r="S111" i="8"/>
  <c r="R111" i="8"/>
  <c r="S110" i="8"/>
  <c r="R110" i="8"/>
  <c r="E110" i="8"/>
  <c r="U110" i="8" s="1"/>
  <c r="S109" i="8"/>
  <c r="R109" i="8"/>
  <c r="E109" i="8"/>
  <c r="U109" i="8" s="1"/>
  <c r="S108" i="8"/>
  <c r="R108" i="8"/>
  <c r="E108" i="8"/>
  <c r="T108" i="8" s="1"/>
  <c r="S107" i="8"/>
  <c r="R107" i="8"/>
  <c r="E107" i="8"/>
  <c r="U107" i="8" s="1"/>
  <c r="S106" i="8"/>
  <c r="R106" i="8"/>
  <c r="E106" i="8"/>
  <c r="U106" i="8" s="1"/>
  <c r="S105" i="8"/>
  <c r="R105" i="8"/>
  <c r="E105" i="8"/>
  <c r="U105" i="8" s="1"/>
  <c r="S104" i="8"/>
  <c r="R104" i="8"/>
  <c r="E104" i="8"/>
  <c r="T104" i="8" s="1"/>
  <c r="T103" i="8"/>
  <c r="S103" i="8"/>
  <c r="R103" i="8"/>
  <c r="E103" i="8"/>
  <c r="U103" i="8" s="1"/>
  <c r="S102" i="8"/>
  <c r="R102" i="8"/>
  <c r="E102" i="8"/>
  <c r="T101" i="8"/>
  <c r="S101" i="8"/>
  <c r="R101" i="8"/>
  <c r="E101" i="8"/>
  <c r="U101" i="8" s="1"/>
  <c r="S100" i="8"/>
  <c r="R100" i="8"/>
  <c r="E100" i="8"/>
  <c r="T100" i="8" s="1"/>
  <c r="S99" i="8"/>
  <c r="R99" i="8"/>
  <c r="E99" i="8"/>
  <c r="U99" i="8" s="1"/>
  <c r="S98" i="8"/>
  <c r="R98" i="8"/>
  <c r="E98" i="8"/>
  <c r="U98" i="8" s="1"/>
  <c r="S97" i="8"/>
  <c r="R97" i="8"/>
  <c r="E97" i="8"/>
  <c r="U97" i="8" s="1"/>
  <c r="S96" i="8"/>
  <c r="R96" i="8"/>
  <c r="E96" i="8"/>
  <c r="U96" i="8" s="1"/>
  <c r="W95" i="8"/>
  <c r="W112" i="8" s="1"/>
  <c r="V95" i="8"/>
  <c r="V112" i="8" s="1"/>
  <c r="M95" i="8"/>
  <c r="S95" i="8" s="1"/>
  <c r="L95" i="8"/>
  <c r="K95" i="8"/>
  <c r="K112" i="8" s="1"/>
  <c r="J95" i="8"/>
  <c r="J112" i="8" s="1"/>
  <c r="I95" i="8"/>
  <c r="I112" i="8" s="1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Q113" i="9"/>
  <c r="P113" i="9"/>
  <c r="O113" i="9"/>
  <c r="N113" i="9"/>
  <c r="M113" i="9"/>
  <c r="S113" i="9" s="1"/>
  <c r="L113" i="9"/>
  <c r="R113" i="9" s="1"/>
  <c r="K113" i="9"/>
  <c r="J113" i="9"/>
  <c r="I113" i="9"/>
  <c r="H113" i="9"/>
  <c r="G113" i="9"/>
  <c r="F113" i="9"/>
  <c r="E113" i="9"/>
  <c r="U113" i="9" s="1"/>
  <c r="D113" i="9"/>
  <c r="C113" i="9"/>
  <c r="B113" i="9"/>
  <c r="Q112" i="9"/>
  <c r="P112" i="9"/>
  <c r="O112" i="9"/>
  <c r="N112" i="9"/>
  <c r="U111" i="9"/>
  <c r="T111" i="9"/>
  <c r="S111" i="9"/>
  <c r="R111" i="9"/>
  <c r="S110" i="9"/>
  <c r="R110" i="9"/>
  <c r="E110" i="9"/>
  <c r="U110" i="9" s="1"/>
  <c r="S109" i="9"/>
  <c r="R109" i="9"/>
  <c r="E109" i="9"/>
  <c r="T109" i="9" s="1"/>
  <c r="S108" i="9"/>
  <c r="R108" i="9"/>
  <c r="E108" i="9"/>
  <c r="U108" i="9" s="1"/>
  <c r="S107" i="9"/>
  <c r="R107" i="9"/>
  <c r="E107" i="9"/>
  <c r="U107" i="9" s="1"/>
  <c r="S106" i="9"/>
  <c r="R106" i="9"/>
  <c r="E106" i="9"/>
  <c r="T106" i="9" s="1"/>
  <c r="S105" i="9"/>
  <c r="R105" i="9"/>
  <c r="E105" i="9"/>
  <c r="T105" i="9" s="1"/>
  <c r="S104" i="9"/>
  <c r="R104" i="9"/>
  <c r="E104" i="9"/>
  <c r="U104" i="9" s="1"/>
  <c r="S103" i="9"/>
  <c r="R103" i="9"/>
  <c r="E103" i="9"/>
  <c r="U103" i="9" s="1"/>
  <c r="S102" i="9"/>
  <c r="R102" i="9"/>
  <c r="E102" i="9"/>
  <c r="U102" i="9" s="1"/>
  <c r="S101" i="9"/>
  <c r="R101" i="9"/>
  <c r="E101" i="9"/>
  <c r="T101" i="9" s="1"/>
  <c r="T100" i="9"/>
  <c r="S100" i="9"/>
  <c r="R100" i="9"/>
  <c r="E100" i="9"/>
  <c r="U100" i="9" s="1"/>
  <c r="S99" i="9"/>
  <c r="R99" i="9"/>
  <c r="E99" i="9"/>
  <c r="U99" i="9" s="1"/>
  <c r="S98" i="9"/>
  <c r="R98" i="9"/>
  <c r="E98" i="9"/>
  <c r="T98" i="9" s="1"/>
  <c r="S97" i="9"/>
  <c r="R97" i="9"/>
  <c r="E97" i="9"/>
  <c r="T97" i="9" s="1"/>
  <c r="S96" i="9"/>
  <c r="R96" i="9"/>
  <c r="E96" i="9"/>
  <c r="W95" i="9"/>
  <c r="W112" i="9" s="1"/>
  <c r="V95" i="9"/>
  <c r="V112" i="9" s="1"/>
  <c r="M95" i="9"/>
  <c r="M112" i="9" s="1"/>
  <c r="S112" i="9" s="1"/>
  <c r="L95" i="9"/>
  <c r="R95" i="9" s="1"/>
  <c r="K95" i="9"/>
  <c r="K112" i="9" s="1"/>
  <c r="J95" i="9"/>
  <c r="J112" i="9" s="1"/>
  <c r="I95" i="9"/>
  <c r="I112" i="9" s="1"/>
  <c r="H95" i="9"/>
  <c r="H112" i="9" s="1"/>
  <c r="G95" i="9"/>
  <c r="G112" i="9" s="1"/>
  <c r="F95" i="9"/>
  <c r="F112" i="9" s="1"/>
  <c r="D95" i="9"/>
  <c r="D112" i="9" s="1"/>
  <c r="C95" i="9"/>
  <c r="C112" i="9" s="1"/>
  <c r="B95" i="9"/>
  <c r="B112" i="9" s="1"/>
  <c r="W113" i="10"/>
  <c r="V113" i="10"/>
  <c r="Q113" i="10"/>
  <c r="P113" i="10"/>
  <c r="O113" i="10"/>
  <c r="N113" i="10"/>
  <c r="M113" i="10"/>
  <c r="S113" i="10" s="1"/>
  <c r="L113" i="10"/>
  <c r="R113" i="10" s="1"/>
  <c r="K113" i="10"/>
  <c r="J113" i="10"/>
  <c r="I113" i="10"/>
  <c r="H113" i="10"/>
  <c r="G113" i="10"/>
  <c r="F113" i="10"/>
  <c r="E113" i="10"/>
  <c r="T113" i="10" s="1"/>
  <c r="D113" i="10"/>
  <c r="C113" i="10"/>
  <c r="B113" i="10"/>
  <c r="Q112" i="10"/>
  <c r="P112" i="10"/>
  <c r="O112" i="10"/>
  <c r="N112" i="10"/>
  <c r="U111" i="10"/>
  <c r="T111" i="10"/>
  <c r="S111" i="10"/>
  <c r="R111" i="10"/>
  <c r="S110" i="10"/>
  <c r="R110" i="10"/>
  <c r="E110" i="10"/>
  <c r="T110" i="10" s="1"/>
  <c r="S109" i="10"/>
  <c r="R109" i="10"/>
  <c r="E109" i="10"/>
  <c r="U109" i="10" s="1"/>
  <c r="S108" i="10"/>
  <c r="R108" i="10"/>
  <c r="E108" i="10"/>
  <c r="U108" i="10" s="1"/>
  <c r="S107" i="10"/>
  <c r="R107" i="10"/>
  <c r="E107" i="10"/>
  <c r="U107" i="10" s="1"/>
  <c r="S106" i="10"/>
  <c r="R106" i="10"/>
  <c r="E106" i="10"/>
  <c r="T106" i="10" s="1"/>
  <c r="S105" i="10"/>
  <c r="R105" i="10"/>
  <c r="E105" i="10"/>
  <c r="U105" i="10" s="1"/>
  <c r="S104" i="10"/>
  <c r="R104" i="10"/>
  <c r="E104" i="10"/>
  <c r="U104" i="10" s="1"/>
  <c r="S103" i="10"/>
  <c r="R103" i="10"/>
  <c r="E103" i="10"/>
  <c r="T103" i="10" s="1"/>
  <c r="S102" i="10"/>
  <c r="R102" i="10"/>
  <c r="E102" i="10"/>
  <c r="T102" i="10" s="1"/>
  <c r="S101" i="10"/>
  <c r="R101" i="10"/>
  <c r="E101" i="10"/>
  <c r="U101" i="10" s="1"/>
  <c r="S100" i="10"/>
  <c r="R100" i="10"/>
  <c r="E100" i="10"/>
  <c r="U100" i="10" s="1"/>
  <c r="S99" i="10"/>
  <c r="R99" i="10"/>
  <c r="E99" i="10"/>
  <c r="U99" i="10" s="1"/>
  <c r="S98" i="10"/>
  <c r="R98" i="10"/>
  <c r="E98" i="10"/>
  <c r="T98" i="10" s="1"/>
  <c r="S97" i="10"/>
  <c r="R97" i="10"/>
  <c r="E97" i="10"/>
  <c r="U97" i="10" s="1"/>
  <c r="S96" i="10"/>
  <c r="R96" i="10"/>
  <c r="E96" i="10"/>
  <c r="T96" i="10" s="1"/>
  <c r="W95" i="10"/>
  <c r="W112" i="10" s="1"/>
  <c r="V95" i="10"/>
  <c r="V112" i="10" s="1"/>
  <c r="M95" i="10"/>
  <c r="S95" i="10" s="1"/>
  <c r="L95" i="10"/>
  <c r="L112" i="10" s="1"/>
  <c r="R112" i="10" s="1"/>
  <c r="K95" i="10"/>
  <c r="K112" i="10" s="1"/>
  <c r="J95" i="10"/>
  <c r="J112" i="10" s="1"/>
  <c r="I95" i="10"/>
  <c r="I112" i="10" s="1"/>
  <c r="H95" i="10"/>
  <c r="H112" i="10" s="1"/>
  <c r="G95" i="10"/>
  <c r="G112" i="10" s="1"/>
  <c r="F95" i="10"/>
  <c r="F112" i="10" s="1"/>
  <c r="D95" i="10"/>
  <c r="D112" i="10" s="1"/>
  <c r="C95" i="10"/>
  <c r="C112" i="10" s="1"/>
  <c r="B95" i="10"/>
  <c r="B112" i="10" s="1"/>
  <c r="W113" i="11"/>
  <c r="V113" i="11"/>
  <c r="Q113" i="11"/>
  <c r="P113" i="11"/>
  <c r="O113" i="11"/>
  <c r="N113" i="11"/>
  <c r="M113" i="11"/>
  <c r="S113" i="11" s="1"/>
  <c r="L113" i="11"/>
  <c r="R113" i="11" s="1"/>
  <c r="K113" i="11"/>
  <c r="J113" i="11"/>
  <c r="I113" i="11"/>
  <c r="H113" i="11"/>
  <c r="G113" i="11"/>
  <c r="F113" i="11"/>
  <c r="E113" i="11"/>
  <c r="T113" i="11" s="1"/>
  <c r="D113" i="11"/>
  <c r="C113" i="11"/>
  <c r="B113" i="11"/>
  <c r="Q112" i="11"/>
  <c r="P112" i="11"/>
  <c r="O112" i="11"/>
  <c r="N112" i="11"/>
  <c r="U111" i="11"/>
  <c r="T111" i="11"/>
  <c r="S111" i="11"/>
  <c r="R111" i="11"/>
  <c r="S110" i="11"/>
  <c r="R110" i="11"/>
  <c r="E110" i="11"/>
  <c r="T109" i="11"/>
  <c r="S109" i="11"/>
  <c r="R109" i="11"/>
  <c r="E109" i="11"/>
  <c r="U109" i="11" s="1"/>
  <c r="S108" i="11"/>
  <c r="R108" i="11"/>
  <c r="E108" i="11"/>
  <c r="U107" i="11"/>
  <c r="S107" i="11"/>
  <c r="R107" i="11"/>
  <c r="E107" i="11"/>
  <c r="T107" i="11" s="1"/>
  <c r="S106" i="11"/>
  <c r="R106" i="11"/>
  <c r="E106" i="11"/>
  <c r="T105" i="11"/>
  <c r="S105" i="11"/>
  <c r="R105" i="11"/>
  <c r="E105" i="11"/>
  <c r="U105" i="11" s="1"/>
  <c r="S104" i="11"/>
  <c r="R104" i="11"/>
  <c r="E104" i="11"/>
  <c r="U104" i="11" s="1"/>
  <c r="S103" i="11"/>
  <c r="R103" i="11"/>
  <c r="E103" i="11"/>
  <c r="T103" i="11" s="1"/>
  <c r="S102" i="11"/>
  <c r="R102" i="11"/>
  <c r="E102" i="11"/>
  <c r="U102" i="11" s="1"/>
  <c r="S101" i="11"/>
  <c r="R101" i="11"/>
  <c r="E101" i="11"/>
  <c r="U101" i="11" s="1"/>
  <c r="S100" i="11"/>
  <c r="R100" i="11"/>
  <c r="E100" i="11"/>
  <c r="U100" i="11" s="1"/>
  <c r="S99" i="11"/>
  <c r="R99" i="11"/>
  <c r="E99" i="11"/>
  <c r="T99" i="11" s="1"/>
  <c r="S98" i="11"/>
  <c r="R98" i="11"/>
  <c r="E98" i="11"/>
  <c r="U98" i="11" s="1"/>
  <c r="S97" i="11"/>
  <c r="R97" i="11"/>
  <c r="E97" i="11"/>
  <c r="U97" i="11" s="1"/>
  <c r="S96" i="11"/>
  <c r="R96" i="11"/>
  <c r="E96" i="11"/>
  <c r="U96" i="11" s="1"/>
  <c r="W95" i="11"/>
  <c r="W112" i="11" s="1"/>
  <c r="V95" i="11"/>
  <c r="V112" i="11" s="1"/>
  <c r="M95" i="11"/>
  <c r="M112" i="11" s="1"/>
  <c r="S112" i="11" s="1"/>
  <c r="L95" i="11"/>
  <c r="R95" i="11" s="1"/>
  <c r="K95" i="11"/>
  <c r="K112" i="11" s="1"/>
  <c r="J95" i="11"/>
  <c r="J112" i="11" s="1"/>
  <c r="I95" i="11"/>
  <c r="I112" i="11" s="1"/>
  <c r="H95" i="11"/>
  <c r="H112" i="11" s="1"/>
  <c r="G95" i="11"/>
  <c r="G112" i="11" s="1"/>
  <c r="F95" i="11"/>
  <c r="F112" i="11" s="1"/>
  <c r="D95" i="11"/>
  <c r="D112" i="11" s="1"/>
  <c r="C95" i="11"/>
  <c r="C112" i="11" s="1"/>
  <c r="B95" i="11"/>
  <c r="B112" i="11" s="1"/>
  <c r="W113" i="12"/>
  <c r="V113" i="12"/>
  <c r="Q113" i="12"/>
  <c r="P113" i="12"/>
  <c r="O113" i="12"/>
  <c r="N113" i="12"/>
  <c r="M113" i="12"/>
  <c r="S113" i="12" s="1"/>
  <c r="L113" i="12"/>
  <c r="R113" i="12" s="1"/>
  <c r="K113" i="12"/>
  <c r="J113" i="12"/>
  <c r="I113" i="12"/>
  <c r="H113" i="12"/>
  <c r="G113" i="12"/>
  <c r="F113" i="12"/>
  <c r="E113" i="12"/>
  <c r="T113" i="12" s="1"/>
  <c r="D113" i="12"/>
  <c r="C113" i="12"/>
  <c r="B113" i="12"/>
  <c r="Q112" i="12"/>
  <c r="P112" i="12"/>
  <c r="O112" i="12"/>
  <c r="N112" i="12"/>
  <c r="U111" i="12"/>
  <c r="T111" i="12"/>
  <c r="S111" i="12"/>
  <c r="R111" i="12"/>
  <c r="S110" i="12"/>
  <c r="R110" i="12"/>
  <c r="E110" i="12"/>
  <c r="U110" i="12" s="1"/>
  <c r="S109" i="12"/>
  <c r="R109" i="12"/>
  <c r="E109" i="12"/>
  <c r="U109" i="12" s="1"/>
  <c r="S108" i="12"/>
  <c r="R108" i="12"/>
  <c r="E108" i="12"/>
  <c r="T108" i="12" s="1"/>
  <c r="S107" i="12"/>
  <c r="R107" i="12"/>
  <c r="E107" i="12"/>
  <c r="U107" i="12" s="1"/>
  <c r="S106" i="12"/>
  <c r="R106" i="12"/>
  <c r="E106" i="12"/>
  <c r="U106" i="12" s="1"/>
  <c r="S105" i="12"/>
  <c r="R105" i="12"/>
  <c r="E105" i="12"/>
  <c r="U105" i="12" s="1"/>
  <c r="S104" i="12"/>
  <c r="R104" i="12"/>
  <c r="E104" i="12"/>
  <c r="U104" i="12" s="1"/>
  <c r="S103" i="12"/>
  <c r="R103" i="12"/>
  <c r="E103" i="12"/>
  <c r="U103" i="12" s="1"/>
  <c r="S102" i="12"/>
  <c r="R102" i="12"/>
  <c r="E102" i="12"/>
  <c r="U102" i="12" s="1"/>
  <c r="S101" i="12"/>
  <c r="R101" i="12"/>
  <c r="E101" i="12"/>
  <c r="U101" i="12" s="1"/>
  <c r="S100" i="12"/>
  <c r="R100" i="12"/>
  <c r="E100" i="12"/>
  <c r="U100" i="12" s="1"/>
  <c r="S99" i="12"/>
  <c r="R99" i="12"/>
  <c r="E99" i="12"/>
  <c r="U99" i="12" s="1"/>
  <c r="S98" i="12"/>
  <c r="R98" i="12"/>
  <c r="E98" i="12"/>
  <c r="U98" i="12" s="1"/>
  <c r="S97" i="12"/>
  <c r="R97" i="12"/>
  <c r="E97" i="12"/>
  <c r="U97" i="12" s="1"/>
  <c r="S96" i="12"/>
  <c r="R96" i="12"/>
  <c r="E96" i="12"/>
  <c r="W95" i="12"/>
  <c r="W112" i="12" s="1"/>
  <c r="V95" i="12"/>
  <c r="V112" i="12" s="1"/>
  <c r="M95" i="12"/>
  <c r="M112" i="12" s="1"/>
  <c r="S112" i="12" s="1"/>
  <c r="L95" i="12"/>
  <c r="L112" i="12" s="1"/>
  <c r="R112" i="12" s="1"/>
  <c r="K95" i="12"/>
  <c r="K112" i="12" s="1"/>
  <c r="J95" i="12"/>
  <c r="J112" i="12" s="1"/>
  <c r="I95" i="12"/>
  <c r="I112" i="12" s="1"/>
  <c r="H95" i="12"/>
  <c r="H112" i="12" s="1"/>
  <c r="G95" i="12"/>
  <c r="G112" i="12" s="1"/>
  <c r="F95" i="12"/>
  <c r="F112" i="12" s="1"/>
  <c r="D95" i="12"/>
  <c r="D112" i="12" s="1"/>
  <c r="C95" i="12"/>
  <c r="C112" i="12" s="1"/>
  <c r="B95" i="12"/>
  <c r="B112" i="12" s="1"/>
  <c r="W113" i="1"/>
  <c r="V113" i="1"/>
  <c r="Q113" i="1"/>
  <c r="P113" i="1"/>
  <c r="O113" i="1"/>
  <c r="N113" i="1"/>
  <c r="M113" i="1"/>
  <c r="S113" i="1" s="1"/>
  <c r="L113" i="1"/>
  <c r="R113" i="1" s="1"/>
  <c r="K113" i="1"/>
  <c r="J113" i="1"/>
  <c r="I113" i="1"/>
  <c r="H113" i="1"/>
  <c r="G113" i="1"/>
  <c r="F113" i="1"/>
  <c r="E113" i="1"/>
  <c r="U113" i="1" s="1"/>
  <c r="D113" i="1"/>
  <c r="C113" i="1"/>
  <c r="B113" i="1"/>
  <c r="Q112" i="1"/>
  <c r="P112" i="1"/>
  <c r="O112" i="1"/>
  <c r="N112" i="1"/>
  <c r="U111" i="1"/>
  <c r="T111" i="1"/>
  <c r="S111" i="1"/>
  <c r="R111" i="1"/>
  <c r="S110" i="1"/>
  <c r="R110" i="1"/>
  <c r="E110" i="1"/>
  <c r="U110" i="1" s="1"/>
  <c r="S109" i="1"/>
  <c r="R109" i="1"/>
  <c r="E109" i="1"/>
  <c r="U109" i="1" s="1"/>
  <c r="S108" i="1"/>
  <c r="R108" i="1"/>
  <c r="E108" i="1"/>
  <c r="U108" i="1" s="1"/>
  <c r="S107" i="1"/>
  <c r="R107" i="1"/>
  <c r="E107" i="1"/>
  <c r="U107" i="1" s="1"/>
  <c r="S106" i="1"/>
  <c r="R106" i="1"/>
  <c r="E106" i="1"/>
  <c r="U106" i="1" s="1"/>
  <c r="S105" i="1"/>
  <c r="R105" i="1"/>
  <c r="E105" i="1"/>
  <c r="U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U100" i="1" s="1"/>
  <c r="S99" i="1"/>
  <c r="R99" i="1"/>
  <c r="E99" i="1"/>
  <c r="U99" i="1" s="1"/>
  <c r="S98" i="1"/>
  <c r="R98" i="1"/>
  <c r="E98" i="1"/>
  <c r="U98" i="1" s="1"/>
  <c r="S97" i="1"/>
  <c r="R97" i="1"/>
  <c r="E97" i="1"/>
  <c r="U97" i="1" s="1"/>
  <c r="S96" i="1"/>
  <c r="R96" i="1"/>
  <c r="E96" i="1"/>
  <c r="W95" i="1"/>
  <c r="W112" i="1" s="1"/>
  <c r="V95" i="1"/>
  <c r="V112" i="1" s="1"/>
  <c r="M95" i="1"/>
  <c r="M112" i="1" s="1"/>
  <c r="S112" i="1" s="1"/>
  <c r="L95" i="1"/>
  <c r="L112" i="1" s="1"/>
  <c r="R112" i="1" s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80" i="2"/>
  <c r="W79" i="2"/>
  <c r="V79" i="2"/>
  <c r="M79" i="2"/>
  <c r="L79" i="2"/>
  <c r="K79" i="2"/>
  <c r="J79" i="2"/>
  <c r="I79" i="2"/>
  <c r="H79" i="2"/>
  <c r="G79" i="2"/>
  <c r="F79" i="2"/>
  <c r="D79" i="2"/>
  <c r="C79" i="2"/>
  <c r="B79" i="2"/>
  <c r="A76" i="2"/>
  <c r="E83" i="3"/>
  <c r="E82" i="3"/>
  <c r="E81" i="3"/>
  <c r="E80" i="3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E79" i="4" s="1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82" i="5"/>
  <c r="E81" i="5"/>
  <c r="E80" i="5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E83" i="6"/>
  <c r="E82" i="6"/>
  <c r="E79" i="6" s="1"/>
  <c r="E81" i="6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82" i="8"/>
  <c r="E81" i="8"/>
  <c r="E80" i="8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81" i="9"/>
  <c r="E80" i="9"/>
  <c r="E79" i="9" s="1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E83" i="10"/>
  <c r="E82" i="10"/>
  <c r="E81" i="10"/>
  <c r="E79" i="10" s="1"/>
  <c r="E80" i="10"/>
  <c r="W79" i="10"/>
  <c r="V79" i="10"/>
  <c r="M79" i="10"/>
  <c r="L79" i="10"/>
  <c r="K79" i="10"/>
  <c r="J79" i="10"/>
  <c r="I79" i="10"/>
  <c r="H79" i="10"/>
  <c r="G79" i="10"/>
  <c r="F79" i="10"/>
  <c r="D79" i="10"/>
  <c r="C79" i="10"/>
  <c r="B79" i="10"/>
  <c r="A76" i="10"/>
  <c r="E83" i="11"/>
  <c r="E82" i="11"/>
  <c r="E81" i="11"/>
  <c r="E80" i="11"/>
  <c r="W79" i="11"/>
  <c r="V79" i="11"/>
  <c r="M79" i="11"/>
  <c r="L79" i="11"/>
  <c r="K79" i="11"/>
  <c r="J79" i="11"/>
  <c r="I79" i="11"/>
  <c r="H79" i="11"/>
  <c r="G79" i="11"/>
  <c r="F79" i="11"/>
  <c r="D79" i="11"/>
  <c r="C79" i="11"/>
  <c r="B79" i="11"/>
  <c r="A76" i="11"/>
  <c r="E83" i="12"/>
  <c r="E82" i="12"/>
  <c r="E81" i="12"/>
  <c r="E80" i="12"/>
  <c r="W79" i="12"/>
  <c r="V79" i="12"/>
  <c r="M79" i="12"/>
  <c r="L79" i="12"/>
  <c r="K79" i="12"/>
  <c r="J79" i="12"/>
  <c r="I79" i="12"/>
  <c r="H79" i="12"/>
  <c r="G79" i="12"/>
  <c r="F79" i="12"/>
  <c r="D79" i="12"/>
  <c r="C79" i="12"/>
  <c r="B79" i="12"/>
  <c r="A76" i="12"/>
  <c r="E83" i="1"/>
  <c r="E82" i="1"/>
  <c r="E81" i="1"/>
  <c r="E80" i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S93" i="12"/>
  <c r="R93" i="12"/>
  <c r="Q93" i="12"/>
  <c r="P93" i="12"/>
  <c r="E93" i="12"/>
  <c r="T93" i="12" s="1"/>
  <c r="S92" i="12"/>
  <c r="R92" i="12"/>
  <c r="Q92" i="12"/>
  <c r="P92" i="12"/>
  <c r="E92" i="12"/>
  <c r="U92" i="12" s="1"/>
  <c r="S91" i="12"/>
  <c r="R91" i="12"/>
  <c r="Q91" i="12"/>
  <c r="P91" i="12"/>
  <c r="E91" i="12"/>
  <c r="U91" i="12" s="1"/>
  <c r="S90" i="12"/>
  <c r="R90" i="12"/>
  <c r="Q90" i="12"/>
  <c r="P90" i="12"/>
  <c r="E90" i="12"/>
  <c r="U90" i="12" s="1"/>
  <c r="S89" i="12"/>
  <c r="R89" i="12"/>
  <c r="Q89" i="12"/>
  <c r="P89" i="12"/>
  <c r="E89" i="12"/>
  <c r="T89" i="12" s="1"/>
  <c r="S88" i="12"/>
  <c r="R88" i="12"/>
  <c r="Q88" i="12"/>
  <c r="P88" i="12"/>
  <c r="E88" i="12"/>
  <c r="U88" i="12" s="1"/>
  <c r="S87" i="12"/>
  <c r="R87" i="12"/>
  <c r="Q87" i="12"/>
  <c r="P87" i="12"/>
  <c r="E87" i="12"/>
  <c r="U87" i="12" s="1"/>
  <c r="S86" i="12"/>
  <c r="R86" i="12"/>
  <c r="Q86" i="12"/>
  <c r="P86" i="12"/>
  <c r="E86" i="12"/>
  <c r="U86" i="12" s="1"/>
  <c r="W72" i="12"/>
  <c r="V72" i="12"/>
  <c r="O72" i="12"/>
  <c r="N72" i="12"/>
  <c r="M72" i="12"/>
  <c r="L72" i="12"/>
  <c r="K72" i="12"/>
  <c r="J72" i="12"/>
  <c r="I72" i="12"/>
  <c r="H72" i="12"/>
  <c r="G72" i="12"/>
  <c r="F72" i="12"/>
  <c r="C72" i="12"/>
  <c r="B72" i="12"/>
  <c r="E72" i="12" s="1"/>
  <c r="W71" i="12"/>
  <c r="V71" i="12"/>
  <c r="O71" i="12"/>
  <c r="N71" i="12"/>
  <c r="M71" i="12"/>
  <c r="L71" i="12"/>
  <c r="K71" i="12"/>
  <c r="J71" i="12"/>
  <c r="I71" i="12"/>
  <c r="S71" i="12" s="1"/>
  <c r="H71" i="12"/>
  <c r="R71" i="12" s="1"/>
  <c r="G71" i="12"/>
  <c r="F71" i="12"/>
  <c r="C71" i="12"/>
  <c r="B71" i="12"/>
  <c r="E71" i="12" s="1"/>
  <c r="W70" i="12"/>
  <c r="V70" i="12"/>
  <c r="O70" i="12"/>
  <c r="N70" i="12"/>
  <c r="M70" i="12"/>
  <c r="L70" i="12"/>
  <c r="K70" i="12"/>
  <c r="J70" i="12"/>
  <c r="I70" i="12"/>
  <c r="H70" i="12"/>
  <c r="R70" i="12" s="1"/>
  <c r="G70" i="12"/>
  <c r="F70" i="12"/>
  <c r="E70" i="12"/>
  <c r="C70" i="12"/>
  <c r="B70" i="12"/>
  <c r="S69" i="12"/>
  <c r="R69" i="12"/>
  <c r="Q69" i="12"/>
  <c r="P69" i="12"/>
  <c r="E69" i="12"/>
  <c r="U69" i="12" s="1"/>
  <c r="W67" i="12"/>
  <c r="V67" i="12"/>
  <c r="O67" i="12"/>
  <c r="N67" i="12"/>
  <c r="M67" i="12"/>
  <c r="L67" i="12"/>
  <c r="K67" i="12"/>
  <c r="J67" i="12"/>
  <c r="I67" i="12"/>
  <c r="S67" i="12" s="1"/>
  <c r="H67" i="12"/>
  <c r="G67" i="12"/>
  <c r="F67" i="12"/>
  <c r="C67" i="12"/>
  <c r="B67" i="12"/>
  <c r="E67" i="12" s="1"/>
  <c r="W66" i="12"/>
  <c r="V66" i="12"/>
  <c r="O66" i="12"/>
  <c r="N66" i="12"/>
  <c r="M66" i="12"/>
  <c r="L66" i="12"/>
  <c r="K66" i="12"/>
  <c r="J66" i="12"/>
  <c r="I66" i="12"/>
  <c r="S66" i="12" s="1"/>
  <c r="H66" i="12"/>
  <c r="R66" i="12" s="1"/>
  <c r="G66" i="12"/>
  <c r="F66" i="12"/>
  <c r="C66" i="12"/>
  <c r="B66" i="12"/>
  <c r="E66" i="12" s="1"/>
  <c r="S65" i="12"/>
  <c r="R65" i="12"/>
  <c r="Q65" i="12"/>
  <c r="P65" i="12"/>
  <c r="E65" i="12"/>
  <c r="U65" i="12" s="1"/>
  <c r="S64" i="12"/>
  <c r="R64" i="12"/>
  <c r="Q64" i="12"/>
  <c r="P64" i="12"/>
  <c r="E64" i="12"/>
  <c r="U64" i="12" s="1"/>
  <c r="S63" i="12"/>
  <c r="R63" i="12"/>
  <c r="Q63" i="12"/>
  <c r="P63" i="12"/>
  <c r="E63" i="12"/>
  <c r="T63" i="12" s="1"/>
  <c r="S62" i="12"/>
  <c r="R62" i="12"/>
  <c r="Q62" i="12"/>
  <c r="P62" i="12"/>
  <c r="E62" i="12"/>
  <c r="U62" i="12" s="1"/>
  <c r="S61" i="12"/>
  <c r="R61" i="12"/>
  <c r="Q61" i="12"/>
  <c r="P61" i="12"/>
  <c r="E61" i="12"/>
  <c r="V59" i="12"/>
  <c r="O59" i="12"/>
  <c r="N59" i="12"/>
  <c r="M59" i="12"/>
  <c r="L59" i="12"/>
  <c r="K59" i="12"/>
  <c r="J59" i="12"/>
  <c r="I59" i="12"/>
  <c r="S59" i="12" s="1"/>
  <c r="H59" i="12"/>
  <c r="G59" i="12"/>
  <c r="F59" i="12"/>
  <c r="C59" i="12"/>
  <c r="B59" i="12"/>
  <c r="S58" i="12"/>
  <c r="R58" i="12"/>
  <c r="Q58" i="12"/>
  <c r="P58" i="12"/>
  <c r="E58" i="12"/>
  <c r="U58" i="12" s="1"/>
  <c r="S57" i="12"/>
  <c r="R57" i="12"/>
  <c r="Q57" i="12"/>
  <c r="P57" i="12"/>
  <c r="E57" i="12"/>
  <c r="U57" i="12" s="1"/>
  <c r="S56" i="12"/>
  <c r="R56" i="12"/>
  <c r="Q56" i="12"/>
  <c r="P56" i="12"/>
  <c r="E56" i="12"/>
  <c r="U56" i="12" s="1"/>
  <c r="S55" i="12"/>
  <c r="R55" i="12"/>
  <c r="Q55" i="12"/>
  <c r="P55" i="12"/>
  <c r="E55" i="12"/>
  <c r="T55" i="12" s="1"/>
  <c r="W53" i="12"/>
  <c r="V53" i="12"/>
  <c r="O53" i="12"/>
  <c r="N53" i="12"/>
  <c r="M53" i="12"/>
  <c r="L53" i="12"/>
  <c r="K53" i="12"/>
  <c r="J53" i="12"/>
  <c r="I53" i="12"/>
  <c r="S53" i="12" s="1"/>
  <c r="H53" i="12"/>
  <c r="R53" i="12" s="1"/>
  <c r="G53" i="12"/>
  <c r="F53" i="12"/>
  <c r="C53" i="12"/>
  <c r="B53" i="12"/>
  <c r="S52" i="12"/>
  <c r="R52" i="12"/>
  <c r="Q52" i="12"/>
  <c r="P52" i="12"/>
  <c r="E52" i="12"/>
  <c r="U52" i="12" s="1"/>
  <c r="S51" i="12"/>
  <c r="R51" i="12"/>
  <c r="Q51" i="12"/>
  <c r="P51" i="12"/>
  <c r="E51" i="12"/>
  <c r="U51" i="12" s="1"/>
  <c r="S50" i="12"/>
  <c r="R50" i="12"/>
  <c r="Q50" i="12"/>
  <c r="P50" i="12"/>
  <c r="E50" i="12"/>
  <c r="T50" i="12" s="1"/>
  <c r="S49" i="12"/>
  <c r="R49" i="12"/>
  <c r="Q49" i="12"/>
  <c r="P49" i="12"/>
  <c r="E49" i="12"/>
  <c r="U49" i="12" s="1"/>
  <c r="S48" i="12"/>
  <c r="R48" i="12"/>
  <c r="Q48" i="12"/>
  <c r="P48" i="12"/>
  <c r="E48" i="12"/>
  <c r="U48" i="12" s="1"/>
  <c r="S47" i="12"/>
  <c r="R47" i="12"/>
  <c r="Q47" i="12"/>
  <c r="P47" i="12"/>
  <c r="E47" i="12"/>
  <c r="U47" i="12" s="1"/>
  <c r="S46" i="12"/>
  <c r="R46" i="12"/>
  <c r="Q46" i="12"/>
  <c r="P46" i="12"/>
  <c r="E46" i="12"/>
  <c r="T46" i="12" s="1"/>
  <c r="S45" i="12"/>
  <c r="R45" i="12"/>
  <c r="Q45" i="12"/>
  <c r="P45" i="12"/>
  <c r="E45" i="12"/>
  <c r="U45" i="12" s="1"/>
  <c r="S44" i="12"/>
  <c r="R44" i="12"/>
  <c r="Q44" i="12"/>
  <c r="P44" i="12"/>
  <c r="E44" i="12"/>
  <c r="U44" i="12" s="1"/>
  <c r="S43" i="12"/>
  <c r="R43" i="12"/>
  <c r="Q43" i="12"/>
  <c r="P43" i="12"/>
  <c r="E43" i="12"/>
  <c r="S42" i="12"/>
  <c r="R42" i="12"/>
  <c r="Q42" i="12"/>
  <c r="P42" i="12"/>
  <c r="E42" i="12"/>
  <c r="T42" i="12" s="1"/>
  <c r="W40" i="12"/>
  <c r="V40" i="12"/>
  <c r="O40" i="12"/>
  <c r="N40" i="12"/>
  <c r="M40" i="12"/>
  <c r="L40" i="12"/>
  <c r="K40" i="12"/>
  <c r="J40" i="12"/>
  <c r="I40" i="12"/>
  <c r="H40" i="12"/>
  <c r="R40" i="12" s="1"/>
  <c r="G40" i="12"/>
  <c r="F40" i="12"/>
  <c r="C40" i="12"/>
  <c r="B40" i="12"/>
  <c r="S39" i="12"/>
  <c r="R39" i="12"/>
  <c r="Q39" i="12"/>
  <c r="P39" i="12"/>
  <c r="E39" i="12"/>
  <c r="U39" i="12" s="1"/>
  <c r="S38" i="12"/>
  <c r="R38" i="12"/>
  <c r="Q38" i="12"/>
  <c r="P38" i="12"/>
  <c r="E38" i="12"/>
  <c r="S37" i="12"/>
  <c r="R37" i="12"/>
  <c r="Q37" i="12"/>
  <c r="P37" i="12"/>
  <c r="E37" i="12"/>
  <c r="T37" i="12" s="1"/>
  <c r="S36" i="12"/>
  <c r="R36" i="12"/>
  <c r="Q36" i="12"/>
  <c r="P36" i="12"/>
  <c r="E36" i="12"/>
  <c r="S35" i="12"/>
  <c r="R35" i="12"/>
  <c r="Q35" i="12"/>
  <c r="P35" i="12"/>
  <c r="E35" i="12"/>
  <c r="W33" i="12"/>
  <c r="V33" i="12"/>
  <c r="O33" i="12"/>
  <c r="N33" i="12"/>
  <c r="M33" i="12"/>
  <c r="L33" i="12"/>
  <c r="K33" i="12"/>
  <c r="J33" i="12"/>
  <c r="I33" i="12"/>
  <c r="H33" i="12"/>
  <c r="G33" i="12"/>
  <c r="F33" i="12"/>
  <c r="C33" i="12"/>
  <c r="B33" i="12"/>
  <c r="E33" i="12" s="1"/>
  <c r="S32" i="12"/>
  <c r="R32" i="12"/>
  <c r="Q32" i="12"/>
  <c r="P32" i="12"/>
  <c r="E32" i="12"/>
  <c r="T32" i="12" s="1"/>
  <c r="W30" i="12"/>
  <c r="V30" i="12"/>
  <c r="O30" i="12"/>
  <c r="N30" i="12"/>
  <c r="M30" i="12"/>
  <c r="L30" i="12"/>
  <c r="K30" i="12"/>
  <c r="J30" i="12"/>
  <c r="I30" i="12"/>
  <c r="S30" i="12" s="1"/>
  <c r="H30" i="12"/>
  <c r="R30" i="12" s="1"/>
  <c r="G30" i="12"/>
  <c r="F30" i="12"/>
  <c r="C30" i="12"/>
  <c r="E30" i="12" s="1"/>
  <c r="B30" i="12"/>
  <c r="S29" i="12"/>
  <c r="R29" i="12"/>
  <c r="Q29" i="12"/>
  <c r="P29" i="12"/>
  <c r="E29" i="12"/>
  <c r="U29" i="12" s="1"/>
  <c r="S28" i="12"/>
  <c r="R28" i="12"/>
  <c r="Q28" i="12"/>
  <c r="P28" i="12"/>
  <c r="E28" i="12"/>
  <c r="U28" i="12" s="1"/>
  <c r="S27" i="12"/>
  <c r="R27" i="12"/>
  <c r="Q27" i="12"/>
  <c r="P27" i="12"/>
  <c r="E27" i="12"/>
  <c r="T27" i="12" s="1"/>
  <c r="S26" i="12"/>
  <c r="R26" i="12"/>
  <c r="Q26" i="12"/>
  <c r="P26" i="12"/>
  <c r="E26" i="12"/>
  <c r="W24" i="12"/>
  <c r="V24" i="12"/>
  <c r="O24" i="12"/>
  <c r="N24" i="12"/>
  <c r="M24" i="12"/>
  <c r="L24" i="12"/>
  <c r="K24" i="12"/>
  <c r="J24" i="12"/>
  <c r="I24" i="12"/>
  <c r="S24" i="12" s="1"/>
  <c r="H24" i="12"/>
  <c r="R24" i="12" s="1"/>
  <c r="G24" i="12"/>
  <c r="F24" i="12"/>
  <c r="C24" i="12"/>
  <c r="B24" i="12"/>
  <c r="E24" i="12" s="1"/>
  <c r="S23" i="12"/>
  <c r="R23" i="12"/>
  <c r="Q23" i="12"/>
  <c r="P23" i="12"/>
  <c r="E23" i="12"/>
  <c r="U23" i="12" s="1"/>
  <c r="S22" i="12"/>
  <c r="R22" i="12"/>
  <c r="Q22" i="12"/>
  <c r="P22" i="12"/>
  <c r="E22" i="12"/>
  <c r="T22" i="12" s="1"/>
  <c r="S21" i="12"/>
  <c r="R21" i="12"/>
  <c r="Q21" i="12"/>
  <c r="P21" i="12"/>
  <c r="E21" i="12"/>
  <c r="U21" i="12" s="1"/>
  <c r="S20" i="12"/>
  <c r="R20" i="12"/>
  <c r="Q20" i="12"/>
  <c r="P20" i="12"/>
  <c r="E20" i="12"/>
  <c r="U20" i="12" s="1"/>
  <c r="S19" i="12"/>
  <c r="R19" i="12"/>
  <c r="Q19" i="12"/>
  <c r="P19" i="12"/>
  <c r="E19" i="12"/>
  <c r="U19" i="12" s="1"/>
  <c r="S18" i="12"/>
  <c r="R18" i="12"/>
  <c r="Q18" i="12"/>
  <c r="P18" i="12"/>
  <c r="E18" i="12"/>
  <c r="T18" i="12" s="1"/>
  <c r="W16" i="12"/>
  <c r="V16" i="12"/>
  <c r="O16" i="12"/>
  <c r="N16" i="12"/>
  <c r="M16" i="12"/>
  <c r="L16" i="12"/>
  <c r="K16" i="12"/>
  <c r="J16" i="12"/>
  <c r="I16" i="12"/>
  <c r="H16" i="12"/>
  <c r="G16" i="12"/>
  <c r="F16" i="12"/>
  <c r="C16" i="12"/>
  <c r="B16" i="12"/>
  <c r="S15" i="12"/>
  <c r="R15" i="12"/>
  <c r="Q15" i="12"/>
  <c r="P15" i="12"/>
  <c r="E15" i="12"/>
  <c r="U15" i="12" s="1"/>
  <c r="S14" i="12"/>
  <c r="R14" i="12"/>
  <c r="Q14" i="12"/>
  <c r="P14" i="12"/>
  <c r="E14" i="12"/>
  <c r="S13" i="12"/>
  <c r="R13" i="12"/>
  <c r="Q13" i="12"/>
  <c r="P13" i="12"/>
  <c r="E13" i="12"/>
  <c r="T13" i="12" s="1"/>
  <c r="U12" i="12"/>
  <c r="T12" i="12"/>
  <c r="S12" i="12"/>
  <c r="R12" i="12"/>
  <c r="Q12" i="12"/>
  <c r="P12" i="12"/>
  <c r="E12" i="12"/>
  <c r="S11" i="12"/>
  <c r="R11" i="12"/>
  <c r="Q11" i="12"/>
  <c r="P11" i="12"/>
  <c r="E11" i="12"/>
  <c r="U11" i="12" s="1"/>
  <c r="S10" i="12"/>
  <c r="R10" i="12"/>
  <c r="Q10" i="12"/>
  <c r="P10" i="12"/>
  <c r="E10" i="12"/>
  <c r="U10" i="12" s="1"/>
  <c r="S9" i="12"/>
  <c r="R9" i="12"/>
  <c r="Q9" i="12"/>
  <c r="P9" i="12"/>
  <c r="E9" i="12"/>
  <c r="T93" i="11"/>
  <c r="S93" i="11"/>
  <c r="R93" i="11"/>
  <c r="Q93" i="11"/>
  <c r="P93" i="11"/>
  <c r="E93" i="11"/>
  <c r="U93" i="11" s="1"/>
  <c r="S92" i="11"/>
  <c r="R92" i="11"/>
  <c r="Q92" i="11"/>
  <c r="P92" i="11"/>
  <c r="E92" i="11"/>
  <c r="U92" i="11" s="1"/>
  <c r="S91" i="11"/>
  <c r="R91" i="11"/>
  <c r="Q91" i="11"/>
  <c r="P91" i="11"/>
  <c r="E91" i="11"/>
  <c r="U91" i="11" s="1"/>
  <c r="U90" i="11"/>
  <c r="S90" i="11"/>
  <c r="R90" i="11"/>
  <c r="Q90" i="11"/>
  <c r="P90" i="11"/>
  <c r="E90" i="11"/>
  <c r="T90" i="11" s="1"/>
  <c r="S89" i="11"/>
  <c r="R89" i="11"/>
  <c r="Q89" i="11"/>
  <c r="P89" i="11"/>
  <c r="E89" i="11"/>
  <c r="U89" i="11" s="1"/>
  <c r="S88" i="11"/>
  <c r="R88" i="11"/>
  <c r="Q88" i="11"/>
  <c r="P88" i="11"/>
  <c r="E88" i="11"/>
  <c r="U88" i="11" s="1"/>
  <c r="S87" i="11"/>
  <c r="R87" i="11"/>
  <c r="Q87" i="11"/>
  <c r="P87" i="11"/>
  <c r="E87" i="11"/>
  <c r="U87" i="11" s="1"/>
  <c r="S86" i="11"/>
  <c r="R86" i="11"/>
  <c r="Q86" i="11"/>
  <c r="P86" i="11"/>
  <c r="E86" i="11"/>
  <c r="T86" i="11" s="1"/>
  <c r="W72" i="11"/>
  <c r="V72" i="11"/>
  <c r="O72" i="11"/>
  <c r="N72" i="11"/>
  <c r="M72" i="11"/>
  <c r="L72" i="11"/>
  <c r="K72" i="11"/>
  <c r="J72" i="11"/>
  <c r="I72" i="11"/>
  <c r="S72" i="11" s="1"/>
  <c r="H72" i="11"/>
  <c r="R72" i="11" s="1"/>
  <c r="G72" i="11"/>
  <c r="F72" i="11"/>
  <c r="C72" i="11"/>
  <c r="E72" i="11" s="1"/>
  <c r="B72" i="11"/>
  <c r="W71" i="11"/>
  <c r="V71" i="11"/>
  <c r="S71" i="11"/>
  <c r="O71" i="11"/>
  <c r="N71" i="11"/>
  <c r="M71" i="11"/>
  <c r="L71" i="11"/>
  <c r="K71" i="11"/>
  <c r="J71" i="11"/>
  <c r="I71" i="11"/>
  <c r="H71" i="11"/>
  <c r="R71" i="11" s="1"/>
  <c r="G71" i="11"/>
  <c r="F71" i="11"/>
  <c r="C71" i="11"/>
  <c r="B71" i="11"/>
  <c r="E71" i="11" s="1"/>
  <c r="W70" i="11"/>
  <c r="V70" i="11"/>
  <c r="O70" i="11"/>
  <c r="N70" i="11"/>
  <c r="M70" i="11"/>
  <c r="L70" i="11"/>
  <c r="K70" i="11"/>
  <c r="J70" i="11"/>
  <c r="I70" i="11"/>
  <c r="H70" i="11"/>
  <c r="G70" i="11"/>
  <c r="F70" i="11"/>
  <c r="C70" i="11"/>
  <c r="B70" i="11"/>
  <c r="E70" i="11" s="1"/>
  <c r="U69" i="11"/>
  <c r="S69" i="11"/>
  <c r="R69" i="11"/>
  <c r="Q69" i="11"/>
  <c r="P69" i="11"/>
  <c r="E69" i="11"/>
  <c r="T69" i="11" s="1"/>
  <c r="W67" i="11"/>
  <c r="V67" i="11"/>
  <c r="O67" i="11"/>
  <c r="N67" i="11"/>
  <c r="M67" i="11"/>
  <c r="L67" i="11"/>
  <c r="K67" i="11"/>
  <c r="J67" i="11"/>
  <c r="I67" i="11"/>
  <c r="S67" i="11" s="1"/>
  <c r="H67" i="11"/>
  <c r="G67" i="11"/>
  <c r="F67" i="11"/>
  <c r="C67" i="11"/>
  <c r="B67" i="11"/>
  <c r="E67" i="11" s="1"/>
  <c r="W66" i="11"/>
  <c r="V66" i="11"/>
  <c r="S66" i="11"/>
  <c r="O66" i="11"/>
  <c r="N66" i="11"/>
  <c r="M66" i="11"/>
  <c r="L66" i="11"/>
  <c r="K66" i="11"/>
  <c r="J66" i="11"/>
  <c r="I66" i="11"/>
  <c r="H66" i="11"/>
  <c r="P66" i="11" s="1"/>
  <c r="G66" i="11"/>
  <c r="F66" i="11"/>
  <c r="C66" i="11"/>
  <c r="B66" i="11"/>
  <c r="E66" i="11" s="1"/>
  <c r="S65" i="11"/>
  <c r="R65" i="11"/>
  <c r="Q65" i="11"/>
  <c r="P65" i="11"/>
  <c r="E65" i="11"/>
  <c r="T65" i="11" s="1"/>
  <c r="S64" i="11"/>
  <c r="R64" i="11"/>
  <c r="Q64" i="11"/>
  <c r="P64" i="11"/>
  <c r="E64" i="11"/>
  <c r="T64" i="11" s="1"/>
  <c r="S63" i="11"/>
  <c r="R63" i="11"/>
  <c r="Q63" i="11"/>
  <c r="P63" i="11"/>
  <c r="E63" i="11"/>
  <c r="U63" i="11" s="1"/>
  <c r="S62" i="11"/>
  <c r="R62" i="11"/>
  <c r="Q62" i="11"/>
  <c r="P62" i="11"/>
  <c r="E62" i="11"/>
  <c r="U62" i="11" s="1"/>
  <c r="S61" i="11"/>
  <c r="R61" i="11"/>
  <c r="Q61" i="11"/>
  <c r="P61" i="11"/>
  <c r="E61" i="11"/>
  <c r="V59" i="11"/>
  <c r="O59" i="11"/>
  <c r="N59" i="11"/>
  <c r="M59" i="11"/>
  <c r="L59" i="11"/>
  <c r="K59" i="11"/>
  <c r="J59" i="11"/>
  <c r="I59" i="11"/>
  <c r="Q59" i="11" s="1"/>
  <c r="H59" i="11"/>
  <c r="P59" i="11" s="1"/>
  <c r="G59" i="11"/>
  <c r="F59" i="11"/>
  <c r="C59" i="11"/>
  <c r="B59" i="11"/>
  <c r="S58" i="11"/>
  <c r="R58" i="11"/>
  <c r="Q58" i="11"/>
  <c r="P58" i="11"/>
  <c r="E58" i="11"/>
  <c r="T58" i="11" s="1"/>
  <c r="S57" i="11"/>
  <c r="R57" i="11"/>
  <c r="Q57" i="11"/>
  <c r="P57" i="11"/>
  <c r="E57" i="11"/>
  <c r="S56" i="11"/>
  <c r="R56" i="11"/>
  <c r="Q56" i="11"/>
  <c r="P56" i="11"/>
  <c r="E56" i="11"/>
  <c r="U56" i="11" s="1"/>
  <c r="S55" i="11"/>
  <c r="R55" i="11"/>
  <c r="Q55" i="11"/>
  <c r="P55" i="11"/>
  <c r="E55" i="11"/>
  <c r="T55" i="11" s="1"/>
  <c r="W53" i="11"/>
  <c r="V53" i="11"/>
  <c r="O53" i="11"/>
  <c r="N53" i="11"/>
  <c r="M53" i="11"/>
  <c r="L53" i="11"/>
  <c r="K53" i="11"/>
  <c r="J53" i="11"/>
  <c r="I53" i="11"/>
  <c r="S53" i="11" s="1"/>
  <c r="H53" i="11"/>
  <c r="G53" i="11"/>
  <c r="F53" i="11"/>
  <c r="C53" i="11"/>
  <c r="B53" i="11"/>
  <c r="S52" i="11"/>
  <c r="R52" i="11"/>
  <c r="Q52" i="11"/>
  <c r="P52" i="11"/>
  <c r="E52" i="11"/>
  <c r="S51" i="11"/>
  <c r="R51" i="11"/>
  <c r="Q51" i="11"/>
  <c r="P51" i="11"/>
  <c r="E51" i="11"/>
  <c r="U51" i="11" s="1"/>
  <c r="S50" i="11"/>
  <c r="R50" i="11"/>
  <c r="Q50" i="11"/>
  <c r="P50" i="11"/>
  <c r="E50" i="11"/>
  <c r="T50" i="11" s="1"/>
  <c r="S49" i="11"/>
  <c r="R49" i="11"/>
  <c r="Q49" i="11"/>
  <c r="P49" i="11"/>
  <c r="E49" i="11"/>
  <c r="S48" i="11"/>
  <c r="R48" i="11"/>
  <c r="Q48" i="11"/>
  <c r="P48" i="11"/>
  <c r="E48" i="11"/>
  <c r="T48" i="11" s="1"/>
  <c r="S47" i="11"/>
  <c r="R47" i="11"/>
  <c r="Q47" i="11"/>
  <c r="P47" i="11"/>
  <c r="E47" i="11"/>
  <c r="U47" i="11" s="1"/>
  <c r="S46" i="11"/>
  <c r="R46" i="11"/>
  <c r="Q46" i="11"/>
  <c r="P46" i="11"/>
  <c r="E46" i="11"/>
  <c r="T46" i="11" s="1"/>
  <c r="S45" i="11"/>
  <c r="R45" i="11"/>
  <c r="Q45" i="11"/>
  <c r="P45" i="11"/>
  <c r="E45" i="11"/>
  <c r="U44" i="11"/>
  <c r="T44" i="11"/>
  <c r="S44" i="11"/>
  <c r="R44" i="11"/>
  <c r="Q44" i="11"/>
  <c r="P44" i="11"/>
  <c r="E44" i="11"/>
  <c r="S43" i="11"/>
  <c r="R43" i="11"/>
  <c r="Q43" i="11"/>
  <c r="P43" i="11"/>
  <c r="E43" i="11"/>
  <c r="S42" i="11"/>
  <c r="R42" i="11"/>
  <c r="Q42" i="11"/>
  <c r="P42" i="11"/>
  <c r="E42" i="11"/>
  <c r="T42" i="11" s="1"/>
  <c r="W40" i="11"/>
  <c r="V40" i="11"/>
  <c r="O40" i="11"/>
  <c r="N40" i="11"/>
  <c r="M40" i="11"/>
  <c r="L40" i="11"/>
  <c r="K40" i="11"/>
  <c r="J40" i="11"/>
  <c r="I40" i="11"/>
  <c r="S40" i="11" s="1"/>
  <c r="H40" i="11"/>
  <c r="G40" i="11"/>
  <c r="F40" i="11"/>
  <c r="C40" i="11"/>
  <c r="B40" i="11"/>
  <c r="E40" i="11" s="1"/>
  <c r="S39" i="11"/>
  <c r="R39" i="11"/>
  <c r="Q39" i="11"/>
  <c r="P39" i="11"/>
  <c r="E39" i="11"/>
  <c r="T39" i="11" s="1"/>
  <c r="S38" i="11"/>
  <c r="R38" i="11"/>
  <c r="Q38" i="11"/>
  <c r="P38" i="11"/>
  <c r="E38" i="11"/>
  <c r="U38" i="11" s="1"/>
  <c r="S37" i="11"/>
  <c r="R37" i="11"/>
  <c r="Q37" i="11"/>
  <c r="P37" i="11"/>
  <c r="E37" i="11"/>
  <c r="T37" i="11" s="1"/>
  <c r="S36" i="11"/>
  <c r="R36" i="11"/>
  <c r="Q36" i="11"/>
  <c r="U36" i="11" s="1"/>
  <c r="P36" i="11"/>
  <c r="E36" i="11"/>
  <c r="U35" i="11"/>
  <c r="T35" i="11"/>
  <c r="S35" i="11"/>
  <c r="R35" i="11"/>
  <c r="Q35" i="11"/>
  <c r="P35" i="11"/>
  <c r="E35" i="11"/>
  <c r="W33" i="11"/>
  <c r="V33" i="11"/>
  <c r="O33" i="11"/>
  <c r="N33" i="11"/>
  <c r="M33" i="11"/>
  <c r="L33" i="11"/>
  <c r="K33" i="11"/>
  <c r="J33" i="11"/>
  <c r="I33" i="11"/>
  <c r="Q33" i="11" s="1"/>
  <c r="H33" i="11"/>
  <c r="P33" i="11" s="1"/>
  <c r="G33" i="11"/>
  <c r="F33" i="11"/>
  <c r="C33" i="11"/>
  <c r="B33" i="11"/>
  <c r="E33" i="11" s="1"/>
  <c r="S32" i="11"/>
  <c r="R32" i="11"/>
  <c r="Q32" i="11"/>
  <c r="P32" i="11"/>
  <c r="E32" i="11"/>
  <c r="T32" i="11" s="1"/>
  <c r="W30" i="11"/>
  <c r="V30" i="11"/>
  <c r="O30" i="11"/>
  <c r="N30" i="11"/>
  <c r="M30" i="11"/>
  <c r="L30" i="11"/>
  <c r="K30" i="11"/>
  <c r="J30" i="11"/>
  <c r="R30" i="11" s="1"/>
  <c r="I30" i="11"/>
  <c r="S30" i="11" s="1"/>
  <c r="H30" i="11"/>
  <c r="G30" i="11"/>
  <c r="F30" i="11"/>
  <c r="C30" i="11"/>
  <c r="B30" i="11"/>
  <c r="E30" i="11" s="1"/>
  <c r="S29" i="11"/>
  <c r="R29" i="11"/>
  <c r="Q29" i="11"/>
  <c r="P29" i="11"/>
  <c r="E29" i="11"/>
  <c r="T29" i="11" s="1"/>
  <c r="S28" i="11"/>
  <c r="R28" i="11"/>
  <c r="Q28" i="11"/>
  <c r="P28" i="11"/>
  <c r="E28" i="11"/>
  <c r="U28" i="11" s="1"/>
  <c r="S27" i="11"/>
  <c r="R27" i="11"/>
  <c r="Q27" i="11"/>
  <c r="P27" i="11"/>
  <c r="E27" i="11"/>
  <c r="T27" i="11" s="1"/>
  <c r="S26" i="11"/>
  <c r="R26" i="11"/>
  <c r="Q26" i="11"/>
  <c r="P26" i="11"/>
  <c r="E26" i="11"/>
  <c r="W24" i="11"/>
  <c r="V24" i="11"/>
  <c r="O24" i="11"/>
  <c r="N24" i="11"/>
  <c r="M24" i="11"/>
  <c r="L24" i="11"/>
  <c r="K24" i="11"/>
  <c r="J24" i="11"/>
  <c r="I24" i="11"/>
  <c r="Q24" i="11" s="1"/>
  <c r="H24" i="11"/>
  <c r="R24" i="11" s="1"/>
  <c r="G24" i="11"/>
  <c r="F24" i="11"/>
  <c r="C24" i="11"/>
  <c r="E24" i="11" s="1"/>
  <c r="B24" i="11"/>
  <c r="S23" i="11"/>
  <c r="R23" i="11"/>
  <c r="Q23" i="11"/>
  <c r="P23" i="11"/>
  <c r="E23" i="11"/>
  <c r="U23" i="11" s="1"/>
  <c r="S22" i="11"/>
  <c r="R22" i="11"/>
  <c r="Q22" i="11"/>
  <c r="P22" i="11"/>
  <c r="E22" i="11"/>
  <c r="T22" i="11" s="1"/>
  <c r="U21" i="11"/>
  <c r="S21" i="11"/>
  <c r="R21" i="11"/>
  <c r="Q21" i="11"/>
  <c r="P21" i="11"/>
  <c r="E21" i="11"/>
  <c r="T21" i="11" s="1"/>
  <c r="T20" i="11"/>
  <c r="S20" i="11"/>
  <c r="R20" i="11"/>
  <c r="Q20" i="11"/>
  <c r="P20" i="11"/>
  <c r="E20" i="11"/>
  <c r="U20" i="11" s="1"/>
  <c r="S19" i="11"/>
  <c r="R19" i="11"/>
  <c r="Q19" i="11"/>
  <c r="P19" i="11"/>
  <c r="E19" i="11"/>
  <c r="U19" i="11" s="1"/>
  <c r="S18" i="11"/>
  <c r="R18" i="11"/>
  <c r="Q18" i="11"/>
  <c r="P18" i="11"/>
  <c r="E18" i="11"/>
  <c r="T18" i="11" s="1"/>
  <c r="W16" i="11"/>
  <c r="V16" i="11"/>
  <c r="O16" i="11"/>
  <c r="N16" i="11"/>
  <c r="M16" i="11"/>
  <c r="L16" i="11"/>
  <c r="K16" i="11"/>
  <c r="J16" i="11"/>
  <c r="I16" i="11"/>
  <c r="S16" i="11" s="1"/>
  <c r="H16" i="11"/>
  <c r="P16" i="11" s="1"/>
  <c r="G16" i="11"/>
  <c r="F16" i="11"/>
  <c r="C16" i="11"/>
  <c r="E16" i="11" s="1"/>
  <c r="B16" i="11"/>
  <c r="T15" i="11"/>
  <c r="S15" i="11"/>
  <c r="R15" i="11"/>
  <c r="Q15" i="11"/>
  <c r="P15" i="11"/>
  <c r="E15" i="11"/>
  <c r="U15" i="11" s="1"/>
  <c r="S14" i="11"/>
  <c r="R14" i="11"/>
  <c r="Q14" i="11"/>
  <c r="P14" i="11"/>
  <c r="E14" i="11"/>
  <c r="U14" i="11" s="1"/>
  <c r="S13" i="11"/>
  <c r="R13" i="11"/>
  <c r="Q13" i="11"/>
  <c r="P13" i="11"/>
  <c r="E13" i="11"/>
  <c r="U12" i="11"/>
  <c r="S12" i="11"/>
  <c r="R12" i="11"/>
  <c r="Q12" i="11"/>
  <c r="P12" i="11"/>
  <c r="E12" i="11"/>
  <c r="T12" i="11" s="1"/>
  <c r="S11" i="11"/>
  <c r="R11" i="11"/>
  <c r="Q11" i="11"/>
  <c r="P11" i="11"/>
  <c r="E11" i="11"/>
  <c r="S10" i="11"/>
  <c r="R10" i="11"/>
  <c r="Q10" i="11"/>
  <c r="P10" i="11"/>
  <c r="E10" i="11"/>
  <c r="S9" i="11"/>
  <c r="R9" i="11"/>
  <c r="Q9" i="11"/>
  <c r="P9" i="11"/>
  <c r="E9" i="11"/>
  <c r="S93" i="10"/>
  <c r="R93" i="10"/>
  <c r="Q93" i="10"/>
  <c r="P93" i="10"/>
  <c r="E93" i="10"/>
  <c r="S92" i="10"/>
  <c r="R92" i="10"/>
  <c r="Q92" i="10"/>
  <c r="P92" i="10"/>
  <c r="E92" i="10"/>
  <c r="S91" i="10"/>
  <c r="R91" i="10"/>
  <c r="Q91" i="10"/>
  <c r="P91" i="10"/>
  <c r="E91" i="10"/>
  <c r="U91" i="10" s="1"/>
  <c r="S90" i="10"/>
  <c r="R90" i="10"/>
  <c r="Q90" i="10"/>
  <c r="P90" i="10"/>
  <c r="E90" i="10"/>
  <c r="T90" i="10" s="1"/>
  <c r="S89" i="10"/>
  <c r="R89" i="10"/>
  <c r="Q89" i="10"/>
  <c r="P89" i="10"/>
  <c r="E89" i="10"/>
  <c r="U88" i="10"/>
  <c r="S88" i="10"/>
  <c r="R88" i="10"/>
  <c r="Q88" i="10"/>
  <c r="P88" i="10"/>
  <c r="E88" i="10"/>
  <c r="T88" i="10" s="1"/>
  <c r="S87" i="10"/>
  <c r="R87" i="10"/>
  <c r="Q87" i="10"/>
  <c r="P87" i="10"/>
  <c r="E87" i="10"/>
  <c r="U87" i="10" s="1"/>
  <c r="S86" i="10"/>
  <c r="R86" i="10"/>
  <c r="Q86" i="10"/>
  <c r="P86" i="10"/>
  <c r="E86" i="10"/>
  <c r="T86" i="10" s="1"/>
  <c r="W72" i="10"/>
  <c r="V72" i="10"/>
  <c r="O72" i="10"/>
  <c r="N72" i="10"/>
  <c r="M72" i="10"/>
  <c r="L72" i="10"/>
  <c r="K72" i="10"/>
  <c r="J72" i="10"/>
  <c r="R72" i="10" s="1"/>
  <c r="I72" i="10"/>
  <c r="S72" i="10" s="1"/>
  <c r="H72" i="10"/>
  <c r="G72" i="10"/>
  <c r="F72" i="10"/>
  <c r="C72" i="10"/>
  <c r="B72" i="10"/>
  <c r="W71" i="10"/>
  <c r="V71" i="10"/>
  <c r="O71" i="10"/>
  <c r="N71" i="10"/>
  <c r="M71" i="10"/>
  <c r="L71" i="10"/>
  <c r="K71" i="10"/>
  <c r="J71" i="10"/>
  <c r="I71" i="10"/>
  <c r="Q71" i="10" s="1"/>
  <c r="H71" i="10"/>
  <c r="G71" i="10"/>
  <c r="F71" i="10"/>
  <c r="C71" i="10"/>
  <c r="E71" i="10" s="1"/>
  <c r="B71" i="10"/>
  <c r="W70" i="10"/>
  <c r="V70" i="10"/>
  <c r="S70" i="10"/>
  <c r="O70" i="10"/>
  <c r="N70" i="10"/>
  <c r="M70" i="10"/>
  <c r="L70" i="10"/>
  <c r="K70" i="10"/>
  <c r="J70" i="10"/>
  <c r="I70" i="10"/>
  <c r="Q70" i="10" s="1"/>
  <c r="H70" i="10"/>
  <c r="P70" i="10" s="1"/>
  <c r="G70" i="10"/>
  <c r="F70" i="10"/>
  <c r="C70" i="10"/>
  <c r="B70" i="10"/>
  <c r="E70" i="10" s="1"/>
  <c r="S69" i="10"/>
  <c r="R69" i="10"/>
  <c r="Q69" i="10"/>
  <c r="P69" i="10"/>
  <c r="E69" i="10"/>
  <c r="W67" i="10"/>
  <c r="V67" i="10"/>
  <c r="O67" i="10"/>
  <c r="N67" i="10"/>
  <c r="M67" i="10"/>
  <c r="L67" i="10"/>
  <c r="K67" i="10"/>
  <c r="J67" i="10"/>
  <c r="I67" i="10"/>
  <c r="S67" i="10" s="1"/>
  <c r="H67" i="10"/>
  <c r="G67" i="10"/>
  <c r="F67" i="10"/>
  <c r="C67" i="10"/>
  <c r="B67" i="10"/>
  <c r="E67" i="10" s="1"/>
  <c r="W66" i="10"/>
  <c r="V66" i="10"/>
  <c r="O66" i="10"/>
  <c r="N66" i="10"/>
  <c r="M66" i="10"/>
  <c r="L66" i="10"/>
  <c r="K66" i="10"/>
  <c r="J66" i="10"/>
  <c r="I66" i="10"/>
  <c r="Q66" i="10" s="1"/>
  <c r="H66" i="10"/>
  <c r="R66" i="10" s="1"/>
  <c r="G66" i="10"/>
  <c r="F66" i="10"/>
  <c r="C66" i="10"/>
  <c r="E66" i="10" s="1"/>
  <c r="B66" i="10"/>
  <c r="S65" i="10"/>
  <c r="R65" i="10"/>
  <c r="Q65" i="10"/>
  <c r="P65" i="10"/>
  <c r="E65" i="10"/>
  <c r="U65" i="10" s="1"/>
  <c r="S64" i="10"/>
  <c r="R64" i="10"/>
  <c r="Q64" i="10"/>
  <c r="P64" i="10"/>
  <c r="E64" i="10"/>
  <c r="T64" i="10" s="1"/>
  <c r="U63" i="10"/>
  <c r="S63" i="10"/>
  <c r="R63" i="10"/>
  <c r="Q63" i="10"/>
  <c r="P63" i="10"/>
  <c r="E63" i="10"/>
  <c r="T63" i="10" s="1"/>
  <c r="T62" i="10"/>
  <c r="S62" i="10"/>
  <c r="R62" i="10"/>
  <c r="Q62" i="10"/>
  <c r="P62" i="10"/>
  <c r="E62" i="10"/>
  <c r="U62" i="10" s="1"/>
  <c r="S61" i="10"/>
  <c r="R61" i="10"/>
  <c r="Q61" i="10"/>
  <c r="P61" i="10"/>
  <c r="E61" i="10"/>
  <c r="V59" i="10"/>
  <c r="O59" i="10"/>
  <c r="N59" i="10"/>
  <c r="M59" i="10"/>
  <c r="L59" i="10"/>
  <c r="K59" i="10"/>
  <c r="J59" i="10"/>
  <c r="I59" i="10"/>
  <c r="S59" i="10" s="1"/>
  <c r="H59" i="10"/>
  <c r="G59" i="10"/>
  <c r="F59" i="10"/>
  <c r="C59" i="10"/>
  <c r="B59" i="10"/>
  <c r="E59" i="10" s="1"/>
  <c r="T58" i="10"/>
  <c r="S58" i="10"/>
  <c r="R58" i="10"/>
  <c r="Q58" i="10"/>
  <c r="P58" i="10"/>
  <c r="E58" i="10"/>
  <c r="U58" i="10" s="1"/>
  <c r="S57" i="10"/>
  <c r="R57" i="10"/>
  <c r="Q57" i="10"/>
  <c r="P57" i="10"/>
  <c r="E57" i="10"/>
  <c r="U57" i="10" s="1"/>
  <c r="S56" i="10"/>
  <c r="R56" i="10"/>
  <c r="Q56" i="10"/>
  <c r="P56" i="10"/>
  <c r="E56" i="10"/>
  <c r="T56" i="10" s="1"/>
  <c r="U55" i="10"/>
  <c r="S55" i="10"/>
  <c r="R55" i="10"/>
  <c r="Q55" i="10"/>
  <c r="P55" i="10"/>
  <c r="E55" i="10"/>
  <c r="T55" i="10" s="1"/>
  <c r="W53" i="10"/>
  <c r="V53" i="10"/>
  <c r="O53" i="10"/>
  <c r="N53" i="10"/>
  <c r="M53" i="10"/>
  <c r="L53" i="10"/>
  <c r="K53" i="10"/>
  <c r="J53" i="10"/>
  <c r="I53" i="10"/>
  <c r="H53" i="10"/>
  <c r="G53" i="10"/>
  <c r="F53" i="10"/>
  <c r="C53" i="10"/>
  <c r="B53" i="10"/>
  <c r="S52" i="10"/>
  <c r="R52" i="10"/>
  <c r="Q52" i="10"/>
  <c r="P52" i="10"/>
  <c r="E52" i="10"/>
  <c r="U52" i="10" s="1"/>
  <c r="S51" i="10"/>
  <c r="R51" i="10"/>
  <c r="Q51" i="10"/>
  <c r="P51" i="10"/>
  <c r="E51" i="10"/>
  <c r="S50" i="10"/>
  <c r="R50" i="10"/>
  <c r="Q50" i="10"/>
  <c r="P50" i="10"/>
  <c r="E50" i="10"/>
  <c r="T50" i="10" s="1"/>
  <c r="U49" i="10"/>
  <c r="T49" i="10"/>
  <c r="S49" i="10"/>
  <c r="R49" i="10"/>
  <c r="Q49" i="10"/>
  <c r="P49" i="10"/>
  <c r="E49" i="10"/>
  <c r="S48" i="10"/>
  <c r="R48" i="10"/>
  <c r="Q48" i="10"/>
  <c r="P48" i="10"/>
  <c r="E48" i="10"/>
  <c r="U48" i="10" s="1"/>
  <c r="S47" i="10"/>
  <c r="R47" i="10"/>
  <c r="Q47" i="10"/>
  <c r="P47" i="10"/>
  <c r="E47" i="10"/>
  <c r="T47" i="10" s="1"/>
  <c r="S46" i="10"/>
  <c r="R46" i="10"/>
  <c r="Q46" i="10"/>
  <c r="P46" i="10"/>
  <c r="E46" i="10"/>
  <c r="T46" i="10" s="1"/>
  <c r="S45" i="10"/>
  <c r="R45" i="10"/>
  <c r="Q45" i="10"/>
  <c r="P45" i="10"/>
  <c r="E45" i="10"/>
  <c r="S44" i="10"/>
  <c r="R44" i="10"/>
  <c r="Q44" i="10"/>
  <c r="P44" i="10"/>
  <c r="E44" i="10"/>
  <c r="S43" i="10"/>
  <c r="R43" i="10"/>
  <c r="Q43" i="10"/>
  <c r="P43" i="10"/>
  <c r="E43" i="10"/>
  <c r="U43" i="10" s="1"/>
  <c r="S42" i="10"/>
  <c r="R42" i="10"/>
  <c r="Q42" i="10"/>
  <c r="P42" i="10"/>
  <c r="E42" i="10"/>
  <c r="W40" i="10"/>
  <c r="V40" i="10"/>
  <c r="O40" i="10"/>
  <c r="N40" i="10"/>
  <c r="M40" i="10"/>
  <c r="L40" i="10"/>
  <c r="K40" i="10"/>
  <c r="J40" i="10"/>
  <c r="I40" i="10"/>
  <c r="H40" i="10"/>
  <c r="G40" i="10"/>
  <c r="F40" i="10"/>
  <c r="C40" i="10"/>
  <c r="B40" i="10"/>
  <c r="S39" i="10"/>
  <c r="R39" i="10"/>
  <c r="Q39" i="10"/>
  <c r="P39" i="10"/>
  <c r="E39" i="10"/>
  <c r="U39" i="10" s="1"/>
  <c r="S38" i="10"/>
  <c r="R38" i="10"/>
  <c r="Q38" i="10"/>
  <c r="P38" i="10"/>
  <c r="E38" i="10"/>
  <c r="T38" i="10" s="1"/>
  <c r="S37" i="10"/>
  <c r="R37" i="10"/>
  <c r="Q37" i="10"/>
  <c r="P37" i="10"/>
  <c r="E37" i="10"/>
  <c r="S36" i="10"/>
  <c r="R36" i="10"/>
  <c r="Q36" i="10"/>
  <c r="P36" i="10"/>
  <c r="T36" i="10" s="1"/>
  <c r="E36" i="10"/>
  <c r="S35" i="10"/>
  <c r="R35" i="10"/>
  <c r="Q35" i="10"/>
  <c r="P35" i="10"/>
  <c r="E35" i="10"/>
  <c r="W33" i="10"/>
  <c r="V33" i="10"/>
  <c r="O33" i="10"/>
  <c r="N33" i="10"/>
  <c r="M33" i="10"/>
  <c r="L33" i="10"/>
  <c r="K33" i="10"/>
  <c r="J33" i="10"/>
  <c r="I33" i="10"/>
  <c r="S33" i="10" s="1"/>
  <c r="H33" i="10"/>
  <c r="G33" i="10"/>
  <c r="F33" i="10"/>
  <c r="C33" i="10"/>
  <c r="B33" i="10"/>
  <c r="E33" i="10" s="1"/>
  <c r="S32" i="10"/>
  <c r="R32" i="10"/>
  <c r="Q32" i="10"/>
  <c r="U32" i="10" s="1"/>
  <c r="P32" i="10"/>
  <c r="E32" i="10"/>
  <c r="W30" i="10"/>
  <c r="V30" i="10"/>
  <c r="O30" i="10"/>
  <c r="N30" i="10"/>
  <c r="M30" i="10"/>
  <c r="L30" i="10"/>
  <c r="K30" i="10"/>
  <c r="J30" i="10"/>
  <c r="I30" i="10"/>
  <c r="H30" i="10"/>
  <c r="R30" i="10" s="1"/>
  <c r="G30" i="10"/>
  <c r="F30" i="10"/>
  <c r="C30" i="10"/>
  <c r="B30" i="10"/>
  <c r="S29" i="10"/>
  <c r="R29" i="10"/>
  <c r="Q29" i="10"/>
  <c r="P29" i="10"/>
  <c r="E29" i="10"/>
  <c r="U29" i="10" s="1"/>
  <c r="S28" i="10"/>
  <c r="R28" i="10"/>
  <c r="Q28" i="10"/>
  <c r="P28" i="10"/>
  <c r="E28" i="10"/>
  <c r="T28" i="10" s="1"/>
  <c r="S27" i="10"/>
  <c r="R27" i="10"/>
  <c r="Q27" i="10"/>
  <c r="P27" i="10"/>
  <c r="E27" i="10"/>
  <c r="T27" i="10" s="1"/>
  <c r="S26" i="10"/>
  <c r="R26" i="10"/>
  <c r="Q26" i="10"/>
  <c r="P26" i="10"/>
  <c r="E26" i="10"/>
  <c r="U26" i="10" s="1"/>
  <c r="W24" i="10"/>
  <c r="V24" i="10"/>
  <c r="O24" i="10"/>
  <c r="N24" i="10"/>
  <c r="M24" i="10"/>
  <c r="L24" i="10"/>
  <c r="K24" i="10"/>
  <c r="J24" i="10"/>
  <c r="I24" i="10"/>
  <c r="S24" i="10" s="1"/>
  <c r="H24" i="10"/>
  <c r="G24" i="10"/>
  <c r="F24" i="10"/>
  <c r="C24" i="10"/>
  <c r="B24" i="10"/>
  <c r="E24" i="10" s="1"/>
  <c r="S23" i="10"/>
  <c r="R23" i="10"/>
  <c r="Q23" i="10"/>
  <c r="P23" i="10"/>
  <c r="E23" i="10"/>
  <c r="T23" i="10" s="1"/>
  <c r="U22" i="10"/>
  <c r="S22" i="10"/>
  <c r="R22" i="10"/>
  <c r="Q22" i="10"/>
  <c r="P22" i="10"/>
  <c r="E22" i="10"/>
  <c r="T22" i="10" s="1"/>
  <c r="S21" i="10"/>
  <c r="R21" i="10"/>
  <c r="Q21" i="10"/>
  <c r="P21" i="10"/>
  <c r="E21" i="10"/>
  <c r="U21" i="10" s="1"/>
  <c r="S20" i="10"/>
  <c r="R20" i="10"/>
  <c r="Q20" i="10"/>
  <c r="P20" i="10"/>
  <c r="E20" i="10"/>
  <c r="U20" i="10" s="1"/>
  <c r="S19" i="10"/>
  <c r="R19" i="10"/>
  <c r="Q19" i="10"/>
  <c r="P19" i="10"/>
  <c r="E19" i="10"/>
  <c r="T19" i="10" s="1"/>
  <c r="S18" i="10"/>
  <c r="R18" i="10"/>
  <c r="Q18" i="10"/>
  <c r="P18" i="10"/>
  <c r="E18" i="10"/>
  <c r="T18" i="10" s="1"/>
  <c r="W16" i="10"/>
  <c r="V16" i="10"/>
  <c r="O16" i="10"/>
  <c r="N16" i="10"/>
  <c r="M16" i="10"/>
  <c r="L16" i="10"/>
  <c r="K16" i="10"/>
  <c r="J16" i="10"/>
  <c r="I16" i="10"/>
  <c r="H16" i="10"/>
  <c r="G16" i="10"/>
  <c r="F16" i="10"/>
  <c r="C16" i="10"/>
  <c r="E16" i="10" s="1"/>
  <c r="B16" i="10"/>
  <c r="S15" i="10"/>
  <c r="R15" i="10"/>
  <c r="Q15" i="10"/>
  <c r="P15" i="10"/>
  <c r="E15" i="10"/>
  <c r="U15" i="10" s="1"/>
  <c r="S14" i="10"/>
  <c r="R14" i="10"/>
  <c r="Q14" i="10"/>
  <c r="P14" i="10"/>
  <c r="E14" i="10"/>
  <c r="T14" i="10" s="1"/>
  <c r="S13" i="10"/>
  <c r="R13" i="10"/>
  <c r="Q13" i="10"/>
  <c r="P13" i="10"/>
  <c r="E13" i="10"/>
  <c r="S12" i="10"/>
  <c r="R12" i="10"/>
  <c r="Q12" i="10"/>
  <c r="P12" i="10"/>
  <c r="E12" i="10"/>
  <c r="S11" i="10"/>
  <c r="R11" i="10"/>
  <c r="Q11" i="10"/>
  <c r="P11" i="10"/>
  <c r="E11" i="10"/>
  <c r="U11" i="10" s="1"/>
  <c r="S10" i="10"/>
  <c r="R10" i="10"/>
  <c r="Q10" i="10"/>
  <c r="P10" i="10"/>
  <c r="E10" i="10"/>
  <c r="S9" i="10"/>
  <c r="R9" i="10"/>
  <c r="Q9" i="10"/>
  <c r="P9" i="10"/>
  <c r="E9" i="10"/>
  <c r="S93" i="9"/>
  <c r="R93" i="9"/>
  <c r="Q93" i="9"/>
  <c r="P93" i="9"/>
  <c r="E93" i="9"/>
  <c r="T93" i="9" s="1"/>
  <c r="S92" i="9"/>
  <c r="R92" i="9"/>
  <c r="Q92" i="9"/>
  <c r="P92" i="9"/>
  <c r="E92" i="9"/>
  <c r="U92" i="9" s="1"/>
  <c r="S91" i="9"/>
  <c r="R91" i="9"/>
  <c r="Q91" i="9"/>
  <c r="P91" i="9"/>
  <c r="E91" i="9"/>
  <c r="T91" i="9" s="1"/>
  <c r="S90" i="9"/>
  <c r="R90" i="9"/>
  <c r="Q90" i="9"/>
  <c r="P90" i="9"/>
  <c r="E90" i="9"/>
  <c r="U89" i="9"/>
  <c r="T89" i="9"/>
  <c r="S89" i="9"/>
  <c r="R89" i="9"/>
  <c r="Q89" i="9"/>
  <c r="P89" i="9"/>
  <c r="E89" i="9"/>
  <c r="S88" i="9"/>
  <c r="R88" i="9"/>
  <c r="Q88" i="9"/>
  <c r="P88" i="9"/>
  <c r="E88" i="9"/>
  <c r="U88" i="9" s="1"/>
  <c r="S87" i="9"/>
  <c r="R87" i="9"/>
  <c r="Q87" i="9"/>
  <c r="P87" i="9"/>
  <c r="E87" i="9"/>
  <c r="T87" i="9" s="1"/>
  <c r="U86" i="9"/>
  <c r="S86" i="9"/>
  <c r="R86" i="9"/>
  <c r="Q86" i="9"/>
  <c r="P86" i="9"/>
  <c r="E86" i="9"/>
  <c r="T86" i="9" s="1"/>
  <c r="W72" i="9"/>
  <c r="V72" i="9"/>
  <c r="O72" i="9"/>
  <c r="N72" i="9"/>
  <c r="M72" i="9"/>
  <c r="L72" i="9"/>
  <c r="K72" i="9"/>
  <c r="J72" i="9"/>
  <c r="I72" i="9"/>
  <c r="Q72" i="9" s="1"/>
  <c r="H72" i="9"/>
  <c r="R72" i="9" s="1"/>
  <c r="G72" i="9"/>
  <c r="F72" i="9"/>
  <c r="C72" i="9"/>
  <c r="B72" i="9"/>
  <c r="W71" i="9"/>
  <c r="V71" i="9"/>
  <c r="O71" i="9"/>
  <c r="N71" i="9"/>
  <c r="M71" i="9"/>
  <c r="L71" i="9"/>
  <c r="K71" i="9"/>
  <c r="S71" i="9" s="1"/>
  <c r="J71" i="9"/>
  <c r="I71" i="9"/>
  <c r="H71" i="9"/>
  <c r="G71" i="9"/>
  <c r="F71" i="9"/>
  <c r="C71" i="9"/>
  <c r="B71" i="9"/>
  <c r="W70" i="9"/>
  <c r="V70" i="9"/>
  <c r="O70" i="9"/>
  <c r="N70" i="9"/>
  <c r="M70" i="9"/>
  <c r="L70" i="9"/>
  <c r="K70" i="9"/>
  <c r="S70" i="9" s="1"/>
  <c r="J70" i="9"/>
  <c r="R70" i="9" s="1"/>
  <c r="I70" i="9"/>
  <c r="H70" i="9"/>
  <c r="G70" i="9"/>
  <c r="F70" i="9"/>
  <c r="C70" i="9"/>
  <c r="B70" i="9"/>
  <c r="E70" i="9" s="1"/>
  <c r="S69" i="9"/>
  <c r="R69" i="9"/>
  <c r="Q69" i="9"/>
  <c r="U69" i="9" s="1"/>
  <c r="P69" i="9"/>
  <c r="T69" i="9" s="1"/>
  <c r="E69" i="9"/>
  <c r="W67" i="9"/>
  <c r="V67" i="9"/>
  <c r="O67" i="9"/>
  <c r="N67" i="9"/>
  <c r="M67" i="9"/>
  <c r="L67" i="9"/>
  <c r="K67" i="9"/>
  <c r="J67" i="9"/>
  <c r="I67" i="9"/>
  <c r="H67" i="9"/>
  <c r="R67" i="9" s="1"/>
  <c r="G67" i="9"/>
  <c r="F67" i="9"/>
  <c r="C67" i="9"/>
  <c r="B67" i="9"/>
  <c r="W66" i="9"/>
  <c r="V66" i="9"/>
  <c r="S66" i="9"/>
  <c r="O66" i="9"/>
  <c r="N66" i="9"/>
  <c r="M66" i="9"/>
  <c r="L66" i="9"/>
  <c r="K66" i="9"/>
  <c r="J66" i="9"/>
  <c r="I66" i="9"/>
  <c r="H66" i="9"/>
  <c r="G66" i="9"/>
  <c r="F66" i="9"/>
  <c r="C66" i="9"/>
  <c r="B66" i="9"/>
  <c r="S65" i="9"/>
  <c r="R65" i="9"/>
  <c r="Q65" i="9"/>
  <c r="P65" i="9"/>
  <c r="E65" i="9"/>
  <c r="T65" i="9" s="1"/>
  <c r="U64" i="9"/>
  <c r="T64" i="9"/>
  <c r="S64" i="9"/>
  <c r="R64" i="9"/>
  <c r="Q64" i="9"/>
  <c r="P64" i="9"/>
  <c r="E64" i="9"/>
  <c r="U63" i="9"/>
  <c r="T63" i="9"/>
  <c r="S63" i="9"/>
  <c r="R63" i="9"/>
  <c r="Q63" i="9"/>
  <c r="P63" i="9"/>
  <c r="E63" i="9"/>
  <c r="S62" i="9"/>
  <c r="R62" i="9"/>
  <c r="Q62" i="9"/>
  <c r="P62" i="9"/>
  <c r="E62" i="9"/>
  <c r="U62" i="9" s="1"/>
  <c r="S61" i="9"/>
  <c r="R61" i="9"/>
  <c r="Q61" i="9"/>
  <c r="P61" i="9"/>
  <c r="E61" i="9"/>
  <c r="V59" i="9"/>
  <c r="O59" i="9"/>
  <c r="N59" i="9"/>
  <c r="M59" i="9"/>
  <c r="L59" i="9"/>
  <c r="K59" i="9"/>
  <c r="J59" i="9"/>
  <c r="I59" i="9"/>
  <c r="S59" i="9" s="1"/>
  <c r="H59" i="9"/>
  <c r="R59" i="9" s="1"/>
  <c r="G59" i="9"/>
  <c r="F59" i="9"/>
  <c r="C59" i="9"/>
  <c r="B59" i="9"/>
  <c r="S58" i="9"/>
  <c r="R58" i="9"/>
  <c r="Q58" i="9"/>
  <c r="P58" i="9"/>
  <c r="E58" i="9"/>
  <c r="U58" i="9" s="1"/>
  <c r="S57" i="9"/>
  <c r="R57" i="9"/>
  <c r="Q57" i="9"/>
  <c r="P57" i="9"/>
  <c r="E57" i="9"/>
  <c r="U56" i="9"/>
  <c r="S56" i="9"/>
  <c r="R56" i="9"/>
  <c r="Q56" i="9"/>
  <c r="P56" i="9"/>
  <c r="E56" i="9"/>
  <c r="T56" i="9" s="1"/>
  <c r="S55" i="9"/>
  <c r="R55" i="9"/>
  <c r="Q55" i="9"/>
  <c r="P55" i="9"/>
  <c r="E55" i="9"/>
  <c r="U55" i="9" s="1"/>
  <c r="W53" i="9"/>
  <c r="V53" i="9"/>
  <c r="O53" i="9"/>
  <c r="N53" i="9"/>
  <c r="M53" i="9"/>
  <c r="L53" i="9"/>
  <c r="K53" i="9"/>
  <c r="J53" i="9"/>
  <c r="I53" i="9"/>
  <c r="S53" i="9" s="1"/>
  <c r="H53" i="9"/>
  <c r="G53" i="9"/>
  <c r="F53" i="9"/>
  <c r="C53" i="9"/>
  <c r="B53" i="9"/>
  <c r="U52" i="9"/>
  <c r="S52" i="9"/>
  <c r="R52" i="9"/>
  <c r="Q52" i="9"/>
  <c r="P52" i="9"/>
  <c r="E52" i="9"/>
  <c r="T52" i="9" s="1"/>
  <c r="S51" i="9"/>
  <c r="R51" i="9"/>
  <c r="Q51" i="9"/>
  <c r="U51" i="9" s="1"/>
  <c r="P51" i="9"/>
  <c r="E51" i="9"/>
  <c r="S50" i="9"/>
  <c r="R50" i="9"/>
  <c r="Q50" i="9"/>
  <c r="P50" i="9"/>
  <c r="E50" i="9"/>
  <c r="U50" i="9" s="1"/>
  <c r="S49" i="9"/>
  <c r="R49" i="9"/>
  <c r="Q49" i="9"/>
  <c r="P49" i="9"/>
  <c r="E49" i="9"/>
  <c r="T49" i="9" s="1"/>
  <c r="S48" i="9"/>
  <c r="R48" i="9"/>
  <c r="Q48" i="9"/>
  <c r="P48" i="9"/>
  <c r="E48" i="9"/>
  <c r="T48" i="9" s="1"/>
  <c r="S47" i="9"/>
  <c r="R47" i="9"/>
  <c r="Q47" i="9"/>
  <c r="P47" i="9"/>
  <c r="E47" i="9"/>
  <c r="S46" i="9"/>
  <c r="R46" i="9"/>
  <c r="Q46" i="9"/>
  <c r="P46" i="9"/>
  <c r="E46" i="9"/>
  <c r="U46" i="9" s="1"/>
  <c r="S45" i="9"/>
  <c r="R45" i="9"/>
  <c r="Q45" i="9"/>
  <c r="P45" i="9"/>
  <c r="E45" i="9"/>
  <c r="T45" i="9" s="1"/>
  <c r="S44" i="9"/>
  <c r="R44" i="9"/>
  <c r="Q44" i="9"/>
  <c r="P44" i="9"/>
  <c r="E44" i="9"/>
  <c r="S43" i="9"/>
  <c r="R43" i="9"/>
  <c r="Q43" i="9"/>
  <c r="P43" i="9"/>
  <c r="E43" i="9"/>
  <c r="S42" i="9"/>
  <c r="R42" i="9"/>
  <c r="Q42" i="9"/>
  <c r="P42" i="9"/>
  <c r="E42" i="9"/>
  <c r="U42" i="9" s="1"/>
  <c r="W40" i="9"/>
  <c r="V40" i="9"/>
  <c r="O40" i="9"/>
  <c r="N40" i="9"/>
  <c r="M40" i="9"/>
  <c r="L40" i="9"/>
  <c r="K40" i="9"/>
  <c r="J40" i="9"/>
  <c r="I40" i="9"/>
  <c r="Q40" i="9" s="1"/>
  <c r="H40" i="9"/>
  <c r="P40" i="9" s="1"/>
  <c r="G40" i="9"/>
  <c r="F40" i="9"/>
  <c r="C40" i="9"/>
  <c r="B40" i="9"/>
  <c r="S39" i="9"/>
  <c r="R39" i="9"/>
  <c r="Q39" i="9"/>
  <c r="P39" i="9"/>
  <c r="E39" i="9"/>
  <c r="T39" i="9" s="1"/>
  <c r="S38" i="9"/>
  <c r="R38" i="9"/>
  <c r="Q38" i="9"/>
  <c r="P38" i="9"/>
  <c r="E38" i="9"/>
  <c r="U38" i="9" s="1"/>
  <c r="S37" i="9"/>
  <c r="R37" i="9"/>
  <c r="Q37" i="9"/>
  <c r="P37" i="9"/>
  <c r="E37" i="9"/>
  <c r="U37" i="9" s="1"/>
  <c r="S36" i="9"/>
  <c r="R36" i="9"/>
  <c r="Q36" i="9"/>
  <c r="P36" i="9"/>
  <c r="E36" i="9"/>
  <c r="S35" i="9"/>
  <c r="R35" i="9"/>
  <c r="Q35" i="9"/>
  <c r="P35" i="9"/>
  <c r="E35" i="9"/>
  <c r="T35" i="9" s="1"/>
  <c r="W33" i="9"/>
  <c r="V33" i="9"/>
  <c r="O33" i="9"/>
  <c r="N33" i="9"/>
  <c r="M33" i="9"/>
  <c r="L33" i="9"/>
  <c r="K33" i="9"/>
  <c r="J33" i="9"/>
  <c r="I33" i="9"/>
  <c r="H33" i="9"/>
  <c r="R33" i="9" s="1"/>
  <c r="G33" i="9"/>
  <c r="F33" i="9"/>
  <c r="C33" i="9"/>
  <c r="B33" i="9"/>
  <c r="S32" i="9"/>
  <c r="R32" i="9"/>
  <c r="Q32" i="9"/>
  <c r="P32" i="9"/>
  <c r="E32" i="9"/>
  <c r="U32" i="9" s="1"/>
  <c r="W30" i="9"/>
  <c r="V30" i="9"/>
  <c r="O30" i="9"/>
  <c r="N30" i="9"/>
  <c r="M30" i="9"/>
  <c r="L30" i="9"/>
  <c r="K30" i="9"/>
  <c r="J30" i="9"/>
  <c r="I30" i="9"/>
  <c r="S30" i="9" s="1"/>
  <c r="H30" i="9"/>
  <c r="P30" i="9" s="1"/>
  <c r="G30" i="9"/>
  <c r="F30" i="9"/>
  <c r="C30" i="9"/>
  <c r="B30" i="9"/>
  <c r="S29" i="9"/>
  <c r="R29" i="9"/>
  <c r="Q29" i="9"/>
  <c r="P29" i="9"/>
  <c r="E29" i="9"/>
  <c r="T29" i="9" s="1"/>
  <c r="S28" i="9"/>
  <c r="R28" i="9"/>
  <c r="Q28" i="9"/>
  <c r="P28" i="9"/>
  <c r="E28" i="9"/>
  <c r="S27" i="9"/>
  <c r="R27" i="9"/>
  <c r="Q27" i="9"/>
  <c r="P27" i="9"/>
  <c r="E27" i="9"/>
  <c r="U27" i="9" s="1"/>
  <c r="S26" i="9"/>
  <c r="R26" i="9"/>
  <c r="Q26" i="9"/>
  <c r="P26" i="9"/>
  <c r="E26" i="9"/>
  <c r="T26" i="9" s="1"/>
  <c r="W24" i="9"/>
  <c r="V24" i="9"/>
  <c r="O24" i="9"/>
  <c r="N24" i="9"/>
  <c r="M24" i="9"/>
  <c r="L24" i="9"/>
  <c r="K24" i="9"/>
  <c r="J24" i="9"/>
  <c r="I24" i="9"/>
  <c r="S24" i="9" s="1"/>
  <c r="H24" i="9"/>
  <c r="G24" i="9"/>
  <c r="F24" i="9"/>
  <c r="E24" i="9"/>
  <c r="C24" i="9"/>
  <c r="B24" i="9"/>
  <c r="S23" i="9"/>
  <c r="R23" i="9"/>
  <c r="Q23" i="9"/>
  <c r="P23" i="9"/>
  <c r="E23" i="9"/>
  <c r="U23" i="9" s="1"/>
  <c r="S22" i="9"/>
  <c r="R22" i="9"/>
  <c r="Q22" i="9"/>
  <c r="P22" i="9"/>
  <c r="E22" i="9"/>
  <c r="U22" i="9" s="1"/>
  <c r="S21" i="9"/>
  <c r="R21" i="9"/>
  <c r="Q21" i="9"/>
  <c r="P21" i="9"/>
  <c r="E21" i="9"/>
  <c r="T21" i="9" s="1"/>
  <c r="S20" i="9"/>
  <c r="R20" i="9"/>
  <c r="Q20" i="9"/>
  <c r="P20" i="9"/>
  <c r="E20" i="9"/>
  <c r="T20" i="9" s="1"/>
  <c r="S19" i="9"/>
  <c r="R19" i="9"/>
  <c r="Q19" i="9"/>
  <c r="P19" i="9"/>
  <c r="E19" i="9"/>
  <c r="S18" i="9"/>
  <c r="R18" i="9"/>
  <c r="Q18" i="9"/>
  <c r="P18" i="9"/>
  <c r="E18" i="9"/>
  <c r="U18" i="9" s="1"/>
  <c r="W16" i="9"/>
  <c r="V16" i="9"/>
  <c r="O16" i="9"/>
  <c r="N16" i="9"/>
  <c r="M16" i="9"/>
  <c r="L16" i="9"/>
  <c r="K16" i="9"/>
  <c r="J16" i="9"/>
  <c r="R16" i="9" s="1"/>
  <c r="I16" i="9"/>
  <c r="Q16" i="9" s="1"/>
  <c r="H16" i="9"/>
  <c r="G16" i="9"/>
  <c r="F16" i="9"/>
  <c r="C16" i="9"/>
  <c r="B16" i="9"/>
  <c r="S15" i="9"/>
  <c r="R15" i="9"/>
  <c r="Q15" i="9"/>
  <c r="P15" i="9"/>
  <c r="E15" i="9"/>
  <c r="T15" i="9" s="1"/>
  <c r="S14" i="9"/>
  <c r="R14" i="9"/>
  <c r="Q14" i="9"/>
  <c r="P14" i="9"/>
  <c r="E14" i="9"/>
  <c r="U14" i="9" s="1"/>
  <c r="S13" i="9"/>
  <c r="R13" i="9"/>
  <c r="Q13" i="9"/>
  <c r="P13" i="9"/>
  <c r="E13" i="9"/>
  <c r="U13" i="9" s="1"/>
  <c r="S12" i="9"/>
  <c r="R12" i="9"/>
  <c r="Q12" i="9"/>
  <c r="P12" i="9"/>
  <c r="E12" i="9"/>
  <c r="T12" i="9" s="1"/>
  <c r="S11" i="9"/>
  <c r="R11" i="9"/>
  <c r="Q11" i="9"/>
  <c r="P11" i="9"/>
  <c r="E11" i="9"/>
  <c r="T11" i="9" s="1"/>
  <c r="S10" i="9"/>
  <c r="R10" i="9"/>
  <c r="Q10" i="9"/>
  <c r="P10" i="9"/>
  <c r="E10" i="9"/>
  <c r="S9" i="9"/>
  <c r="R9" i="9"/>
  <c r="Q9" i="9"/>
  <c r="P9" i="9"/>
  <c r="E9" i="9"/>
  <c r="S93" i="8"/>
  <c r="R93" i="8"/>
  <c r="Q93" i="8"/>
  <c r="P93" i="8"/>
  <c r="E93" i="8"/>
  <c r="T93" i="8" s="1"/>
  <c r="S92" i="8"/>
  <c r="R92" i="8"/>
  <c r="Q92" i="8"/>
  <c r="P92" i="8"/>
  <c r="E92" i="8"/>
  <c r="U91" i="8"/>
  <c r="T91" i="8"/>
  <c r="S91" i="8"/>
  <c r="R91" i="8"/>
  <c r="Q91" i="8"/>
  <c r="P91" i="8"/>
  <c r="E91" i="8"/>
  <c r="S90" i="8"/>
  <c r="R90" i="8"/>
  <c r="Q90" i="8"/>
  <c r="P90" i="8"/>
  <c r="E90" i="8"/>
  <c r="U90" i="8" s="1"/>
  <c r="S89" i="8"/>
  <c r="R89" i="8"/>
  <c r="Q89" i="8"/>
  <c r="P89" i="8"/>
  <c r="E89" i="8"/>
  <c r="T89" i="8" s="1"/>
  <c r="U88" i="8"/>
  <c r="S88" i="8"/>
  <c r="R88" i="8"/>
  <c r="Q88" i="8"/>
  <c r="P88" i="8"/>
  <c r="E88" i="8"/>
  <c r="T88" i="8" s="1"/>
  <c r="U87" i="8"/>
  <c r="T87" i="8"/>
  <c r="S87" i="8"/>
  <c r="R87" i="8"/>
  <c r="Q87" i="8"/>
  <c r="P87" i="8"/>
  <c r="E87" i="8"/>
  <c r="S86" i="8"/>
  <c r="R86" i="8"/>
  <c r="Q86" i="8"/>
  <c r="P86" i="8"/>
  <c r="E86" i="8"/>
  <c r="U86" i="8" s="1"/>
  <c r="W72" i="8"/>
  <c r="V72" i="8"/>
  <c r="O72" i="8"/>
  <c r="N72" i="8"/>
  <c r="M72" i="8"/>
  <c r="L72" i="8"/>
  <c r="K72" i="8"/>
  <c r="J72" i="8"/>
  <c r="I72" i="8"/>
  <c r="H72" i="8"/>
  <c r="G72" i="8"/>
  <c r="F72" i="8"/>
  <c r="C72" i="8"/>
  <c r="B72" i="8"/>
  <c r="W71" i="8"/>
  <c r="V71" i="8"/>
  <c r="O71" i="8"/>
  <c r="N71" i="8"/>
  <c r="M71" i="8"/>
  <c r="L71" i="8"/>
  <c r="K71" i="8"/>
  <c r="J71" i="8"/>
  <c r="I71" i="8"/>
  <c r="S71" i="8" s="1"/>
  <c r="H71" i="8"/>
  <c r="G71" i="8"/>
  <c r="F71" i="8"/>
  <c r="C71" i="8"/>
  <c r="B71" i="8"/>
  <c r="W70" i="8"/>
  <c r="V70" i="8"/>
  <c r="O70" i="8"/>
  <c r="N70" i="8"/>
  <c r="M70" i="8"/>
  <c r="L70" i="8"/>
  <c r="K70" i="8"/>
  <c r="J70" i="8"/>
  <c r="I70" i="8"/>
  <c r="Q70" i="8" s="1"/>
  <c r="H70" i="8"/>
  <c r="R70" i="8" s="1"/>
  <c r="G70" i="8"/>
  <c r="F70" i="8"/>
  <c r="C70" i="8"/>
  <c r="B70" i="8"/>
  <c r="S69" i="8"/>
  <c r="R69" i="8"/>
  <c r="Q69" i="8"/>
  <c r="P69" i="8"/>
  <c r="E69" i="8"/>
  <c r="U69" i="8" s="1"/>
  <c r="W67" i="8"/>
  <c r="V67" i="8"/>
  <c r="O67" i="8"/>
  <c r="N67" i="8"/>
  <c r="M67" i="8"/>
  <c r="L67" i="8"/>
  <c r="K67" i="8"/>
  <c r="J67" i="8"/>
  <c r="I67" i="8"/>
  <c r="S67" i="8" s="1"/>
  <c r="H67" i="8"/>
  <c r="G67" i="8"/>
  <c r="F67" i="8"/>
  <c r="C67" i="8"/>
  <c r="B67" i="8"/>
  <c r="E67" i="8" s="1"/>
  <c r="W66" i="8"/>
  <c r="V66" i="8"/>
  <c r="O66" i="8"/>
  <c r="N66" i="8"/>
  <c r="M66" i="8"/>
  <c r="L66" i="8"/>
  <c r="K66" i="8"/>
  <c r="J66" i="8"/>
  <c r="I66" i="8"/>
  <c r="S66" i="8" s="1"/>
  <c r="H66" i="8"/>
  <c r="G66" i="8"/>
  <c r="F66" i="8"/>
  <c r="C66" i="8"/>
  <c r="E66" i="8" s="1"/>
  <c r="B66" i="8"/>
  <c r="S65" i="8"/>
  <c r="R65" i="8"/>
  <c r="Q65" i="8"/>
  <c r="P65" i="8"/>
  <c r="E65" i="8"/>
  <c r="S64" i="8"/>
  <c r="R64" i="8"/>
  <c r="Q64" i="8"/>
  <c r="P64" i="8"/>
  <c r="E64" i="8"/>
  <c r="U64" i="8" s="1"/>
  <c r="S63" i="8"/>
  <c r="R63" i="8"/>
  <c r="Q63" i="8"/>
  <c r="P63" i="8"/>
  <c r="E63" i="8"/>
  <c r="T63" i="8" s="1"/>
  <c r="S62" i="8"/>
  <c r="R62" i="8"/>
  <c r="Q62" i="8"/>
  <c r="P62" i="8"/>
  <c r="E62" i="8"/>
  <c r="U61" i="8"/>
  <c r="S61" i="8"/>
  <c r="R61" i="8"/>
  <c r="Q61" i="8"/>
  <c r="P61" i="8"/>
  <c r="E61" i="8"/>
  <c r="T61" i="8" s="1"/>
  <c r="V59" i="8"/>
  <c r="O59" i="8"/>
  <c r="N59" i="8"/>
  <c r="M59" i="8"/>
  <c r="L59" i="8"/>
  <c r="K59" i="8"/>
  <c r="J59" i="8"/>
  <c r="I59" i="8"/>
  <c r="H59" i="8"/>
  <c r="P59" i="8" s="1"/>
  <c r="G59" i="8"/>
  <c r="F59" i="8"/>
  <c r="C59" i="8"/>
  <c r="B59" i="8"/>
  <c r="S58" i="8"/>
  <c r="R58" i="8"/>
  <c r="Q58" i="8"/>
  <c r="P58" i="8"/>
  <c r="E58" i="8"/>
  <c r="T58" i="8" s="1"/>
  <c r="S57" i="8"/>
  <c r="R57" i="8"/>
  <c r="Q57" i="8"/>
  <c r="P57" i="8"/>
  <c r="E57" i="8"/>
  <c r="S56" i="8"/>
  <c r="R56" i="8"/>
  <c r="Q56" i="8"/>
  <c r="P56" i="8"/>
  <c r="E56" i="8"/>
  <c r="U56" i="8" s="1"/>
  <c r="S55" i="8"/>
  <c r="R55" i="8"/>
  <c r="Q55" i="8"/>
  <c r="P55" i="8"/>
  <c r="E55" i="8"/>
  <c r="T55" i="8" s="1"/>
  <c r="W53" i="8"/>
  <c r="V53" i="8"/>
  <c r="O53" i="8"/>
  <c r="N53" i="8"/>
  <c r="M53" i="8"/>
  <c r="L53" i="8"/>
  <c r="K53" i="8"/>
  <c r="J53" i="8"/>
  <c r="I53" i="8"/>
  <c r="S53" i="8" s="1"/>
  <c r="H53" i="8"/>
  <c r="G53" i="8"/>
  <c r="F53" i="8"/>
  <c r="C53" i="8"/>
  <c r="B53" i="8"/>
  <c r="S52" i="8"/>
  <c r="R52" i="8"/>
  <c r="Q52" i="8"/>
  <c r="P52" i="8"/>
  <c r="E52" i="8"/>
  <c r="T52" i="8" s="1"/>
  <c r="S51" i="8"/>
  <c r="R51" i="8"/>
  <c r="Q51" i="8"/>
  <c r="P51" i="8"/>
  <c r="E51" i="8"/>
  <c r="U51" i="8" s="1"/>
  <c r="S50" i="8"/>
  <c r="R50" i="8"/>
  <c r="Q50" i="8"/>
  <c r="P50" i="8"/>
  <c r="E50" i="8"/>
  <c r="T50" i="8" s="1"/>
  <c r="S49" i="8"/>
  <c r="R49" i="8"/>
  <c r="Q49" i="8"/>
  <c r="P49" i="8"/>
  <c r="E49" i="8"/>
  <c r="U48" i="8"/>
  <c r="T48" i="8"/>
  <c r="S48" i="8"/>
  <c r="R48" i="8"/>
  <c r="Q48" i="8"/>
  <c r="P48" i="8"/>
  <c r="E48" i="8"/>
  <c r="S47" i="8"/>
  <c r="R47" i="8"/>
  <c r="Q47" i="8"/>
  <c r="P47" i="8"/>
  <c r="E47" i="8"/>
  <c r="U47" i="8" s="1"/>
  <c r="S46" i="8"/>
  <c r="R46" i="8"/>
  <c r="Q46" i="8"/>
  <c r="P46" i="8"/>
  <c r="E46" i="8"/>
  <c r="T46" i="8" s="1"/>
  <c r="U45" i="8"/>
  <c r="S45" i="8"/>
  <c r="R45" i="8"/>
  <c r="Q45" i="8"/>
  <c r="P45" i="8"/>
  <c r="E45" i="8"/>
  <c r="T45" i="8" s="1"/>
  <c r="U44" i="8"/>
  <c r="T44" i="8"/>
  <c r="S44" i="8"/>
  <c r="R44" i="8"/>
  <c r="Q44" i="8"/>
  <c r="P44" i="8"/>
  <c r="E44" i="8"/>
  <c r="S43" i="8"/>
  <c r="R43" i="8"/>
  <c r="Q43" i="8"/>
  <c r="P43" i="8"/>
  <c r="E43" i="8"/>
  <c r="S42" i="8"/>
  <c r="R42" i="8"/>
  <c r="Q42" i="8"/>
  <c r="P42" i="8"/>
  <c r="E42" i="8"/>
  <c r="T42" i="8" s="1"/>
  <c r="W40" i="8"/>
  <c r="V40" i="8"/>
  <c r="O40" i="8"/>
  <c r="N40" i="8"/>
  <c r="M40" i="8"/>
  <c r="L40" i="8"/>
  <c r="K40" i="8"/>
  <c r="J40" i="8"/>
  <c r="I40" i="8"/>
  <c r="S40" i="8" s="1"/>
  <c r="H40" i="8"/>
  <c r="G40" i="8"/>
  <c r="F40" i="8"/>
  <c r="C40" i="8"/>
  <c r="B40" i="8"/>
  <c r="E40" i="8" s="1"/>
  <c r="U39" i="8"/>
  <c r="T39" i="8"/>
  <c r="S39" i="8"/>
  <c r="R39" i="8"/>
  <c r="Q39" i="8"/>
  <c r="P39" i="8"/>
  <c r="E39" i="8"/>
  <c r="S38" i="8"/>
  <c r="R38" i="8"/>
  <c r="Q38" i="8"/>
  <c r="P38" i="8"/>
  <c r="E38" i="8"/>
  <c r="U38" i="8" s="1"/>
  <c r="S37" i="8"/>
  <c r="R37" i="8"/>
  <c r="Q37" i="8"/>
  <c r="P37" i="8"/>
  <c r="E37" i="8"/>
  <c r="T37" i="8" s="1"/>
  <c r="S36" i="8"/>
  <c r="R36" i="8"/>
  <c r="Q36" i="8"/>
  <c r="U36" i="8" s="1"/>
  <c r="P36" i="8"/>
  <c r="E36" i="8"/>
  <c r="S35" i="8"/>
  <c r="R35" i="8"/>
  <c r="Q35" i="8"/>
  <c r="U35" i="8" s="1"/>
  <c r="P35" i="8"/>
  <c r="T35" i="8" s="1"/>
  <c r="E35" i="8"/>
  <c r="W33" i="8"/>
  <c r="V33" i="8"/>
  <c r="O33" i="8"/>
  <c r="N33" i="8"/>
  <c r="M33" i="8"/>
  <c r="L33" i="8"/>
  <c r="K33" i="8"/>
  <c r="J33" i="8"/>
  <c r="I33" i="8"/>
  <c r="S33" i="8" s="1"/>
  <c r="H33" i="8"/>
  <c r="G33" i="8"/>
  <c r="F33" i="8"/>
  <c r="C33" i="8"/>
  <c r="B33" i="8"/>
  <c r="E33" i="8" s="1"/>
  <c r="S32" i="8"/>
  <c r="R32" i="8"/>
  <c r="Q32" i="8"/>
  <c r="P32" i="8"/>
  <c r="E32" i="8"/>
  <c r="W30" i="8"/>
  <c r="V30" i="8"/>
  <c r="O30" i="8"/>
  <c r="N30" i="8"/>
  <c r="M30" i="8"/>
  <c r="L30" i="8"/>
  <c r="K30" i="8"/>
  <c r="J30" i="8"/>
  <c r="I30" i="8"/>
  <c r="S30" i="8" s="1"/>
  <c r="H30" i="8"/>
  <c r="P30" i="8" s="1"/>
  <c r="G30" i="8"/>
  <c r="F30" i="8"/>
  <c r="E30" i="8"/>
  <c r="C30" i="8"/>
  <c r="B30" i="8"/>
  <c r="U29" i="8"/>
  <c r="T29" i="8"/>
  <c r="S29" i="8"/>
  <c r="R29" i="8"/>
  <c r="Q29" i="8"/>
  <c r="P29" i="8"/>
  <c r="E29" i="8"/>
  <c r="S28" i="8"/>
  <c r="R28" i="8"/>
  <c r="Q28" i="8"/>
  <c r="P28" i="8"/>
  <c r="E28" i="8"/>
  <c r="U28" i="8" s="1"/>
  <c r="S27" i="8"/>
  <c r="R27" i="8"/>
  <c r="Q27" i="8"/>
  <c r="P27" i="8"/>
  <c r="E27" i="8"/>
  <c r="T27" i="8" s="1"/>
  <c r="U26" i="8"/>
  <c r="S26" i="8"/>
  <c r="R26" i="8"/>
  <c r="Q26" i="8"/>
  <c r="P26" i="8"/>
  <c r="E26" i="8"/>
  <c r="T26" i="8" s="1"/>
  <c r="W24" i="8"/>
  <c r="V24" i="8"/>
  <c r="O24" i="8"/>
  <c r="N24" i="8"/>
  <c r="M24" i="8"/>
  <c r="L24" i="8"/>
  <c r="K24" i="8"/>
  <c r="J24" i="8"/>
  <c r="I24" i="8"/>
  <c r="H24" i="8"/>
  <c r="R24" i="8" s="1"/>
  <c r="G24" i="8"/>
  <c r="F24" i="8"/>
  <c r="C24" i="8"/>
  <c r="B24" i="8"/>
  <c r="S23" i="8"/>
  <c r="R23" i="8"/>
  <c r="Q23" i="8"/>
  <c r="P23" i="8"/>
  <c r="E23" i="8"/>
  <c r="U23" i="8" s="1"/>
  <c r="S22" i="8"/>
  <c r="R22" i="8"/>
  <c r="Q22" i="8"/>
  <c r="P22" i="8"/>
  <c r="E22" i="8"/>
  <c r="T22" i="8" s="1"/>
  <c r="S21" i="8"/>
  <c r="R21" i="8"/>
  <c r="Q21" i="8"/>
  <c r="P21" i="8"/>
  <c r="E21" i="8"/>
  <c r="T21" i="8" s="1"/>
  <c r="S20" i="8"/>
  <c r="R20" i="8"/>
  <c r="Q20" i="8"/>
  <c r="P20" i="8"/>
  <c r="E20" i="8"/>
  <c r="U20" i="8" s="1"/>
  <c r="S19" i="8"/>
  <c r="R19" i="8"/>
  <c r="Q19" i="8"/>
  <c r="P19" i="8"/>
  <c r="E19" i="8"/>
  <c r="U19" i="8" s="1"/>
  <c r="S18" i="8"/>
  <c r="R18" i="8"/>
  <c r="Q18" i="8"/>
  <c r="P18" i="8"/>
  <c r="E18" i="8"/>
  <c r="T18" i="8" s="1"/>
  <c r="W16" i="8"/>
  <c r="V16" i="8"/>
  <c r="O16" i="8"/>
  <c r="N16" i="8"/>
  <c r="M16" i="8"/>
  <c r="L16" i="8"/>
  <c r="K16" i="8"/>
  <c r="J16" i="8"/>
  <c r="R16" i="8" s="1"/>
  <c r="I16" i="8"/>
  <c r="S16" i="8" s="1"/>
  <c r="H16" i="8"/>
  <c r="G16" i="8"/>
  <c r="F16" i="8"/>
  <c r="E16" i="8"/>
  <c r="C16" i="8"/>
  <c r="B16" i="8"/>
  <c r="S15" i="8"/>
  <c r="R15" i="8"/>
  <c r="Q15" i="8"/>
  <c r="P15" i="8"/>
  <c r="E15" i="8"/>
  <c r="S14" i="8"/>
  <c r="R14" i="8"/>
  <c r="Q14" i="8"/>
  <c r="P14" i="8"/>
  <c r="E14" i="8"/>
  <c r="S13" i="8"/>
  <c r="R13" i="8"/>
  <c r="Q13" i="8"/>
  <c r="P13" i="8"/>
  <c r="E13" i="8"/>
  <c r="S12" i="8"/>
  <c r="R12" i="8"/>
  <c r="Q12" i="8"/>
  <c r="P12" i="8"/>
  <c r="E12" i="8"/>
  <c r="U11" i="8"/>
  <c r="S11" i="8"/>
  <c r="R11" i="8"/>
  <c r="Q11" i="8"/>
  <c r="P11" i="8"/>
  <c r="E11" i="8"/>
  <c r="T11" i="8" s="1"/>
  <c r="S10" i="8"/>
  <c r="R10" i="8"/>
  <c r="Q10" i="8"/>
  <c r="P10" i="8"/>
  <c r="E10" i="8"/>
  <c r="U10" i="8" s="1"/>
  <c r="S9" i="8"/>
  <c r="R9" i="8"/>
  <c r="Q9" i="8"/>
  <c r="P9" i="8"/>
  <c r="E9" i="8"/>
  <c r="U9" i="8" s="1"/>
  <c r="S93" i="7"/>
  <c r="R93" i="7"/>
  <c r="Q93" i="7"/>
  <c r="P93" i="7"/>
  <c r="E93" i="7"/>
  <c r="U92" i="7"/>
  <c r="T92" i="7"/>
  <c r="S92" i="7"/>
  <c r="R92" i="7"/>
  <c r="Q92" i="7"/>
  <c r="P92" i="7"/>
  <c r="E92" i="7"/>
  <c r="S91" i="7"/>
  <c r="R91" i="7"/>
  <c r="Q91" i="7"/>
  <c r="P91" i="7"/>
  <c r="E91" i="7"/>
  <c r="U91" i="7" s="1"/>
  <c r="S90" i="7"/>
  <c r="R90" i="7"/>
  <c r="Q90" i="7"/>
  <c r="P90" i="7"/>
  <c r="E90" i="7"/>
  <c r="T90" i="7" s="1"/>
  <c r="U89" i="7"/>
  <c r="S89" i="7"/>
  <c r="R89" i="7"/>
  <c r="Q89" i="7"/>
  <c r="P89" i="7"/>
  <c r="E89" i="7"/>
  <c r="T89" i="7" s="1"/>
  <c r="U88" i="7"/>
  <c r="T88" i="7"/>
  <c r="S88" i="7"/>
  <c r="R88" i="7"/>
  <c r="Q88" i="7"/>
  <c r="P88" i="7"/>
  <c r="E88" i="7"/>
  <c r="S87" i="7"/>
  <c r="R87" i="7"/>
  <c r="Q87" i="7"/>
  <c r="P87" i="7"/>
  <c r="E87" i="7"/>
  <c r="U87" i="7" s="1"/>
  <c r="S86" i="7"/>
  <c r="R86" i="7"/>
  <c r="Q86" i="7"/>
  <c r="P86" i="7"/>
  <c r="E86" i="7"/>
  <c r="T86" i="7" s="1"/>
  <c r="W72" i="7"/>
  <c r="V72" i="7"/>
  <c r="O72" i="7"/>
  <c r="N72" i="7"/>
  <c r="M72" i="7"/>
  <c r="L72" i="7"/>
  <c r="K72" i="7"/>
  <c r="J72" i="7"/>
  <c r="I72" i="7"/>
  <c r="S72" i="7" s="1"/>
  <c r="H72" i="7"/>
  <c r="G72" i="7"/>
  <c r="F72" i="7"/>
  <c r="C72" i="7"/>
  <c r="E72" i="7" s="1"/>
  <c r="B72" i="7"/>
  <c r="W71" i="7"/>
  <c r="V71" i="7"/>
  <c r="O71" i="7"/>
  <c r="N71" i="7"/>
  <c r="M71" i="7"/>
  <c r="L71" i="7"/>
  <c r="K71" i="7"/>
  <c r="J71" i="7"/>
  <c r="I71" i="7"/>
  <c r="H71" i="7"/>
  <c r="R71" i="7" s="1"/>
  <c r="G71" i="7"/>
  <c r="F71" i="7"/>
  <c r="C71" i="7"/>
  <c r="B71" i="7"/>
  <c r="W70" i="7"/>
  <c r="V70" i="7"/>
  <c r="O70" i="7"/>
  <c r="N70" i="7"/>
  <c r="M70" i="7"/>
  <c r="L70" i="7"/>
  <c r="K70" i="7"/>
  <c r="J70" i="7"/>
  <c r="I70" i="7"/>
  <c r="H70" i="7"/>
  <c r="G70" i="7"/>
  <c r="F70" i="7"/>
  <c r="C70" i="7"/>
  <c r="B70" i="7"/>
  <c r="E70" i="7" s="1"/>
  <c r="S69" i="7"/>
  <c r="R69" i="7"/>
  <c r="Q69" i="7"/>
  <c r="P69" i="7"/>
  <c r="E69" i="7"/>
  <c r="W67" i="7"/>
  <c r="V67" i="7"/>
  <c r="O67" i="7"/>
  <c r="N67" i="7"/>
  <c r="M67" i="7"/>
  <c r="L67" i="7"/>
  <c r="K67" i="7"/>
  <c r="J67" i="7"/>
  <c r="I67" i="7"/>
  <c r="S67" i="7" s="1"/>
  <c r="H67" i="7"/>
  <c r="G67" i="7"/>
  <c r="F67" i="7"/>
  <c r="C67" i="7"/>
  <c r="B67" i="7"/>
  <c r="E67" i="7" s="1"/>
  <c r="W66" i="7"/>
  <c r="V66" i="7"/>
  <c r="O66" i="7"/>
  <c r="N66" i="7"/>
  <c r="M66" i="7"/>
  <c r="L66" i="7"/>
  <c r="K66" i="7"/>
  <c r="J66" i="7"/>
  <c r="I66" i="7"/>
  <c r="H66" i="7"/>
  <c r="R66" i="7" s="1"/>
  <c r="G66" i="7"/>
  <c r="F66" i="7"/>
  <c r="C66" i="7"/>
  <c r="B66" i="7"/>
  <c r="S65" i="7"/>
  <c r="R65" i="7"/>
  <c r="Q65" i="7"/>
  <c r="P65" i="7"/>
  <c r="E65" i="7"/>
  <c r="U65" i="7" s="1"/>
  <c r="S64" i="7"/>
  <c r="R64" i="7"/>
  <c r="Q64" i="7"/>
  <c r="P64" i="7"/>
  <c r="E64" i="7"/>
  <c r="T64" i="7" s="1"/>
  <c r="S63" i="7"/>
  <c r="R63" i="7"/>
  <c r="Q63" i="7"/>
  <c r="P63" i="7"/>
  <c r="E63" i="7"/>
  <c r="T63" i="7" s="1"/>
  <c r="U62" i="7"/>
  <c r="T62" i="7"/>
  <c r="S62" i="7"/>
  <c r="R62" i="7"/>
  <c r="Q62" i="7"/>
  <c r="P62" i="7"/>
  <c r="E62" i="7"/>
  <c r="S61" i="7"/>
  <c r="R61" i="7"/>
  <c r="Q61" i="7"/>
  <c r="P61" i="7"/>
  <c r="E61" i="7"/>
  <c r="V59" i="7"/>
  <c r="O59" i="7"/>
  <c r="N59" i="7"/>
  <c r="M59" i="7"/>
  <c r="L59" i="7"/>
  <c r="K59" i="7"/>
  <c r="J59" i="7"/>
  <c r="I59" i="7"/>
  <c r="S59" i="7" s="1"/>
  <c r="H59" i="7"/>
  <c r="G59" i="7"/>
  <c r="F59" i="7"/>
  <c r="C59" i="7"/>
  <c r="B59" i="7"/>
  <c r="E59" i="7" s="1"/>
  <c r="S58" i="7"/>
  <c r="R58" i="7"/>
  <c r="Q58" i="7"/>
  <c r="P58" i="7"/>
  <c r="E58" i="7"/>
  <c r="U58" i="7" s="1"/>
  <c r="S57" i="7"/>
  <c r="R57" i="7"/>
  <c r="Q57" i="7"/>
  <c r="P57" i="7"/>
  <c r="E57" i="7"/>
  <c r="U57" i="7" s="1"/>
  <c r="S56" i="7"/>
  <c r="R56" i="7"/>
  <c r="Q56" i="7"/>
  <c r="P56" i="7"/>
  <c r="E56" i="7"/>
  <c r="T56" i="7" s="1"/>
  <c r="S55" i="7"/>
  <c r="R55" i="7"/>
  <c r="Q55" i="7"/>
  <c r="P55" i="7"/>
  <c r="E55" i="7"/>
  <c r="W53" i="7"/>
  <c r="V53" i="7"/>
  <c r="O53" i="7"/>
  <c r="N53" i="7"/>
  <c r="M53" i="7"/>
  <c r="L53" i="7"/>
  <c r="K53" i="7"/>
  <c r="J53" i="7"/>
  <c r="I53" i="7"/>
  <c r="H53" i="7"/>
  <c r="R53" i="7" s="1"/>
  <c r="G53" i="7"/>
  <c r="F53" i="7"/>
  <c r="C53" i="7"/>
  <c r="B53" i="7"/>
  <c r="S52" i="7"/>
  <c r="R52" i="7"/>
  <c r="Q52" i="7"/>
  <c r="P52" i="7"/>
  <c r="E52" i="7"/>
  <c r="U52" i="7" s="1"/>
  <c r="S51" i="7"/>
  <c r="R51" i="7"/>
  <c r="Q51" i="7"/>
  <c r="P51" i="7"/>
  <c r="E51" i="7"/>
  <c r="T51" i="7" s="1"/>
  <c r="S50" i="7"/>
  <c r="R50" i="7"/>
  <c r="Q50" i="7"/>
  <c r="P50" i="7"/>
  <c r="E50" i="7"/>
  <c r="U49" i="7"/>
  <c r="T49" i="7"/>
  <c r="S49" i="7"/>
  <c r="R49" i="7"/>
  <c r="Q49" i="7"/>
  <c r="P49" i="7"/>
  <c r="E49" i="7"/>
  <c r="S48" i="7"/>
  <c r="R48" i="7"/>
  <c r="Q48" i="7"/>
  <c r="P48" i="7"/>
  <c r="E48" i="7"/>
  <c r="U48" i="7" s="1"/>
  <c r="S47" i="7"/>
  <c r="R47" i="7"/>
  <c r="Q47" i="7"/>
  <c r="P47" i="7"/>
  <c r="E47" i="7"/>
  <c r="T47" i="7" s="1"/>
  <c r="U46" i="7"/>
  <c r="S46" i="7"/>
  <c r="R46" i="7"/>
  <c r="Q46" i="7"/>
  <c r="P46" i="7"/>
  <c r="E46" i="7"/>
  <c r="T46" i="7" s="1"/>
  <c r="U45" i="7"/>
  <c r="T45" i="7"/>
  <c r="S45" i="7"/>
  <c r="R45" i="7"/>
  <c r="Q45" i="7"/>
  <c r="P45" i="7"/>
  <c r="E45" i="7"/>
  <c r="S44" i="7"/>
  <c r="R44" i="7"/>
  <c r="Q44" i="7"/>
  <c r="P44" i="7"/>
  <c r="E44" i="7"/>
  <c r="U44" i="7" s="1"/>
  <c r="S43" i="7"/>
  <c r="R43" i="7"/>
  <c r="Q43" i="7"/>
  <c r="P43" i="7"/>
  <c r="E43" i="7"/>
  <c r="U43" i="7" s="1"/>
  <c r="U42" i="7"/>
  <c r="S42" i="7"/>
  <c r="R42" i="7"/>
  <c r="Q42" i="7"/>
  <c r="P42" i="7"/>
  <c r="E42" i="7"/>
  <c r="T42" i="7" s="1"/>
  <c r="W40" i="7"/>
  <c r="V40" i="7"/>
  <c r="O40" i="7"/>
  <c r="N40" i="7"/>
  <c r="M40" i="7"/>
  <c r="L40" i="7"/>
  <c r="K40" i="7"/>
  <c r="J40" i="7"/>
  <c r="I40" i="7"/>
  <c r="H40" i="7"/>
  <c r="R40" i="7" s="1"/>
  <c r="G40" i="7"/>
  <c r="F40" i="7"/>
  <c r="C40" i="7"/>
  <c r="B40" i="7"/>
  <c r="S39" i="7"/>
  <c r="R39" i="7"/>
  <c r="Q39" i="7"/>
  <c r="P39" i="7"/>
  <c r="E39" i="7"/>
  <c r="U39" i="7" s="1"/>
  <c r="S38" i="7"/>
  <c r="R38" i="7"/>
  <c r="Q38" i="7"/>
  <c r="P38" i="7"/>
  <c r="E38" i="7"/>
  <c r="T38" i="7" s="1"/>
  <c r="S37" i="7"/>
  <c r="R37" i="7"/>
  <c r="Q37" i="7"/>
  <c r="P37" i="7"/>
  <c r="E37" i="7"/>
  <c r="T37" i="7" s="1"/>
  <c r="U36" i="7"/>
  <c r="T36" i="7"/>
  <c r="S36" i="7"/>
  <c r="R36" i="7"/>
  <c r="Q36" i="7"/>
  <c r="P36" i="7"/>
  <c r="E36" i="7"/>
  <c r="S35" i="7"/>
  <c r="R35" i="7"/>
  <c r="Q35" i="7"/>
  <c r="P35" i="7"/>
  <c r="E35" i="7"/>
  <c r="W33" i="7"/>
  <c r="V33" i="7"/>
  <c r="O33" i="7"/>
  <c r="N33" i="7"/>
  <c r="M33" i="7"/>
  <c r="L33" i="7"/>
  <c r="K33" i="7"/>
  <c r="J33" i="7"/>
  <c r="I33" i="7"/>
  <c r="H33" i="7"/>
  <c r="G33" i="7"/>
  <c r="F33" i="7"/>
  <c r="C33" i="7"/>
  <c r="B33" i="7"/>
  <c r="E33" i="7" s="1"/>
  <c r="S32" i="7"/>
  <c r="R32" i="7"/>
  <c r="Q32" i="7"/>
  <c r="P32" i="7"/>
  <c r="E32" i="7"/>
  <c r="W30" i="7"/>
  <c r="V30" i="7"/>
  <c r="O30" i="7"/>
  <c r="N30" i="7"/>
  <c r="M30" i="7"/>
  <c r="L30" i="7"/>
  <c r="K30" i="7"/>
  <c r="J30" i="7"/>
  <c r="I30" i="7"/>
  <c r="H30" i="7"/>
  <c r="R30" i="7" s="1"/>
  <c r="G30" i="7"/>
  <c r="F30" i="7"/>
  <c r="C30" i="7"/>
  <c r="E30" i="7" s="1"/>
  <c r="B30" i="7"/>
  <c r="S29" i="7"/>
  <c r="R29" i="7"/>
  <c r="Q29" i="7"/>
  <c r="P29" i="7"/>
  <c r="E29" i="7"/>
  <c r="U29" i="7" s="1"/>
  <c r="S28" i="7"/>
  <c r="R28" i="7"/>
  <c r="Q28" i="7"/>
  <c r="P28" i="7"/>
  <c r="E28" i="7"/>
  <c r="T28" i="7" s="1"/>
  <c r="U27" i="7"/>
  <c r="S27" i="7"/>
  <c r="R27" i="7"/>
  <c r="Q27" i="7"/>
  <c r="P27" i="7"/>
  <c r="E27" i="7"/>
  <c r="T27" i="7" s="1"/>
  <c r="S26" i="7"/>
  <c r="R26" i="7"/>
  <c r="Q26" i="7"/>
  <c r="P26" i="7"/>
  <c r="E26" i="7"/>
  <c r="W24" i="7"/>
  <c r="V24" i="7"/>
  <c r="O24" i="7"/>
  <c r="N24" i="7"/>
  <c r="M24" i="7"/>
  <c r="L24" i="7"/>
  <c r="K24" i="7"/>
  <c r="J24" i="7"/>
  <c r="I24" i="7"/>
  <c r="S24" i="7" s="1"/>
  <c r="H24" i="7"/>
  <c r="G24" i="7"/>
  <c r="F24" i="7"/>
  <c r="C24" i="7"/>
  <c r="B24" i="7"/>
  <c r="E24" i="7" s="1"/>
  <c r="S23" i="7"/>
  <c r="R23" i="7"/>
  <c r="Q23" i="7"/>
  <c r="P23" i="7"/>
  <c r="E23" i="7"/>
  <c r="T23" i="7" s="1"/>
  <c r="S22" i="7"/>
  <c r="R22" i="7"/>
  <c r="Q22" i="7"/>
  <c r="P22" i="7"/>
  <c r="E22" i="7"/>
  <c r="T22" i="7" s="1"/>
  <c r="T21" i="7"/>
  <c r="S21" i="7"/>
  <c r="R21" i="7"/>
  <c r="Q21" i="7"/>
  <c r="P21" i="7"/>
  <c r="E21" i="7"/>
  <c r="U21" i="7" s="1"/>
  <c r="S20" i="7"/>
  <c r="R20" i="7"/>
  <c r="Q20" i="7"/>
  <c r="P20" i="7"/>
  <c r="E20" i="7"/>
  <c r="U20" i="7" s="1"/>
  <c r="S19" i="7"/>
  <c r="R19" i="7"/>
  <c r="Q19" i="7"/>
  <c r="P19" i="7"/>
  <c r="E19" i="7"/>
  <c r="T19" i="7" s="1"/>
  <c r="U18" i="7"/>
  <c r="S18" i="7"/>
  <c r="R18" i="7"/>
  <c r="Q18" i="7"/>
  <c r="P18" i="7"/>
  <c r="E18" i="7"/>
  <c r="T18" i="7" s="1"/>
  <c r="W16" i="7"/>
  <c r="V16" i="7"/>
  <c r="O16" i="7"/>
  <c r="N16" i="7"/>
  <c r="M16" i="7"/>
  <c r="L16" i="7"/>
  <c r="K16" i="7"/>
  <c r="J16" i="7"/>
  <c r="I16" i="7"/>
  <c r="H16" i="7"/>
  <c r="R16" i="7" s="1"/>
  <c r="G16" i="7"/>
  <c r="F16" i="7"/>
  <c r="C16" i="7"/>
  <c r="E16" i="7" s="1"/>
  <c r="B16" i="7"/>
  <c r="S15" i="7"/>
  <c r="R15" i="7"/>
  <c r="Q15" i="7"/>
  <c r="P15" i="7"/>
  <c r="E15" i="7"/>
  <c r="U15" i="7" s="1"/>
  <c r="S14" i="7"/>
  <c r="R14" i="7"/>
  <c r="Q14" i="7"/>
  <c r="P14" i="7"/>
  <c r="E14" i="7"/>
  <c r="T14" i="7" s="1"/>
  <c r="S13" i="7"/>
  <c r="R13" i="7"/>
  <c r="Q13" i="7"/>
  <c r="P13" i="7"/>
  <c r="E13" i="7"/>
  <c r="T12" i="7"/>
  <c r="S12" i="7"/>
  <c r="R12" i="7"/>
  <c r="Q12" i="7"/>
  <c r="P12" i="7"/>
  <c r="E12" i="7"/>
  <c r="U12" i="7" s="1"/>
  <c r="S11" i="7"/>
  <c r="R11" i="7"/>
  <c r="Q11" i="7"/>
  <c r="P11" i="7"/>
  <c r="E11" i="7"/>
  <c r="U11" i="7" s="1"/>
  <c r="S10" i="7"/>
  <c r="R10" i="7"/>
  <c r="Q10" i="7"/>
  <c r="P10" i="7"/>
  <c r="E10" i="7"/>
  <c r="T10" i="7" s="1"/>
  <c r="U9" i="7"/>
  <c r="S9" i="7"/>
  <c r="R9" i="7"/>
  <c r="Q9" i="7"/>
  <c r="P9" i="7"/>
  <c r="E9" i="7"/>
  <c r="T9" i="7" s="1"/>
  <c r="T93" i="6"/>
  <c r="S93" i="6"/>
  <c r="R93" i="6"/>
  <c r="Q93" i="6"/>
  <c r="P93" i="6"/>
  <c r="E93" i="6"/>
  <c r="U93" i="6" s="1"/>
  <c r="S92" i="6"/>
  <c r="R92" i="6"/>
  <c r="Q92" i="6"/>
  <c r="P92" i="6"/>
  <c r="E92" i="6"/>
  <c r="U92" i="6" s="1"/>
  <c r="S91" i="6"/>
  <c r="R91" i="6"/>
  <c r="Q91" i="6"/>
  <c r="P91" i="6"/>
  <c r="E91" i="6"/>
  <c r="T91" i="6" s="1"/>
  <c r="U90" i="6"/>
  <c r="S90" i="6"/>
  <c r="R90" i="6"/>
  <c r="Q90" i="6"/>
  <c r="P90" i="6"/>
  <c r="E90" i="6"/>
  <c r="T90" i="6" s="1"/>
  <c r="T89" i="6"/>
  <c r="S89" i="6"/>
  <c r="R89" i="6"/>
  <c r="Q89" i="6"/>
  <c r="P89" i="6"/>
  <c r="E89" i="6"/>
  <c r="U89" i="6" s="1"/>
  <c r="S88" i="6"/>
  <c r="R88" i="6"/>
  <c r="Q88" i="6"/>
  <c r="P88" i="6"/>
  <c r="E88" i="6"/>
  <c r="U88" i="6" s="1"/>
  <c r="U87" i="6"/>
  <c r="S87" i="6"/>
  <c r="R87" i="6"/>
  <c r="Q87" i="6"/>
  <c r="P87" i="6"/>
  <c r="E87" i="6"/>
  <c r="T87" i="6" s="1"/>
  <c r="T86" i="6"/>
  <c r="S86" i="6"/>
  <c r="R86" i="6"/>
  <c r="Q86" i="6"/>
  <c r="P86" i="6"/>
  <c r="E86" i="6"/>
  <c r="U86" i="6" s="1"/>
  <c r="W72" i="6"/>
  <c r="V72" i="6"/>
  <c r="O72" i="6"/>
  <c r="N72" i="6"/>
  <c r="M72" i="6"/>
  <c r="L72" i="6"/>
  <c r="K72" i="6"/>
  <c r="J72" i="6"/>
  <c r="I72" i="6"/>
  <c r="H72" i="6"/>
  <c r="R72" i="6" s="1"/>
  <c r="G72" i="6"/>
  <c r="F72" i="6"/>
  <c r="C72" i="6"/>
  <c r="B72" i="6"/>
  <c r="W71" i="6"/>
  <c r="V71" i="6"/>
  <c r="S71" i="6"/>
  <c r="O71" i="6"/>
  <c r="N71" i="6"/>
  <c r="M71" i="6"/>
  <c r="L71" i="6"/>
  <c r="K71" i="6"/>
  <c r="J71" i="6"/>
  <c r="I71" i="6"/>
  <c r="H71" i="6"/>
  <c r="G71" i="6"/>
  <c r="F71" i="6"/>
  <c r="C71" i="6"/>
  <c r="B71" i="6"/>
  <c r="E71" i="6" s="1"/>
  <c r="W70" i="6"/>
  <c r="V70" i="6"/>
  <c r="O70" i="6"/>
  <c r="N70" i="6"/>
  <c r="M70" i="6"/>
  <c r="L70" i="6"/>
  <c r="K70" i="6"/>
  <c r="J70" i="6"/>
  <c r="R70" i="6" s="1"/>
  <c r="I70" i="6"/>
  <c r="S70" i="6" s="1"/>
  <c r="H70" i="6"/>
  <c r="G70" i="6"/>
  <c r="F70" i="6"/>
  <c r="C70" i="6"/>
  <c r="B70" i="6"/>
  <c r="E70" i="6" s="1"/>
  <c r="S69" i="6"/>
  <c r="R69" i="6"/>
  <c r="Q69" i="6"/>
  <c r="U69" i="6" s="1"/>
  <c r="P69" i="6"/>
  <c r="E69" i="6"/>
  <c r="W67" i="6"/>
  <c r="V67" i="6"/>
  <c r="O67" i="6"/>
  <c r="N67" i="6"/>
  <c r="M67" i="6"/>
  <c r="L67" i="6"/>
  <c r="K67" i="6"/>
  <c r="J67" i="6"/>
  <c r="I67" i="6"/>
  <c r="H67" i="6"/>
  <c r="G67" i="6"/>
  <c r="F67" i="6"/>
  <c r="C67" i="6"/>
  <c r="B67" i="6"/>
  <c r="W66" i="6"/>
  <c r="V66" i="6"/>
  <c r="O66" i="6"/>
  <c r="N66" i="6"/>
  <c r="M66" i="6"/>
  <c r="L66" i="6"/>
  <c r="K66" i="6"/>
  <c r="J66" i="6"/>
  <c r="I66" i="6"/>
  <c r="H66" i="6"/>
  <c r="G66" i="6"/>
  <c r="F66" i="6"/>
  <c r="C66" i="6"/>
  <c r="B66" i="6"/>
  <c r="E66" i="6" s="1"/>
  <c r="S65" i="6"/>
  <c r="R65" i="6"/>
  <c r="Q65" i="6"/>
  <c r="P65" i="6"/>
  <c r="E65" i="6"/>
  <c r="S64" i="6"/>
  <c r="R64" i="6"/>
  <c r="Q64" i="6"/>
  <c r="P64" i="6"/>
  <c r="E64" i="6"/>
  <c r="T63" i="6"/>
  <c r="S63" i="6"/>
  <c r="R63" i="6"/>
  <c r="Q63" i="6"/>
  <c r="P63" i="6"/>
  <c r="E63" i="6"/>
  <c r="U63" i="6" s="1"/>
  <c r="S62" i="6"/>
  <c r="R62" i="6"/>
  <c r="Q62" i="6"/>
  <c r="P62" i="6"/>
  <c r="E62" i="6"/>
  <c r="U62" i="6" s="1"/>
  <c r="S61" i="6"/>
  <c r="R61" i="6"/>
  <c r="Q61" i="6"/>
  <c r="P61" i="6"/>
  <c r="E61" i="6"/>
  <c r="U61" i="6" s="1"/>
  <c r="V59" i="6"/>
  <c r="O59" i="6"/>
  <c r="N59" i="6"/>
  <c r="M59" i="6"/>
  <c r="L59" i="6"/>
  <c r="K59" i="6"/>
  <c r="J59" i="6"/>
  <c r="I59" i="6"/>
  <c r="H59" i="6"/>
  <c r="R59" i="6" s="1"/>
  <c r="G59" i="6"/>
  <c r="F59" i="6"/>
  <c r="C59" i="6"/>
  <c r="B59" i="6"/>
  <c r="S58" i="6"/>
  <c r="R58" i="6"/>
  <c r="Q58" i="6"/>
  <c r="P58" i="6"/>
  <c r="E58" i="6"/>
  <c r="U58" i="6" s="1"/>
  <c r="S57" i="6"/>
  <c r="R57" i="6"/>
  <c r="Q57" i="6"/>
  <c r="P57" i="6"/>
  <c r="E57" i="6"/>
  <c r="T57" i="6" s="1"/>
  <c r="S56" i="6"/>
  <c r="R56" i="6"/>
  <c r="Q56" i="6"/>
  <c r="P56" i="6"/>
  <c r="E56" i="6"/>
  <c r="T56" i="6" s="1"/>
  <c r="T55" i="6"/>
  <c r="S55" i="6"/>
  <c r="R55" i="6"/>
  <c r="Q55" i="6"/>
  <c r="P55" i="6"/>
  <c r="E55" i="6"/>
  <c r="U55" i="6" s="1"/>
  <c r="W53" i="6"/>
  <c r="V53" i="6"/>
  <c r="O53" i="6"/>
  <c r="N53" i="6"/>
  <c r="M53" i="6"/>
  <c r="L53" i="6"/>
  <c r="K53" i="6"/>
  <c r="J53" i="6"/>
  <c r="I53" i="6"/>
  <c r="H53" i="6"/>
  <c r="P53" i="6" s="1"/>
  <c r="G53" i="6"/>
  <c r="F53" i="6"/>
  <c r="C53" i="6"/>
  <c r="B53" i="6"/>
  <c r="E53" i="6" s="1"/>
  <c r="S52" i="6"/>
  <c r="R52" i="6"/>
  <c r="Q52" i="6"/>
  <c r="P52" i="6"/>
  <c r="E52" i="6"/>
  <c r="S51" i="6"/>
  <c r="R51" i="6"/>
  <c r="Q51" i="6"/>
  <c r="U51" i="6" s="1"/>
  <c r="P51" i="6"/>
  <c r="T51" i="6" s="1"/>
  <c r="E51" i="6"/>
  <c r="T50" i="6"/>
  <c r="S50" i="6"/>
  <c r="R50" i="6"/>
  <c r="Q50" i="6"/>
  <c r="P50" i="6"/>
  <c r="E50" i="6"/>
  <c r="U50" i="6" s="1"/>
  <c r="S49" i="6"/>
  <c r="R49" i="6"/>
  <c r="Q49" i="6"/>
  <c r="P49" i="6"/>
  <c r="E49" i="6"/>
  <c r="U49" i="6" s="1"/>
  <c r="S48" i="6"/>
  <c r="R48" i="6"/>
  <c r="Q48" i="6"/>
  <c r="P48" i="6"/>
  <c r="E48" i="6"/>
  <c r="U47" i="6"/>
  <c r="S47" i="6"/>
  <c r="R47" i="6"/>
  <c r="Q47" i="6"/>
  <c r="P47" i="6"/>
  <c r="E47" i="6"/>
  <c r="T47" i="6" s="1"/>
  <c r="S46" i="6"/>
  <c r="R46" i="6"/>
  <c r="Q46" i="6"/>
  <c r="P46" i="6"/>
  <c r="E46" i="6"/>
  <c r="U46" i="6" s="1"/>
  <c r="S45" i="6"/>
  <c r="R45" i="6"/>
  <c r="Q45" i="6"/>
  <c r="P45" i="6"/>
  <c r="E45" i="6"/>
  <c r="U45" i="6" s="1"/>
  <c r="S44" i="6"/>
  <c r="R44" i="6"/>
  <c r="Q44" i="6"/>
  <c r="U44" i="6" s="1"/>
  <c r="P44" i="6"/>
  <c r="E44" i="6"/>
  <c r="T44" i="6" s="1"/>
  <c r="T43" i="6"/>
  <c r="S43" i="6"/>
  <c r="R43" i="6"/>
  <c r="Q43" i="6"/>
  <c r="P43" i="6"/>
  <c r="E43" i="6"/>
  <c r="U43" i="6" s="1"/>
  <c r="T42" i="6"/>
  <c r="S42" i="6"/>
  <c r="R42" i="6"/>
  <c r="Q42" i="6"/>
  <c r="P42" i="6"/>
  <c r="E42" i="6"/>
  <c r="U42" i="6" s="1"/>
  <c r="W40" i="6"/>
  <c r="V40" i="6"/>
  <c r="O40" i="6"/>
  <c r="N40" i="6"/>
  <c r="M40" i="6"/>
  <c r="L40" i="6"/>
  <c r="K40" i="6"/>
  <c r="J40" i="6"/>
  <c r="R40" i="6" s="1"/>
  <c r="I40" i="6"/>
  <c r="S40" i="6" s="1"/>
  <c r="H40" i="6"/>
  <c r="G40" i="6"/>
  <c r="F40" i="6"/>
  <c r="C40" i="6"/>
  <c r="B40" i="6"/>
  <c r="E40" i="6" s="1"/>
  <c r="S39" i="6"/>
  <c r="R39" i="6"/>
  <c r="Q39" i="6"/>
  <c r="P39" i="6"/>
  <c r="E39" i="6"/>
  <c r="U38" i="6"/>
  <c r="T38" i="6"/>
  <c r="S38" i="6"/>
  <c r="R38" i="6"/>
  <c r="Q38" i="6"/>
  <c r="P38" i="6"/>
  <c r="E38" i="6"/>
  <c r="T37" i="6"/>
  <c r="S37" i="6"/>
  <c r="R37" i="6"/>
  <c r="Q37" i="6"/>
  <c r="P37" i="6"/>
  <c r="E37" i="6"/>
  <c r="U37" i="6" s="1"/>
  <c r="S36" i="6"/>
  <c r="R36" i="6"/>
  <c r="Q36" i="6"/>
  <c r="P36" i="6"/>
  <c r="E36" i="6"/>
  <c r="U36" i="6" s="1"/>
  <c r="S35" i="6"/>
  <c r="R35" i="6"/>
  <c r="Q35" i="6"/>
  <c r="U35" i="6" s="1"/>
  <c r="P35" i="6"/>
  <c r="E35" i="6"/>
  <c r="W33" i="6"/>
  <c r="V33" i="6"/>
  <c r="O33" i="6"/>
  <c r="N33" i="6"/>
  <c r="M33" i="6"/>
  <c r="L33" i="6"/>
  <c r="K33" i="6"/>
  <c r="J33" i="6"/>
  <c r="I33" i="6"/>
  <c r="S33" i="6" s="1"/>
  <c r="H33" i="6"/>
  <c r="R33" i="6" s="1"/>
  <c r="G33" i="6"/>
  <c r="F33" i="6"/>
  <c r="E33" i="6"/>
  <c r="C33" i="6"/>
  <c r="B33" i="6"/>
  <c r="S32" i="6"/>
  <c r="R32" i="6"/>
  <c r="Q32" i="6"/>
  <c r="P32" i="6"/>
  <c r="T32" i="6" s="1"/>
  <c r="E32" i="6"/>
  <c r="W30" i="6"/>
  <c r="V30" i="6"/>
  <c r="O30" i="6"/>
  <c r="N30" i="6"/>
  <c r="M30" i="6"/>
  <c r="L30" i="6"/>
  <c r="K30" i="6"/>
  <c r="J30" i="6"/>
  <c r="I30" i="6"/>
  <c r="H30" i="6"/>
  <c r="G30" i="6"/>
  <c r="F30" i="6"/>
  <c r="C30" i="6"/>
  <c r="B30" i="6"/>
  <c r="S29" i="6"/>
  <c r="R29" i="6"/>
  <c r="Q29" i="6"/>
  <c r="P29" i="6"/>
  <c r="E29" i="6"/>
  <c r="U28" i="6"/>
  <c r="S28" i="6"/>
  <c r="R28" i="6"/>
  <c r="Q28" i="6"/>
  <c r="P28" i="6"/>
  <c r="E28" i="6"/>
  <c r="T28" i="6" s="1"/>
  <c r="T27" i="6"/>
  <c r="S27" i="6"/>
  <c r="R27" i="6"/>
  <c r="Q27" i="6"/>
  <c r="P27" i="6"/>
  <c r="E27" i="6"/>
  <c r="U27" i="6" s="1"/>
  <c r="S26" i="6"/>
  <c r="R26" i="6"/>
  <c r="Q26" i="6"/>
  <c r="P26" i="6"/>
  <c r="E26" i="6"/>
  <c r="U26" i="6" s="1"/>
  <c r="W24" i="6"/>
  <c r="V24" i="6"/>
  <c r="O24" i="6"/>
  <c r="N24" i="6"/>
  <c r="M24" i="6"/>
  <c r="L24" i="6"/>
  <c r="K24" i="6"/>
  <c r="J24" i="6"/>
  <c r="I24" i="6"/>
  <c r="S24" i="6" s="1"/>
  <c r="H24" i="6"/>
  <c r="G24" i="6"/>
  <c r="F24" i="6"/>
  <c r="C24" i="6"/>
  <c r="E24" i="6" s="1"/>
  <c r="B24" i="6"/>
  <c r="S23" i="6"/>
  <c r="R23" i="6"/>
  <c r="Q23" i="6"/>
  <c r="P23" i="6"/>
  <c r="E23" i="6"/>
  <c r="S22" i="6"/>
  <c r="R22" i="6"/>
  <c r="Q22" i="6"/>
  <c r="P22" i="6"/>
  <c r="E22" i="6"/>
  <c r="S21" i="6"/>
  <c r="R21" i="6"/>
  <c r="Q21" i="6"/>
  <c r="P21" i="6"/>
  <c r="E21" i="6"/>
  <c r="U21" i="6" s="1"/>
  <c r="S20" i="6"/>
  <c r="R20" i="6"/>
  <c r="Q20" i="6"/>
  <c r="P20" i="6"/>
  <c r="E20" i="6"/>
  <c r="U20" i="6" s="1"/>
  <c r="U19" i="6"/>
  <c r="T19" i="6"/>
  <c r="S19" i="6"/>
  <c r="R19" i="6"/>
  <c r="Q19" i="6"/>
  <c r="P19" i="6"/>
  <c r="E19" i="6"/>
  <c r="S18" i="6"/>
  <c r="R18" i="6"/>
  <c r="Q18" i="6"/>
  <c r="P18" i="6"/>
  <c r="E18" i="6"/>
  <c r="W16" i="6"/>
  <c r="V16" i="6"/>
  <c r="S16" i="6"/>
  <c r="O16" i="6"/>
  <c r="N16" i="6"/>
  <c r="M16" i="6"/>
  <c r="L16" i="6"/>
  <c r="K16" i="6"/>
  <c r="J16" i="6"/>
  <c r="R16" i="6" s="1"/>
  <c r="I16" i="6"/>
  <c r="H16" i="6"/>
  <c r="G16" i="6"/>
  <c r="F16" i="6"/>
  <c r="C16" i="6"/>
  <c r="B16" i="6"/>
  <c r="E16" i="6" s="1"/>
  <c r="U15" i="6"/>
  <c r="T15" i="6"/>
  <c r="S15" i="6"/>
  <c r="R15" i="6"/>
  <c r="Q15" i="6"/>
  <c r="P15" i="6"/>
  <c r="E15" i="6"/>
  <c r="S14" i="6"/>
  <c r="R14" i="6"/>
  <c r="Q14" i="6"/>
  <c r="U14" i="6" s="1"/>
  <c r="P14" i="6"/>
  <c r="E14" i="6"/>
  <c r="S13" i="6"/>
  <c r="R13" i="6"/>
  <c r="Q13" i="6"/>
  <c r="P13" i="6"/>
  <c r="T13" i="6" s="1"/>
  <c r="E13" i="6"/>
  <c r="U13" i="6" s="1"/>
  <c r="S12" i="6"/>
  <c r="R12" i="6"/>
  <c r="Q12" i="6"/>
  <c r="P12" i="6"/>
  <c r="E12" i="6"/>
  <c r="U12" i="6" s="1"/>
  <c r="T11" i="6"/>
  <c r="S11" i="6"/>
  <c r="R11" i="6"/>
  <c r="Q11" i="6"/>
  <c r="P11" i="6"/>
  <c r="E11" i="6"/>
  <c r="U11" i="6" s="1"/>
  <c r="S10" i="6"/>
  <c r="R10" i="6"/>
  <c r="Q10" i="6"/>
  <c r="U10" i="6" s="1"/>
  <c r="P10" i="6"/>
  <c r="T10" i="6" s="1"/>
  <c r="E10" i="6"/>
  <c r="S9" i="6"/>
  <c r="R9" i="6"/>
  <c r="Q9" i="6"/>
  <c r="P9" i="6"/>
  <c r="E9" i="6"/>
  <c r="T9" i="6" s="1"/>
  <c r="S93" i="5"/>
  <c r="R93" i="5"/>
  <c r="Q93" i="5"/>
  <c r="P93" i="5"/>
  <c r="E93" i="5"/>
  <c r="U93" i="5" s="1"/>
  <c r="S92" i="5"/>
  <c r="R92" i="5"/>
  <c r="Q92" i="5"/>
  <c r="P92" i="5"/>
  <c r="E92" i="5"/>
  <c r="U92" i="5" s="1"/>
  <c r="U91" i="5"/>
  <c r="T91" i="5"/>
  <c r="S91" i="5"/>
  <c r="R91" i="5"/>
  <c r="Q91" i="5"/>
  <c r="P91" i="5"/>
  <c r="E91" i="5"/>
  <c r="S90" i="5"/>
  <c r="R90" i="5"/>
  <c r="Q90" i="5"/>
  <c r="P90" i="5"/>
  <c r="E90" i="5"/>
  <c r="S89" i="5"/>
  <c r="R89" i="5"/>
  <c r="Q89" i="5"/>
  <c r="P89" i="5"/>
  <c r="E89" i="5"/>
  <c r="U89" i="5" s="1"/>
  <c r="T88" i="5"/>
  <c r="S88" i="5"/>
  <c r="R88" i="5"/>
  <c r="Q88" i="5"/>
  <c r="P88" i="5"/>
  <c r="E88" i="5"/>
  <c r="U88" i="5" s="1"/>
  <c r="S87" i="5"/>
  <c r="R87" i="5"/>
  <c r="Q87" i="5"/>
  <c r="P87" i="5"/>
  <c r="E87" i="5"/>
  <c r="U87" i="5" s="1"/>
  <c r="S86" i="5"/>
  <c r="R86" i="5"/>
  <c r="Q86" i="5"/>
  <c r="P86" i="5"/>
  <c r="E86" i="5"/>
  <c r="W72" i="5"/>
  <c r="V72" i="5"/>
  <c r="O72" i="5"/>
  <c r="N72" i="5"/>
  <c r="M72" i="5"/>
  <c r="L72" i="5"/>
  <c r="K72" i="5"/>
  <c r="J72" i="5"/>
  <c r="I72" i="5"/>
  <c r="H72" i="5"/>
  <c r="G72" i="5"/>
  <c r="F72" i="5"/>
  <c r="C72" i="5"/>
  <c r="B72" i="5"/>
  <c r="W71" i="5"/>
  <c r="V71" i="5"/>
  <c r="O71" i="5"/>
  <c r="N71" i="5"/>
  <c r="M71" i="5"/>
  <c r="L71" i="5"/>
  <c r="K71" i="5"/>
  <c r="J71" i="5"/>
  <c r="R71" i="5" s="1"/>
  <c r="I71" i="5"/>
  <c r="S71" i="5" s="1"/>
  <c r="H71" i="5"/>
  <c r="G71" i="5"/>
  <c r="F71" i="5"/>
  <c r="E71" i="5"/>
  <c r="C71" i="5"/>
  <c r="B71" i="5"/>
  <c r="W70" i="5"/>
  <c r="V70" i="5"/>
  <c r="O70" i="5"/>
  <c r="N70" i="5"/>
  <c r="M70" i="5"/>
  <c r="L70" i="5"/>
  <c r="K70" i="5"/>
  <c r="J70" i="5"/>
  <c r="I70" i="5"/>
  <c r="S70" i="5" s="1"/>
  <c r="H70" i="5"/>
  <c r="R70" i="5" s="1"/>
  <c r="G70" i="5"/>
  <c r="F70" i="5"/>
  <c r="E70" i="5"/>
  <c r="C70" i="5"/>
  <c r="B70" i="5"/>
  <c r="S69" i="5"/>
  <c r="R69" i="5"/>
  <c r="Q69" i="5"/>
  <c r="P69" i="5"/>
  <c r="T69" i="5" s="1"/>
  <c r="E69" i="5"/>
  <c r="W67" i="5"/>
  <c r="V67" i="5"/>
  <c r="O67" i="5"/>
  <c r="N67" i="5"/>
  <c r="M67" i="5"/>
  <c r="L67" i="5"/>
  <c r="K67" i="5"/>
  <c r="J67" i="5"/>
  <c r="I67" i="5"/>
  <c r="H67" i="5"/>
  <c r="G67" i="5"/>
  <c r="F67" i="5"/>
  <c r="C67" i="5"/>
  <c r="B67" i="5"/>
  <c r="W66" i="5"/>
  <c r="V66" i="5"/>
  <c r="O66" i="5"/>
  <c r="N66" i="5"/>
  <c r="M66" i="5"/>
  <c r="L66" i="5"/>
  <c r="K66" i="5"/>
  <c r="J66" i="5"/>
  <c r="I66" i="5"/>
  <c r="S66" i="5" s="1"/>
  <c r="H66" i="5"/>
  <c r="G66" i="5"/>
  <c r="F66" i="5"/>
  <c r="C66" i="5"/>
  <c r="B66" i="5"/>
  <c r="E66" i="5" s="1"/>
  <c r="U65" i="5"/>
  <c r="S65" i="5"/>
  <c r="R65" i="5"/>
  <c r="Q65" i="5"/>
  <c r="P65" i="5"/>
  <c r="E65" i="5"/>
  <c r="T65" i="5" s="1"/>
  <c r="T64" i="5"/>
  <c r="S64" i="5"/>
  <c r="R64" i="5"/>
  <c r="Q64" i="5"/>
  <c r="P64" i="5"/>
  <c r="E64" i="5"/>
  <c r="U64" i="5" s="1"/>
  <c r="S63" i="5"/>
  <c r="R63" i="5"/>
  <c r="Q63" i="5"/>
  <c r="P63" i="5"/>
  <c r="E63" i="5"/>
  <c r="U63" i="5" s="1"/>
  <c r="S62" i="5"/>
  <c r="R62" i="5"/>
  <c r="Q62" i="5"/>
  <c r="P62" i="5"/>
  <c r="E62" i="5"/>
  <c r="S61" i="5"/>
  <c r="R61" i="5"/>
  <c r="Q61" i="5"/>
  <c r="P61" i="5"/>
  <c r="E61" i="5"/>
  <c r="T61" i="5" s="1"/>
  <c r="V59" i="5"/>
  <c r="O59" i="5"/>
  <c r="N59" i="5"/>
  <c r="M59" i="5"/>
  <c r="L59" i="5"/>
  <c r="K59" i="5"/>
  <c r="J59" i="5"/>
  <c r="I59" i="5"/>
  <c r="H59" i="5"/>
  <c r="P59" i="5" s="1"/>
  <c r="G59" i="5"/>
  <c r="F59" i="5"/>
  <c r="C59" i="5"/>
  <c r="B59" i="5"/>
  <c r="S58" i="5"/>
  <c r="R58" i="5"/>
  <c r="Q58" i="5"/>
  <c r="P58" i="5"/>
  <c r="E58" i="5"/>
  <c r="T58" i="5" s="1"/>
  <c r="S57" i="5"/>
  <c r="R57" i="5"/>
  <c r="Q57" i="5"/>
  <c r="P57" i="5"/>
  <c r="E57" i="5"/>
  <c r="T56" i="5"/>
  <c r="S56" i="5"/>
  <c r="R56" i="5"/>
  <c r="Q56" i="5"/>
  <c r="P56" i="5"/>
  <c r="E56" i="5"/>
  <c r="U56" i="5" s="1"/>
  <c r="S55" i="5"/>
  <c r="R55" i="5"/>
  <c r="Q55" i="5"/>
  <c r="P55" i="5"/>
  <c r="E55" i="5"/>
  <c r="W53" i="5"/>
  <c r="V53" i="5"/>
  <c r="O53" i="5"/>
  <c r="N53" i="5"/>
  <c r="M53" i="5"/>
  <c r="L53" i="5"/>
  <c r="K53" i="5"/>
  <c r="J53" i="5"/>
  <c r="I53" i="5"/>
  <c r="H53" i="5"/>
  <c r="R53" i="5" s="1"/>
  <c r="G53" i="5"/>
  <c r="F53" i="5"/>
  <c r="C53" i="5"/>
  <c r="B53" i="5"/>
  <c r="E53" i="5" s="1"/>
  <c r="S52" i="5"/>
  <c r="R52" i="5"/>
  <c r="Q52" i="5"/>
  <c r="U52" i="5" s="1"/>
  <c r="P52" i="5"/>
  <c r="T52" i="5" s="1"/>
  <c r="E52" i="5"/>
  <c r="T51" i="5"/>
  <c r="S51" i="5"/>
  <c r="R51" i="5"/>
  <c r="Q51" i="5"/>
  <c r="P51" i="5"/>
  <c r="E51" i="5"/>
  <c r="U51" i="5" s="1"/>
  <c r="S50" i="5"/>
  <c r="R50" i="5"/>
  <c r="Q50" i="5"/>
  <c r="P50" i="5"/>
  <c r="E50" i="5"/>
  <c r="S49" i="5"/>
  <c r="R49" i="5"/>
  <c r="Q49" i="5"/>
  <c r="P49" i="5"/>
  <c r="E49" i="5"/>
  <c r="U48" i="5"/>
  <c r="T48" i="5"/>
  <c r="S48" i="5"/>
  <c r="R48" i="5"/>
  <c r="Q48" i="5"/>
  <c r="P48" i="5"/>
  <c r="E48" i="5"/>
  <c r="S47" i="5"/>
  <c r="R47" i="5"/>
  <c r="Q47" i="5"/>
  <c r="P47" i="5"/>
  <c r="E47" i="5"/>
  <c r="U47" i="5" s="1"/>
  <c r="S46" i="5"/>
  <c r="R46" i="5"/>
  <c r="Q46" i="5"/>
  <c r="P46" i="5"/>
  <c r="E46" i="5"/>
  <c r="S45" i="5"/>
  <c r="R45" i="5"/>
  <c r="Q45" i="5"/>
  <c r="P45" i="5"/>
  <c r="E45" i="5"/>
  <c r="T45" i="5" s="1"/>
  <c r="S44" i="5"/>
  <c r="R44" i="5"/>
  <c r="Q44" i="5"/>
  <c r="U44" i="5" s="1"/>
  <c r="P44" i="5"/>
  <c r="T44" i="5" s="1"/>
  <c r="E44" i="5"/>
  <c r="S43" i="5"/>
  <c r="R43" i="5"/>
  <c r="Q43" i="5"/>
  <c r="P43" i="5"/>
  <c r="E43" i="5"/>
  <c r="S42" i="5"/>
  <c r="R42" i="5"/>
  <c r="Q42" i="5"/>
  <c r="P42" i="5"/>
  <c r="E42" i="5"/>
  <c r="W40" i="5"/>
  <c r="V40" i="5"/>
  <c r="O40" i="5"/>
  <c r="N40" i="5"/>
  <c r="M40" i="5"/>
  <c r="L40" i="5"/>
  <c r="K40" i="5"/>
  <c r="J40" i="5"/>
  <c r="I40" i="5"/>
  <c r="H40" i="5"/>
  <c r="G40" i="5"/>
  <c r="F40" i="5"/>
  <c r="C40" i="5"/>
  <c r="B40" i="5"/>
  <c r="E40" i="5" s="1"/>
  <c r="U39" i="5"/>
  <c r="T39" i="5"/>
  <c r="S39" i="5"/>
  <c r="R39" i="5"/>
  <c r="Q39" i="5"/>
  <c r="P39" i="5"/>
  <c r="E39" i="5"/>
  <c r="S38" i="5"/>
  <c r="R38" i="5"/>
  <c r="Q38" i="5"/>
  <c r="U38" i="5" s="1"/>
  <c r="P38" i="5"/>
  <c r="E38" i="5"/>
  <c r="S37" i="5"/>
  <c r="R37" i="5"/>
  <c r="Q37" i="5"/>
  <c r="P37" i="5"/>
  <c r="E37" i="5"/>
  <c r="S36" i="5"/>
  <c r="R36" i="5"/>
  <c r="Q36" i="5"/>
  <c r="P36" i="5"/>
  <c r="E36" i="5"/>
  <c r="S35" i="5"/>
  <c r="R35" i="5"/>
  <c r="Q35" i="5"/>
  <c r="U35" i="5" s="1"/>
  <c r="P35" i="5"/>
  <c r="E35" i="5"/>
  <c r="W33" i="5"/>
  <c r="V33" i="5"/>
  <c r="O33" i="5"/>
  <c r="N33" i="5"/>
  <c r="M33" i="5"/>
  <c r="L33" i="5"/>
  <c r="K33" i="5"/>
  <c r="J33" i="5"/>
  <c r="I33" i="5"/>
  <c r="H33" i="5"/>
  <c r="R33" i="5" s="1"/>
  <c r="G33" i="5"/>
  <c r="F33" i="5"/>
  <c r="E33" i="5"/>
  <c r="C33" i="5"/>
  <c r="B33" i="5"/>
  <c r="S32" i="5"/>
  <c r="R32" i="5"/>
  <c r="Q32" i="5"/>
  <c r="P32" i="5"/>
  <c r="E32" i="5"/>
  <c r="U32" i="5" s="1"/>
  <c r="W30" i="5"/>
  <c r="V30" i="5"/>
  <c r="O30" i="5"/>
  <c r="N30" i="5"/>
  <c r="M30" i="5"/>
  <c r="L30" i="5"/>
  <c r="K30" i="5"/>
  <c r="J30" i="5"/>
  <c r="I30" i="5"/>
  <c r="H30" i="5"/>
  <c r="G30" i="5"/>
  <c r="F30" i="5"/>
  <c r="C30" i="5"/>
  <c r="B30" i="5"/>
  <c r="E30" i="5" s="1"/>
  <c r="U29" i="5"/>
  <c r="T29" i="5"/>
  <c r="S29" i="5"/>
  <c r="R29" i="5"/>
  <c r="Q29" i="5"/>
  <c r="P29" i="5"/>
  <c r="E29" i="5"/>
  <c r="U28" i="5"/>
  <c r="T28" i="5"/>
  <c r="S28" i="5"/>
  <c r="R28" i="5"/>
  <c r="Q28" i="5"/>
  <c r="P28" i="5"/>
  <c r="E28" i="5"/>
  <c r="S27" i="5"/>
  <c r="R27" i="5"/>
  <c r="Q27" i="5"/>
  <c r="P27" i="5"/>
  <c r="E27" i="5"/>
  <c r="U27" i="5" s="1"/>
  <c r="S26" i="5"/>
  <c r="R26" i="5"/>
  <c r="Q26" i="5"/>
  <c r="P26" i="5"/>
  <c r="E26" i="5"/>
  <c r="T26" i="5" s="1"/>
  <c r="W24" i="5"/>
  <c r="V24" i="5"/>
  <c r="O24" i="5"/>
  <c r="N24" i="5"/>
  <c r="M24" i="5"/>
  <c r="L24" i="5"/>
  <c r="K24" i="5"/>
  <c r="J24" i="5"/>
  <c r="I24" i="5"/>
  <c r="S24" i="5" s="1"/>
  <c r="H24" i="5"/>
  <c r="G24" i="5"/>
  <c r="F24" i="5"/>
  <c r="C24" i="5"/>
  <c r="B24" i="5"/>
  <c r="E24" i="5" s="1"/>
  <c r="U23" i="5"/>
  <c r="S23" i="5"/>
  <c r="R23" i="5"/>
  <c r="Q23" i="5"/>
  <c r="P23" i="5"/>
  <c r="E23" i="5"/>
  <c r="T23" i="5" s="1"/>
  <c r="T22" i="5"/>
  <c r="S22" i="5"/>
  <c r="R22" i="5"/>
  <c r="Q22" i="5"/>
  <c r="P22" i="5"/>
  <c r="E22" i="5"/>
  <c r="U22" i="5" s="1"/>
  <c r="S21" i="5"/>
  <c r="R21" i="5"/>
  <c r="Q21" i="5"/>
  <c r="P21" i="5"/>
  <c r="E21" i="5"/>
  <c r="T21" i="5" s="1"/>
  <c r="S20" i="5"/>
  <c r="R20" i="5"/>
  <c r="Q20" i="5"/>
  <c r="P20" i="5"/>
  <c r="E20" i="5"/>
  <c r="S19" i="5"/>
  <c r="R19" i="5"/>
  <c r="Q19" i="5"/>
  <c r="P19" i="5"/>
  <c r="E19" i="5"/>
  <c r="T18" i="5"/>
  <c r="S18" i="5"/>
  <c r="R18" i="5"/>
  <c r="Q18" i="5"/>
  <c r="P18" i="5"/>
  <c r="E18" i="5"/>
  <c r="U18" i="5" s="1"/>
  <c r="W16" i="5"/>
  <c r="V16" i="5"/>
  <c r="O16" i="5"/>
  <c r="N16" i="5"/>
  <c r="M16" i="5"/>
  <c r="L16" i="5"/>
  <c r="K16" i="5"/>
  <c r="J16" i="5"/>
  <c r="I16" i="5"/>
  <c r="Q16" i="5" s="1"/>
  <c r="H16" i="5"/>
  <c r="P16" i="5" s="1"/>
  <c r="G16" i="5"/>
  <c r="F16" i="5"/>
  <c r="C16" i="5"/>
  <c r="B16" i="5"/>
  <c r="S15" i="5"/>
  <c r="R15" i="5"/>
  <c r="Q15" i="5"/>
  <c r="P15" i="5"/>
  <c r="E15" i="5"/>
  <c r="U15" i="5" s="1"/>
  <c r="S14" i="5"/>
  <c r="R14" i="5"/>
  <c r="Q14" i="5"/>
  <c r="P14" i="5"/>
  <c r="E14" i="5"/>
  <c r="T13" i="5"/>
  <c r="S13" i="5"/>
  <c r="R13" i="5"/>
  <c r="Q13" i="5"/>
  <c r="P13" i="5"/>
  <c r="E13" i="5"/>
  <c r="U13" i="5" s="1"/>
  <c r="S12" i="5"/>
  <c r="R12" i="5"/>
  <c r="Q12" i="5"/>
  <c r="P12" i="5"/>
  <c r="E12" i="5"/>
  <c r="T12" i="5" s="1"/>
  <c r="U11" i="5"/>
  <c r="T11" i="5"/>
  <c r="S11" i="5"/>
  <c r="R11" i="5"/>
  <c r="Q11" i="5"/>
  <c r="P11" i="5"/>
  <c r="E11" i="5"/>
  <c r="S10" i="5"/>
  <c r="R10" i="5"/>
  <c r="Q10" i="5"/>
  <c r="P10" i="5"/>
  <c r="E10" i="5"/>
  <c r="T9" i="5"/>
  <c r="S9" i="5"/>
  <c r="R9" i="5"/>
  <c r="Q9" i="5"/>
  <c r="P9" i="5"/>
  <c r="E9" i="5"/>
  <c r="S93" i="4"/>
  <c r="R93" i="4"/>
  <c r="Q93" i="4"/>
  <c r="P93" i="4"/>
  <c r="E93" i="4"/>
  <c r="T93" i="4" s="1"/>
  <c r="S92" i="4"/>
  <c r="R92" i="4"/>
  <c r="Q92" i="4"/>
  <c r="P92" i="4"/>
  <c r="E92" i="4"/>
  <c r="S91" i="4"/>
  <c r="R91" i="4"/>
  <c r="Q91" i="4"/>
  <c r="P91" i="4"/>
  <c r="E91" i="4"/>
  <c r="T90" i="4"/>
  <c r="S90" i="4"/>
  <c r="R90" i="4"/>
  <c r="Q90" i="4"/>
  <c r="P90" i="4"/>
  <c r="E90" i="4"/>
  <c r="U90" i="4" s="1"/>
  <c r="S89" i="4"/>
  <c r="R89" i="4"/>
  <c r="Q89" i="4"/>
  <c r="P89" i="4"/>
  <c r="E89" i="4"/>
  <c r="T89" i="4" s="1"/>
  <c r="U88" i="4"/>
  <c r="T88" i="4"/>
  <c r="S88" i="4"/>
  <c r="R88" i="4"/>
  <c r="Q88" i="4"/>
  <c r="P88" i="4"/>
  <c r="E88" i="4"/>
  <c r="T87" i="4"/>
  <c r="S87" i="4"/>
  <c r="R87" i="4"/>
  <c r="Q87" i="4"/>
  <c r="P87" i="4"/>
  <c r="E87" i="4"/>
  <c r="U87" i="4" s="1"/>
  <c r="S86" i="4"/>
  <c r="R86" i="4"/>
  <c r="Q86" i="4"/>
  <c r="P86" i="4"/>
  <c r="E86" i="4"/>
  <c r="W72" i="4"/>
  <c r="V72" i="4"/>
  <c r="O72" i="4"/>
  <c r="N72" i="4"/>
  <c r="M72" i="4"/>
  <c r="L72" i="4"/>
  <c r="K72" i="4"/>
  <c r="J72" i="4"/>
  <c r="I72" i="4"/>
  <c r="H72" i="4"/>
  <c r="G72" i="4"/>
  <c r="F72" i="4"/>
  <c r="C72" i="4"/>
  <c r="B72" i="4"/>
  <c r="E72" i="4" s="1"/>
  <c r="W71" i="4"/>
  <c r="V71" i="4"/>
  <c r="O71" i="4"/>
  <c r="N71" i="4"/>
  <c r="M71" i="4"/>
  <c r="L71" i="4"/>
  <c r="K71" i="4"/>
  <c r="J71" i="4"/>
  <c r="I71" i="4"/>
  <c r="S71" i="4" s="1"/>
  <c r="H71" i="4"/>
  <c r="G71" i="4"/>
  <c r="F71" i="4"/>
  <c r="C71" i="4"/>
  <c r="B71" i="4"/>
  <c r="E71" i="4" s="1"/>
  <c r="W70" i="4"/>
  <c r="V70" i="4"/>
  <c r="O70" i="4"/>
  <c r="N70" i="4"/>
  <c r="M70" i="4"/>
  <c r="L70" i="4"/>
  <c r="K70" i="4"/>
  <c r="J70" i="4"/>
  <c r="I70" i="4"/>
  <c r="Q70" i="4" s="1"/>
  <c r="H70" i="4"/>
  <c r="R70" i="4" s="1"/>
  <c r="G70" i="4"/>
  <c r="F70" i="4"/>
  <c r="E70" i="4"/>
  <c r="C70" i="4"/>
  <c r="B70" i="4"/>
  <c r="T69" i="4"/>
  <c r="S69" i="4"/>
  <c r="R69" i="4"/>
  <c r="Q69" i="4"/>
  <c r="P69" i="4"/>
  <c r="E69" i="4"/>
  <c r="U69" i="4" s="1"/>
  <c r="W67" i="4"/>
  <c r="V67" i="4"/>
  <c r="O67" i="4"/>
  <c r="N67" i="4"/>
  <c r="M67" i="4"/>
  <c r="L67" i="4"/>
  <c r="K67" i="4"/>
  <c r="J67" i="4"/>
  <c r="I67" i="4"/>
  <c r="H67" i="4"/>
  <c r="G67" i="4"/>
  <c r="F67" i="4"/>
  <c r="C67" i="4"/>
  <c r="B67" i="4"/>
  <c r="W66" i="4"/>
  <c r="V66" i="4"/>
  <c r="O66" i="4"/>
  <c r="N66" i="4"/>
  <c r="M66" i="4"/>
  <c r="L66" i="4"/>
  <c r="K66" i="4"/>
  <c r="J66" i="4"/>
  <c r="R66" i="4" s="1"/>
  <c r="I66" i="4"/>
  <c r="S66" i="4" s="1"/>
  <c r="H66" i="4"/>
  <c r="G66" i="4"/>
  <c r="F66" i="4"/>
  <c r="C66" i="4"/>
  <c r="B66" i="4"/>
  <c r="E66" i="4" s="1"/>
  <c r="S65" i="4"/>
  <c r="R65" i="4"/>
  <c r="Q65" i="4"/>
  <c r="U65" i="4" s="1"/>
  <c r="P65" i="4"/>
  <c r="E65" i="4"/>
  <c r="T64" i="4"/>
  <c r="S64" i="4"/>
  <c r="R64" i="4"/>
  <c r="Q64" i="4"/>
  <c r="P64" i="4"/>
  <c r="E64" i="4"/>
  <c r="U64" i="4" s="1"/>
  <c r="S63" i="4"/>
  <c r="R63" i="4"/>
  <c r="Q63" i="4"/>
  <c r="P63" i="4"/>
  <c r="E63" i="4"/>
  <c r="T63" i="4" s="1"/>
  <c r="U62" i="4"/>
  <c r="S62" i="4"/>
  <c r="R62" i="4"/>
  <c r="Q62" i="4"/>
  <c r="P62" i="4"/>
  <c r="E62" i="4"/>
  <c r="T62" i="4" s="1"/>
  <c r="U61" i="4"/>
  <c r="T61" i="4"/>
  <c r="S61" i="4"/>
  <c r="R61" i="4"/>
  <c r="Q61" i="4"/>
  <c r="P61" i="4"/>
  <c r="E61" i="4"/>
  <c r="V59" i="4"/>
  <c r="O59" i="4"/>
  <c r="N59" i="4"/>
  <c r="M59" i="4"/>
  <c r="L59" i="4"/>
  <c r="K59" i="4"/>
  <c r="J59" i="4"/>
  <c r="I59" i="4"/>
  <c r="H59" i="4"/>
  <c r="G59" i="4"/>
  <c r="F59" i="4"/>
  <c r="C59" i="4"/>
  <c r="B59" i="4"/>
  <c r="E59" i="4" s="1"/>
  <c r="S58" i="4"/>
  <c r="R58" i="4"/>
  <c r="Q58" i="4"/>
  <c r="P58" i="4"/>
  <c r="E58" i="4"/>
  <c r="T58" i="4" s="1"/>
  <c r="T57" i="4"/>
  <c r="S57" i="4"/>
  <c r="R57" i="4"/>
  <c r="Q57" i="4"/>
  <c r="P57" i="4"/>
  <c r="E57" i="4"/>
  <c r="U57" i="4" s="1"/>
  <c r="T56" i="4"/>
  <c r="S56" i="4"/>
  <c r="R56" i="4"/>
  <c r="Q56" i="4"/>
  <c r="P56" i="4"/>
  <c r="E56" i="4"/>
  <c r="U56" i="4" s="1"/>
  <c r="S55" i="4"/>
  <c r="R55" i="4"/>
  <c r="Q55" i="4"/>
  <c r="P55" i="4"/>
  <c r="E55" i="4"/>
  <c r="T55" i="4" s="1"/>
  <c r="W53" i="4"/>
  <c r="V53" i="4"/>
  <c r="O53" i="4"/>
  <c r="N53" i="4"/>
  <c r="M53" i="4"/>
  <c r="L53" i="4"/>
  <c r="K53" i="4"/>
  <c r="J53" i="4"/>
  <c r="I53" i="4"/>
  <c r="S53" i="4" s="1"/>
  <c r="H53" i="4"/>
  <c r="G53" i="4"/>
  <c r="F53" i="4"/>
  <c r="C53" i="4"/>
  <c r="B53" i="4"/>
  <c r="E53" i="4" s="1"/>
  <c r="U52" i="4"/>
  <c r="T52" i="4"/>
  <c r="S52" i="4"/>
  <c r="R52" i="4"/>
  <c r="Q52" i="4"/>
  <c r="P52" i="4"/>
  <c r="E52" i="4"/>
  <c r="T51" i="4"/>
  <c r="S51" i="4"/>
  <c r="R51" i="4"/>
  <c r="Q51" i="4"/>
  <c r="P51" i="4"/>
  <c r="E51" i="4"/>
  <c r="U51" i="4" s="1"/>
  <c r="S50" i="4"/>
  <c r="R50" i="4"/>
  <c r="Q50" i="4"/>
  <c r="P50" i="4"/>
  <c r="E50" i="4"/>
  <c r="T50" i="4" s="1"/>
  <c r="U49" i="4"/>
  <c r="S49" i="4"/>
  <c r="R49" i="4"/>
  <c r="Q49" i="4"/>
  <c r="P49" i="4"/>
  <c r="E49" i="4"/>
  <c r="T49" i="4" s="1"/>
  <c r="U48" i="4"/>
  <c r="T48" i="4"/>
  <c r="S48" i="4"/>
  <c r="R48" i="4"/>
  <c r="Q48" i="4"/>
  <c r="P48" i="4"/>
  <c r="E48" i="4"/>
  <c r="T47" i="4"/>
  <c r="S47" i="4"/>
  <c r="R47" i="4"/>
  <c r="Q47" i="4"/>
  <c r="P47" i="4"/>
  <c r="E47" i="4"/>
  <c r="U47" i="4" s="1"/>
  <c r="S46" i="4"/>
  <c r="R46" i="4"/>
  <c r="Q46" i="4"/>
  <c r="P46" i="4"/>
  <c r="E46" i="4"/>
  <c r="T46" i="4" s="1"/>
  <c r="U45" i="4"/>
  <c r="S45" i="4"/>
  <c r="R45" i="4"/>
  <c r="Q45" i="4"/>
  <c r="P45" i="4"/>
  <c r="E45" i="4"/>
  <c r="T45" i="4" s="1"/>
  <c r="U44" i="4"/>
  <c r="T44" i="4"/>
  <c r="S44" i="4"/>
  <c r="R44" i="4"/>
  <c r="Q44" i="4"/>
  <c r="P44" i="4"/>
  <c r="E44" i="4"/>
  <c r="T43" i="4"/>
  <c r="S43" i="4"/>
  <c r="R43" i="4"/>
  <c r="Q43" i="4"/>
  <c r="P43" i="4"/>
  <c r="E43" i="4"/>
  <c r="S42" i="4"/>
  <c r="R42" i="4"/>
  <c r="Q42" i="4"/>
  <c r="P42" i="4"/>
  <c r="E42" i="4"/>
  <c r="T42" i="4" s="1"/>
  <c r="W40" i="4"/>
  <c r="V40" i="4"/>
  <c r="O40" i="4"/>
  <c r="N40" i="4"/>
  <c r="M40" i="4"/>
  <c r="L40" i="4"/>
  <c r="K40" i="4"/>
  <c r="J40" i="4"/>
  <c r="I40" i="4"/>
  <c r="S40" i="4" s="1"/>
  <c r="H40" i="4"/>
  <c r="G40" i="4"/>
  <c r="F40" i="4"/>
  <c r="C40" i="4"/>
  <c r="B40" i="4"/>
  <c r="E40" i="4" s="1"/>
  <c r="T39" i="4"/>
  <c r="S39" i="4"/>
  <c r="R39" i="4"/>
  <c r="Q39" i="4"/>
  <c r="P39" i="4"/>
  <c r="E39" i="4"/>
  <c r="U39" i="4" s="1"/>
  <c r="S38" i="4"/>
  <c r="R38" i="4"/>
  <c r="Q38" i="4"/>
  <c r="P38" i="4"/>
  <c r="T38" i="4" s="1"/>
  <c r="E38" i="4"/>
  <c r="S37" i="4"/>
  <c r="R37" i="4"/>
  <c r="Q37" i="4"/>
  <c r="P37" i="4"/>
  <c r="E37" i="4"/>
  <c r="T37" i="4" s="1"/>
  <c r="S36" i="4"/>
  <c r="R36" i="4"/>
  <c r="Q36" i="4"/>
  <c r="P36" i="4"/>
  <c r="E36" i="4"/>
  <c r="T36" i="4" s="1"/>
  <c r="U35" i="4"/>
  <c r="T35" i="4"/>
  <c r="S35" i="4"/>
  <c r="R35" i="4"/>
  <c r="Q35" i="4"/>
  <c r="P35" i="4"/>
  <c r="E35" i="4"/>
  <c r="W33" i="4"/>
  <c r="V33" i="4"/>
  <c r="O33" i="4"/>
  <c r="N33" i="4"/>
  <c r="M33" i="4"/>
  <c r="L33" i="4"/>
  <c r="K33" i="4"/>
  <c r="J33" i="4"/>
  <c r="I33" i="4"/>
  <c r="H33" i="4"/>
  <c r="P33" i="4" s="1"/>
  <c r="G33" i="4"/>
  <c r="F33" i="4"/>
  <c r="C33" i="4"/>
  <c r="B33" i="4"/>
  <c r="S32" i="4"/>
  <c r="R32" i="4"/>
  <c r="Q32" i="4"/>
  <c r="P32" i="4"/>
  <c r="E32" i="4"/>
  <c r="T32" i="4" s="1"/>
  <c r="W30" i="4"/>
  <c r="V30" i="4"/>
  <c r="O30" i="4"/>
  <c r="N30" i="4"/>
  <c r="M30" i="4"/>
  <c r="L30" i="4"/>
  <c r="K30" i="4"/>
  <c r="J30" i="4"/>
  <c r="I30" i="4"/>
  <c r="H30" i="4"/>
  <c r="P30" i="4" s="1"/>
  <c r="G30" i="4"/>
  <c r="F30" i="4"/>
  <c r="C30" i="4"/>
  <c r="B30" i="4"/>
  <c r="E30" i="4" s="1"/>
  <c r="U29" i="4"/>
  <c r="T29" i="4"/>
  <c r="S29" i="4"/>
  <c r="R29" i="4"/>
  <c r="Q29" i="4"/>
  <c r="P29" i="4"/>
  <c r="E29" i="4"/>
  <c r="S28" i="4"/>
  <c r="R28" i="4"/>
  <c r="Q28" i="4"/>
  <c r="P28" i="4"/>
  <c r="T28" i="4" s="1"/>
  <c r="E28" i="4"/>
  <c r="S27" i="4"/>
  <c r="R27" i="4"/>
  <c r="Q27" i="4"/>
  <c r="P27" i="4"/>
  <c r="E27" i="4"/>
  <c r="T27" i="4" s="1"/>
  <c r="U26" i="4"/>
  <c r="S26" i="4"/>
  <c r="R26" i="4"/>
  <c r="Q26" i="4"/>
  <c r="P26" i="4"/>
  <c r="E26" i="4"/>
  <c r="T26" i="4" s="1"/>
  <c r="W24" i="4"/>
  <c r="V24" i="4"/>
  <c r="O24" i="4"/>
  <c r="N24" i="4"/>
  <c r="M24" i="4"/>
  <c r="L24" i="4"/>
  <c r="K24" i="4"/>
  <c r="J24" i="4"/>
  <c r="I24" i="4"/>
  <c r="Q24" i="4" s="1"/>
  <c r="H24" i="4"/>
  <c r="R24" i="4" s="1"/>
  <c r="G24" i="4"/>
  <c r="F24" i="4"/>
  <c r="E24" i="4"/>
  <c r="C24" i="4"/>
  <c r="B24" i="4"/>
  <c r="T23" i="4"/>
  <c r="S23" i="4"/>
  <c r="R23" i="4"/>
  <c r="Q23" i="4"/>
  <c r="P23" i="4"/>
  <c r="E23" i="4"/>
  <c r="U23" i="4" s="1"/>
  <c r="S22" i="4"/>
  <c r="R22" i="4"/>
  <c r="Q22" i="4"/>
  <c r="P22" i="4"/>
  <c r="E22" i="4"/>
  <c r="T22" i="4" s="1"/>
  <c r="U21" i="4"/>
  <c r="S21" i="4"/>
  <c r="R21" i="4"/>
  <c r="Q21" i="4"/>
  <c r="P21" i="4"/>
  <c r="E21" i="4"/>
  <c r="T21" i="4" s="1"/>
  <c r="U20" i="4"/>
  <c r="T20" i="4"/>
  <c r="S20" i="4"/>
  <c r="R20" i="4"/>
  <c r="Q20" i="4"/>
  <c r="P20" i="4"/>
  <c r="E20" i="4"/>
  <c r="T19" i="4"/>
  <c r="S19" i="4"/>
  <c r="R19" i="4"/>
  <c r="Q19" i="4"/>
  <c r="P19" i="4"/>
  <c r="E19" i="4"/>
  <c r="U19" i="4" s="1"/>
  <c r="S18" i="4"/>
  <c r="R18" i="4"/>
  <c r="Q18" i="4"/>
  <c r="P18" i="4"/>
  <c r="E18" i="4"/>
  <c r="T18" i="4" s="1"/>
  <c r="W16" i="4"/>
  <c r="V16" i="4"/>
  <c r="O16" i="4"/>
  <c r="N16" i="4"/>
  <c r="M16" i="4"/>
  <c r="L16" i="4"/>
  <c r="K16" i="4"/>
  <c r="J16" i="4"/>
  <c r="I16" i="4"/>
  <c r="H16" i="4"/>
  <c r="P16" i="4" s="1"/>
  <c r="G16" i="4"/>
  <c r="F16" i="4"/>
  <c r="C16" i="4"/>
  <c r="B16" i="4"/>
  <c r="E16" i="4" s="1"/>
  <c r="U15" i="4"/>
  <c r="T15" i="4"/>
  <c r="S15" i="4"/>
  <c r="R15" i="4"/>
  <c r="Q15" i="4"/>
  <c r="P15" i="4"/>
  <c r="E15" i="4"/>
  <c r="S14" i="4"/>
  <c r="R14" i="4"/>
  <c r="Q14" i="4"/>
  <c r="P14" i="4"/>
  <c r="T14" i="4" s="1"/>
  <c r="E14" i="4"/>
  <c r="S13" i="4"/>
  <c r="R13" i="4"/>
  <c r="Q13" i="4"/>
  <c r="P13" i="4"/>
  <c r="E13" i="4"/>
  <c r="T13" i="4" s="1"/>
  <c r="U12" i="4"/>
  <c r="S12" i="4"/>
  <c r="R12" i="4"/>
  <c r="Q12" i="4"/>
  <c r="P12" i="4"/>
  <c r="E12" i="4"/>
  <c r="T12" i="4" s="1"/>
  <c r="U11" i="4"/>
  <c r="T11" i="4"/>
  <c r="S11" i="4"/>
  <c r="R11" i="4"/>
  <c r="Q11" i="4"/>
  <c r="P11" i="4"/>
  <c r="E11" i="4"/>
  <c r="S10" i="4"/>
  <c r="R10" i="4"/>
  <c r="Q10" i="4"/>
  <c r="P10" i="4"/>
  <c r="E10" i="4"/>
  <c r="U10" i="4" s="1"/>
  <c r="S9" i="4"/>
  <c r="R9" i="4"/>
  <c r="Q9" i="4"/>
  <c r="P9" i="4"/>
  <c r="E9" i="4"/>
  <c r="U9" i="4" s="1"/>
  <c r="U93" i="3"/>
  <c r="S93" i="3"/>
  <c r="R93" i="3"/>
  <c r="Q93" i="3"/>
  <c r="P93" i="3"/>
  <c r="E93" i="3"/>
  <c r="T93" i="3" s="1"/>
  <c r="U92" i="3"/>
  <c r="T92" i="3"/>
  <c r="S92" i="3"/>
  <c r="R92" i="3"/>
  <c r="Q92" i="3"/>
  <c r="P92" i="3"/>
  <c r="E92" i="3"/>
  <c r="S91" i="3"/>
  <c r="R91" i="3"/>
  <c r="Q91" i="3"/>
  <c r="P91" i="3"/>
  <c r="E91" i="3"/>
  <c r="U91" i="3" s="1"/>
  <c r="S90" i="3"/>
  <c r="R90" i="3"/>
  <c r="Q90" i="3"/>
  <c r="P90" i="3"/>
  <c r="E90" i="3"/>
  <c r="T90" i="3" s="1"/>
  <c r="U89" i="3"/>
  <c r="S89" i="3"/>
  <c r="R89" i="3"/>
  <c r="Q89" i="3"/>
  <c r="P89" i="3"/>
  <c r="E89" i="3"/>
  <c r="T89" i="3" s="1"/>
  <c r="U88" i="3"/>
  <c r="T88" i="3"/>
  <c r="S88" i="3"/>
  <c r="R88" i="3"/>
  <c r="Q88" i="3"/>
  <c r="P88" i="3"/>
  <c r="E88" i="3"/>
  <c r="S87" i="3"/>
  <c r="R87" i="3"/>
  <c r="Q87" i="3"/>
  <c r="P87" i="3"/>
  <c r="E87" i="3"/>
  <c r="U87" i="3" s="1"/>
  <c r="S86" i="3"/>
  <c r="R86" i="3"/>
  <c r="Q86" i="3"/>
  <c r="P86" i="3"/>
  <c r="E86" i="3"/>
  <c r="T86" i="3" s="1"/>
  <c r="W72" i="3"/>
  <c r="V72" i="3"/>
  <c r="O72" i="3"/>
  <c r="N72" i="3"/>
  <c r="M72" i="3"/>
  <c r="L72" i="3"/>
  <c r="K72" i="3"/>
  <c r="J72" i="3"/>
  <c r="I72" i="3"/>
  <c r="S72" i="3" s="1"/>
  <c r="H72" i="3"/>
  <c r="G72" i="3"/>
  <c r="F72" i="3"/>
  <c r="C72" i="3"/>
  <c r="B72" i="3"/>
  <c r="E72" i="3" s="1"/>
  <c r="W71" i="3"/>
  <c r="V71" i="3"/>
  <c r="O71" i="3"/>
  <c r="N71" i="3"/>
  <c r="M71" i="3"/>
  <c r="L71" i="3"/>
  <c r="K71" i="3"/>
  <c r="J71" i="3"/>
  <c r="I71" i="3"/>
  <c r="H71" i="3"/>
  <c r="R71" i="3" s="1"/>
  <c r="G71" i="3"/>
  <c r="F71" i="3"/>
  <c r="E71" i="3"/>
  <c r="C71" i="3"/>
  <c r="B71" i="3"/>
  <c r="W70" i="3"/>
  <c r="V70" i="3"/>
  <c r="S70" i="3"/>
  <c r="O70" i="3"/>
  <c r="N70" i="3"/>
  <c r="M70" i="3"/>
  <c r="L70" i="3"/>
  <c r="K70" i="3"/>
  <c r="J70" i="3"/>
  <c r="I70" i="3"/>
  <c r="H70" i="3"/>
  <c r="P70" i="3" s="1"/>
  <c r="G70" i="3"/>
  <c r="F70" i="3"/>
  <c r="C70" i="3"/>
  <c r="B70" i="3"/>
  <c r="S69" i="3"/>
  <c r="R69" i="3"/>
  <c r="Q69" i="3"/>
  <c r="P69" i="3"/>
  <c r="E69" i="3"/>
  <c r="T69" i="3" s="1"/>
  <c r="W67" i="3"/>
  <c r="V67" i="3"/>
  <c r="O67" i="3"/>
  <c r="N67" i="3"/>
  <c r="M67" i="3"/>
  <c r="L67" i="3"/>
  <c r="K67" i="3"/>
  <c r="J67" i="3"/>
  <c r="I67" i="3"/>
  <c r="S67" i="3" s="1"/>
  <c r="H67" i="3"/>
  <c r="G67" i="3"/>
  <c r="F67" i="3"/>
  <c r="C67" i="3"/>
  <c r="B67" i="3"/>
  <c r="E67" i="3" s="1"/>
  <c r="W66" i="3"/>
  <c r="V66" i="3"/>
  <c r="O66" i="3"/>
  <c r="N66" i="3"/>
  <c r="M66" i="3"/>
  <c r="L66" i="3"/>
  <c r="K66" i="3"/>
  <c r="J66" i="3"/>
  <c r="I66" i="3"/>
  <c r="H66" i="3"/>
  <c r="R66" i="3" s="1"/>
  <c r="G66" i="3"/>
  <c r="F66" i="3"/>
  <c r="C66" i="3"/>
  <c r="B66" i="3"/>
  <c r="E66" i="3" s="1"/>
  <c r="S65" i="3"/>
  <c r="R65" i="3"/>
  <c r="Q65" i="3"/>
  <c r="P65" i="3"/>
  <c r="E65" i="3"/>
  <c r="U65" i="3" s="1"/>
  <c r="S64" i="3"/>
  <c r="R64" i="3"/>
  <c r="Q64" i="3"/>
  <c r="P64" i="3"/>
  <c r="E64" i="3"/>
  <c r="T64" i="3" s="1"/>
  <c r="U63" i="3"/>
  <c r="S63" i="3"/>
  <c r="R63" i="3"/>
  <c r="Q63" i="3"/>
  <c r="P63" i="3"/>
  <c r="E63" i="3"/>
  <c r="T63" i="3" s="1"/>
  <c r="U62" i="3"/>
  <c r="T62" i="3"/>
  <c r="S62" i="3"/>
  <c r="R62" i="3"/>
  <c r="Q62" i="3"/>
  <c r="P62" i="3"/>
  <c r="E62" i="3"/>
  <c r="S61" i="3"/>
  <c r="R61" i="3"/>
  <c r="Q61" i="3"/>
  <c r="P61" i="3"/>
  <c r="E61" i="3"/>
  <c r="V59" i="3"/>
  <c r="O59" i="3"/>
  <c r="N59" i="3"/>
  <c r="M59" i="3"/>
  <c r="L59" i="3"/>
  <c r="K59" i="3"/>
  <c r="J59" i="3"/>
  <c r="I59" i="3"/>
  <c r="S59" i="3" s="1"/>
  <c r="H59" i="3"/>
  <c r="G59" i="3"/>
  <c r="F59" i="3"/>
  <c r="C59" i="3"/>
  <c r="B59" i="3"/>
  <c r="E59" i="3" s="1"/>
  <c r="S58" i="3"/>
  <c r="R58" i="3"/>
  <c r="Q58" i="3"/>
  <c r="P58" i="3"/>
  <c r="E58" i="3"/>
  <c r="U58" i="3" s="1"/>
  <c r="S57" i="3"/>
  <c r="R57" i="3"/>
  <c r="Q57" i="3"/>
  <c r="P57" i="3"/>
  <c r="E57" i="3"/>
  <c r="U57" i="3" s="1"/>
  <c r="S56" i="3"/>
  <c r="R56" i="3"/>
  <c r="Q56" i="3"/>
  <c r="P56" i="3"/>
  <c r="E56" i="3"/>
  <c r="T56" i="3" s="1"/>
  <c r="U55" i="3"/>
  <c r="S55" i="3"/>
  <c r="R55" i="3"/>
  <c r="Q55" i="3"/>
  <c r="P55" i="3"/>
  <c r="E55" i="3"/>
  <c r="T55" i="3" s="1"/>
  <c r="W53" i="3"/>
  <c r="V53" i="3"/>
  <c r="O53" i="3"/>
  <c r="N53" i="3"/>
  <c r="M53" i="3"/>
  <c r="L53" i="3"/>
  <c r="K53" i="3"/>
  <c r="J53" i="3"/>
  <c r="I53" i="3"/>
  <c r="H53" i="3"/>
  <c r="R53" i="3" s="1"/>
  <c r="G53" i="3"/>
  <c r="F53" i="3"/>
  <c r="C53" i="3"/>
  <c r="B53" i="3"/>
  <c r="S52" i="3"/>
  <c r="R52" i="3"/>
  <c r="Q52" i="3"/>
  <c r="P52" i="3"/>
  <c r="E52" i="3"/>
  <c r="U52" i="3" s="1"/>
  <c r="S51" i="3"/>
  <c r="R51" i="3"/>
  <c r="Q51" i="3"/>
  <c r="P51" i="3"/>
  <c r="E51" i="3"/>
  <c r="T51" i="3" s="1"/>
  <c r="S50" i="3"/>
  <c r="R50" i="3"/>
  <c r="Q50" i="3"/>
  <c r="P50" i="3"/>
  <c r="E50" i="3"/>
  <c r="T50" i="3" s="1"/>
  <c r="S49" i="3"/>
  <c r="R49" i="3"/>
  <c r="Q49" i="3"/>
  <c r="P49" i="3"/>
  <c r="E49" i="3"/>
  <c r="U49" i="3" s="1"/>
  <c r="S48" i="3"/>
  <c r="R48" i="3"/>
  <c r="Q48" i="3"/>
  <c r="P48" i="3"/>
  <c r="E48" i="3"/>
  <c r="U48" i="3" s="1"/>
  <c r="S47" i="3"/>
  <c r="R47" i="3"/>
  <c r="Q47" i="3"/>
  <c r="P47" i="3"/>
  <c r="E47" i="3"/>
  <c r="T47" i="3" s="1"/>
  <c r="S46" i="3"/>
  <c r="R46" i="3"/>
  <c r="Q46" i="3"/>
  <c r="P46" i="3"/>
  <c r="E46" i="3"/>
  <c r="T46" i="3" s="1"/>
  <c r="U45" i="3"/>
  <c r="S45" i="3"/>
  <c r="R45" i="3"/>
  <c r="Q45" i="3"/>
  <c r="P45" i="3"/>
  <c r="E45" i="3"/>
  <c r="T45" i="3" s="1"/>
  <c r="S44" i="3"/>
  <c r="R44" i="3"/>
  <c r="Q44" i="3"/>
  <c r="P44" i="3"/>
  <c r="E44" i="3"/>
  <c r="U44" i="3" s="1"/>
  <c r="S43" i="3"/>
  <c r="R43" i="3"/>
  <c r="Q43" i="3"/>
  <c r="P43" i="3"/>
  <c r="E43" i="3"/>
  <c r="U43" i="3" s="1"/>
  <c r="S42" i="3"/>
  <c r="R42" i="3"/>
  <c r="Q42" i="3"/>
  <c r="P42" i="3"/>
  <c r="E42" i="3"/>
  <c r="T42" i="3" s="1"/>
  <c r="W40" i="3"/>
  <c r="V40" i="3"/>
  <c r="O40" i="3"/>
  <c r="N40" i="3"/>
  <c r="M40" i="3"/>
  <c r="L40" i="3"/>
  <c r="K40" i="3"/>
  <c r="J40" i="3"/>
  <c r="I40" i="3"/>
  <c r="H40" i="3"/>
  <c r="R40" i="3" s="1"/>
  <c r="G40" i="3"/>
  <c r="F40" i="3"/>
  <c r="C40" i="3"/>
  <c r="B40" i="3"/>
  <c r="S39" i="3"/>
  <c r="R39" i="3"/>
  <c r="Q39" i="3"/>
  <c r="P39" i="3"/>
  <c r="E39" i="3"/>
  <c r="U39" i="3" s="1"/>
  <c r="S38" i="3"/>
  <c r="R38" i="3"/>
  <c r="Q38" i="3"/>
  <c r="P38" i="3"/>
  <c r="E38" i="3"/>
  <c r="T38" i="3" s="1"/>
  <c r="U37" i="3"/>
  <c r="S37" i="3"/>
  <c r="R37" i="3"/>
  <c r="Q37" i="3"/>
  <c r="P37" i="3"/>
  <c r="E37" i="3"/>
  <c r="T37" i="3" s="1"/>
  <c r="U36" i="3"/>
  <c r="T36" i="3"/>
  <c r="S36" i="3"/>
  <c r="R36" i="3"/>
  <c r="Q36" i="3"/>
  <c r="P36" i="3"/>
  <c r="E36" i="3"/>
  <c r="S35" i="3"/>
  <c r="R35" i="3"/>
  <c r="Q35" i="3"/>
  <c r="P35" i="3"/>
  <c r="E35" i="3"/>
  <c r="W33" i="3"/>
  <c r="V33" i="3"/>
  <c r="O33" i="3"/>
  <c r="N33" i="3"/>
  <c r="M33" i="3"/>
  <c r="L33" i="3"/>
  <c r="K33" i="3"/>
  <c r="J33" i="3"/>
  <c r="R33" i="3" s="1"/>
  <c r="I33" i="3"/>
  <c r="S33" i="3" s="1"/>
  <c r="H33" i="3"/>
  <c r="G33" i="3"/>
  <c r="F33" i="3"/>
  <c r="C33" i="3"/>
  <c r="B33" i="3"/>
  <c r="S32" i="3"/>
  <c r="R32" i="3"/>
  <c r="Q32" i="3"/>
  <c r="P32" i="3"/>
  <c r="E32" i="3"/>
  <c r="T32" i="3" s="1"/>
  <c r="W30" i="3"/>
  <c r="V30" i="3"/>
  <c r="O30" i="3"/>
  <c r="N30" i="3"/>
  <c r="M30" i="3"/>
  <c r="L30" i="3"/>
  <c r="K30" i="3"/>
  <c r="J30" i="3"/>
  <c r="I30" i="3"/>
  <c r="Q30" i="3" s="1"/>
  <c r="H30" i="3"/>
  <c r="R30" i="3" s="1"/>
  <c r="G30" i="3"/>
  <c r="F30" i="3"/>
  <c r="C30" i="3"/>
  <c r="E30" i="3" s="1"/>
  <c r="B30" i="3"/>
  <c r="S29" i="3"/>
  <c r="R29" i="3"/>
  <c r="Q29" i="3"/>
  <c r="P29" i="3"/>
  <c r="E29" i="3"/>
  <c r="S28" i="3"/>
  <c r="R28" i="3"/>
  <c r="Q28" i="3"/>
  <c r="P28" i="3"/>
  <c r="E28" i="3"/>
  <c r="T28" i="3" s="1"/>
  <c r="U27" i="3"/>
  <c r="S27" i="3"/>
  <c r="R27" i="3"/>
  <c r="Q27" i="3"/>
  <c r="P27" i="3"/>
  <c r="E27" i="3"/>
  <c r="T27" i="3" s="1"/>
  <c r="T26" i="3"/>
  <c r="S26" i="3"/>
  <c r="R26" i="3"/>
  <c r="Q26" i="3"/>
  <c r="P26" i="3"/>
  <c r="E26" i="3"/>
  <c r="U26" i="3" s="1"/>
  <c r="W24" i="3"/>
  <c r="V24" i="3"/>
  <c r="S24" i="3"/>
  <c r="O24" i="3"/>
  <c r="N24" i="3"/>
  <c r="M24" i="3"/>
  <c r="L24" i="3"/>
  <c r="K24" i="3"/>
  <c r="J24" i="3"/>
  <c r="I24" i="3"/>
  <c r="H24" i="3"/>
  <c r="G24" i="3"/>
  <c r="F24" i="3"/>
  <c r="C24" i="3"/>
  <c r="B24" i="3"/>
  <c r="E24" i="3" s="1"/>
  <c r="S23" i="3"/>
  <c r="R23" i="3"/>
  <c r="Q23" i="3"/>
  <c r="P23" i="3"/>
  <c r="E23" i="3"/>
  <c r="T23" i="3" s="1"/>
  <c r="U22" i="3"/>
  <c r="S22" i="3"/>
  <c r="R22" i="3"/>
  <c r="Q22" i="3"/>
  <c r="P22" i="3"/>
  <c r="E22" i="3"/>
  <c r="T22" i="3" s="1"/>
  <c r="U21" i="3"/>
  <c r="T21" i="3"/>
  <c r="S21" i="3"/>
  <c r="R21" i="3"/>
  <c r="Q21" i="3"/>
  <c r="P21" i="3"/>
  <c r="E21" i="3"/>
  <c r="S20" i="3"/>
  <c r="R20" i="3"/>
  <c r="Q20" i="3"/>
  <c r="P20" i="3"/>
  <c r="E20" i="3"/>
  <c r="U20" i="3" s="1"/>
  <c r="S19" i="3"/>
  <c r="R19" i="3"/>
  <c r="Q19" i="3"/>
  <c r="P19" i="3"/>
  <c r="E19" i="3"/>
  <c r="T19" i="3" s="1"/>
  <c r="U18" i="3"/>
  <c r="S18" i="3"/>
  <c r="R18" i="3"/>
  <c r="Q18" i="3"/>
  <c r="P18" i="3"/>
  <c r="E18" i="3"/>
  <c r="T18" i="3" s="1"/>
  <c r="W16" i="3"/>
  <c r="V16" i="3"/>
  <c r="O16" i="3"/>
  <c r="N16" i="3"/>
  <c r="M16" i="3"/>
  <c r="L16" i="3"/>
  <c r="K16" i="3"/>
  <c r="J16" i="3"/>
  <c r="I16" i="3"/>
  <c r="H16" i="3"/>
  <c r="R16" i="3" s="1"/>
  <c r="G16" i="3"/>
  <c r="F16" i="3"/>
  <c r="C16" i="3"/>
  <c r="B16" i="3"/>
  <c r="S15" i="3"/>
  <c r="R15" i="3"/>
  <c r="Q15" i="3"/>
  <c r="P15" i="3"/>
  <c r="E15" i="3"/>
  <c r="U15" i="3" s="1"/>
  <c r="S14" i="3"/>
  <c r="R14" i="3"/>
  <c r="Q14" i="3"/>
  <c r="P14" i="3"/>
  <c r="E14" i="3"/>
  <c r="T14" i="3" s="1"/>
  <c r="S13" i="3"/>
  <c r="R13" i="3"/>
  <c r="Q13" i="3"/>
  <c r="P13" i="3"/>
  <c r="E13" i="3"/>
  <c r="T13" i="3" s="1"/>
  <c r="S12" i="3"/>
  <c r="R12" i="3"/>
  <c r="Q12" i="3"/>
  <c r="P12" i="3"/>
  <c r="E12" i="3"/>
  <c r="U12" i="3" s="1"/>
  <c r="S11" i="3"/>
  <c r="R11" i="3"/>
  <c r="Q11" i="3"/>
  <c r="P11" i="3"/>
  <c r="E11" i="3"/>
  <c r="U11" i="3" s="1"/>
  <c r="S10" i="3"/>
  <c r="R10" i="3"/>
  <c r="Q10" i="3"/>
  <c r="P10" i="3"/>
  <c r="E10" i="3"/>
  <c r="S9" i="3"/>
  <c r="R9" i="3"/>
  <c r="Q9" i="3"/>
  <c r="P9" i="3"/>
  <c r="E9" i="3"/>
  <c r="T9" i="3" s="1"/>
  <c r="U93" i="2"/>
  <c r="S93" i="2"/>
  <c r="R93" i="2"/>
  <c r="Q93" i="2"/>
  <c r="P93" i="2"/>
  <c r="E93" i="2"/>
  <c r="T93" i="2" s="1"/>
  <c r="S92" i="2"/>
  <c r="R92" i="2"/>
  <c r="Q92" i="2"/>
  <c r="P92" i="2"/>
  <c r="E92" i="2"/>
  <c r="U92" i="2" s="1"/>
  <c r="S91" i="2"/>
  <c r="R91" i="2"/>
  <c r="Q91" i="2"/>
  <c r="P91" i="2"/>
  <c r="E91" i="2"/>
  <c r="T91" i="2" s="1"/>
  <c r="S90" i="2"/>
  <c r="R90" i="2"/>
  <c r="Q90" i="2"/>
  <c r="P90" i="2"/>
  <c r="E90" i="2"/>
  <c r="T90" i="2" s="1"/>
  <c r="T89" i="2"/>
  <c r="S89" i="2"/>
  <c r="R89" i="2"/>
  <c r="Q89" i="2"/>
  <c r="P89" i="2"/>
  <c r="E89" i="2"/>
  <c r="U89" i="2" s="1"/>
  <c r="S88" i="2"/>
  <c r="R88" i="2"/>
  <c r="Q88" i="2"/>
  <c r="P88" i="2"/>
  <c r="E88" i="2"/>
  <c r="U88" i="2" s="1"/>
  <c r="S87" i="2"/>
  <c r="R87" i="2"/>
  <c r="Q87" i="2"/>
  <c r="P87" i="2"/>
  <c r="E87" i="2"/>
  <c r="T87" i="2" s="1"/>
  <c r="U86" i="2"/>
  <c r="S86" i="2"/>
  <c r="R86" i="2"/>
  <c r="Q86" i="2"/>
  <c r="P86" i="2"/>
  <c r="E86" i="2"/>
  <c r="T86" i="2" s="1"/>
  <c r="W72" i="2"/>
  <c r="V72" i="2"/>
  <c r="O72" i="2"/>
  <c r="N72" i="2"/>
  <c r="M72" i="2"/>
  <c r="L72" i="2"/>
  <c r="K72" i="2"/>
  <c r="J72" i="2"/>
  <c r="I72" i="2"/>
  <c r="H72" i="2"/>
  <c r="G72" i="2"/>
  <c r="F72" i="2"/>
  <c r="C72" i="2"/>
  <c r="B72" i="2"/>
  <c r="W71" i="2"/>
  <c r="V71" i="2"/>
  <c r="S71" i="2"/>
  <c r="O71" i="2"/>
  <c r="N71" i="2"/>
  <c r="M71" i="2"/>
  <c r="L71" i="2"/>
  <c r="K71" i="2"/>
  <c r="J71" i="2"/>
  <c r="I71" i="2"/>
  <c r="Q71" i="2" s="1"/>
  <c r="H71" i="2"/>
  <c r="G71" i="2"/>
  <c r="F71" i="2"/>
  <c r="C71" i="2"/>
  <c r="B71" i="2"/>
  <c r="E71" i="2" s="1"/>
  <c r="W70" i="2"/>
  <c r="V70" i="2"/>
  <c r="O70" i="2"/>
  <c r="N70" i="2"/>
  <c r="M70" i="2"/>
  <c r="L70" i="2"/>
  <c r="K70" i="2"/>
  <c r="J70" i="2"/>
  <c r="I70" i="2"/>
  <c r="Q70" i="2" s="1"/>
  <c r="H70" i="2"/>
  <c r="R70" i="2" s="1"/>
  <c r="G70" i="2"/>
  <c r="F70" i="2"/>
  <c r="C70" i="2"/>
  <c r="B70" i="2"/>
  <c r="E70" i="2" s="1"/>
  <c r="T69" i="2"/>
  <c r="S69" i="2"/>
  <c r="R69" i="2"/>
  <c r="Q69" i="2"/>
  <c r="P69" i="2"/>
  <c r="E69" i="2"/>
  <c r="U69" i="2" s="1"/>
  <c r="W67" i="2"/>
  <c r="V67" i="2"/>
  <c r="O67" i="2"/>
  <c r="N67" i="2"/>
  <c r="M67" i="2"/>
  <c r="L67" i="2"/>
  <c r="K67" i="2"/>
  <c r="J67" i="2"/>
  <c r="I67" i="2"/>
  <c r="H67" i="2"/>
  <c r="R67" i="2" s="1"/>
  <c r="G67" i="2"/>
  <c r="F67" i="2"/>
  <c r="C67" i="2"/>
  <c r="B67" i="2"/>
  <c r="W66" i="2"/>
  <c r="V66" i="2"/>
  <c r="S66" i="2"/>
  <c r="O66" i="2"/>
  <c r="N66" i="2"/>
  <c r="M66" i="2"/>
  <c r="L66" i="2"/>
  <c r="K66" i="2"/>
  <c r="J66" i="2"/>
  <c r="I66" i="2"/>
  <c r="H66" i="2"/>
  <c r="G66" i="2"/>
  <c r="F66" i="2"/>
  <c r="C66" i="2"/>
  <c r="B66" i="2"/>
  <c r="E66" i="2" s="1"/>
  <c r="S65" i="2"/>
  <c r="R65" i="2"/>
  <c r="Q65" i="2"/>
  <c r="P65" i="2"/>
  <c r="E65" i="2"/>
  <c r="T65" i="2" s="1"/>
  <c r="U64" i="2"/>
  <c r="T64" i="2"/>
  <c r="S64" i="2"/>
  <c r="R64" i="2"/>
  <c r="Q64" i="2"/>
  <c r="P64" i="2"/>
  <c r="E64" i="2"/>
  <c r="T63" i="2"/>
  <c r="S63" i="2"/>
  <c r="R63" i="2"/>
  <c r="Q63" i="2"/>
  <c r="P63" i="2"/>
  <c r="E63" i="2"/>
  <c r="U63" i="2" s="1"/>
  <c r="S62" i="2"/>
  <c r="R62" i="2"/>
  <c r="Q62" i="2"/>
  <c r="P62" i="2"/>
  <c r="E62" i="2"/>
  <c r="U62" i="2" s="1"/>
  <c r="S61" i="2"/>
  <c r="R61" i="2"/>
  <c r="Q61" i="2"/>
  <c r="P61" i="2"/>
  <c r="E61" i="2"/>
  <c r="U61" i="2" s="1"/>
  <c r="V59" i="2"/>
  <c r="O59" i="2"/>
  <c r="N59" i="2"/>
  <c r="M59" i="2"/>
  <c r="L59" i="2"/>
  <c r="K59" i="2"/>
  <c r="J59" i="2"/>
  <c r="I59" i="2"/>
  <c r="H59" i="2"/>
  <c r="R59" i="2" s="1"/>
  <c r="G59" i="2"/>
  <c r="F59" i="2"/>
  <c r="C59" i="2"/>
  <c r="B59" i="2"/>
  <c r="S58" i="2"/>
  <c r="R58" i="2"/>
  <c r="Q58" i="2"/>
  <c r="P58" i="2"/>
  <c r="E58" i="2"/>
  <c r="U58" i="2" s="1"/>
  <c r="S57" i="2"/>
  <c r="R57" i="2"/>
  <c r="Q57" i="2"/>
  <c r="P57" i="2"/>
  <c r="E57" i="2"/>
  <c r="T57" i="2" s="1"/>
  <c r="T56" i="2"/>
  <c r="S56" i="2"/>
  <c r="R56" i="2"/>
  <c r="Q56" i="2"/>
  <c r="P56" i="2"/>
  <c r="E56" i="2"/>
  <c r="U56" i="2" s="1"/>
  <c r="S55" i="2"/>
  <c r="R55" i="2"/>
  <c r="Q55" i="2"/>
  <c r="P55" i="2"/>
  <c r="E55" i="2"/>
  <c r="U55" i="2" s="1"/>
  <c r="W53" i="2"/>
  <c r="V53" i="2"/>
  <c r="O53" i="2"/>
  <c r="N53" i="2"/>
  <c r="M53" i="2"/>
  <c r="L53" i="2"/>
  <c r="K53" i="2"/>
  <c r="J53" i="2"/>
  <c r="I53" i="2"/>
  <c r="S53" i="2" s="1"/>
  <c r="H53" i="2"/>
  <c r="G53" i="2"/>
  <c r="F53" i="2"/>
  <c r="C53" i="2"/>
  <c r="B53" i="2"/>
  <c r="S52" i="2"/>
  <c r="R52" i="2"/>
  <c r="Q52" i="2"/>
  <c r="P52" i="2"/>
  <c r="E52" i="2"/>
  <c r="T52" i="2" s="1"/>
  <c r="U51" i="2"/>
  <c r="T51" i="2"/>
  <c r="S51" i="2"/>
  <c r="R51" i="2"/>
  <c r="Q51" i="2"/>
  <c r="P51" i="2"/>
  <c r="E51" i="2"/>
  <c r="U50" i="2"/>
  <c r="T50" i="2"/>
  <c r="S50" i="2"/>
  <c r="R50" i="2"/>
  <c r="Q50" i="2"/>
  <c r="P50" i="2"/>
  <c r="E50" i="2"/>
  <c r="S49" i="2"/>
  <c r="R49" i="2"/>
  <c r="Q49" i="2"/>
  <c r="P49" i="2"/>
  <c r="E49" i="2"/>
  <c r="U49" i="2" s="1"/>
  <c r="S48" i="2"/>
  <c r="R48" i="2"/>
  <c r="Q48" i="2"/>
  <c r="P48" i="2"/>
  <c r="E48" i="2"/>
  <c r="T48" i="2" s="1"/>
  <c r="S47" i="2"/>
  <c r="R47" i="2"/>
  <c r="Q47" i="2"/>
  <c r="P47" i="2"/>
  <c r="E47" i="2"/>
  <c r="U47" i="2" s="1"/>
  <c r="S46" i="2"/>
  <c r="R46" i="2"/>
  <c r="Q46" i="2"/>
  <c r="P46" i="2"/>
  <c r="E46" i="2"/>
  <c r="U46" i="2" s="1"/>
  <c r="S45" i="2"/>
  <c r="R45" i="2"/>
  <c r="Q45" i="2"/>
  <c r="P45" i="2"/>
  <c r="E45" i="2"/>
  <c r="U45" i="2" s="1"/>
  <c r="S44" i="2"/>
  <c r="R44" i="2"/>
  <c r="Q44" i="2"/>
  <c r="P44" i="2"/>
  <c r="E44" i="2"/>
  <c r="T44" i="2" s="1"/>
  <c r="T43" i="2"/>
  <c r="S43" i="2"/>
  <c r="R43" i="2"/>
  <c r="Q43" i="2"/>
  <c r="P43" i="2"/>
  <c r="E43" i="2"/>
  <c r="U43" i="2" s="1"/>
  <c r="S42" i="2"/>
  <c r="R42" i="2"/>
  <c r="Q42" i="2"/>
  <c r="P42" i="2"/>
  <c r="E42" i="2"/>
  <c r="U42" i="2" s="1"/>
  <c r="W40" i="2"/>
  <c r="V40" i="2"/>
  <c r="O40" i="2"/>
  <c r="N40" i="2"/>
  <c r="M40" i="2"/>
  <c r="L40" i="2"/>
  <c r="K40" i="2"/>
  <c r="J40" i="2"/>
  <c r="I40" i="2"/>
  <c r="S40" i="2" s="1"/>
  <c r="H40" i="2"/>
  <c r="G40" i="2"/>
  <c r="F40" i="2"/>
  <c r="C40" i="2"/>
  <c r="B40" i="2"/>
  <c r="S39" i="2"/>
  <c r="R39" i="2"/>
  <c r="Q39" i="2"/>
  <c r="P39" i="2"/>
  <c r="E39" i="2"/>
  <c r="T39" i="2" s="1"/>
  <c r="U38" i="2"/>
  <c r="T38" i="2"/>
  <c r="S38" i="2"/>
  <c r="R38" i="2"/>
  <c r="Q38" i="2"/>
  <c r="P38" i="2"/>
  <c r="E38" i="2"/>
  <c r="U37" i="2"/>
  <c r="T37" i="2"/>
  <c r="S37" i="2"/>
  <c r="R37" i="2"/>
  <c r="Q37" i="2"/>
  <c r="P37" i="2"/>
  <c r="E37" i="2"/>
  <c r="S36" i="2"/>
  <c r="R36" i="2"/>
  <c r="Q36" i="2"/>
  <c r="P36" i="2"/>
  <c r="E36" i="2"/>
  <c r="U36" i="2" s="1"/>
  <c r="S35" i="2"/>
  <c r="R35" i="2"/>
  <c r="Q35" i="2"/>
  <c r="P35" i="2"/>
  <c r="E35" i="2"/>
  <c r="U35" i="2" s="1"/>
  <c r="W33" i="2"/>
  <c r="V33" i="2"/>
  <c r="O33" i="2"/>
  <c r="N33" i="2"/>
  <c r="M33" i="2"/>
  <c r="L33" i="2"/>
  <c r="K33" i="2"/>
  <c r="J33" i="2"/>
  <c r="I33" i="2"/>
  <c r="S33" i="2" s="1"/>
  <c r="H33" i="2"/>
  <c r="G33" i="2"/>
  <c r="F33" i="2"/>
  <c r="C33" i="2"/>
  <c r="B33" i="2"/>
  <c r="E33" i="2" s="1"/>
  <c r="S32" i="2"/>
  <c r="R32" i="2"/>
  <c r="Q32" i="2"/>
  <c r="U32" i="2" s="1"/>
  <c r="P32" i="2"/>
  <c r="T32" i="2" s="1"/>
  <c r="E32" i="2"/>
  <c r="W30" i="2"/>
  <c r="V30" i="2"/>
  <c r="O30" i="2"/>
  <c r="N30" i="2"/>
  <c r="M30" i="2"/>
  <c r="L30" i="2"/>
  <c r="K30" i="2"/>
  <c r="S30" i="2" s="1"/>
  <c r="J30" i="2"/>
  <c r="I30" i="2"/>
  <c r="H30" i="2"/>
  <c r="G30" i="2"/>
  <c r="F30" i="2"/>
  <c r="C30" i="2"/>
  <c r="B30" i="2"/>
  <c r="S29" i="2"/>
  <c r="R29" i="2"/>
  <c r="Q29" i="2"/>
  <c r="P29" i="2"/>
  <c r="E29" i="2"/>
  <c r="T29" i="2" s="1"/>
  <c r="U28" i="2"/>
  <c r="T28" i="2"/>
  <c r="S28" i="2"/>
  <c r="R28" i="2"/>
  <c r="Q28" i="2"/>
  <c r="P28" i="2"/>
  <c r="E28" i="2"/>
  <c r="U27" i="2"/>
  <c r="T27" i="2"/>
  <c r="S27" i="2"/>
  <c r="R27" i="2"/>
  <c r="Q27" i="2"/>
  <c r="P27" i="2"/>
  <c r="E27" i="2"/>
  <c r="S26" i="2"/>
  <c r="R26" i="2"/>
  <c r="Q26" i="2"/>
  <c r="P26" i="2"/>
  <c r="E26" i="2"/>
  <c r="U26" i="2" s="1"/>
  <c r="W24" i="2"/>
  <c r="V24" i="2"/>
  <c r="O24" i="2"/>
  <c r="N24" i="2"/>
  <c r="M24" i="2"/>
  <c r="L24" i="2"/>
  <c r="K24" i="2"/>
  <c r="J24" i="2"/>
  <c r="I24" i="2"/>
  <c r="H24" i="2"/>
  <c r="G24" i="2"/>
  <c r="F24" i="2"/>
  <c r="C24" i="2"/>
  <c r="B24" i="2"/>
  <c r="U23" i="2"/>
  <c r="S23" i="2"/>
  <c r="R23" i="2"/>
  <c r="Q23" i="2"/>
  <c r="P23" i="2"/>
  <c r="E23" i="2"/>
  <c r="T23" i="2" s="1"/>
  <c r="T22" i="2"/>
  <c r="S22" i="2"/>
  <c r="R22" i="2"/>
  <c r="Q22" i="2"/>
  <c r="P22" i="2"/>
  <c r="E22" i="2"/>
  <c r="U22" i="2" s="1"/>
  <c r="S21" i="2"/>
  <c r="R21" i="2"/>
  <c r="Q21" i="2"/>
  <c r="P21" i="2"/>
  <c r="E21" i="2"/>
  <c r="U21" i="2" s="1"/>
  <c r="S20" i="2"/>
  <c r="R20" i="2"/>
  <c r="Q20" i="2"/>
  <c r="P20" i="2"/>
  <c r="E20" i="2"/>
  <c r="T20" i="2" s="1"/>
  <c r="S19" i="2"/>
  <c r="R19" i="2"/>
  <c r="Q19" i="2"/>
  <c r="P19" i="2"/>
  <c r="E19" i="2"/>
  <c r="U18" i="2"/>
  <c r="T18" i="2"/>
  <c r="S18" i="2"/>
  <c r="R18" i="2"/>
  <c r="Q18" i="2"/>
  <c r="P18" i="2"/>
  <c r="E18" i="2"/>
  <c r="W16" i="2"/>
  <c r="V16" i="2"/>
  <c r="O16" i="2"/>
  <c r="N16" i="2"/>
  <c r="M16" i="2"/>
  <c r="L16" i="2"/>
  <c r="K16" i="2"/>
  <c r="J16" i="2"/>
  <c r="I16" i="2"/>
  <c r="H16" i="2"/>
  <c r="P16" i="2" s="1"/>
  <c r="G16" i="2"/>
  <c r="F16" i="2"/>
  <c r="C16" i="2"/>
  <c r="B16" i="2"/>
  <c r="S15" i="2"/>
  <c r="R15" i="2"/>
  <c r="Q15" i="2"/>
  <c r="P15" i="2"/>
  <c r="E15" i="2"/>
  <c r="T15" i="2" s="1"/>
  <c r="T14" i="2"/>
  <c r="S14" i="2"/>
  <c r="R14" i="2"/>
  <c r="Q14" i="2"/>
  <c r="P14" i="2"/>
  <c r="E14" i="2"/>
  <c r="U14" i="2" s="1"/>
  <c r="U13" i="2"/>
  <c r="T13" i="2"/>
  <c r="S13" i="2"/>
  <c r="R13" i="2"/>
  <c r="Q13" i="2"/>
  <c r="P13" i="2"/>
  <c r="E13" i="2"/>
  <c r="S12" i="2"/>
  <c r="R12" i="2"/>
  <c r="Q12" i="2"/>
  <c r="P12" i="2"/>
  <c r="E12" i="2"/>
  <c r="U12" i="2" s="1"/>
  <c r="S11" i="2"/>
  <c r="R11" i="2"/>
  <c r="Q11" i="2"/>
  <c r="P11" i="2"/>
  <c r="E11" i="2"/>
  <c r="T11" i="2" s="1"/>
  <c r="S10" i="2"/>
  <c r="R10" i="2"/>
  <c r="Q10" i="2"/>
  <c r="U10" i="2" s="1"/>
  <c r="P10" i="2"/>
  <c r="T10" i="2" s="1"/>
  <c r="E10" i="2"/>
  <c r="T9" i="2"/>
  <c r="S9" i="2"/>
  <c r="R9" i="2"/>
  <c r="Q9" i="2"/>
  <c r="P9" i="2"/>
  <c r="E9" i="2"/>
  <c r="U9" i="2" s="1"/>
  <c r="S93" i="1"/>
  <c r="R93" i="1"/>
  <c r="Q93" i="1"/>
  <c r="P93" i="1"/>
  <c r="E93" i="1"/>
  <c r="U93" i="1" s="1"/>
  <c r="S92" i="1"/>
  <c r="R92" i="1"/>
  <c r="Q92" i="1"/>
  <c r="P92" i="1"/>
  <c r="E92" i="1"/>
  <c r="T92" i="1" s="1"/>
  <c r="U91" i="1"/>
  <c r="T91" i="1"/>
  <c r="S91" i="1"/>
  <c r="R91" i="1"/>
  <c r="Q91" i="1"/>
  <c r="P91" i="1"/>
  <c r="E91" i="1"/>
  <c r="T90" i="1"/>
  <c r="S90" i="1"/>
  <c r="R90" i="1"/>
  <c r="Q90" i="1"/>
  <c r="P90" i="1"/>
  <c r="E90" i="1"/>
  <c r="U90" i="1" s="1"/>
  <c r="S89" i="1"/>
  <c r="R89" i="1"/>
  <c r="Q89" i="1"/>
  <c r="P89" i="1"/>
  <c r="E89" i="1"/>
  <c r="U89" i="1" s="1"/>
  <c r="S88" i="1"/>
  <c r="R88" i="1"/>
  <c r="Q88" i="1"/>
  <c r="P88" i="1"/>
  <c r="E88" i="1"/>
  <c r="T88" i="1" s="1"/>
  <c r="U87" i="1"/>
  <c r="T87" i="1"/>
  <c r="S87" i="1"/>
  <c r="R87" i="1"/>
  <c r="Q87" i="1"/>
  <c r="P87" i="1"/>
  <c r="E87" i="1"/>
  <c r="T86" i="1"/>
  <c r="S86" i="1"/>
  <c r="R86" i="1"/>
  <c r="Q86" i="1"/>
  <c r="P86" i="1"/>
  <c r="E86" i="1"/>
  <c r="U86" i="1" s="1"/>
  <c r="W72" i="1"/>
  <c r="V72" i="1"/>
  <c r="O72" i="1"/>
  <c r="N72" i="1"/>
  <c r="M72" i="1"/>
  <c r="L72" i="1"/>
  <c r="K72" i="1"/>
  <c r="S72" i="1" s="1"/>
  <c r="J72" i="1"/>
  <c r="I72" i="1"/>
  <c r="H72" i="1"/>
  <c r="G72" i="1"/>
  <c r="F72" i="1"/>
  <c r="C72" i="1"/>
  <c r="B72" i="1"/>
  <c r="W71" i="1"/>
  <c r="V71" i="1"/>
  <c r="O71" i="1"/>
  <c r="N71" i="1"/>
  <c r="M71" i="1"/>
  <c r="L71" i="1"/>
  <c r="K71" i="1"/>
  <c r="S71" i="1" s="1"/>
  <c r="J71" i="1"/>
  <c r="R71" i="1" s="1"/>
  <c r="I71" i="1"/>
  <c r="H71" i="1"/>
  <c r="G71" i="1"/>
  <c r="F71" i="1"/>
  <c r="C71" i="1"/>
  <c r="B71" i="1"/>
  <c r="E71" i="1" s="1"/>
  <c r="W70" i="1"/>
  <c r="V70" i="1"/>
  <c r="O70" i="1"/>
  <c r="N70" i="1"/>
  <c r="M70" i="1"/>
  <c r="L70" i="1"/>
  <c r="K70" i="1"/>
  <c r="J70" i="1"/>
  <c r="I70" i="1"/>
  <c r="H70" i="1"/>
  <c r="P70" i="1" s="1"/>
  <c r="G70" i="1"/>
  <c r="F70" i="1"/>
  <c r="C70" i="1"/>
  <c r="B70" i="1"/>
  <c r="E70" i="1" s="1"/>
  <c r="S69" i="1"/>
  <c r="R69" i="1"/>
  <c r="Q69" i="1"/>
  <c r="U69" i="1" s="1"/>
  <c r="P69" i="1"/>
  <c r="T69" i="1" s="1"/>
  <c r="E69" i="1"/>
  <c r="W67" i="1"/>
  <c r="V67" i="1"/>
  <c r="O67" i="1"/>
  <c r="N67" i="1"/>
  <c r="M67" i="1"/>
  <c r="L67" i="1"/>
  <c r="K67" i="1"/>
  <c r="S67" i="1" s="1"/>
  <c r="J67" i="1"/>
  <c r="I67" i="1"/>
  <c r="H67" i="1"/>
  <c r="G67" i="1"/>
  <c r="F67" i="1"/>
  <c r="C67" i="1"/>
  <c r="B67" i="1"/>
  <c r="W66" i="1"/>
  <c r="V66" i="1"/>
  <c r="O66" i="1"/>
  <c r="N66" i="1"/>
  <c r="M66" i="1"/>
  <c r="L66" i="1"/>
  <c r="K66" i="1"/>
  <c r="S66" i="1" s="1"/>
  <c r="J66" i="1"/>
  <c r="R66" i="1" s="1"/>
  <c r="I66" i="1"/>
  <c r="H66" i="1"/>
  <c r="G66" i="1"/>
  <c r="F66" i="1"/>
  <c r="C66" i="1"/>
  <c r="B66" i="1"/>
  <c r="E66" i="1" s="1"/>
  <c r="S65" i="1"/>
  <c r="R65" i="1"/>
  <c r="Q65" i="1"/>
  <c r="U65" i="1" s="1"/>
  <c r="P65" i="1"/>
  <c r="E65" i="1"/>
  <c r="T64" i="1"/>
  <c r="S64" i="1"/>
  <c r="R64" i="1"/>
  <c r="Q64" i="1"/>
  <c r="P64" i="1"/>
  <c r="E64" i="1"/>
  <c r="U64" i="1" s="1"/>
  <c r="S63" i="1"/>
  <c r="R63" i="1"/>
  <c r="Q63" i="1"/>
  <c r="P63" i="1"/>
  <c r="E63" i="1"/>
  <c r="U63" i="1" s="1"/>
  <c r="S62" i="1"/>
  <c r="R62" i="1"/>
  <c r="Q62" i="1"/>
  <c r="P62" i="1"/>
  <c r="E62" i="1"/>
  <c r="T62" i="1" s="1"/>
  <c r="U61" i="1"/>
  <c r="T61" i="1"/>
  <c r="S61" i="1"/>
  <c r="R61" i="1"/>
  <c r="Q61" i="1"/>
  <c r="P61" i="1"/>
  <c r="E61" i="1"/>
  <c r="V59" i="1"/>
  <c r="S59" i="1"/>
  <c r="O59" i="1"/>
  <c r="N59" i="1"/>
  <c r="M59" i="1"/>
  <c r="L59" i="1"/>
  <c r="K59" i="1"/>
  <c r="J59" i="1"/>
  <c r="I59" i="1"/>
  <c r="H59" i="1"/>
  <c r="P59" i="1" s="1"/>
  <c r="G59" i="1"/>
  <c r="F59" i="1"/>
  <c r="C59" i="1"/>
  <c r="B59" i="1"/>
  <c r="S58" i="1"/>
  <c r="R58" i="1"/>
  <c r="Q58" i="1"/>
  <c r="P58" i="1"/>
  <c r="E58" i="1"/>
  <c r="T58" i="1" s="1"/>
  <c r="S57" i="1"/>
  <c r="R57" i="1"/>
  <c r="Q57" i="1"/>
  <c r="P57" i="1"/>
  <c r="E57" i="1"/>
  <c r="U57" i="1" s="1"/>
  <c r="T56" i="1"/>
  <c r="S56" i="1"/>
  <c r="R56" i="1"/>
  <c r="Q56" i="1"/>
  <c r="P56" i="1"/>
  <c r="E56" i="1"/>
  <c r="U56" i="1" s="1"/>
  <c r="S55" i="1"/>
  <c r="R55" i="1"/>
  <c r="Q55" i="1"/>
  <c r="P55" i="1"/>
  <c r="E55" i="1"/>
  <c r="U55" i="1" s="1"/>
  <c r="W53" i="1"/>
  <c r="V53" i="1"/>
  <c r="O53" i="1"/>
  <c r="N53" i="1"/>
  <c r="M53" i="1"/>
  <c r="L53" i="1"/>
  <c r="K53" i="1"/>
  <c r="J53" i="1"/>
  <c r="I53" i="1"/>
  <c r="H53" i="1"/>
  <c r="G53" i="1"/>
  <c r="F53" i="1"/>
  <c r="C53" i="1"/>
  <c r="B53" i="1"/>
  <c r="E53" i="1" s="1"/>
  <c r="S52" i="1"/>
  <c r="R52" i="1"/>
  <c r="Q52" i="1"/>
  <c r="U52" i="1" s="1"/>
  <c r="P52" i="1"/>
  <c r="T52" i="1" s="1"/>
  <c r="E52" i="1"/>
  <c r="S51" i="1"/>
  <c r="R51" i="1"/>
  <c r="Q51" i="1"/>
  <c r="U51" i="1" s="1"/>
  <c r="P51" i="1"/>
  <c r="T51" i="1" s="1"/>
  <c r="E51" i="1"/>
  <c r="S50" i="1"/>
  <c r="R50" i="1"/>
  <c r="Q50" i="1"/>
  <c r="P50" i="1"/>
  <c r="E50" i="1"/>
  <c r="U50" i="1" s="1"/>
  <c r="S49" i="1"/>
  <c r="R49" i="1"/>
  <c r="Q49" i="1"/>
  <c r="P49" i="1"/>
  <c r="E49" i="1"/>
  <c r="T49" i="1" s="1"/>
  <c r="S48" i="1"/>
  <c r="R48" i="1"/>
  <c r="Q48" i="1"/>
  <c r="P48" i="1"/>
  <c r="E48" i="1"/>
  <c r="U48" i="1" s="1"/>
  <c r="S47" i="1"/>
  <c r="R47" i="1"/>
  <c r="Q47" i="1"/>
  <c r="P47" i="1"/>
  <c r="E47" i="1"/>
  <c r="U47" i="1" s="1"/>
  <c r="S46" i="1"/>
  <c r="R46" i="1"/>
  <c r="Q46" i="1"/>
  <c r="P46" i="1"/>
  <c r="E46" i="1"/>
  <c r="U46" i="1" s="1"/>
  <c r="S45" i="1"/>
  <c r="R45" i="1"/>
  <c r="Q45" i="1"/>
  <c r="P45" i="1"/>
  <c r="E45" i="1"/>
  <c r="T45" i="1" s="1"/>
  <c r="S44" i="1"/>
  <c r="R44" i="1"/>
  <c r="Q44" i="1"/>
  <c r="P44" i="1"/>
  <c r="E44" i="1"/>
  <c r="T43" i="1"/>
  <c r="S43" i="1"/>
  <c r="R43" i="1"/>
  <c r="Q43" i="1"/>
  <c r="P43" i="1"/>
  <c r="E43" i="1"/>
  <c r="U43" i="1" s="1"/>
  <c r="S42" i="1"/>
  <c r="R42" i="1"/>
  <c r="Q42" i="1"/>
  <c r="P42" i="1"/>
  <c r="E42" i="1"/>
  <c r="U42" i="1" s="1"/>
  <c r="W40" i="1"/>
  <c r="V40" i="1"/>
  <c r="O40" i="1"/>
  <c r="N40" i="1"/>
  <c r="M40" i="1"/>
  <c r="L40" i="1"/>
  <c r="K40" i="1"/>
  <c r="S40" i="1" s="1"/>
  <c r="J40" i="1"/>
  <c r="I40" i="1"/>
  <c r="H40" i="1"/>
  <c r="G40" i="1"/>
  <c r="F40" i="1"/>
  <c r="C40" i="1"/>
  <c r="B40" i="1"/>
  <c r="E40" i="1" s="1"/>
  <c r="S39" i="1"/>
  <c r="R39" i="1"/>
  <c r="Q39" i="1"/>
  <c r="P39" i="1"/>
  <c r="E39" i="1"/>
  <c r="U39" i="1" s="1"/>
  <c r="S38" i="1"/>
  <c r="R38" i="1"/>
  <c r="Q38" i="1"/>
  <c r="P38" i="1"/>
  <c r="E38" i="1"/>
  <c r="S37" i="1"/>
  <c r="R37" i="1"/>
  <c r="Q37" i="1"/>
  <c r="P37" i="1"/>
  <c r="E37" i="1"/>
  <c r="U37" i="1" s="1"/>
  <c r="S36" i="1"/>
  <c r="R36" i="1"/>
  <c r="Q36" i="1"/>
  <c r="P36" i="1"/>
  <c r="E36" i="1"/>
  <c r="T36" i="1" s="1"/>
  <c r="S35" i="1"/>
  <c r="R35" i="1"/>
  <c r="Q35" i="1"/>
  <c r="U35" i="1" s="1"/>
  <c r="P35" i="1"/>
  <c r="E35" i="1"/>
  <c r="W33" i="1"/>
  <c r="V33" i="1"/>
  <c r="O33" i="1"/>
  <c r="N33" i="1"/>
  <c r="M33" i="1"/>
  <c r="L33" i="1"/>
  <c r="K33" i="1"/>
  <c r="J33" i="1"/>
  <c r="I33" i="1"/>
  <c r="H33" i="1"/>
  <c r="R33" i="1" s="1"/>
  <c r="G33" i="1"/>
  <c r="F33" i="1"/>
  <c r="C33" i="1"/>
  <c r="E33" i="1" s="1"/>
  <c r="B33" i="1"/>
  <c r="S32" i="1"/>
  <c r="R32" i="1"/>
  <c r="Q32" i="1"/>
  <c r="P32" i="1"/>
  <c r="E32" i="1"/>
  <c r="U32" i="1" s="1"/>
  <c r="W30" i="1"/>
  <c r="V30" i="1"/>
  <c r="O30" i="1"/>
  <c r="N30" i="1"/>
  <c r="M30" i="1"/>
  <c r="L30" i="1"/>
  <c r="K30" i="1"/>
  <c r="S30" i="1" s="1"/>
  <c r="J30" i="1"/>
  <c r="I30" i="1"/>
  <c r="H30" i="1"/>
  <c r="P30" i="1" s="1"/>
  <c r="G30" i="1"/>
  <c r="F30" i="1"/>
  <c r="C30" i="1"/>
  <c r="B30" i="1"/>
  <c r="E30" i="1" s="1"/>
  <c r="S29" i="1"/>
  <c r="R29" i="1"/>
  <c r="Q29" i="1"/>
  <c r="U29" i="1" s="1"/>
  <c r="P29" i="1"/>
  <c r="T29" i="1" s="1"/>
  <c r="E29" i="1"/>
  <c r="S28" i="1"/>
  <c r="R28" i="1"/>
  <c r="Q28" i="1"/>
  <c r="P28" i="1"/>
  <c r="E28" i="1"/>
  <c r="S27" i="1"/>
  <c r="R27" i="1"/>
  <c r="Q27" i="1"/>
  <c r="P27" i="1"/>
  <c r="E27" i="1"/>
  <c r="U27" i="1" s="1"/>
  <c r="S26" i="1"/>
  <c r="R26" i="1"/>
  <c r="Q26" i="1"/>
  <c r="P26" i="1"/>
  <c r="E26" i="1"/>
  <c r="T26" i="1" s="1"/>
  <c r="W24" i="1"/>
  <c r="V24" i="1"/>
  <c r="O24" i="1"/>
  <c r="N24" i="1"/>
  <c r="M24" i="1"/>
  <c r="L24" i="1"/>
  <c r="K24" i="1"/>
  <c r="J24" i="1"/>
  <c r="I24" i="1"/>
  <c r="S24" i="1" s="1"/>
  <c r="H24" i="1"/>
  <c r="G24" i="1"/>
  <c r="F24" i="1"/>
  <c r="C24" i="1"/>
  <c r="B24" i="1"/>
  <c r="E24" i="1" s="1"/>
  <c r="S23" i="1"/>
  <c r="R23" i="1"/>
  <c r="Q23" i="1"/>
  <c r="P23" i="1"/>
  <c r="E23" i="1"/>
  <c r="U23" i="1" s="1"/>
  <c r="S22" i="1"/>
  <c r="R22" i="1"/>
  <c r="Q22" i="1"/>
  <c r="P22" i="1"/>
  <c r="E22" i="1"/>
  <c r="U22" i="1" s="1"/>
  <c r="S21" i="1"/>
  <c r="R21" i="1"/>
  <c r="Q21" i="1"/>
  <c r="P21" i="1"/>
  <c r="E21" i="1"/>
  <c r="T21" i="1" s="1"/>
  <c r="S20" i="1"/>
  <c r="R20" i="1"/>
  <c r="Q20" i="1"/>
  <c r="P20" i="1"/>
  <c r="E20" i="1"/>
  <c r="U20" i="1" s="1"/>
  <c r="S19" i="1"/>
  <c r="R19" i="1"/>
  <c r="Q19" i="1"/>
  <c r="P19" i="1"/>
  <c r="E19" i="1"/>
  <c r="S18" i="1"/>
  <c r="R18" i="1"/>
  <c r="Q18" i="1"/>
  <c r="P18" i="1"/>
  <c r="E18" i="1"/>
  <c r="U18" i="1" s="1"/>
  <c r="W16" i="1"/>
  <c r="V16" i="1"/>
  <c r="O16" i="1"/>
  <c r="N16" i="1"/>
  <c r="M16" i="1"/>
  <c r="L16" i="1"/>
  <c r="K16" i="1"/>
  <c r="S16" i="1" s="1"/>
  <c r="J16" i="1"/>
  <c r="I16" i="1"/>
  <c r="H16" i="1"/>
  <c r="G16" i="1"/>
  <c r="F16" i="1"/>
  <c r="C16" i="1"/>
  <c r="B16" i="1"/>
  <c r="E16" i="1" s="1"/>
  <c r="S15" i="1"/>
  <c r="R15" i="1"/>
  <c r="Q15" i="1"/>
  <c r="P15" i="1"/>
  <c r="E15" i="1"/>
  <c r="S14" i="1"/>
  <c r="R14" i="1"/>
  <c r="Q14" i="1"/>
  <c r="U14" i="1" s="1"/>
  <c r="P14" i="1"/>
  <c r="T14" i="1" s="1"/>
  <c r="E14" i="1"/>
  <c r="S13" i="1"/>
  <c r="R13" i="1"/>
  <c r="Q13" i="1"/>
  <c r="P13" i="1"/>
  <c r="E13" i="1"/>
  <c r="S12" i="1"/>
  <c r="R12" i="1"/>
  <c r="Q12" i="1"/>
  <c r="P12" i="1"/>
  <c r="E12" i="1"/>
  <c r="T12" i="1" s="1"/>
  <c r="S11" i="1"/>
  <c r="R11" i="1"/>
  <c r="Q11" i="1"/>
  <c r="U11" i="1" s="1"/>
  <c r="P11" i="1"/>
  <c r="T11" i="1" s="1"/>
  <c r="E11" i="1"/>
  <c r="S10" i="1"/>
  <c r="R10" i="1"/>
  <c r="Q10" i="1"/>
  <c r="P10" i="1"/>
  <c r="E10" i="1"/>
  <c r="S9" i="1"/>
  <c r="R9" i="1"/>
  <c r="Q9" i="1"/>
  <c r="P9" i="1"/>
  <c r="E9" i="1"/>
  <c r="T91" i="4" l="1"/>
  <c r="U91" i="4"/>
  <c r="T13" i="7"/>
  <c r="U13" i="7"/>
  <c r="T50" i="7"/>
  <c r="U50" i="7"/>
  <c r="T57" i="8"/>
  <c r="U57" i="8"/>
  <c r="T92" i="8"/>
  <c r="U92" i="8"/>
  <c r="T42" i="10"/>
  <c r="U42" i="10"/>
  <c r="T92" i="10"/>
  <c r="U92" i="10"/>
  <c r="U108" i="11"/>
  <c r="T108" i="11"/>
  <c r="U104" i="6"/>
  <c r="T104" i="6"/>
  <c r="U13" i="1"/>
  <c r="Q30" i="1"/>
  <c r="S70" i="1"/>
  <c r="E24" i="2"/>
  <c r="E30" i="2"/>
  <c r="P33" i="2"/>
  <c r="T33" i="2" s="1"/>
  <c r="R33" i="2"/>
  <c r="E40" i="2"/>
  <c r="E53" i="2"/>
  <c r="E59" i="2"/>
  <c r="R72" i="2"/>
  <c r="E16" i="3"/>
  <c r="U29" i="3"/>
  <c r="E33" i="3"/>
  <c r="U33" i="3" s="1"/>
  <c r="Q40" i="3"/>
  <c r="E53" i="3"/>
  <c r="T10" i="4"/>
  <c r="S16" i="4"/>
  <c r="S30" i="4"/>
  <c r="P71" i="4"/>
  <c r="R71" i="4"/>
  <c r="Q72" i="4"/>
  <c r="U72" i="4" s="1"/>
  <c r="U57" i="5"/>
  <c r="T57" i="5"/>
  <c r="P71" i="5"/>
  <c r="U86" i="5"/>
  <c r="T86" i="5"/>
  <c r="U18" i="6"/>
  <c r="T18" i="6"/>
  <c r="T29" i="6"/>
  <c r="U29" i="6"/>
  <c r="T12" i="8"/>
  <c r="U12" i="8"/>
  <c r="T15" i="8"/>
  <c r="E53" i="8"/>
  <c r="E71" i="8"/>
  <c r="P16" i="9"/>
  <c r="S16" i="9"/>
  <c r="U19" i="9"/>
  <c r="T19" i="9"/>
  <c r="R30" i="9"/>
  <c r="E53" i="9"/>
  <c r="T90" i="9"/>
  <c r="U90" i="9"/>
  <c r="T69" i="10"/>
  <c r="R71" i="10"/>
  <c r="T89" i="10"/>
  <c r="U89" i="10"/>
  <c r="U48" i="11"/>
  <c r="T52" i="11"/>
  <c r="U52" i="11"/>
  <c r="U64" i="11"/>
  <c r="E79" i="2"/>
  <c r="U106" i="11"/>
  <c r="T106" i="11"/>
  <c r="U102" i="6"/>
  <c r="T102" i="6"/>
  <c r="T13" i="10"/>
  <c r="U13" i="10"/>
  <c r="T10" i="1"/>
  <c r="T28" i="1"/>
  <c r="U43" i="5"/>
  <c r="T43" i="5"/>
  <c r="T49" i="5"/>
  <c r="U49" i="5"/>
  <c r="T48" i="6"/>
  <c r="U48" i="6"/>
  <c r="T65" i="6"/>
  <c r="U65" i="6"/>
  <c r="U26" i="7"/>
  <c r="T26" i="7"/>
  <c r="T49" i="8"/>
  <c r="U49" i="8"/>
  <c r="U28" i="9"/>
  <c r="T28" i="9"/>
  <c r="T44" i="9"/>
  <c r="U44" i="9"/>
  <c r="T37" i="10"/>
  <c r="U37" i="10"/>
  <c r="T26" i="11"/>
  <c r="U26" i="11"/>
  <c r="Q66" i="3"/>
  <c r="U35" i="9"/>
  <c r="T47" i="9"/>
  <c r="U47" i="9"/>
  <c r="U100" i="6"/>
  <c r="T100" i="6"/>
  <c r="S70" i="2"/>
  <c r="U10" i="1"/>
  <c r="T15" i="1"/>
  <c r="P16" i="1"/>
  <c r="T19" i="1"/>
  <c r="U28" i="1"/>
  <c r="Q33" i="1"/>
  <c r="P40" i="1"/>
  <c r="U44" i="1"/>
  <c r="Q16" i="2"/>
  <c r="P24" i="3"/>
  <c r="Q70" i="3"/>
  <c r="Q71" i="3"/>
  <c r="Q33" i="4"/>
  <c r="P59" i="4"/>
  <c r="U23" i="6"/>
  <c r="T23" i="6"/>
  <c r="P66" i="6"/>
  <c r="R66" i="6"/>
  <c r="R72" i="7"/>
  <c r="T93" i="7"/>
  <c r="U93" i="7"/>
  <c r="R30" i="8"/>
  <c r="T65" i="8"/>
  <c r="U65" i="8"/>
  <c r="R16" i="4"/>
  <c r="T19" i="5"/>
  <c r="U19" i="5"/>
  <c r="T49" i="11"/>
  <c r="U49" i="11"/>
  <c r="U96" i="1"/>
  <c r="E95" i="1"/>
  <c r="E112" i="1" s="1"/>
  <c r="T44" i="1"/>
  <c r="U15" i="1"/>
  <c r="Q16" i="1"/>
  <c r="U19" i="1"/>
  <c r="T20" i="1"/>
  <c r="P24" i="1"/>
  <c r="R24" i="1"/>
  <c r="T38" i="1"/>
  <c r="Q40" i="1"/>
  <c r="T48" i="1"/>
  <c r="T19" i="2"/>
  <c r="P24" i="2"/>
  <c r="R24" i="2"/>
  <c r="P30" i="2"/>
  <c r="P40" i="2"/>
  <c r="T42" i="2"/>
  <c r="T46" i="2"/>
  <c r="T55" i="2"/>
  <c r="Q59" i="2"/>
  <c r="U13" i="3"/>
  <c r="Q16" i="3"/>
  <c r="Q24" i="3"/>
  <c r="P33" i="3"/>
  <c r="E40" i="3"/>
  <c r="U50" i="3"/>
  <c r="Q53" i="3"/>
  <c r="T87" i="3"/>
  <c r="T91" i="3"/>
  <c r="P67" i="4"/>
  <c r="U92" i="4"/>
  <c r="T92" i="4"/>
  <c r="T14" i="5"/>
  <c r="U61" i="5"/>
  <c r="T55" i="7"/>
  <c r="U55" i="7"/>
  <c r="T62" i="8"/>
  <c r="U62" i="8"/>
  <c r="R40" i="9"/>
  <c r="U93" i="9"/>
  <c r="T12" i="10"/>
  <c r="U12" i="10"/>
  <c r="T93" i="10"/>
  <c r="U93" i="10"/>
  <c r="T11" i="11"/>
  <c r="U39" i="11"/>
  <c r="T45" i="11"/>
  <c r="U45" i="11"/>
  <c r="T61" i="11"/>
  <c r="U61" i="11"/>
  <c r="E16" i="12"/>
  <c r="E40" i="12"/>
  <c r="U96" i="9"/>
  <c r="E95" i="9"/>
  <c r="T95" i="9" s="1"/>
  <c r="U102" i="8"/>
  <c r="T102" i="8"/>
  <c r="U106" i="4"/>
  <c r="T106" i="4"/>
  <c r="Q24" i="1"/>
  <c r="P70" i="2"/>
  <c r="P71" i="2"/>
  <c r="R72" i="4"/>
  <c r="Q30" i="9"/>
  <c r="R16" i="1"/>
  <c r="T23" i="1"/>
  <c r="T35" i="1"/>
  <c r="U38" i="1"/>
  <c r="T39" i="1"/>
  <c r="R40" i="1"/>
  <c r="T47" i="1"/>
  <c r="T65" i="1"/>
  <c r="P66" i="1"/>
  <c r="T66" i="1" s="1"/>
  <c r="P71" i="1"/>
  <c r="S16" i="2"/>
  <c r="U19" i="2"/>
  <c r="Q24" i="2"/>
  <c r="S24" i="2"/>
  <c r="Q30" i="2"/>
  <c r="Q40" i="2"/>
  <c r="P66" i="2"/>
  <c r="U9" i="3"/>
  <c r="T12" i="3"/>
  <c r="U32" i="3"/>
  <c r="Q33" i="3"/>
  <c r="U46" i="3"/>
  <c r="T49" i="3"/>
  <c r="S33" i="4"/>
  <c r="U36" i="4"/>
  <c r="U38" i="4"/>
  <c r="T65" i="4"/>
  <c r="Q67" i="4"/>
  <c r="U42" i="5"/>
  <c r="T42" i="5"/>
  <c r="T62" i="5"/>
  <c r="U62" i="5"/>
  <c r="U90" i="5"/>
  <c r="T90" i="5"/>
  <c r="U56" i="6"/>
  <c r="Q59" i="6"/>
  <c r="T64" i="6"/>
  <c r="U64" i="6"/>
  <c r="S40" i="9"/>
  <c r="T43" i="9"/>
  <c r="U43" i="9"/>
  <c r="T9" i="10"/>
  <c r="U9" i="10"/>
  <c r="U11" i="11"/>
  <c r="T57" i="11"/>
  <c r="U57" i="11"/>
  <c r="U26" i="12"/>
  <c r="T26" i="12"/>
  <c r="U104" i="4"/>
  <c r="T104" i="4"/>
  <c r="T52" i="6"/>
  <c r="U52" i="6"/>
  <c r="R30" i="1"/>
  <c r="S53" i="1"/>
  <c r="R70" i="1"/>
  <c r="R30" i="4"/>
  <c r="U86" i="4"/>
  <c r="T86" i="4"/>
  <c r="E59" i="1"/>
  <c r="Q66" i="1"/>
  <c r="Q71" i="1"/>
  <c r="E16" i="2"/>
  <c r="Q66" i="2"/>
  <c r="U90" i="2"/>
  <c r="T10" i="3"/>
  <c r="U42" i="3"/>
  <c r="P59" i="3"/>
  <c r="E70" i="3"/>
  <c r="U14" i="4"/>
  <c r="U28" i="4"/>
  <c r="E33" i="4"/>
  <c r="P40" i="4"/>
  <c r="R40" i="4"/>
  <c r="P66" i="4"/>
  <c r="U20" i="5"/>
  <c r="T20" i="5"/>
  <c r="U37" i="5"/>
  <c r="T37" i="5"/>
  <c r="U22" i="6"/>
  <c r="T22" i="6"/>
  <c r="T39" i="6"/>
  <c r="U39" i="6"/>
  <c r="U52" i="8"/>
  <c r="Q59" i="8"/>
  <c r="U45" i="10"/>
  <c r="T45" i="10"/>
  <c r="U29" i="11"/>
  <c r="S33" i="11"/>
  <c r="E53" i="11"/>
  <c r="U110" i="11"/>
  <c r="T110" i="11"/>
  <c r="U109" i="5"/>
  <c r="T109" i="5"/>
  <c r="Q30" i="5"/>
  <c r="S30" i="5"/>
  <c r="T35" i="5"/>
  <c r="T38" i="5"/>
  <c r="Q40" i="5"/>
  <c r="S40" i="5"/>
  <c r="R67" i="5"/>
  <c r="U69" i="5"/>
  <c r="T14" i="6"/>
  <c r="Q16" i="6"/>
  <c r="E30" i="6"/>
  <c r="U32" i="6"/>
  <c r="E72" i="6"/>
  <c r="U32" i="7"/>
  <c r="Q33" i="7"/>
  <c r="S33" i="7"/>
  <c r="E40" i="7"/>
  <c r="E66" i="7"/>
  <c r="S70" i="7"/>
  <c r="E71" i="7"/>
  <c r="U71" i="7" s="1"/>
  <c r="T13" i="8"/>
  <c r="E24" i="8"/>
  <c r="P40" i="8"/>
  <c r="R40" i="8"/>
  <c r="R53" i="8"/>
  <c r="Q33" i="9"/>
  <c r="T51" i="9"/>
  <c r="E66" i="9"/>
  <c r="E71" i="9"/>
  <c r="T10" i="10"/>
  <c r="E30" i="10"/>
  <c r="R33" i="10"/>
  <c r="U36" i="10"/>
  <c r="Q40" i="10"/>
  <c r="P59" i="10"/>
  <c r="Q70" i="11"/>
  <c r="U14" i="12"/>
  <c r="E59" i="12"/>
  <c r="P67" i="12"/>
  <c r="P72" i="12"/>
  <c r="E95" i="12"/>
  <c r="E95" i="7"/>
  <c r="T10" i="5"/>
  <c r="U14" i="5"/>
  <c r="T15" i="5"/>
  <c r="R16" i="5"/>
  <c r="T27" i="5"/>
  <c r="T32" i="5"/>
  <c r="T36" i="5"/>
  <c r="T87" i="5"/>
  <c r="T92" i="5"/>
  <c r="T20" i="6"/>
  <c r="P30" i="6"/>
  <c r="R30" i="6"/>
  <c r="T46" i="6"/>
  <c r="Q66" i="6"/>
  <c r="S66" i="6"/>
  <c r="U22" i="7"/>
  <c r="U37" i="7"/>
  <c r="Q40" i="7"/>
  <c r="U40" i="7" s="1"/>
  <c r="U63" i="7"/>
  <c r="Q66" i="7"/>
  <c r="T69" i="7"/>
  <c r="Q71" i="7"/>
  <c r="U15" i="8"/>
  <c r="P16" i="8"/>
  <c r="U21" i="8"/>
  <c r="Q24" i="8"/>
  <c r="T32" i="8"/>
  <c r="T10" i="9"/>
  <c r="U15" i="9"/>
  <c r="P24" i="9"/>
  <c r="R24" i="9"/>
  <c r="E33" i="9"/>
  <c r="U39" i="9"/>
  <c r="U48" i="9"/>
  <c r="P66" i="9"/>
  <c r="P71" i="9"/>
  <c r="U18" i="10"/>
  <c r="T21" i="10"/>
  <c r="U27" i="10"/>
  <c r="Q30" i="10"/>
  <c r="E40" i="10"/>
  <c r="U44" i="10"/>
  <c r="U50" i="10"/>
  <c r="U10" i="11"/>
  <c r="T13" i="11"/>
  <c r="R16" i="11"/>
  <c r="T36" i="11"/>
  <c r="U58" i="11"/>
  <c r="U65" i="11"/>
  <c r="Q66" i="11"/>
  <c r="U66" i="11" s="1"/>
  <c r="U86" i="11"/>
  <c r="T89" i="11"/>
  <c r="U22" i="12"/>
  <c r="P59" i="12"/>
  <c r="U10" i="5"/>
  <c r="S16" i="5"/>
  <c r="U58" i="5"/>
  <c r="P24" i="6"/>
  <c r="R24" i="6"/>
  <c r="Q30" i="6"/>
  <c r="S30" i="6"/>
  <c r="P40" i="6"/>
  <c r="P71" i="6"/>
  <c r="Q30" i="7"/>
  <c r="P70" i="7"/>
  <c r="U14" i="8"/>
  <c r="T20" i="8"/>
  <c r="P33" i="8"/>
  <c r="T36" i="8"/>
  <c r="U58" i="8"/>
  <c r="E70" i="8"/>
  <c r="U10" i="9"/>
  <c r="U11" i="9"/>
  <c r="T14" i="9"/>
  <c r="E16" i="9"/>
  <c r="U20" i="9"/>
  <c r="T23" i="9"/>
  <c r="U29" i="9"/>
  <c r="T38" i="9"/>
  <c r="E40" i="9"/>
  <c r="Q71" i="9"/>
  <c r="R16" i="10"/>
  <c r="P24" i="10"/>
  <c r="T26" i="10"/>
  <c r="T32" i="10"/>
  <c r="U46" i="10"/>
  <c r="T51" i="10"/>
  <c r="P53" i="11"/>
  <c r="R66" i="11"/>
  <c r="U13" i="12"/>
  <c r="U18" i="12"/>
  <c r="T21" i="12"/>
  <c r="U36" i="12"/>
  <c r="Q70" i="12"/>
  <c r="E16" i="5"/>
  <c r="Q33" i="5"/>
  <c r="E59" i="5"/>
  <c r="Q40" i="6"/>
  <c r="U40" i="6" s="1"/>
  <c r="T69" i="6"/>
  <c r="Q71" i="6"/>
  <c r="P24" i="7"/>
  <c r="T32" i="7"/>
  <c r="Q70" i="7"/>
  <c r="Q33" i="8"/>
  <c r="P66" i="8"/>
  <c r="R66" i="8"/>
  <c r="E30" i="9"/>
  <c r="T36" i="9"/>
  <c r="P53" i="9"/>
  <c r="P70" i="9"/>
  <c r="Q16" i="10"/>
  <c r="Q24" i="10"/>
  <c r="P33" i="10"/>
  <c r="R16" i="12"/>
  <c r="P33" i="12"/>
  <c r="S40" i="12"/>
  <c r="P24" i="5"/>
  <c r="R24" i="5"/>
  <c r="P30" i="5"/>
  <c r="R30" i="5"/>
  <c r="P40" i="5"/>
  <c r="R40" i="5"/>
  <c r="P66" i="5"/>
  <c r="R66" i="5"/>
  <c r="Q67" i="5"/>
  <c r="P72" i="5"/>
  <c r="P16" i="6"/>
  <c r="P70" i="6"/>
  <c r="R71" i="6"/>
  <c r="Q16" i="7"/>
  <c r="U16" i="7" s="1"/>
  <c r="Q24" i="7"/>
  <c r="P33" i="7"/>
  <c r="R33" i="7"/>
  <c r="P71" i="8"/>
  <c r="R71" i="8"/>
  <c r="Q72" i="8"/>
  <c r="Q53" i="9"/>
  <c r="Q70" i="9"/>
  <c r="U70" i="9" s="1"/>
  <c r="Q33" i="10"/>
  <c r="R40" i="10"/>
  <c r="U9" i="11"/>
  <c r="P30" i="11"/>
  <c r="P40" i="11"/>
  <c r="R40" i="11"/>
  <c r="P70" i="11"/>
  <c r="R70" i="11"/>
  <c r="Q71" i="11"/>
  <c r="U9" i="12"/>
  <c r="S16" i="12"/>
  <c r="Q24" i="12"/>
  <c r="Q33" i="12"/>
  <c r="U38" i="12"/>
  <c r="E53" i="12"/>
  <c r="S72" i="12"/>
  <c r="R53" i="11"/>
  <c r="S59" i="11"/>
  <c r="R67" i="11"/>
  <c r="E59" i="11"/>
  <c r="R59" i="11"/>
  <c r="S95" i="11"/>
  <c r="E79" i="11"/>
  <c r="R53" i="10"/>
  <c r="P67" i="10"/>
  <c r="E72" i="10"/>
  <c r="E53" i="10"/>
  <c r="Q53" i="10"/>
  <c r="P72" i="10"/>
  <c r="R67" i="10"/>
  <c r="R59" i="10"/>
  <c r="T97" i="10"/>
  <c r="T104" i="10"/>
  <c r="T105" i="10"/>
  <c r="R53" i="9"/>
  <c r="E59" i="9"/>
  <c r="E72" i="9"/>
  <c r="E67" i="9"/>
  <c r="Q67" i="9"/>
  <c r="P67" i="8"/>
  <c r="T67" i="8" s="1"/>
  <c r="P53" i="8"/>
  <c r="E72" i="8"/>
  <c r="S59" i="8"/>
  <c r="Q67" i="8"/>
  <c r="P72" i="8"/>
  <c r="S72" i="8"/>
  <c r="E59" i="8"/>
  <c r="R59" i="8"/>
  <c r="T109" i="8"/>
  <c r="T110" i="8"/>
  <c r="E53" i="7"/>
  <c r="Q53" i="7"/>
  <c r="R67" i="7"/>
  <c r="P59" i="7"/>
  <c r="R59" i="7"/>
  <c r="T58" i="7"/>
  <c r="P67" i="7"/>
  <c r="P72" i="7"/>
  <c r="E79" i="7"/>
  <c r="R53" i="6"/>
  <c r="Q53" i="6"/>
  <c r="S53" i="6"/>
  <c r="R67" i="6"/>
  <c r="Q67" i="6"/>
  <c r="U67" i="6" s="1"/>
  <c r="U57" i="6"/>
  <c r="Q72" i="6"/>
  <c r="E59" i="6"/>
  <c r="S59" i="6"/>
  <c r="E67" i="6"/>
  <c r="T96" i="6"/>
  <c r="T110" i="6"/>
  <c r="T47" i="5"/>
  <c r="Q72" i="5"/>
  <c r="R59" i="5"/>
  <c r="Q59" i="5"/>
  <c r="S59" i="5"/>
  <c r="S67" i="5"/>
  <c r="R72" i="5"/>
  <c r="E67" i="5"/>
  <c r="P67" i="5"/>
  <c r="T67" i="5" s="1"/>
  <c r="S72" i="5"/>
  <c r="E72" i="5"/>
  <c r="T103" i="5"/>
  <c r="E79" i="5"/>
  <c r="P53" i="4"/>
  <c r="R53" i="4"/>
  <c r="R59" i="4"/>
  <c r="Q59" i="4"/>
  <c r="S59" i="4"/>
  <c r="R67" i="4"/>
  <c r="S72" i="4"/>
  <c r="S67" i="4"/>
  <c r="P72" i="4"/>
  <c r="U58" i="4"/>
  <c r="E67" i="4"/>
  <c r="T100" i="4"/>
  <c r="R67" i="3"/>
  <c r="R59" i="3"/>
  <c r="P72" i="3"/>
  <c r="T58" i="3"/>
  <c r="P67" i="3"/>
  <c r="R72" i="3"/>
  <c r="T97" i="3"/>
  <c r="T109" i="3"/>
  <c r="E79" i="3"/>
  <c r="P53" i="2"/>
  <c r="T47" i="2"/>
  <c r="Q53" i="2"/>
  <c r="E67" i="2"/>
  <c r="Q67" i="2"/>
  <c r="E72" i="2"/>
  <c r="Q72" i="2"/>
  <c r="U72" i="2" s="1"/>
  <c r="T100" i="2"/>
  <c r="R95" i="2"/>
  <c r="T104" i="2"/>
  <c r="P53" i="1"/>
  <c r="Q53" i="1"/>
  <c r="U53" i="1" s="1"/>
  <c r="R53" i="1"/>
  <c r="T57" i="1"/>
  <c r="Q59" i="1"/>
  <c r="E67" i="1"/>
  <c r="P67" i="1"/>
  <c r="E72" i="1"/>
  <c r="P72" i="1"/>
  <c r="Q67" i="1"/>
  <c r="Q72" i="1"/>
  <c r="T107" i="1"/>
  <c r="E79" i="1"/>
  <c r="U70" i="2"/>
  <c r="T70" i="2"/>
  <c r="U71" i="2"/>
  <c r="T71" i="2"/>
  <c r="U59" i="1"/>
  <c r="T59" i="1"/>
  <c r="U24" i="2"/>
  <c r="T24" i="2"/>
  <c r="U30" i="2"/>
  <c r="T30" i="2"/>
  <c r="U30" i="3"/>
  <c r="U70" i="3"/>
  <c r="T70" i="3"/>
  <c r="U30" i="1"/>
  <c r="T30" i="1"/>
  <c r="U33" i="1"/>
  <c r="U71" i="1"/>
  <c r="T71" i="1"/>
  <c r="U24" i="3"/>
  <c r="T24" i="3"/>
  <c r="U33" i="4"/>
  <c r="T33" i="4"/>
  <c r="U59" i="2"/>
  <c r="T59" i="2"/>
  <c r="U59" i="4"/>
  <c r="T59" i="4"/>
  <c r="U30" i="5"/>
  <c r="T30" i="5"/>
  <c r="U12" i="1"/>
  <c r="U21" i="1"/>
  <c r="U26" i="1"/>
  <c r="S33" i="1"/>
  <c r="U36" i="1"/>
  <c r="T53" i="1"/>
  <c r="U45" i="1"/>
  <c r="U49" i="1"/>
  <c r="U58" i="1"/>
  <c r="R59" i="1"/>
  <c r="U62" i="1"/>
  <c r="R67" i="1"/>
  <c r="R72" i="1"/>
  <c r="U88" i="1"/>
  <c r="U92" i="1"/>
  <c r="U67" i="2"/>
  <c r="U16" i="2"/>
  <c r="T16" i="2"/>
  <c r="U11" i="2"/>
  <c r="U15" i="2"/>
  <c r="R16" i="2"/>
  <c r="U20" i="2"/>
  <c r="U29" i="2"/>
  <c r="R30" i="2"/>
  <c r="U39" i="2"/>
  <c r="R40" i="2"/>
  <c r="U44" i="2"/>
  <c r="U48" i="2"/>
  <c r="U52" i="2"/>
  <c r="R53" i="2"/>
  <c r="U57" i="2"/>
  <c r="S59" i="2"/>
  <c r="U65" i="2"/>
  <c r="R66" i="2"/>
  <c r="S67" i="2"/>
  <c r="R71" i="2"/>
  <c r="S72" i="2"/>
  <c r="U87" i="2"/>
  <c r="U91" i="2"/>
  <c r="U10" i="3"/>
  <c r="U14" i="3"/>
  <c r="S16" i="3"/>
  <c r="U19" i="3"/>
  <c r="U23" i="3"/>
  <c r="R24" i="3"/>
  <c r="U28" i="3"/>
  <c r="S30" i="3"/>
  <c r="U38" i="3"/>
  <c r="S40" i="3"/>
  <c r="U47" i="3"/>
  <c r="U51" i="3"/>
  <c r="S53" i="3"/>
  <c r="U56" i="3"/>
  <c r="U64" i="3"/>
  <c r="S66" i="3"/>
  <c r="U69" i="3"/>
  <c r="R70" i="3"/>
  <c r="S71" i="3"/>
  <c r="U86" i="3"/>
  <c r="U90" i="3"/>
  <c r="U13" i="4"/>
  <c r="U18" i="4"/>
  <c r="U22" i="4"/>
  <c r="S24" i="4"/>
  <c r="U27" i="4"/>
  <c r="U32" i="4"/>
  <c r="R33" i="4"/>
  <c r="T40" i="4"/>
  <c r="U37" i="4"/>
  <c r="U42" i="4"/>
  <c r="U46" i="4"/>
  <c r="U50" i="4"/>
  <c r="U55" i="4"/>
  <c r="T66" i="4"/>
  <c r="U63" i="4"/>
  <c r="S70" i="4"/>
  <c r="U89" i="4"/>
  <c r="U93" i="4"/>
  <c r="U12" i="5"/>
  <c r="U21" i="5"/>
  <c r="U26" i="5"/>
  <c r="S33" i="5"/>
  <c r="U36" i="5"/>
  <c r="U53" i="5"/>
  <c r="T53" i="5"/>
  <c r="U46" i="5"/>
  <c r="T46" i="5"/>
  <c r="U50" i="5"/>
  <c r="T50" i="5"/>
  <c r="S53" i="5"/>
  <c r="Q53" i="5"/>
  <c r="U71" i="6"/>
  <c r="T71" i="6"/>
  <c r="U30" i="7"/>
  <c r="T30" i="7"/>
  <c r="U70" i="7"/>
  <c r="T70" i="7"/>
  <c r="U24" i="8"/>
  <c r="T24" i="8"/>
  <c r="U59" i="8"/>
  <c r="T59" i="8"/>
  <c r="U30" i="9"/>
  <c r="T30" i="9"/>
  <c r="U24" i="1"/>
  <c r="T24" i="1"/>
  <c r="P33" i="1"/>
  <c r="T33" i="1" s="1"/>
  <c r="T70" i="1"/>
  <c r="Q70" i="1"/>
  <c r="U70" i="1" s="1"/>
  <c r="Q33" i="2"/>
  <c r="U33" i="2" s="1"/>
  <c r="P59" i="2"/>
  <c r="P67" i="2"/>
  <c r="T67" i="2" s="1"/>
  <c r="P72" i="2"/>
  <c r="T72" i="2" s="1"/>
  <c r="P16" i="3"/>
  <c r="T16" i="3" s="1"/>
  <c r="P30" i="3"/>
  <c r="T30" i="3" s="1"/>
  <c r="U40" i="3"/>
  <c r="T40" i="3"/>
  <c r="P40" i="3"/>
  <c r="P53" i="3"/>
  <c r="U59" i="3"/>
  <c r="T59" i="3"/>
  <c r="Q59" i="3"/>
  <c r="U66" i="3"/>
  <c r="T66" i="3"/>
  <c r="P66" i="3"/>
  <c r="Q67" i="3"/>
  <c r="U67" i="3" s="1"/>
  <c r="P71" i="3"/>
  <c r="Q72" i="3"/>
  <c r="Q16" i="4"/>
  <c r="P24" i="4"/>
  <c r="T30" i="4"/>
  <c r="Q30" i="4"/>
  <c r="U30" i="4" s="1"/>
  <c r="Q40" i="4"/>
  <c r="U40" i="4" s="1"/>
  <c r="U53" i="4"/>
  <c r="T53" i="4"/>
  <c r="Q53" i="4"/>
  <c r="Q66" i="4"/>
  <c r="U66" i="4" s="1"/>
  <c r="P70" i="4"/>
  <c r="U71" i="4"/>
  <c r="T71" i="4"/>
  <c r="Q71" i="4"/>
  <c r="U67" i="5"/>
  <c r="U72" i="5"/>
  <c r="U16" i="5"/>
  <c r="T72" i="5"/>
  <c r="T16" i="5"/>
  <c r="U24" i="5"/>
  <c r="T24" i="5"/>
  <c r="Q24" i="5"/>
  <c r="P33" i="5"/>
  <c r="U24" i="7"/>
  <c r="T24" i="7"/>
  <c r="U33" i="8"/>
  <c r="T33" i="8"/>
  <c r="T18" i="1"/>
  <c r="T22" i="1"/>
  <c r="T32" i="1"/>
  <c r="T37" i="1"/>
  <c r="T42" i="1"/>
  <c r="T46" i="1"/>
  <c r="T50" i="1"/>
  <c r="T55" i="1"/>
  <c r="T63" i="1"/>
  <c r="T89" i="1"/>
  <c r="T93" i="1"/>
  <c r="T12" i="2"/>
  <c r="T21" i="2"/>
  <c r="T26" i="2"/>
  <c r="U40" i="2"/>
  <c r="T40" i="2"/>
  <c r="T36" i="2"/>
  <c r="T45" i="2"/>
  <c r="T49" i="2"/>
  <c r="T58" i="2"/>
  <c r="U66" i="2"/>
  <c r="T66" i="2"/>
  <c r="T62" i="2"/>
  <c r="T88" i="2"/>
  <c r="T92" i="2"/>
  <c r="T11" i="3"/>
  <c r="T15" i="3"/>
  <c r="T20" i="3"/>
  <c r="T29" i="3"/>
  <c r="T35" i="3"/>
  <c r="T39" i="3"/>
  <c r="U53" i="3"/>
  <c r="T53" i="3"/>
  <c r="T44" i="3"/>
  <c r="T48" i="3"/>
  <c r="T52" i="3"/>
  <c r="T57" i="3"/>
  <c r="T61" i="3"/>
  <c r="T65" i="3"/>
  <c r="U71" i="3"/>
  <c r="T71" i="3"/>
  <c r="U67" i="4"/>
  <c r="U16" i="4"/>
  <c r="T72" i="4"/>
  <c r="T67" i="4"/>
  <c r="T16" i="4"/>
  <c r="U24" i="4"/>
  <c r="T24" i="4"/>
  <c r="U70" i="4"/>
  <c r="T70" i="4"/>
  <c r="U33" i="5"/>
  <c r="T33" i="5"/>
  <c r="U55" i="5"/>
  <c r="T55" i="5"/>
  <c r="U59" i="5"/>
  <c r="T59" i="5"/>
  <c r="U30" i="6"/>
  <c r="T30" i="6"/>
  <c r="U59" i="6"/>
  <c r="T59" i="6"/>
  <c r="U33" i="7"/>
  <c r="T33" i="7"/>
  <c r="U70" i="8"/>
  <c r="T70" i="8"/>
  <c r="U33" i="9"/>
  <c r="T33" i="9"/>
  <c r="U59" i="9"/>
  <c r="T59" i="9"/>
  <c r="U67" i="1"/>
  <c r="T67" i="1"/>
  <c r="U72" i="1"/>
  <c r="U16" i="1"/>
  <c r="T72" i="1"/>
  <c r="T16" i="1"/>
  <c r="T9" i="1"/>
  <c r="T13" i="1"/>
  <c r="T27" i="1"/>
  <c r="U9" i="1"/>
  <c r="U40" i="1"/>
  <c r="T40" i="1"/>
  <c r="U66" i="1"/>
  <c r="T35" i="2"/>
  <c r="U53" i="2"/>
  <c r="T53" i="2"/>
  <c r="T61" i="2"/>
  <c r="T67" i="3"/>
  <c r="U72" i="3"/>
  <c r="U16" i="3"/>
  <c r="T72" i="3"/>
  <c r="U35" i="3"/>
  <c r="T43" i="3"/>
  <c r="U61" i="3"/>
  <c r="T9" i="4"/>
  <c r="U43" i="4"/>
  <c r="U9" i="5"/>
  <c r="U40" i="5"/>
  <c r="T40" i="5"/>
  <c r="U45" i="5"/>
  <c r="P53" i="5"/>
  <c r="Q66" i="5"/>
  <c r="P70" i="5"/>
  <c r="T70" i="5" s="1"/>
  <c r="T71" i="5"/>
  <c r="Q71" i="5"/>
  <c r="U71" i="5" s="1"/>
  <c r="U72" i="6"/>
  <c r="U16" i="6"/>
  <c r="T16" i="6"/>
  <c r="U24" i="6"/>
  <c r="T24" i="6"/>
  <c r="Q24" i="6"/>
  <c r="P33" i="6"/>
  <c r="S67" i="6"/>
  <c r="U70" i="6"/>
  <c r="T70" i="6"/>
  <c r="Q70" i="6"/>
  <c r="S72" i="6"/>
  <c r="U91" i="6"/>
  <c r="U10" i="7"/>
  <c r="U14" i="7"/>
  <c r="S16" i="7"/>
  <c r="U19" i="7"/>
  <c r="U23" i="7"/>
  <c r="R24" i="7"/>
  <c r="U28" i="7"/>
  <c r="S30" i="7"/>
  <c r="U38" i="7"/>
  <c r="S40" i="7"/>
  <c r="U47" i="7"/>
  <c r="U51" i="7"/>
  <c r="S53" i="7"/>
  <c r="U56" i="7"/>
  <c r="U64" i="7"/>
  <c r="S66" i="7"/>
  <c r="U69" i="7"/>
  <c r="R70" i="7"/>
  <c r="S71" i="7"/>
  <c r="U86" i="7"/>
  <c r="U90" i="7"/>
  <c r="U13" i="8"/>
  <c r="U18" i="8"/>
  <c r="U22" i="8"/>
  <c r="S24" i="8"/>
  <c r="U27" i="8"/>
  <c r="U32" i="8"/>
  <c r="R33" i="8"/>
  <c r="T40" i="8"/>
  <c r="U37" i="8"/>
  <c r="U42" i="8"/>
  <c r="U46" i="8"/>
  <c r="U50" i="8"/>
  <c r="U55" i="8"/>
  <c r="U66" i="8"/>
  <c r="T66" i="8"/>
  <c r="U63" i="8"/>
  <c r="S70" i="8"/>
  <c r="U89" i="8"/>
  <c r="U93" i="8"/>
  <c r="U12" i="9"/>
  <c r="U21" i="9"/>
  <c r="U26" i="9"/>
  <c r="S33" i="9"/>
  <c r="U36" i="9"/>
  <c r="U53" i="9"/>
  <c r="T53" i="9"/>
  <c r="U45" i="9"/>
  <c r="U49" i="9"/>
  <c r="T58" i="9"/>
  <c r="Q66" i="9"/>
  <c r="U24" i="10"/>
  <c r="T24" i="10"/>
  <c r="U70" i="10"/>
  <c r="T70" i="10"/>
  <c r="U71" i="10"/>
  <c r="Q70" i="5"/>
  <c r="U70" i="5" s="1"/>
  <c r="T33" i="6"/>
  <c r="Q33" i="6"/>
  <c r="U33" i="6" s="1"/>
  <c r="P59" i="6"/>
  <c r="P67" i="6"/>
  <c r="T67" i="6" s="1"/>
  <c r="P72" i="6"/>
  <c r="T72" i="6" s="1"/>
  <c r="P16" i="7"/>
  <c r="P30" i="7"/>
  <c r="P40" i="7"/>
  <c r="T40" i="7" s="1"/>
  <c r="P53" i="7"/>
  <c r="U59" i="7"/>
  <c r="T59" i="7"/>
  <c r="Q59" i="7"/>
  <c r="U66" i="7"/>
  <c r="T66" i="7"/>
  <c r="P66" i="7"/>
  <c r="Q67" i="7"/>
  <c r="P71" i="7"/>
  <c r="Q72" i="7"/>
  <c r="Q16" i="8"/>
  <c r="P24" i="8"/>
  <c r="U30" i="8"/>
  <c r="T30" i="8"/>
  <c r="Q30" i="8"/>
  <c r="Q40" i="8"/>
  <c r="U40" i="8" s="1"/>
  <c r="T53" i="8"/>
  <c r="Q53" i="8"/>
  <c r="U53" i="8" s="1"/>
  <c r="Q66" i="8"/>
  <c r="R67" i="8"/>
  <c r="P70" i="8"/>
  <c r="U71" i="8"/>
  <c r="T71" i="8"/>
  <c r="Q71" i="8"/>
  <c r="R72" i="8"/>
  <c r="U67" i="9"/>
  <c r="U72" i="9"/>
  <c r="U16" i="9"/>
  <c r="T16" i="9"/>
  <c r="U24" i="9"/>
  <c r="T24" i="9"/>
  <c r="Q24" i="9"/>
  <c r="P33" i="9"/>
  <c r="U66" i="9"/>
  <c r="T66" i="9"/>
  <c r="T61" i="9"/>
  <c r="U61" i="9"/>
  <c r="T70" i="9"/>
  <c r="U33" i="10"/>
  <c r="T33" i="10"/>
  <c r="U24" i="11"/>
  <c r="T24" i="11"/>
  <c r="U33" i="11"/>
  <c r="T33" i="11"/>
  <c r="T63" i="5"/>
  <c r="T89" i="5"/>
  <c r="T93" i="5"/>
  <c r="U9" i="6"/>
  <c r="T12" i="6"/>
  <c r="T21" i="6"/>
  <c r="T26" i="6"/>
  <c r="T40" i="6"/>
  <c r="T36" i="6"/>
  <c r="T45" i="6"/>
  <c r="T49" i="6"/>
  <c r="T58" i="6"/>
  <c r="U66" i="6"/>
  <c r="T66" i="6"/>
  <c r="T62" i="6"/>
  <c r="T88" i="6"/>
  <c r="T92" i="6"/>
  <c r="T11" i="7"/>
  <c r="T15" i="7"/>
  <c r="T20" i="7"/>
  <c r="T29" i="7"/>
  <c r="T35" i="7"/>
  <c r="T39" i="7"/>
  <c r="U53" i="7"/>
  <c r="T53" i="7"/>
  <c r="T44" i="7"/>
  <c r="T48" i="7"/>
  <c r="T52" i="7"/>
  <c r="T57" i="7"/>
  <c r="T61" i="7"/>
  <c r="T65" i="7"/>
  <c r="T87" i="7"/>
  <c r="T91" i="7"/>
  <c r="U72" i="8"/>
  <c r="U67" i="8"/>
  <c r="U16" i="8"/>
  <c r="T72" i="8"/>
  <c r="T16" i="8"/>
  <c r="T10" i="8"/>
  <c r="T14" i="8"/>
  <c r="T19" i="8"/>
  <c r="T23" i="8"/>
  <c r="T28" i="8"/>
  <c r="T38" i="8"/>
  <c r="T43" i="8"/>
  <c r="T47" i="8"/>
  <c r="T51" i="8"/>
  <c r="T56" i="8"/>
  <c r="T64" i="8"/>
  <c r="T69" i="8"/>
  <c r="T86" i="8"/>
  <c r="T90" i="8"/>
  <c r="T9" i="9"/>
  <c r="T13" i="9"/>
  <c r="T18" i="9"/>
  <c r="T22" i="9"/>
  <c r="T27" i="9"/>
  <c r="T32" i="9"/>
  <c r="T37" i="9"/>
  <c r="T42" i="9"/>
  <c r="T46" i="9"/>
  <c r="T50" i="9"/>
  <c r="T55" i="9"/>
  <c r="T57" i="9"/>
  <c r="U57" i="9"/>
  <c r="P59" i="9"/>
  <c r="U66" i="5"/>
  <c r="T66" i="5"/>
  <c r="T35" i="6"/>
  <c r="U53" i="6"/>
  <c r="T53" i="6"/>
  <c r="T61" i="6"/>
  <c r="U67" i="7"/>
  <c r="T67" i="7"/>
  <c r="U72" i="7"/>
  <c r="T72" i="7"/>
  <c r="T16" i="7"/>
  <c r="U35" i="7"/>
  <c r="T43" i="7"/>
  <c r="U61" i="7"/>
  <c r="T9" i="8"/>
  <c r="U43" i="8"/>
  <c r="U9" i="9"/>
  <c r="U40" i="9"/>
  <c r="T40" i="9"/>
  <c r="Q59" i="9"/>
  <c r="T62" i="9"/>
  <c r="U71" i="9"/>
  <c r="T71" i="9"/>
  <c r="U30" i="10"/>
  <c r="T30" i="10"/>
  <c r="U59" i="11"/>
  <c r="T59" i="11"/>
  <c r="U65" i="9"/>
  <c r="R66" i="9"/>
  <c r="S67" i="9"/>
  <c r="R71" i="9"/>
  <c r="S72" i="9"/>
  <c r="U87" i="9"/>
  <c r="U91" i="9"/>
  <c r="U10" i="10"/>
  <c r="U14" i="10"/>
  <c r="S16" i="10"/>
  <c r="U19" i="10"/>
  <c r="U23" i="10"/>
  <c r="R24" i="10"/>
  <c r="U28" i="10"/>
  <c r="S30" i="10"/>
  <c r="U38" i="10"/>
  <c r="S40" i="10"/>
  <c r="U47" i="10"/>
  <c r="U51" i="10"/>
  <c r="S53" i="10"/>
  <c r="U56" i="10"/>
  <c r="U64" i="10"/>
  <c r="S66" i="10"/>
  <c r="U69" i="10"/>
  <c r="R70" i="10"/>
  <c r="S71" i="10"/>
  <c r="U86" i="10"/>
  <c r="U90" i="10"/>
  <c r="U13" i="11"/>
  <c r="U18" i="11"/>
  <c r="U22" i="11"/>
  <c r="S24" i="11"/>
  <c r="U27" i="11"/>
  <c r="U32" i="11"/>
  <c r="R33" i="11"/>
  <c r="T40" i="11"/>
  <c r="U37" i="11"/>
  <c r="U42" i="11"/>
  <c r="U46" i="11"/>
  <c r="U50" i="11"/>
  <c r="U55" i="11"/>
  <c r="T66" i="11"/>
  <c r="T62" i="11"/>
  <c r="U59" i="12"/>
  <c r="T59" i="12"/>
  <c r="P67" i="9"/>
  <c r="T67" i="9" s="1"/>
  <c r="P72" i="9"/>
  <c r="T72" i="9" s="1"/>
  <c r="P16" i="10"/>
  <c r="P30" i="10"/>
  <c r="U40" i="10"/>
  <c r="P40" i="10"/>
  <c r="T40" i="10" s="1"/>
  <c r="P53" i="10"/>
  <c r="T53" i="10" s="1"/>
  <c r="U59" i="10"/>
  <c r="T59" i="10"/>
  <c r="Q59" i="10"/>
  <c r="U66" i="10"/>
  <c r="T66" i="10"/>
  <c r="P66" i="10"/>
  <c r="Q67" i="10"/>
  <c r="U67" i="10" s="1"/>
  <c r="P71" i="10"/>
  <c r="T71" i="10" s="1"/>
  <c r="Q72" i="10"/>
  <c r="Q16" i="11"/>
  <c r="U16" i="11" s="1"/>
  <c r="P24" i="11"/>
  <c r="T30" i="11"/>
  <c r="Q30" i="11"/>
  <c r="U30" i="11" s="1"/>
  <c r="Q40" i="11"/>
  <c r="U40" i="11" s="1"/>
  <c r="U53" i="11"/>
  <c r="T53" i="11"/>
  <c r="Q53" i="11"/>
  <c r="T88" i="9"/>
  <c r="T92" i="9"/>
  <c r="T11" i="10"/>
  <c r="T15" i="10"/>
  <c r="T20" i="10"/>
  <c r="T29" i="10"/>
  <c r="T35" i="10"/>
  <c r="T39" i="10"/>
  <c r="U53" i="10"/>
  <c r="T44" i="10"/>
  <c r="T48" i="10"/>
  <c r="T52" i="10"/>
  <c r="T57" i="10"/>
  <c r="T61" i="10"/>
  <c r="T65" i="10"/>
  <c r="T87" i="10"/>
  <c r="T91" i="10"/>
  <c r="T16" i="11"/>
  <c r="T10" i="11"/>
  <c r="T14" i="11"/>
  <c r="T19" i="11"/>
  <c r="T23" i="11"/>
  <c r="T28" i="11"/>
  <c r="T38" i="11"/>
  <c r="T43" i="11"/>
  <c r="T47" i="11"/>
  <c r="T51" i="11"/>
  <c r="T56" i="11"/>
  <c r="T63" i="11"/>
  <c r="U71" i="11"/>
  <c r="T71" i="11"/>
  <c r="U24" i="12"/>
  <c r="T24" i="12"/>
  <c r="U33" i="12"/>
  <c r="T33" i="12"/>
  <c r="U71" i="12"/>
  <c r="T71" i="12"/>
  <c r="U72" i="10"/>
  <c r="U16" i="10"/>
  <c r="T72" i="10"/>
  <c r="T67" i="10"/>
  <c r="T16" i="10"/>
  <c r="U35" i="10"/>
  <c r="T43" i="10"/>
  <c r="U61" i="10"/>
  <c r="T9" i="11"/>
  <c r="U43" i="11"/>
  <c r="P67" i="11"/>
  <c r="T67" i="11" s="1"/>
  <c r="P72" i="11"/>
  <c r="T72" i="11" s="1"/>
  <c r="P16" i="12"/>
  <c r="U27" i="12"/>
  <c r="P30" i="12"/>
  <c r="T30" i="12" s="1"/>
  <c r="U32" i="12"/>
  <c r="R33" i="12"/>
  <c r="T36" i="12"/>
  <c r="U37" i="12"/>
  <c r="P40" i="12"/>
  <c r="T40" i="12" s="1"/>
  <c r="U42" i="12"/>
  <c r="T45" i="12"/>
  <c r="U46" i="12"/>
  <c r="T49" i="12"/>
  <c r="U50" i="12"/>
  <c r="P53" i="12"/>
  <c r="U55" i="12"/>
  <c r="T58" i="12"/>
  <c r="Q59" i="12"/>
  <c r="T66" i="12"/>
  <c r="T62" i="12"/>
  <c r="U63" i="12"/>
  <c r="P66" i="12"/>
  <c r="Q67" i="12"/>
  <c r="U67" i="12" s="1"/>
  <c r="S70" i="12"/>
  <c r="P71" i="12"/>
  <c r="Q72" i="12"/>
  <c r="T88" i="12"/>
  <c r="U89" i="12"/>
  <c r="T92" i="12"/>
  <c r="U93" i="12"/>
  <c r="E79" i="12"/>
  <c r="R95" i="1"/>
  <c r="T98" i="1"/>
  <c r="T99" i="1"/>
  <c r="T106" i="1"/>
  <c r="T101" i="12"/>
  <c r="T102" i="12"/>
  <c r="U113" i="12"/>
  <c r="M112" i="10"/>
  <c r="S112" i="10" s="1"/>
  <c r="T96" i="9"/>
  <c r="T108" i="9"/>
  <c r="T113" i="9"/>
  <c r="T105" i="8"/>
  <c r="T106" i="8"/>
  <c r="T107" i="8"/>
  <c r="T96" i="7"/>
  <c r="T97" i="7"/>
  <c r="U98" i="7"/>
  <c r="T99" i="7"/>
  <c r="T100" i="7"/>
  <c r="T101" i="7"/>
  <c r="M112" i="7"/>
  <c r="S112" i="7" s="1"/>
  <c r="R95" i="6"/>
  <c r="T106" i="6"/>
  <c r="U107" i="6"/>
  <c r="T108" i="6"/>
  <c r="T113" i="6"/>
  <c r="T105" i="5"/>
  <c r="U106" i="5"/>
  <c r="T107" i="5"/>
  <c r="T97" i="4"/>
  <c r="U97" i="4"/>
  <c r="T109" i="4"/>
  <c r="U109" i="4"/>
  <c r="Q67" i="11"/>
  <c r="U67" i="11" s="1"/>
  <c r="S70" i="11"/>
  <c r="P71" i="11"/>
  <c r="Q72" i="11"/>
  <c r="U72" i="11" s="1"/>
  <c r="T88" i="11"/>
  <c r="T92" i="11"/>
  <c r="T11" i="12"/>
  <c r="T15" i="12"/>
  <c r="Q16" i="12"/>
  <c r="T20" i="12"/>
  <c r="P24" i="12"/>
  <c r="T29" i="12"/>
  <c r="Q30" i="12"/>
  <c r="U30" i="12" s="1"/>
  <c r="S33" i="12"/>
  <c r="T35" i="12"/>
  <c r="T39" i="12"/>
  <c r="Q40" i="12"/>
  <c r="U40" i="12" s="1"/>
  <c r="U53" i="12"/>
  <c r="T53" i="12"/>
  <c r="T44" i="12"/>
  <c r="T48" i="12"/>
  <c r="T52" i="12"/>
  <c r="Q53" i="12"/>
  <c r="T57" i="12"/>
  <c r="R59" i="12"/>
  <c r="T61" i="12"/>
  <c r="T65" i="12"/>
  <c r="Q66" i="12"/>
  <c r="U66" i="12" s="1"/>
  <c r="R67" i="12"/>
  <c r="P70" i="12"/>
  <c r="Q71" i="12"/>
  <c r="R72" i="12"/>
  <c r="T87" i="12"/>
  <c r="T91" i="12"/>
  <c r="E79" i="8"/>
  <c r="U113" i="11"/>
  <c r="L112" i="9"/>
  <c r="R112" i="9" s="1"/>
  <c r="R95" i="4"/>
  <c r="L112" i="4"/>
  <c r="R112" i="4" s="1"/>
  <c r="U96" i="4"/>
  <c r="T96" i="4"/>
  <c r="U108" i="4"/>
  <c r="T108" i="4"/>
  <c r="U113" i="2"/>
  <c r="T113" i="2"/>
  <c r="T87" i="11"/>
  <c r="T91" i="11"/>
  <c r="U72" i="12"/>
  <c r="U16" i="12"/>
  <c r="T72" i="12"/>
  <c r="T67" i="12"/>
  <c r="T16" i="12"/>
  <c r="T10" i="12"/>
  <c r="T14" i="12"/>
  <c r="T19" i="12"/>
  <c r="T23" i="12"/>
  <c r="T28" i="12"/>
  <c r="U35" i="12"/>
  <c r="T38" i="12"/>
  <c r="T43" i="12"/>
  <c r="T47" i="12"/>
  <c r="T51" i="12"/>
  <c r="T56" i="12"/>
  <c r="U61" i="12"/>
  <c r="T64" i="12"/>
  <c r="T69" i="12"/>
  <c r="U70" i="12"/>
  <c r="T70" i="12"/>
  <c r="T86" i="12"/>
  <c r="T90" i="12"/>
  <c r="T102" i="1"/>
  <c r="T103" i="1"/>
  <c r="T110" i="1"/>
  <c r="T97" i="12"/>
  <c r="T98" i="12"/>
  <c r="T105" i="12"/>
  <c r="T106" i="12"/>
  <c r="T102" i="11"/>
  <c r="T97" i="8"/>
  <c r="T98" i="8"/>
  <c r="T99" i="8"/>
  <c r="T104" i="7"/>
  <c r="T105" i="7"/>
  <c r="U106" i="7"/>
  <c r="T107" i="7"/>
  <c r="T108" i="7"/>
  <c r="T109" i="7"/>
  <c r="U113" i="7"/>
  <c r="T101" i="5"/>
  <c r="U101" i="3"/>
  <c r="T101" i="3"/>
  <c r="U96" i="2"/>
  <c r="T96" i="2"/>
  <c r="U70" i="11"/>
  <c r="T70" i="11"/>
  <c r="T9" i="12"/>
  <c r="U43" i="12"/>
  <c r="T97" i="11"/>
  <c r="T98" i="11"/>
  <c r="U99" i="11"/>
  <c r="T100" i="11"/>
  <c r="T100" i="10"/>
  <c r="T101" i="10"/>
  <c r="T108" i="10"/>
  <c r="T109" i="10"/>
  <c r="U113" i="10"/>
  <c r="T103" i="9"/>
  <c r="T104" i="9"/>
  <c r="M112" i="5"/>
  <c r="S112" i="5" s="1"/>
  <c r="U98" i="4"/>
  <c r="T98" i="4"/>
  <c r="U110" i="4"/>
  <c r="T110" i="4"/>
  <c r="M112" i="3"/>
  <c r="S112" i="3" s="1"/>
  <c r="S95" i="3"/>
  <c r="T102" i="4"/>
  <c r="U113" i="3"/>
  <c r="T108" i="2"/>
  <c r="U112" i="1"/>
  <c r="T112" i="1"/>
  <c r="U95" i="12"/>
  <c r="T95" i="12"/>
  <c r="E112" i="12"/>
  <c r="S95" i="1"/>
  <c r="T96" i="1"/>
  <c r="T100" i="1"/>
  <c r="T104" i="1"/>
  <c r="T108" i="1"/>
  <c r="T113" i="1"/>
  <c r="R95" i="12"/>
  <c r="T99" i="12"/>
  <c r="T103" i="12"/>
  <c r="T107" i="12"/>
  <c r="U108" i="12"/>
  <c r="T109" i="12"/>
  <c r="E95" i="11"/>
  <c r="T101" i="11"/>
  <c r="R95" i="10"/>
  <c r="U103" i="10"/>
  <c r="S95" i="9"/>
  <c r="U98" i="9"/>
  <c r="T99" i="9"/>
  <c r="U106" i="9"/>
  <c r="T107" i="9"/>
  <c r="E112" i="9"/>
  <c r="U113" i="8"/>
  <c r="T95" i="1"/>
  <c r="T97" i="1"/>
  <c r="T101" i="1"/>
  <c r="T105" i="1"/>
  <c r="T109" i="1"/>
  <c r="S95" i="12"/>
  <c r="T96" i="12"/>
  <c r="T100" i="12"/>
  <c r="T104" i="12"/>
  <c r="T110" i="12"/>
  <c r="T96" i="11"/>
  <c r="U103" i="11"/>
  <c r="T104" i="11"/>
  <c r="E95" i="10"/>
  <c r="U96" i="10"/>
  <c r="U98" i="10"/>
  <c r="T99" i="10"/>
  <c r="U106" i="10"/>
  <c r="T107" i="10"/>
  <c r="U95" i="9"/>
  <c r="U101" i="9"/>
  <c r="T102" i="9"/>
  <c r="U109" i="9"/>
  <c r="T110" i="9"/>
  <c r="R95" i="8"/>
  <c r="L112" i="8"/>
  <c r="R112" i="8" s="1"/>
  <c r="U100" i="8"/>
  <c r="U104" i="8"/>
  <c r="U108" i="8"/>
  <c r="E112" i="7"/>
  <c r="U95" i="7"/>
  <c r="T95" i="7"/>
  <c r="T102" i="7"/>
  <c r="U102" i="7"/>
  <c r="U95" i="1"/>
  <c r="U96" i="12"/>
  <c r="L112" i="11"/>
  <c r="R112" i="11" s="1"/>
  <c r="T96" i="8"/>
  <c r="E95" i="8"/>
  <c r="U102" i="10"/>
  <c r="U110" i="10"/>
  <c r="U97" i="9"/>
  <c r="U105" i="9"/>
  <c r="U103" i="7"/>
  <c r="U98" i="6"/>
  <c r="T96" i="3"/>
  <c r="E95" i="3"/>
  <c r="U96" i="7"/>
  <c r="E95" i="4"/>
  <c r="S95" i="4"/>
  <c r="M112" i="4"/>
  <c r="S112" i="4" s="1"/>
  <c r="U100" i="3"/>
  <c r="U108" i="3"/>
  <c r="U107" i="2"/>
  <c r="M112" i="8"/>
  <c r="S112" i="8" s="1"/>
  <c r="E95" i="6"/>
  <c r="U105" i="6"/>
  <c r="T105" i="6"/>
  <c r="E95" i="5"/>
  <c r="R95" i="3"/>
  <c r="L112" i="3"/>
  <c r="R112" i="3" s="1"/>
  <c r="T99" i="2"/>
  <c r="E95" i="2"/>
  <c r="R95" i="7"/>
  <c r="U110" i="7"/>
  <c r="U97" i="6"/>
  <c r="U102" i="5"/>
  <c r="U101" i="4"/>
  <c r="U96" i="3"/>
  <c r="U104" i="3"/>
  <c r="U103" i="2"/>
  <c r="T109" i="6"/>
  <c r="T96" i="5"/>
  <c r="T100" i="5"/>
  <c r="T104" i="5"/>
  <c r="T108" i="5"/>
  <c r="T113" i="5"/>
  <c r="T99" i="4"/>
  <c r="T103" i="4"/>
  <c r="T107" i="4"/>
  <c r="T98" i="3"/>
  <c r="T102" i="3"/>
  <c r="T106" i="3"/>
  <c r="T110" i="3"/>
  <c r="T97" i="2"/>
  <c r="T101" i="2"/>
  <c r="T105" i="2"/>
  <c r="T109" i="2"/>
  <c r="U96" i="5"/>
  <c r="T113" i="4"/>
  <c r="T99" i="3"/>
  <c r="T103" i="3"/>
  <c r="T107" i="3"/>
  <c r="T98" i="2"/>
  <c r="T102" i="2"/>
  <c r="T106" i="2"/>
  <c r="T110" i="2"/>
  <c r="T71" i="7" l="1"/>
  <c r="T33" i="3"/>
  <c r="E112" i="6"/>
  <c r="T95" i="6"/>
  <c r="U95" i="6"/>
  <c r="E112" i="2"/>
  <c r="U95" i="2"/>
  <c r="T95" i="2"/>
  <c r="E112" i="3"/>
  <c r="U95" i="3"/>
  <c r="T95" i="3"/>
  <c r="E112" i="8"/>
  <c r="U95" i="8"/>
  <c r="T95" i="8"/>
  <c r="U112" i="9"/>
  <c r="T112" i="9"/>
  <c r="U95" i="5"/>
  <c r="T95" i="5"/>
  <c r="E112" i="5"/>
  <c r="T112" i="7"/>
  <c r="U112" i="7"/>
  <c r="U95" i="10"/>
  <c r="E112" i="10"/>
  <c r="T95" i="10"/>
  <c r="E112" i="11"/>
  <c r="U95" i="11"/>
  <c r="T95" i="11"/>
  <c r="T95" i="4"/>
  <c r="E112" i="4"/>
  <c r="U95" i="4"/>
  <c r="U112" i="12"/>
  <c r="T112" i="12"/>
  <c r="U112" i="4" l="1"/>
  <c r="T112" i="4"/>
  <c r="U112" i="3"/>
  <c r="T112" i="3"/>
  <c r="U112" i="2"/>
  <c r="T112" i="2"/>
  <c r="U112" i="8"/>
  <c r="T112" i="8"/>
  <c r="U112" i="11"/>
  <c r="T112" i="11"/>
  <c r="T112" i="10"/>
  <c r="U112" i="10"/>
  <c r="T112" i="5"/>
  <c r="U112" i="5"/>
  <c r="U112" i="6"/>
  <c r="T112" i="6"/>
</calcChain>
</file>

<file path=xl/sharedStrings.xml><?xml version="1.0" encoding="utf-8"?>
<sst xmlns="http://schemas.openxmlformats.org/spreadsheetml/2006/main" count="2376" uniqueCount="136">
  <si>
    <t>Figures Finalised as at 2022/01/29</t>
  </si>
  <si>
    <t/>
  </si>
  <si>
    <t>2nd Quarter Ended 31 December 2021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</si>
  <si>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</si>
  <si>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</si>
  <si>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</si>
  <si>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</si>
  <si>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</si>
  <si>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</si>
  <si>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</si>
  <si>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</si>
  <si>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2nd Q</t>
  </si>
  <si>
    <t>% Changes for the 2nd Q</t>
  </si>
  <si>
    <t>Approved Roll Over</t>
  </si>
  <si>
    <t>R thousands</t>
  </si>
  <si>
    <t>Division of revenue Act No. 16 of 2019</t>
  </si>
  <si>
    <t>Adjustment (Mid year)</t>
  </si>
  <si>
    <t>Other Adjustments</t>
  </si>
  <si>
    <t>Total Available 2021/22</t>
  </si>
  <si>
    <t>Approved payment schedule</t>
  </si>
  <si>
    <t>Transferred to municipalities for direct grants</t>
  </si>
  <si>
    <t>Actual expenditure National Department by 30 September 2021</t>
  </si>
  <si>
    <t>Actual expenditure by municipalities by 30 September 2021</t>
  </si>
  <si>
    <t>Actual expenditure National Department by 31 December 2021</t>
  </si>
  <si>
    <t>Actual expenditure by municipalities by 31 December 2021</t>
  </si>
  <si>
    <t>Actual expenditure National Department by 31 March 2022</t>
  </si>
  <si>
    <t>Actual expenditure by municipalities by 31 March 2022</t>
  </si>
  <si>
    <t>Actual expenditure National Department by 30 June 2022</t>
  </si>
  <si>
    <t>Actual expenditure by municipalities by 30 June 2022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</si>
  <si>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</si>
  <si>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</si>
  <si>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</si>
  <si>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</si>
  <si>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</si>
  <si>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10)</t>
  </si>
  <si>
    <t>Programme and Project Preperation Support Grant</t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</si>
  <si>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</si>
  <si>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</si>
  <si>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</si>
  <si>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</si>
  <si>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</si>
  <si>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Integrated Urban Development Grant</t>
  </si>
  <si>
    <t>Sub-Total Vote</t>
  </si>
  <si>
    <t>Cooperative Governance (Vote 3)</t>
  </si>
  <si>
    <t>Municipal Systems Improvement Grant (Schedule 5B)</t>
  </si>
  <si>
    <t>Municipal Systems Improvement Grant (Schedule 6B)</t>
  </si>
  <si>
    <t>Municipal Disaster Grant</t>
  </si>
  <si>
    <t/>
  </si>
  <si>
    <t>Municipal Disaster Recovery Grant</t>
  </si>
  <si>
    <t>Municipal Demarcation Transition Grant (Schedule 5B)</t>
  </si>
  <si>
    <t>Municipal Demarcation Transition Grant (Schedule 6B)</t>
  </si>
  <si>
    <t>Transport (Vote 37)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</si>
  <si>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</si>
  <si>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</si>
  <si>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</si>
  <si>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</si>
  <si>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(Vote 6)</t>
  </si>
  <si>
    <t>Expanded Public Works Programme Integrated Grant (Municipality)</t>
  </si>
  <si>
    <t>Energy (Vote 29)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</si>
  <si>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</si>
  <si>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</si>
  <si>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</si>
  <si>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</si>
  <si>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</si>
  <si>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Affairs (Vote 38)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</si>
  <si>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</si>
  <si>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</si>
  <si>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</si>
  <si>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</si>
  <si>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</si>
  <si>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</si>
  <si>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</si>
  <si>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</si>
  <si>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</si>
  <si>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</si>
  <si>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</si>
  <si>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</si>
  <si>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</si>
  <si>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</si>
  <si>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</si>
  <si>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</si>
  <si>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31)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</si>
  <si>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</si>
  <si>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</si>
  <si>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</si>
  <si>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</si>
  <si>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</si>
  <si>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</si>
  <si>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</si>
  <si>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</si>
  <si>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</si>
  <si>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</si>
  <si>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</si>
  <si>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</si>
  <si>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</si>
  <si>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2021</t>
  </si>
  <si>
    <t>Actual expenditure Provincial Department by 31 December 2021</t>
  </si>
  <si>
    <t>Actual expenditure Provincial Department by 31 March 2022</t>
  </si>
  <si>
    <t>Actual expenditure Provincial Department by 30 June 2022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</si>
  <si>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</si>
  <si>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</si>
  <si>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</si>
  <si>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</si>
  <si>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</si>
  <si>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</si>
  <si>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</si>
  <si>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</si>
  <si>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</si>
  <si>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</si>
  <si>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</si>
  <si>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</si>
  <si>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GAUTENG: SEDIBENG (DC42)</t>
  </si>
  <si>
    <t>GAUTENG: WEST RAND (DC48)</t>
  </si>
  <si>
    <t>GAUTENG: CITY OF EKURHULENI (EKU)</t>
  </si>
  <si>
    <t>GAUTENG: EMFULENI (GT421)</t>
  </si>
  <si>
    <t>GAUTENG: MIDVAAL (GT422)</t>
  </si>
  <si>
    <t>GAUTENG: LESEDI (GT423)</t>
  </si>
  <si>
    <t>GAUTENG: MOGALE CITY (GT481)</t>
  </si>
  <si>
    <t>GAUTENG: MERAFONG CITY (GT484)</t>
  </si>
  <si>
    <t>GAUTENG: RAND WEST CITY (GT485)</t>
  </si>
  <si>
    <t>GAUTENG: CITY OF JOHANNESBURG (JHB)</t>
  </si>
  <si>
    <t>GAUTENG: CITY OF TSHWANE (TSH)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</si>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</sst>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Fill="1" applyBorder="1" applyAlignment="1" applyProtection="1">
      <alignment horizontal="left" vertical="top" wrapText="1"/>
    </xf>
    <xf numFmtId="165" fontId="2" fillId="0" borderId="1" xfId="0" applyNumberFormat="1" applyFont="1" applyFill="1" applyBorder="1" applyAlignment="1" applyProtection="1">
      <alignment horizontal="center" vertical="top" wrapText="1"/>
    </xf>
    <xf numFmtId="165" fontId="2" fillId="0" borderId="2" xfId="0" applyNumberFormat="1" applyFont="1" applyFill="1" applyBorder="1" applyAlignment="1" applyProtection="1">
      <alignment horizontal="center" vertical="top" wrapText="1"/>
    </xf>
    <xf numFmtId="166" fontId="3" fillId="0" borderId="3" xfId="0" applyNumberFormat="1" applyFont="1" applyBorder="1" applyProtection="1"/>
    <xf numFmtId="165" fontId="2" fillId="0" borderId="3" xfId="0" applyNumberFormat="1" applyFont="1" applyFill="1" applyBorder="1" applyAlignment="1" applyProtection="1">
      <alignment horizontal="center" vertical="top" wrapText="1"/>
    </xf>
    <xf numFmtId="165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5" xfId="0" applyNumberFormat="1" applyFont="1" applyFill="1" applyBorder="1" applyAlignment="1" applyProtection="1">
      <alignment horizontal="left"/>
    </xf>
    <xf numFmtId="165" fontId="2" fillId="0" borderId="5" xfId="0" applyNumberFormat="1" applyFont="1" applyFill="1" applyBorder="1" applyAlignment="1" applyProtection="1">
      <alignment horizontal="right"/>
    </xf>
    <xf numFmtId="165" fontId="2" fillId="0" borderId="6" xfId="0" applyNumberFormat="1" applyFont="1" applyFill="1" applyBorder="1" applyAlignment="1" applyProtection="1">
      <alignment horizontal="right"/>
    </xf>
    <xf numFmtId="0" fontId="2" fillId="0" borderId="7" xfId="0" applyNumberFormat="1" applyFont="1" applyFill="1" applyBorder="1" applyAlignment="1" applyProtection="1">
      <alignment horizontal="left"/>
    </xf>
    <xf numFmtId="165" fontId="2" fillId="0" borderId="7" xfId="0" applyNumberFormat="1" applyFont="1" applyFill="1" applyBorder="1" applyAlignment="1" applyProtection="1">
      <alignment horizontal="right"/>
    </xf>
    <xf numFmtId="165" fontId="2" fillId="0" borderId="8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 indent="1"/>
    </xf>
    <xf numFmtId="165" fontId="2" fillId="0" borderId="3" xfId="0" applyNumberFormat="1" applyFont="1" applyFill="1" applyBorder="1" applyAlignment="1" applyProtection="1">
      <alignment horizontal="right"/>
    </xf>
    <xf numFmtId="165" fontId="2" fillId="0" borderId="4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NumberFormat="1" applyFont="1" applyFill="1" applyBorder="1" applyAlignment="1" applyProtection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2" fillId="0" borderId="0" xfId="0" applyNumberFormat="1" applyFont="1" applyFill="1" applyBorder="1" applyProtection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 applyFill="1" applyBorder="1" applyProtection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 applyAlignment="1"/>
    <xf numFmtId="167" fontId="10" fillId="0" borderId="20" xfId="0" applyNumberFormat="1" applyFont="1" applyBorder="1" applyAlignment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 applyAlignment="1"/>
    <xf numFmtId="167" fontId="10" fillId="0" borderId="16" xfId="0" applyNumberFormat="1" applyFont="1" applyBorder="1" applyAlignment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 applyAlignment="1"/>
    <xf numFmtId="167" fontId="10" fillId="0" borderId="24" xfId="0" applyNumberFormat="1" applyFont="1" applyBorder="1" applyAlignment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NumberFormat="1" applyFont="1" applyFill="1" applyBorder="1" applyAlignment="1" applyProtection="1">
      <alignment horizontal="left" indent="1"/>
    </xf>
    <xf numFmtId="165" fontId="2" fillId="3" borderId="26" xfId="0" applyNumberFormat="1" applyFont="1" applyFill="1" applyBorder="1" applyAlignment="1" applyProtection="1">
      <alignment horizontal="right"/>
    </xf>
    <xf numFmtId="165" fontId="2" fillId="3" borderId="27" xfId="0" applyNumberFormat="1" applyFont="1" applyFill="1" applyBorder="1" applyAlignment="1" applyProtection="1">
      <alignment horizontal="right"/>
    </xf>
    <xf numFmtId="165" fontId="2" fillId="3" borderId="28" xfId="0" applyNumberFormat="1" applyFont="1" applyFill="1" applyBorder="1" applyAlignment="1" applyProtection="1">
      <alignment horizontal="right"/>
    </xf>
    <xf numFmtId="165" fontId="3" fillId="0" borderId="4" xfId="0" applyNumberFormat="1" applyFont="1" applyFill="1" applyBorder="1" applyAlignment="1" applyProtection="1">
      <alignment horizontal="right"/>
    </xf>
    <xf numFmtId="165" fontId="3" fillId="0" borderId="11" xfId="0" applyNumberFormat="1" applyFont="1" applyFill="1" applyBorder="1" applyAlignment="1" applyProtection="1">
      <alignment horizontal="right"/>
    </xf>
    <xf numFmtId="165" fontId="3" fillId="0" borderId="29" xfId="0" applyNumberFormat="1" applyFont="1" applyFill="1" applyBorder="1" applyAlignment="1" applyProtection="1">
      <alignment horizontal="center" vertical="center"/>
    </xf>
    <xf numFmtId="165" fontId="2" fillId="0" borderId="10" xfId="0" applyNumberFormat="1" applyFont="1" applyFill="1" applyBorder="1" applyAlignment="1" applyProtection="1">
      <alignment horizontal="center" vertical="center"/>
    </xf>
    <xf numFmtId="165" fontId="2" fillId="0" borderId="30" xfId="0" applyNumberFormat="1" applyFont="1" applyFill="1" applyBorder="1" applyAlignment="1" applyProtection="1">
      <alignment horizontal="center" vertical="center"/>
    </xf>
    <xf numFmtId="165" fontId="2" fillId="0" borderId="31" xfId="0" applyNumberFormat="1" applyFont="1" applyFill="1" applyBorder="1" applyAlignment="1" applyProtection="1">
      <alignment horizontal="center" vertical="center"/>
    </xf>
    <xf numFmtId="165" fontId="2" fillId="0" borderId="9" xfId="0" applyNumberFormat="1" applyFont="1" applyFill="1" applyBorder="1" applyAlignment="1" applyProtection="1">
      <alignment horizontal="center" vertical="center"/>
    </xf>
    <xf numFmtId="164" fontId="2" fillId="0" borderId="32" xfId="0" applyNumberFormat="1" applyFont="1" applyFill="1" applyBorder="1" applyAlignment="1" applyProtection="1">
      <alignment horizontal="left" vertical="top" wrapText="1"/>
    </xf>
    <xf numFmtId="165" fontId="2" fillId="0" borderId="32" xfId="0" applyNumberFormat="1" applyFont="1" applyFill="1" applyBorder="1" applyAlignment="1" applyProtection="1">
      <alignment horizontal="center" vertical="top" wrapText="1"/>
    </xf>
    <xf numFmtId="164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3" xfId="0" applyNumberFormat="1" applyFont="1" applyFill="1" applyBorder="1" applyAlignment="1" applyProtection="1">
      <alignment horizontal="center" vertical="top" wrapText="1"/>
    </xf>
    <xf numFmtId="164" fontId="2" fillId="0" borderId="3" xfId="0" applyNumberFormat="1" applyFont="1" applyFill="1" applyBorder="1" applyAlignment="1" applyProtection="1">
      <alignment horizontal="center" vertical="top" wrapText="1"/>
    </xf>
    <xf numFmtId="164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34" xfId="0" applyNumberFormat="1" applyFont="1" applyFill="1" applyBorder="1" applyAlignment="1" applyProtection="1">
      <alignment horizontal="left"/>
    </xf>
    <xf numFmtId="165" fontId="2" fillId="0" borderId="22" xfId="0" applyNumberFormat="1" applyFont="1" applyFill="1" applyBorder="1" applyAlignment="1" applyProtection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NumberFormat="1" applyFont="1" applyFill="1" applyBorder="1" applyAlignment="1" applyProtection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 applyAlignment="1"/>
    <xf numFmtId="169" fontId="10" fillId="0" borderId="19" xfId="0" applyNumberFormat="1" applyFont="1" applyBorder="1" applyAlignment="1"/>
    <xf numFmtId="169" fontId="10" fillId="0" borderId="20" xfId="0" applyNumberFormat="1" applyFont="1" applyBorder="1" applyAlignment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 applyAlignment="1"/>
    <xf numFmtId="169" fontId="10" fillId="0" borderId="15" xfId="0" applyNumberFormat="1" applyFont="1" applyBorder="1" applyAlignment="1"/>
    <xf numFmtId="169" fontId="10" fillId="0" borderId="16" xfId="0" applyNumberFormat="1" applyFont="1" applyBorder="1" applyAlignment="1"/>
    <xf numFmtId="169" fontId="10" fillId="0" borderId="9" xfId="0" applyNumberFormat="1" applyFont="1" applyBorder="1" applyAlignment="1"/>
    <xf numFmtId="169" fontId="10" fillId="0" borderId="23" xfId="0" applyNumberFormat="1" applyFont="1" applyBorder="1" applyAlignment="1"/>
    <xf numFmtId="169" fontId="10" fillId="0" borderId="24" xfId="0" applyNumberFormat="1" applyFont="1" applyBorder="1" applyAlignment="1"/>
    <xf numFmtId="169" fontId="2" fillId="0" borderId="3" xfId="0" applyNumberFormat="1" applyFont="1" applyFill="1" applyBorder="1" applyAlignment="1" applyProtection="1">
      <alignment horizontal="center" vertical="top" wrapText="1"/>
    </xf>
    <xf numFmtId="169" fontId="2" fillId="0" borderId="4" xfId="0" applyNumberFormat="1" applyFont="1" applyFill="1" applyBorder="1" applyAlignment="1" applyProtection="1">
      <alignment horizontal="center" vertical="top" wrapText="1"/>
    </xf>
    <xf numFmtId="169" fontId="2" fillId="0" borderId="5" xfId="0" applyNumberFormat="1" applyFont="1" applyFill="1" applyBorder="1" applyAlignment="1" applyProtection="1">
      <alignment horizontal="right"/>
    </xf>
    <xf numFmtId="169" fontId="2" fillId="0" borderId="6" xfId="0" applyNumberFormat="1" applyFont="1" applyFill="1" applyBorder="1" applyAlignment="1" applyProtection="1">
      <alignment horizontal="right"/>
    </xf>
    <xf numFmtId="169" fontId="2" fillId="0" borderId="7" xfId="0" applyNumberFormat="1" applyFont="1" applyFill="1" applyBorder="1" applyAlignment="1" applyProtection="1">
      <alignment horizontal="right"/>
    </xf>
    <xf numFmtId="169" fontId="2" fillId="0" borderId="8" xfId="0" applyNumberFormat="1" applyFont="1" applyFill="1" applyBorder="1" applyAlignment="1" applyProtection="1">
      <alignment horizontal="right"/>
    </xf>
    <xf numFmtId="169" fontId="2" fillId="0" borderId="3" xfId="0" applyNumberFormat="1" applyFont="1" applyFill="1" applyBorder="1" applyAlignment="1" applyProtection="1">
      <alignment horizontal="right"/>
    </xf>
    <xf numFmtId="169" fontId="3" fillId="0" borderId="3" xfId="0" applyNumberFormat="1" applyFont="1" applyFill="1" applyBorder="1" applyAlignment="1" applyProtection="1">
      <alignment horizontal="right"/>
      <protection locked="0"/>
    </xf>
    <xf numFmtId="169" fontId="2" fillId="0" borderId="4" xfId="0" applyNumberFormat="1" applyFont="1" applyFill="1" applyBorder="1" applyAlignment="1" applyProtection="1">
      <alignment horizontal="right"/>
    </xf>
    <xf numFmtId="169" fontId="2" fillId="0" borderId="34" xfId="0" applyNumberFormat="1" applyFont="1" applyFill="1" applyBorder="1" applyAlignment="1" applyProtection="1">
      <alignment horizontal="right"/>
    </xf>
    <xf numFmtId="169" fontId="2" fillId="0" borderId="22" xfId="0" applyNumberFormat="1" applyFont="1" applyFill="1" applyBorder="1" applyAlignment="1" applyProtection="1">
      <alignment horizontal="right"/>
    </xf>
    <xf numFmtId="169" fontId="2" fillId="0" borderId="32" xfId="0" applyNumberFormat="1" applyFont="1" applyFill="1" applyBorder="1" applyAlignment="1" applyProtection="1">
      <alignment horizontal="right"/>
    </xf>
    <xf numFmtId="169" fontId="2" fillId="0" borderId="1" xfId="0" applyNumberFormat="1" applyFont="1" applyFill="1" applyBorder="1" applyAlignment="1" applyProtection="1">
      <alignment horizontal="right"/>
    </xf>
    <xf numFmtId="169" fontId="2" fillId="0" borderId="2" xfId="0" applyNumberFormat="1" applyFont="1" applyFill="1" applyBorder="1" applyAlignment="1" applyProtection="1">
      <alignment horizontal="right"/>
    </xf>
    <xf numFmtId="169" fontId="2" fillId="0" borderId="9" xfId="0" applyNumberFormat="1" applyFont="1" applyFill="1" applyBorder="1" applyAlignment="1" applyProtection="1">
      <alignment horizontal="right"/>
    </xf>
    <xf numFmtId="169" fontId="2" fillId="0" borderId="10" xfId="0" applyNumberFormat="1" applyFont="1" applyFill="1" applyBorder="1" applyAlignment="1" applyProtection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Fill="1" applyBorder="1" applyAlignment="1" applyProtection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Fill="1" applyBorder="1" applyProtection="1"/>
    <xf numFmtId="169" fontId="2" fillId="0" borderId="1" xfId="0" applyNumberFormat="1" applyFont="1" applyFill="1" applyBorder="1" applyProtection="1"/>
    <xf numFmtId="169" fontId="2" fillId="0" borderId="10" xfId="0" applyNumberFormat="1" applyFont="1" applyFill="1" applyBorder="1" applyProtection="1"/>
    <xf numFmtId="169" fontId="2" fillId="0" borderId="0" xfId="0" applyNumberFormat="1" applyFont="1" applyFill="1" applyBorder="1" applyProtection="1"/>
    <xf numFmtId="165" fontId="2" fillId="0" borderId="10" xfId="0" applyNumberFormat="1" applyFont="1" applyFill="1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193331000</v>
      </c>
      <c r="C9" s="92">
        <v>0</v>
      </c>
      <c r="D9" s="92"/>
      <c r="E9" s="92">
        <f>$B9       +$C9       +$D9</f>
        <v>193331000</v>
      </c>
      <c r="F9" s="93">
        <v>193331000</v>
      </c>
      <c r="G9" s="94">
        <v>63792000</v>
      </c>
      <c r="H9" s="93"/>
      <c r="I9" s="94"/>
      <c r="J9" s="93"/>
      <c r="K9" s="94">
        <v>11459098</v>
      </c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11459098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5.9271911902385028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18000000</v>
      </c>
      <c r="C10" s="92">
        <v>0</v>
      </c>
      <c r="D10" s="92"/>
      <c r="E10" s="92">
        <f t="shared" ref="E10:E16" si="0">$B10      +$C10      +$D10</f>
        <v>18000000</v>
      </c>
      <c r="F10" s="93">
        <v>18000000</v>
      </c>
      <c r="G10" s="94">
        <v>18000000</v>
      </c>
      <c r="H10" s="93">
        <v>2141000</v>
      </c>
      <c r="I10" s="94">
        <v>768584</v>
      </c>
      <c r="J10" s="93">
        <v>3197000</v>
      </c>
      <c r="K10" s="94">
        <v>1777040</v>
      </c>
      <c r="L10" s="93"/>
      <c r="M10" s="94"/>
      <c r="N10" s="93"/>
      <c r="O10" s="94"/>
      <c r="P10" s="93">
        <f t="shared" ref="P10:P16" si="1">$H10      +$J10      +$L10      +$N10</f>
        <v>5338000</v>
      </c>
      <c r="Q10" s="94">
        <f t="shared" ref="Q10:Q16" si="2">$I10      +$K10      +$M10      +$O10</f>
        <v>2545624</v>
      </c>
      <c r="R10" s="48">
        <f t="shared" ref="R10:R16" si="3">IF(($H10      =0),0,((($J10      -$H10      )/$H10      )*100))</f>
        <v>49.322746380196172</v>
      </c>
      <c r="S10" s="49">
        <f t="shared" ref="S10:S16" si="4">IF(($I10      =0),0,((($K10      -$I10      )/$I10      )*100))</f>
        <v>131.20960103254816</v>
      </c>
      <c r="T10" s="48">
        <f t="shared" ref="T10:T15" si="5">IF(($E10      =0),0,(($P10      /$E10      )*100))</f>
        <v>29.655555555555559</v>
      </c>
      <c r="U10" s="50">
        <f t="shared" ref="U10:U15" si="6">IF(($E10      =0),0,(($Q10      /$E10      )*100))</f>
        <v>14.142355555555556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7500000</v>
      </c>
      <c r="C11" s="92">
        <v>0</v>
      </c>
      <c r="D11" s="92"/>
      <c r="E11" s="92">
        <f t="shared" si="0"/>
        <v>7500000</v>
      </c>
      <c r="F11" s="93">
        <v>7500000</v>
      </c>
      <c r="G11" s="94">
        <v>4250000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155569000</v>
      </c>
      <c r="C13" s="92">
        <v>0</v>
      </c>
      <c r="D13" s="92"/>
      <c r="E13" s="92">
        <f t="shared" si="0"/>
        <v>155569000</v>
      </c>
      <c r="F13" s="93">
        <v>155569000</v>
      </c>
      <c r="G13" s="94">
        <v>69549000</v>
      </c>
      <c r="H13" s="93">
        <v>8603000</v>
      </c>
      <c r="I13" s="94">
        <v>1113241</v>
      </c>
      <c r="J13" s="93">
        <v>17015000</v>
      </c>
      <c r="K13" s="94">
        <v>7994987</v>
      </c>
      <c r="L13" s="93"/>
      <c r="M13" s="94"/>
      <c r="N13" s="93"/>
      <c r="O13" s="94"/>
      <c r="P13" s="93">
        <f t="shared" si="1"/>
        <v>25618000</v>
      </c>
      <c r="Q13" s="94">
        <f t="shared" si="2"/>
        <v>9108228</v>
      </c>
      <c r="R13" s="48">
        <f t="shared" si="3"/>
        <v>97.779844240381266</v>
      </c>
      <c r="S13" s="49">
        <f t="shared" si="4"/>
        <v>618.17216577542501</v>
      </c>
      <c r="T13" s="48">
        <f t="shared" si="5"/>
        <v>16.46729104127429</v>
      </c>
      <c r="U13" s="50">
        <f t="shared" si="6"/>
        <v>5.8547834080054511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44490000</v>
      </c>
      <c r="C14" s="92">
        <v>24000000</v>
      </c>
      <c r="D14" s="92"/>
      <c r="E14" s="92">
        <f t="shared" si="0"/>
        <v>68490000</v>
      </c>
      <c r="F14" s="93">
        <v>44490000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142974000</v>
      </c>
      <c r="C15" s="92">
        <v>0</v>
      </c>
      <c r="D15" s="92"/>
      <c r="E15" s="92">
        <f t="shared" si="0"/>
        <v>142974000</v>
      </c>
      <c r="F15" s="93">
        <v>142974000</v>
      </c>
      <c r="G15" s="94">
        <v>102625000</v>
      </c>
      <c r="H15" s="93">
        <v>13738000</v>
      </c>
      <c r="I15" s="94"/>
      <c r="J15" s="93">
        <v>20186000</v>
      </c>
      <c r="K15" s="94"/>
      <c r="L15" s="93"/>
      <c r="M15" s="94"/>
      <c r="N15" s="93"/>
      <c r="O15" s="94"/>
      <c r="P15" s="93">
        <f t="shared" si="1"/>
        <v>33924000</v>
      </c>
      <c r="Q15" s="94">
        <f t="shared" si="2"/>
        <v>0</v>
      </c>
      <c r="R15" s="48">
        <f t="shared" si="3"/>
        <v>46.935507351870726</v>
      </c>
      <c r="S15" s="49">
        <f t="shared" si="4"/>
        <v>0</v>
      </c>
      <c r="T15" s="48">
        <f t="shared" si="5"/>
        <v>23.727390994166772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561864000</v>
      </c>
      <c r="C16" s="95">
        <f>SUM(C9:C15)</f>
        <v>24000000</v>
      </c>
      <c r="D16" s="95"/>
      <c r="E16" s="95">
        <f t="shared" si="0"/>
        <v>585864000</v>
      </c>
      <c r="F16" s="96">
        <f t="shared" ref="F16:O16" si="7">SUM(F9:F15)</f>
        <v>561864000</v>
      </c>
      <c r="G16" s="97">
        <f t="shared" si="7"/>
        <v>258216000</v>
      </c>
      <c r="H16" s="96">
        <f t="shared" si="7"/>
        <v>24482000</v>
      </c>
      <c r="I16" s="97">
        <f t="shared" si="7"/>
        <v>1881825</v>
      </c>
      <c r="J16" s="96">
        <f t="shared" si="7"/>
        <v>40398000</v>
      </c>
      <c r="K16" s="97">
        <f t="shared" si="7"/>
        <v>21231125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64880000</v>
      </c>
      <c r="Q16" s="97">
        <f t="shared" si="2"/>
        <v>23112950</v>
      </c>
      <c r="R16" s="52">
        <f t="shared" si="3"/>
        <v>65.011028510742591</v>
      </c>
      <c r="S16" s="53">
        <f t="shared" si="4"/>
        <v>1028.2199460629975</v>
      </c>
      <c r="T16" s="52">
        <f>IF((SUM($E9:$E13)+$E15)=0,0,(P16/(SUM($E9:$E13)+$E15)*100))</f>
        <v>12.540251346221496</v>
      </c>
      <c r="U16" s="54">
        <f>IF((SUM($E9:$E13)+$E15)=0,0,(Q16/(SUM($E9:$E13)+$E15)*100))</f>
        <v>4.4673582360149524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7250000</v>
      </c>
      <c r="C19" s="92">
        <v>0</v>
      </c>
      <c r="D19" s="92"/>
      <c r="E19" s="92">
        <f t="shared" si="8"/>
        <v>7250000</v>
      </c>
      <c r="F19" s="93">
        <v>7250000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7250000</v>
      </c>
      <c r="C24" s="95">
        <f>SUM(C18:C23)</f>
        <v>0</v>
      </c>
      <c r="D24" s="95"/>
      <c r="E24" s="95">
        <f t="shared" si="8"/>
        <v>7250000</v>
      </c>
      <c r="F24" s="96">
        <f t="shared" ref="F24:O24" si="15">SUM(F18:F23)</f>
        <v>7250000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2368874000</v>
      </c>
      <c r="C28" s="92">
        <v>0</v>
      </c>
      <c r="D28" s="92"/>
      <c r="E28" s="92">
        <f>$B28      +$C28      +$D28</f>
        <v>2368874000</v>
      </c>
      <c r="F28" s="93">
        <v>2368874000</v>
      </c>
      <c r="G28" s="94">
        <v>927652000</v>
      </c>
      <c r="H28" s="93">
        <v>139524000</v>
      </c>
      <c r="I28" s="94">
        <v>46025471</v>
      </c>
      <c r="J28" s="93">
        <v>416324000</v>
      </c>
      <c r="K28" s="94">
        <v>200268565</v>
      </c>
      <c r="L28" s="93"/>
      <c r="M28" s="94"/>
      <c r="N28" s="93"/>
      <c r="O28" s="94"/>
      <c r="P28" s="93">
        <f>$H28      +$J28      +$L28      +$N28</f>
        <v>555848000</v>
      </c>
      <c r="Q28" s="94">
        <f>$I28      +$K28      +$M28      +$O28</f>
        <v>246294036</v>
      </c>
      <c r="R28" s="48">
        <f>IF(($H28      =0),0,((($J28      -$H28      )/$H28      )*100))</f>
        <v>198.38880766033085</v>
      </c>
      <c r="S28" s="49">
        <f>IF(($I28      =0),0,((($K28      -$I28      )/$I28      )*100))</f>
        <v>335.12550909039038</v>
      </c>
      <c r="T28" s="48">
        <f>IF(($E28      =0),0,(($P28      /$E28      )*100))</f>
        <v>23.464650293768262</v>
      </c>
      <c r="U28" s="50">
        <f>IF(($E28      =0),0,(($Q28      /$E28      )*100))</f>
        <v>10.397093133699808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5140000</v>
      </c>
      <c r="C29" s="92">
        <v>0</v>
      </c>
      <c r="D29" s="92"/>
      <c r="E29" s="92">
        <f>$B29      +$C29      +$D29</f>
        <v>5140000</v>
      </c>
      <c r="F29" s="93">
        <v>5140000</v>
      </c>
      <c r="G29" s="94">
        <v>3598000</v>
      </c>
      <c r="H29" s="93">
        <v>208000</v>
      </c>
      <c r="I29" s="94">
        <v>707475</v>
      </c>
      <c r="J29" s="93">
        <v>1843000</v>
      </c>
      <c r="K29" s="94">
        <v>1020235</v>
      </c>
      <c r="L29" s="93"/>
      <c r="M29" s="94"/>
      <c r="N29" s="93"/>
      <c r="O29" s="94"/>
      <c r="P29" s="93">
        <f>$H29      +$J29      +$L29      +$N29</f>
        <v>2051000</v>
      </c>
      <c r="Q29" s="94">
        <f>$I29      +$K29      +$M29      +$O29</f>
        <v>1727710</v>
      </c>
      <c r="R29" s="48">
        <f>IF(($H29      =0),0,((($J29      -$H29      )/$H29      )*100))</f>
        <v>786.05769230769238</v>
      </c>
      <c r="S29" s="49">
        <f>IF(($I29      =0),0,((($K29      -$I29      )/$I29      )*100))</f>
        <v>44.207922541432559</v>
      </c>
      <c r="T29" s="48">
        <f>IF(($E29      =0),0,(($P29      /$E29      )*100))</f>
        <v>39.902723735408564</v>
      </c>
      <c r="U29" s="50">
        <f>IF(($E29      =0),0,(($Q29      /$E29      )*100))</f>
        <v>33.613035019455253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2374014000</v>
      </c>
      <c r="C30" s="95">
        <f>SUM(C26:C29)</f>
        <v>0</v>
      </c>
      <c r="D30" s="95"/>
      <c r="E30" s="95">
        <f>$B30      +$C30      +$D30</f>
        <v>2374014000</v>
      </c>
      <c r="F30" s="96">
        <f t="shared" ref="F30:O30" si="16">SUM(F26:F29)</f>
        <v>2374014000</v>
      </c>
      <c r="G30" s="97">
        <f t="shared" si="16"/>
        <v>931250000</v>
      </c>
      <c r="H30" s="96">
        <f t="shared" si="16"/>
        <v>139732000</v>
      </c>
      <c r="I30" s="97">
        <f t="shared" si="16"/>
        <v>46732946</v>
      </c>
      <c r="J30" s="96">
        <f t="shared" si="16"/>
        <v>418167000</v>
      </c>
      <c r="K30" s="97">
        <f t="shared" si="16"/>
        <v>201288800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557899000</v>
      </c>
      <c r="Q30" s="97">
        <f>$I30      +$K30      +$M30      +$O30</f>
        <v>248021746</v>
      </c>
      <c r="R30" s="52">
        <f>IF(($H30      =0),0,((($J30      -$H30      )/$H30      )*100))</f>
        <v>199.26359030143416</v>
      </c>
      <c r="S30" s="53">
        <f>IF(($I30      =0),0,((($K30      -$I30      )/$I30      )*100))</f>
        <v>330.72140155683741</v>
      </c>
      <c r="T30" s="52">
        <f>IF($E30   =0,0,($P30   /$E30   )*100)</f>
        <v>23.500240520906786</v>
      </c>
      <c r="U30" s="54">
        <f>IF($E30   =0,0,($Q30   /$E30   )*100)</f>
        <v>10.447358187441186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66976000</v>
      </c>
      <c r="C32" s="92">
        <v>0</v>
      </c>
      <c r="D32" s="92"/>
      <c r="E32" s="92">
        <f>$B32      +$C32      +$D32</f>
        <v>66976000</v>
      </c>
      <c r="F32" s="93">
        <v>66976000</v>
      </c>
      <c r="G32" s="94">
        <v>45371000</v>
      </c>
      <c r="H32" s="93">
        <v>23750000</v>
      </c>
      <c r="I32" s="94">
        <v>11579104</v>
      </c>
      <c r="J32" s="93">
        <v>15402000</v>
      </c>
      <c r="K32" s="94">
        <v>17096821</v>
      </c>
      <c r="L32" s="93"/>
      <c r="M32" s="94"/>
      <c r="N32" s="93"/>
      <c r="O32" s="94"/>
      <c r="P32" s="93">
        <f>$H32      +$J32      +$L32      +$N32</f>
        <v>39152000</v>
      </c>
      <c r="Q32" s="94">
        <f>$I32      +$K32      +$M32      +$O32</f>
        <v>28675925</v>
      </c>
      <c r="R32" s="48">
        <f>IF(($H32      =0),0,((($J32      -$H32      )/$H32      )*100))</f>
        <v>-35.149473684210527</v>
      </c>
      <c r="S32" s="49">
        <f>IF(($I32      =0),0,((($K32      -$I32      )/$I32      )*100))</f>
        <v>47.652365847996528</v>
      </c>
      <c r="T32" s="48">
        <f>IF(($E32      =0),0,(($P32      /$E32      )*100))</f>
        <v>58.456760630673678</v>
      </c>
      <c r="U32" s="50">
        <f>IF(($E32      =0),0,(($Q32      /$E32      )*100))</f>
        <v>42.815224856665075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66976000</v>
      </c>
      <c r="C33" s="95">
        <f>C32</f>
        <v>0</v>
      </c>
      <c r="D33" s="95"/>
      <c r="E33" s="95">
        <f>$B33      +$C33      +$D33</f>
        <v>66976000</v>
      </c>
      <c r="F33" s="96">
        <f t="shared" ref="F33:O33" si="17">F32</f>
        <v>66976000</v>
      </c>
      <c r="G33" s="97">
        <f t="shared" si="17"/>
        <v>45371000</v>
      </c>
      <c r="H33" s="96">
        <f t="shared" si="17"/>
        <v>23750000</v>
      </c>
      <c r="I33" s="97">
        <f t="shared" si="17"/>
        <v>11579104</v>
      </c>
      <c r="J33" s="96">
        <f t="shared" si="17"/>
        <v>15402000</v>
      </c>
      <c r="K33" s="97">
        <f t="shared" si="17"/>
        <v>17096821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39152000</v>
      </c>
      <c r="Q33" s="97">
        <f>$I33      +$K33      +$M33      +$O33</f>
        <v>28675925</v>
      </c>
      <c r="R33" s="52">
        <f>IF(($H33      =0),0,((($J33      -$H33      )/$H33      )*100))</f>
        <v>-35.149473684210527</v>
      </c>
      <c r="S33" s="53">
        <f>IF(($I33      =0),0,((($K33      -$I33      )/$I33      )*100))</f>
        <v>47.652365847996528</v>
      </c>
      <c r="T33" s="52">
        <f>IF($E33   =0,0,($P33   /$E33   )*100)</f>
        <v>58.456760630673678</v>
      </c>
      <c r="U33" s="54">
        <f>IF($E33   =0,0,($Q33   /$E33   )*100)</f>
        <v>42.815224856665075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130148000</v>
      </c>
      <c r="C35" s="92">
        <v>0</v>
      </c>
      <c r="D35" s="92"/>
      <c r="E35" s="92">
        <f t="shared" ref="E35:E40" si="18">$B35      +$C35      +$D35</f>
        <v>130148000</v>
      </c>
      <c r="F35" s="93">
        <v>130148000</v>
      </c>
      <c r="G35" s="94">
        <v>81732000</v>
      </c>
      <c r="H35" s="93">
        <v>23481000</v>
      </c>
      <c r="I35" s="94">
        <v>8126523</v>
      </c>
      <c r="J35" s="93">
        <v>37374000</v>
      </c>
      <c r="K35" s="94">
        <v>31946952</v>
      </c>
      <c r="L35" s="93"/>
      <c r="M35" s="94"/>
      <c r="N35" s="93"/>
      <c r="O35" s="94"/>
      <c r="P35" s="93">
        <f t="shared" ref="P35:P40" si="19">$H35      +$J35      +$L35      +$N35</f>
        <v>60855000</v>
      </c>
      <c r="Q35" s="94">
        <f t="shared" ref="Q35:Q40" si="20">$I35      +$K35      +$M35      +$O35</f>
        <v>40073475</v>
      </c>
      <c r="R35" s="48">
        <f t="shared" ref="R35:R40" si="21">IF(($H35      =0),0,((($J35      -$H35      )/$H35      )*100))</f>
        <v>59.166986073846942</v>
      </c>
      <c r="S35" s="49">
        <f t="shared" ref="S35:S40" si="22">IF(($I35      =0),0,((($K35      -$I35      )/$I35      )*100))</f>
        <v>293.11956663384819</v>
      </c>
      <c r="T35" s="48">
        <f t="shared" ref="T35:T39" si="23">IF(($E35      =0),0,(($P35      /$E35      )*100))</f>
        <v>46.758305928635089</v>
      </c>
      <c r="U35" s="50">
        <f t="shared" ref="U35:U39" si="24">IF(($E35      =0),0,(($Q35      /$E35      )*100))</f>
        <v>30.79069597688785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106054000</v>
      </c>
      <c r="C36" s="92">
        <v>0</v>
      </c>
      <c r="D36" s="92"/>
      <c r="E36" s="92">
        <f t="shared" si="18"/>
        <v>106054000</v>
      </c>
      <c r="F36" s="93">
        <v>106054000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42000000</v>
      </c>
      <c r="C38" s="92">
        <v>0</v>
      </c>
      <c r="D38" s="92"/>
      <c r="E38" s="92">
        <f t="shared" si="18"/>
        <v>42000000</v>
      </c>
      <c r="F38" s="93">
        <v>42000000</v>
      </c>
      <c r="G38" s="94">
        <v>23000000</v>
      </c>
      <c r="H38" s="93"/>
      <c r="I38" s="94">
        <v>193618</v>
      </c>
      <c r="J38" s="93">
        <v>11453000</v>
      </c>
      <c r="K38" s="94">
        <v>8944457</v>
      </c>
      <c r="L38" s="93"/>
      <c r="M38" s="94"/>
      <c r="N38" s="93"/>
      <c r="O38" s="94"/>
      <c r="P38" s="93">
        <f t="shared" si="19"/>
        <v>11453000</v>
      </c>
      <c r="Q38" s="94">
        <f t="shared" si="20"/>
        <v>9138075</v>
      </c>
      <c r="R38" s="48">
        <f t="shared" si="21"/>
        <v>0</v>
      </c>
      <c r="S38" s="49">
        <f t="shared" si="22"/>
        <v>4519.6412523628996</v>
      </c>
      <c r="T38" s="48">
        <f t="shared" si="23"/>
        <v>27.269047619047619</v>
      </c>
      <c r="U38" s="50">
        <f t="shared" si="24"/>
        <v>21.757321428571426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278202000</v>
      </c>
      <c r="C40" s="95">
        <f>SUM(C35:C39)</f>
        <v>0</v>
      </c>
      <c r="D40" s="95"/>
      <c r="E40" s="95">
        <f t="shared" si="18"/>
        <v>278202000</v>
      </c>
      <c r="F40" s="96">
        <f t="shared" ref="F40:O40" si="25">SUM(F35:F39)</f>
        <v>278202000</v>
      </c>
      <c r="G40" s="97">
        <f t="shared" si="25"/>
        <v>104732000</v>
      </c>
      <c r="H40" s="96">
        <f t="shared" si="25"/>
        <v>23481000</v>
      </c>
      <c r="I40" s="97">
        <f t="shared" si="25"/>
        <v>8320141</v>
      </c>
      <c r="J40" s="96">
        <f t="shared" si="25"/>
        <v>48827000</v>
      </c>
      <c r="K40" s="97">
        <f t="shared" si="25"/>
        <v>40891409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72308000</v>
      </c>
      <c r="Q40" s="97">
        <f t="shared" si="20"/>
        <v>49211550</v>
      </c>
      <c r="R40" s="52">
        <f t="shared" si="21"/>
        <v>107.94259188279887</v>
      </c>
      <c r="S40" s="53">
        <f t="shared" si="22"/>
        <v>391.47495216727697</v>
      </c>
      <c r="T40" s="52">
        <f>IF((+$E35+$E38) =0,0,(P40   /(+$E35+$E38) )*100)</f>
        <v>42.003392429769733</v>
      </c>
      <c r="U40" s="54">
        <f>IF((+$E35+$E38) =0,0,(Q40   /(+$E35+$E38) )*100)</f>
        <v>28.586768362107023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437407000</v>
      </c>
      <c r="C44" s="92">
        <v>0</v>
      </c>
      <c r="D44" s="92"/>
      <c r="E44" s="92">
        <f t="shared" si="26"/>
        <v>437407000</v>
      </c>
      <c r="F44" s="93">
        <v>437407000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172000000</v>
      </c>
      <c r="C51" s="92">
        <v>0</v>
      </c>
      <c r="D51" s="92"/>
      <c r="E51" s="92">
        <f t="shared" si="26"/>
        <v>172000000</v>
      </c>
      <c r="F51" s="93">
        <v>172000000</v>
      </c>
      <c r="G51" s="94">
        <v>120159000</v>
      </c>
      <c r="H51" s="93">
        <v>40140000</v>
      </c>
      <c r="I51" s="94">
        <v>953747</v>
      </c>
      <c r="J51" s="93">
        <v>44412000</v>
      </c>
      <c r="K51" s="94">
        <v>12532945</v>
      </c>
      <c r="L51" s="93"/>
      <c r="M51" s="94"/>
      <c r="N51" s="93"/>
      <c r="O51" s="94"/>
      <c r="P51" s="93">
        <f t="shared" si="27"/>
        <v>84552000</v>
      </c>
      <c r="Q51" s="94">
        <f t="shared" si="28"/>
        <v>13486692</v>
      </c>
      <c r="R51" s="48">
        <f t="shared" si="29"/>
        <v>10.642750373692078</v>
      </c>
      <c r="S51" s="49">
        <f t="shared" si="30"/>
        <v>1214.074382409591</v>
      </c>
      <c r="T51" s="48">
        <f t="shared" si="31"/>
        <v>49.158139534883723</v>
      </c>
      <c r="U51" s="50">
        <f t="shared" si="32"/>
        <v>7.8410999999999991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34761000</v>
      </c>
      <c r="C52" s="92">
        <v>0</v>
      </c>
      <c r="D52" s="92"/>
      <c r="E52" s="92">
        <f t="shared" si="26"/>
        <v>34761000</v>
      </c>
      <c r="F52" s="93">
        <v>34761000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644168000</v>
      </c>
      <c r="C53" s="95">
        <f>SUM(C42:C52)</f>
        <v>0</v>
      </c>
      <c r="D53" s="95"/>
      <c r="E53" s="95">
        <f t="shared" si="26"/>
        <v>644168000</v>
      </c>
      <c r="F53" s="96">
        <f t="shared" ref="F53:O53" si="33">SUM(F42:F52)</f>
        <v>644168000</v>
      </c>
      <c r="G53" s="97">
        <f t="shared" si="33"/>
        <v>120159000</v>
      </c>
      <c r="H53" s="96">
        <f t="shared" si="33"/>
        <v>40140000</v>
      </c>
      <c r="I53" s="97">
        <f t="shared" si="33"/>
        <v>953747</v>
      </c>
      <c r="J53" s="96">
        <f t="shared" si="33"/>
        <v>44412000</v>
      </c>
      <c r="K53" s="97">
        <f t="shared" si="33"/>
        <v>12532945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84552000</v>
      </c>
      <c r="Q53" s="97">
        <f t="shared" si="28"/>
        <v>13486692</v>
      </c>
      <c r="R53" s="52">
        <f t="shared" si="29"/>
        <v>10.642750373692078</v>
      </c>
      <c r="S53" s="53">
        <f t="shared" si="30"/>
        <v>1214.074382409591</v>
      </c>
      <c r="T53" s="52">
        <f>IF((+$E43+$E45+$E47+$E48+$E51) =0,0,(P53   /(+$E43+$E45+$E47+$E48+$E51) )*100)</f>
        <v>49.158139534883723</v>
      </c>
      <c r="U53" s="54">
        <f>IF((+$E43+$E45+$E47+$E48+$E51) =0,0,(Q53   /(+$E43+$E45+$E47+$E48+$E51) )*100)</f>
        <v>7.8410999999999991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1894742000</v>
      </c>
      <c r="C65" s="92">
        <v>0</v>
      </c>
      <c r="D65" s="92"/>
      <c r="E65" s="92">
        <f t="shared" si="35"/>
        <v>1894742000</v>
      </c>
      <c r="F65" s="93">
        <v>1894742000</v>
      </c>
      <c r="G65" s="94">
        <v>504797000</v>
      </c>
      <c r="H65" s="93">
        <v>130903000</v>
      </c>
      <c r="I65" s="94">
        <v>105419578</v>
      </c>
      <c r="J65" s="93"/>
      <c r="K65" s="94">
        <v>512161822</v>
      </c>
      <c r="L65" s="93"/>
      <c r="M65" s="94"/>
      <c r="N65" s="93"/>
      <c r="O65" s="94"/>
      <c r="P65" s="93">
        <f t="shared" si="36"/>
        <v>130903000</v>
      </c>
      <c r="Q65" s="94">
        <f t="shared" si="37"/>
        <v>617581400</v>
      </c>
      <c r="R65" s="48">
        <f t="shared" si="38"/>
        <v>-100</v>
      </c>
      <c r="S65" s="49">
        <f t="shared" si="39"/>
        <v>385.83178923368484</v>
      </c>
      <c r="T65" s="48">
        <f t="shared" si="40"/>
        <v>6.9087506372899314</v>
      </c>
      <c r="U65" s="50">
        <f t="shared" si="41"/>
        <v>32.594485159457065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1894742000</v>
      </c>
      <c r="C66" s="95">
        <f>SUM(C61:C65)</f>
        <v>0</v>
      </c>
      <c r="D66" s="95"/>
      <c r="E66" s="95">
        <f t="shared" si="35"/>
        <v>1894742000</v>
      </c>
      <c r="F66" s="96">
        <f t="shared" ref="F66:O66" si="42">SUM(F61:F65)</f>
        <v>1894742000</v>
      </c>
      <c r="G66" s="97">
        <f t="shared" si="42"/>
        <v>504797000</v>
      </c>
      <c r="H66" s="96">
        <f t="shared" si="42"/>
        <v>130903000</v>
      </c>
      <c r="I66" s="97">
        <f t="shared" si="42"/>
        <v>105419578</v>
      </c>
      <c r="J66" s="96">
        <f t="shared" si="42"/>
        <v>0</v>
      </c>
      <c r="K66" s="97">
        <f t="shared" si="42"/>
        <v>512161822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130903000</v>
      </c>
      <c r="Q66" s="97">
        <f t="shared" si="37"/>
        <v>617581400</v>
      </c>
      <c r="R66" s="52">
        <f t="shared" si="38"/>
        <v>-100</v>
      </c>
      <c r="S66" s="53">
        <f t="shared" si="39"/>
        <v>385.83178923368484</v>
      </c>
      <c r="T66" s="52">
        <f>IF((+$E61+$E63+$E64++$E65) =0,0,(P66   /(+$E61+$E63+$E64+$E65) )*100)</f>
        <v>6.9087506372899314</v>
      </c>
      <c r="U66" s="54">
        <f>IF((+$E61+$E63+$E65) =0,0,(Q66  /(+$E61+$E63+$E65) )*100)</f>
        <v>32.594485159457065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5827216000</v>
      </c>
      <c r="C67" s="104">
        <f>SUM(C9:C15,C18:C23,C26:C29,C32,C35:C39,C42:C52,C55:C58,C61:C65)</f>
        <v>24000000</v>
      </c>
      <c r="D67" s="104"/>
      <c r="E67" s="104">
        <f t="shared" si="35"/>
        <v>5851216000</v>
      </c>
      <c r="F67" s="105">
        <f t="shared" ref="F67:O67" si="43">SUM(F9:F15,F18:F23,F26:F29,F32,F35:F39,F42:F52,F55:F58,F61:F65)</f>
        <v>5827216000</v>
      </c>
      <c r="G67" s="106">
        <f t="shared" si="43"/>
        <v>1964525000</v>
      </c>
      <c r="H67" s="105">
        <f t="shared" si="43"/>
        <v>382488000</v>
      </c>
      <c r="I67" s="106">
        <f t="shared" si="43"/>
        <v>174887341</v>
      </c>
      <c r="J67" s="105">
        <f t="shared" si="43"/>
        <v>567206000</v>
      </c>
      <c r="K67" s="106">
        <f t="shared" si="43"/>
        <v>805202922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949694000</v>
      </c>
      <c r="Q67" s="106">
        <f t="shared" si="37"/>
        <v>980090263</v>
      </c>
      <c r="R67" s="61">
        <f t="shared" si="38"/>
        <v>48.293802681391313</v>
      </c>
      <c r="S67" s="62">
        <f t="shared" si="39"/>
        <v>360.41235311594107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18.272995701191437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18.857848067460239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406652000</v>
      </c>
      <c r="C69" s="92">
        <v>0</v>
      </c>
      <c r="D69" s="92"/>
      <c r="E69" s="92">
        <f>$B69      +$C69      +$D69</f>
        <v>406652000</v>
      </c>
      <c r="F69" s="93">
        <v>406652000</v>
      </c>
      <c r="G69" s="94">
        <v>193159000</v>
      </c>
      <c r="H69" s="93">
        <v>33039000</v>
      </c>
      <c r="I69" s="94">
        <v>3031339</v>
      </c>
      <c r="J69" s="93">
        <v>76053000</v>
      </c>
      <c r="K69" s="94">
        <v>21208677</v>
      </c>
      <c r="L69" s="93"/>
      <c r="M69" s="94"/>
      <c r="N69" s="93"/>
      <c r="O69" s="94"/>
      <c r="P69" s="93">
        <f>$H69      +$J69      +$L69      +$N69</f>
        <v>109092000</v>
      </c>
      <c r="Q69" s="94">
        <f>$I69      +$K69      +$M69      +$O69</f>
        <v>24240016</v>
      </c>
      <c r="R69" s="48">
        <f>IF(($H69      =0),0,((($J69      -$H69      )/$H69      )*100))</f>
        <v>130.1915917551984</v>
      </c>
      <c r="S69" s="49">
        <f>IF(($I69      =0),0,((($K69      -$I69      )/$I69      )*100))</f>
        <v>599.64715262793106</v>
      </c>
      <c r="T69" s="48">
        <f>IF(($E69      =0),0,(($P69      /$E69      )*100))</f>
        <v>26.826869165773193</v>
      </c>
      <c r="U69" s="50">
        <f>IF(($E69      =0),0,(($Q69      /$E69      )*100))</f>
        <v>5.9608746544957363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406652000</v>
      </c>
      <c r="C70" s="101">
        <f>C69</f>
        <v>0</v>
      </c>
      <c r="D70" s="101"/>
      <c r="E70" s="101">
        <f>$B70      +$C70      +$D70</f>
        <v>406652000</v>
      </c>
      <c r="F70" s="102">
        <f t="shared" ref="F70:O70" si="44">F69</f>
        <v>406652000</v>
      </c>
      <c r="G70" s="103">
        <f t="shared" si="44"/>
        <v>193159000</v>
      </c>
      <c r="H70" s="102">
        <f t="shared" si="44"/>
        <v>33039000</v>
      </c>
      <c r="I70" s="103">
        <f t="shared" si="44"/>
        <v>3031339</v>
      </c>
      <c r="J70" s="102">
        <f t="shared" si="44"/>
        <v>76053000</v>
      </c>
      <c r="K70" s="103">
        <f t="shared" si="44"/>
        <v>21208677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109092000</v>
      </c>
      <c r="Q70" s="103">
        <f>$I70      +$K70      +$M70      +$O70</f>
        <v>24240016</v>
      </c>
      <c r="R70" s="57">
        <f>IF(($H70      =0),0,((($J70      -$H70      )/$H70      )*100))</f>
        <v>130.1915917551984</v>
      </c>
      <c r="S70" s="58">
        <f>IF(($I70      =0),0,((($K70      -$I70      )/$I70      )*100))</f>
        <v>599.64715262793106</v>
      </c>
      <c r="T70" s="57">
        <f>IF($E70   =0,0,($P70   /$E70   )*100)</f>
        <v>26.826869165773193</v>
      </c>
      <c r="U70" s="59">
        <f>IF($E70   =0,0,($Q70   /$E70 )*100)</f>
        <v>5.9608746544957363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406652000</v>
      </c>
      <c r="C71" s="104">
        <f>C69</f>
        <v>0</v>
      </c>
      <c r="D71" s="104"/>
      <c r="E71" s="104">
        <f>$B71      +$C71      +$D71</f>
        <v>406652000</v>
      </c>
      <c r="F71" s="105">
        <f t="shared" ref="F71:O71" si="45">F69</f>
        <v>406652000</v>
      </c>
      <c r="G71" s="106">
        <f t="shared" si="45"/>
        <v>193159000</v>
      </c>
      <c r="H71" s="105">
        <f t="shared" si="45"/>
        <v>33039000</v>
      </c>
      <c r="I71" s="106">
        <f t="shared" si="45"/>
        <v>3031339</v>
      </c>
      <c r="J71" s="105">
        <f t="shared" si="45"/>
        <v>76053000</v>
      </c>
      <c r="K71" s="106">
        <f t="shared" si="45"/>
        <v>21208677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109092000</v>
      </c>
      <c r="Q71" s="106">
        <f>$I71      +$K71      +$M71      +$O71</f>
        <v>24240016</v>
      </c>
      <c r="R71" s="61">
        <f>IF(($H71      =0),0,((($J71      -$H71      )/$H71      )*100))</f>
        <v>130.1915917551984</v>
      </c>
      <c r="S71" s="62">
        <f>IF(($I71      =0),0,((($K71      -$I71      )/$I71      )*100))</f>
        <v>599.64715262793106</v>
      </c>
      <c r="T71" s="61">
        <f>IF($E71   =0,0,($P71   /$E71   )*100)</f>
        <v>26.826869165773193</v>
      </c>
      <c r="U71" s="65">
        <f>IF($E71   =0,0,($Q71   /$E71   )*100)</f>
        <v>5.9608746544957363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6233868000</v>
      </c>
      <c r="C72" s="104">
        <f>SUM(C9:C15,C18:C23,C26:C29,C32,C35:C39,C42:C52,C55:C58,C61:C65,C69)</f>
        <v>24000000</v>
      </c>
      <c r="D72" s="104"/>
      <c r="E72" s="104">
        <f>$B72      +$C72      +$D72</f>
        <v>6257868000</v>
      </c>
      <c r="F72" s="105">
        <f t="shared" ref="F72:O72" si="46">SUM(F9:F15,F18:F23,F26:F29,F32,F35:F39,F42:F52,F55:F58,F61:F65,F69)</f>
        <v>6233868000</v>
      </c>
      <c r="G72" s="106">
        <f t="shared" si="46"/>
        <v>2157684000</v>
      </c>
      <c r="H72" s="105">
        <f t="shared" si="46"/>
        <v>415527000</v>
      </c>
      <c r="I72" s="106">
        <f t="shared" si="46"/>
        <v>177918680</v>
      </c>
      <c r="J72" s="105">
        <f t="shared" si="46"/>
        <v>643259000</v>
      </c>
      <c r="K72" s="106">
        <f t="shared" si="46"/>
        <v>826411599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1058786000</v>
      </c>
      <c r="Q72" s="106">
        <f>$I72      +$K72      +$M72      +$O72</f>
        <v>1004330279</v>
      </c>
      <c r="R72" s="61">
        <f>IF(($H72      =0),0,((($J72      -$H72      )/$H72      )*100))</f>
        <v>54.805584233996832</v>
      </c>
      <c r="S72" s="62">
        <f>IF(($I72      =0),0,((($K72      -$I72      )/$I72      )*100))</f>
        <v>364.48838255769431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18.893714491285184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18.391188152498511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R0IPn9tU6204ZVU+V8F7Icu9Zb3apLyaFXKsM6Y671woloZLPnmQpmtFdgs0/aE8zA3Y+5KqLn1woaebZ8C4Xg==" saltValue="/1xjDqOf02+XdSUI/piJY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2200000</v>
      </c>
      <c r="C10" s="92">
        <v>0</v>
      </c>
      <c r="D10" s="92"/>
      <c r="E10" s="92">
        <f t="shared" ref="E10:E16" si="0">$B10      +$C10      +$D10</f>
        <v>2200000</v>
      </c>
      <c r="F10" s="93">
        <v>2200000</v>
      </c>
      <c r="G10" s="94">
        <v>2200000</v>
      </c>
      <c r="H10" s="93">
        <v>108000</v>
      </c>
      <c r="I10" s="94"/>
      <c r="J10" s="93">
        <v>147000</v>
      </c>
      <c r="K10" s="94"/>
      <c r="L10" s="93"/>
      <c r="M10" s="94"/>
      <c r="N10" s="93"/>
      <c r="O10" s="94"/>
      <c r="P10" s="93">
        <f t="shared" ref="P10:P16" si="1">$H10      +$J10      +$L10      +$N10</f>
        <v>255000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36.111111111111107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11.59090909090909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900000</v>
      </c>
      <c r="C14" s="92">
        <v>0</v>
      </c>
      <c r="D14" s="92"/>
      <c r="E14" s="92">
        <f t="shared" si="0"/>
        <v>900000</v>
      </c>
      <c r="F14" s="93">
        <v>900000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2200000</v>
      </c>
      <c r="H16" s="96">
        <f t="shared" si="7"/>
        <v>108000</v>
      </c>
      <c r="I16" s="97">
        <f t="shared" si="7"/>
        <v>0</v>
      </c>
      <c r="J16" s="96">
        <f t="shared" si="7"/>
        <v>147000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255000</v>
      </c>
      <c r="Q16" s="97">
        <f t="shared" si="2"/>
        <v>0</v>
      </c>
      <c r="R16" s="52">
        <f t="shared" si="3"/>
        <v>36.111111111111107</v>
      </c>
      <c r="S16" s="53">
        <f t="shared" si="4"/>
        <v>0</v>
      </c>
      <c r="T16" s="52">
        <f>IF((SUM($E9:$E13)+$E15)=0,0,(P16/(SUM($E9:$E13)+$E15)*100))</f>
        <v>11.59090909090909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2933000</v>
      </c>
      <c r="C32" s="92">
        <v>0</v>
      </c>
      <c r="D32" s="92"/>
      <c r="E32" s="92">
        <f>$B32      +$C32      +$D32</f>
        <v>2933000</v>
      </c>
      <c r="F32" s="93">
        <v>2933000</v>
      </c>
      <c r="G32" s="94">
        <v>2053000</v>
      </c>
      <c r="H32" s="93">
        <v>755000</v>
      </c>
      <c r="I32" s="94"/>
      <c r="J32" s="93">
        <v>253000</v>
      </c>
      <c r="K32" s="94"/>
      <c r="L32" s="93"/>
      <c r="M32" s="94"/>
      <c r="N32" s="93"/>
      <c r="O32" s="94"/>
      <c r="P32" s="93">
        <f>$H32      +$J32      +$L32      +$N32</f>
        <v>1008000</v>
      </c>
      <c r="Q32" s="94">
        <f>$I32      +$K32      +$M32      +$O32</f>
        <v>0</v>
      </c>
      <c r="R32" s="48">
        <f>IF(($H32      =0),0,((($J32      -$H32      )/$H32      )*100))</f>
        <v>-66.490066225165563</v>
      </c>
      <c r="S32" s="49">
        <f>IF(($I32      =0),0,((($K32      -$I32      )/$I32      )*100))</f>
        <v>0</v>
      </c>
      <c r="T32" s="48">
        <f>IF(($E32      =0),0,(($P32      /$E32      )*100))</f>
        <v>34.367541766109781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2933000</v>
      </c>
      <c r="C33" s="95">
        <f>C32</f>
        <v>0</v>
      </c>
      <c r="D33" s="95"/>
      <c r="E33" s="95">
        <f>$B33      +$C33      +$D33</f>
        <v>2933000</v>
      </c>
      <c r="F33" s="96">
        <f t="shared" ref="F33:O33" si="17">F32</f>
        <v>2933000</v>
      </c>
      <c r="G33" s="97">
        <f t="shared" si="17"/>
        <v>2053000</v>
      </c>
      <c r="H33" s="96">
        <f t="shared" si="17"/>
        <v>755000</v>
      </c>
      <c r="I33" s="97">
        <f t="shared" si="17"/>
        <v>0</v>
      </c>
      <c r="J33" s="96">
        <f t="shared" si="17"/>
        <v>253000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1008000</v>
      </c>
      <c r="Q33" s="97">
        <f>$I33      +$K33      +$M33      +$O33</f>
        <v>0</v>
      </c>
      <c r="R33" s="52">
        <f>IF(($H33      =0),0,((($J33      -$H33      )/$H33      )*100))</f>
        <v>-66.490066225165563</v>
      </c>
      <c r="S33" s="53">
        <f>IF(($I33      =0),0,((($K33      -$I33      )/$I33      )*100))</f>
        <v>0</v>
      </c>
      <c r="T33" s="52">
        <f>IF($E33   =0,0,($P33   /$E33   )*100)</f>
        <v>34.367541766109781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19700000</v>
      </c>
      <c r="C35" s="92">
        <v>0</v>
      </c>
      <c r="D35" s="92"/>
      <c r="E35" s="92">
        <f t="shared" ref="E35:E40" si="18">$B35      +$C35      +$D35</f>
        <v>19700000</v>
      </c>
      <c r="F35" s="93">
        <v>19700000</v>
      </c>
      <c r="G35" s="94">
        <v>14700000</v>
      </c>
      <c r="H35" s="93">
        <v>9500000</v>
      </c>
      <c r="I35" s="94"/>
      <c r="J35" s="93">
        <v>10318000</v>
      </c>
      <c r="K35" s="94"/>
      <c r="L35" s="93"/>
      <c r="M35" s="94"/>
      <c r="N35" s="93"/>
      <c r="O35" s="94"/>
      <c r="P35" s="93">
        <f t="shared" ref="P35:P40" si="19">$H35      +$J35      +$L35      +$N35</f>
        <v>19818000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8.6105263157894747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100.59898477157361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5385000</v>
      </c>
      <c r="C36" s="92">
        <v>0</v>
      </c>
      <c r="D36" s="92"/>
      <c r="E36" s="92">
        <f t="shared" si="18"/>
        <v>5385000</v>
      </c>
      <c r="F36" s="93">
        <v>5385000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4000000</v>
      </c>
      <c r="C38" s="92">
        <v>0</v>
      </c>
      <c r="D38" s="92"/>
      <c r="E38" s="92">
        <f t="shared" si="18"/>
        <v>4000000</v>
      </c>
      <c r="F38" s="93">
        <v>4000000</v>
      </c>
      <c r="G38" s="94">
        <v>3000000</v>
      </c>
      <c r="H38" s="93"/>
      <c r="I38" s="94"/>
      <c r="J38" s="93">
        <v>2453000</v>
      </c>
      <c r="K38" s="94"/>
      <c r="L38" s="93"/>
      <c r="M38" s="94"/>
      <c r="N38" s="93"/>
      <c r="O38" s="94"/>
      <c r="P38" s="93">
        <f t="shared" si="19"/>
        <v>2453000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61.324999999999996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29085000</v>
      </c>
      <c r="C40" s="95">
        <f>SUM(C35:C39)</f>
        <v>0</v>
      </c>
      <c r="D40" s="95"/>
      <c r="E40" s="95">
        <f t="shared" si="18"/>
        <v>29085000</v>
      </c>
      <c r="F40" s="96">
        <f t="shared" ref="F40:O40" si="25">SUM(F35:F39)</f>
        <v>29085000</v>
      </c>
      <c r="G40" s="97">
        <f t="shared" si="25"/>
        <v>17700000</v>
      </c>
      <c r="H40" s="96">
        <f t="shared" si="25"/>
        <v>9500000</v>
      </c>
      <c r="I40" s="97">
        <f t="shared" si="25"/>
        <v>0</v>
      </c>
      <c r="J40" s="96">
        <f t="shared" si="25"/>
        <v>12771000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22271000</v>
      </c>
      <c r="Q40" s="97">
        <f t="shared" si="20"/>
        <v>0</v>
      </c>
      <c r="R40" s="52">
        <f t="shared" si="21"/>
        <v>34.431578947368422</v>
      </c>
      <c r="S40" s="53">
        <f t="shared" si="22"/>
        <v>0</v>
      </c>
      <c r="T40" s="52">
        <f>IF((+$E35+$E38) =0,0,(P40   /(+$E35+$E38) )*100)</f>
        <v>93.970464135021089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70000000</v>
      </c>
      <c r="C44" s="92">
        <v>0</v>
      </c>
      <c r="D44" s="92"/>
      <c r="E44" s="92">
        <f t="shared" si="26"/>
        <v>70000000</v>
      </c>
      <c r="F44" s="93">
        <v>70000000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50000000</v>
      </c>
      <c r="C51" s="92">
        <v>0</v>
      </c>
      <c r="D51" s="92"/>
      <c r="E51" s="92">
        <f t="shared" si="26"/>
        <v>50000000</v>
      </c>
      <c r="F51" s="93">
        <v>50000000</v>
      </c>
      <c r="G51" s="94">
        <v>35000000</v>
      </c>
      <c r="H51" s="93">
        <v>14958000</v>
      </c>
      <c r="I51" s="94"/>
      <c r="J51" s="93">
        <v>11171000</v>
      </c>
      <c r="K51" s="94"/>
      <c r="L51" s="93"/>
      <c r="M51" s="94"/>
      <c r="N51" s="93"/>
      <c r="O51" s="94"/>
      <c r="P51" s="93">
        <f t="shared" si="27"/>
        <v>26129000</v>
      </c>
      <c r="Q51" s="94">
        <f t="shared" si="28"/>
        <v>0</v>
      </c>
      <c r="R51" s="48">
        <f t="shared" si="29"/>
        <v>-25.317555822970984</v>
      </c>
      <c r="S51" s="49">
        <f t="shared" si="30"/>
        <v>0</v>
      </c>
      <c r="T51" s="48">
        <f t="shared" si="31"/>
        <v>52.258000000000003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120000000</v>
      </c>
      <c r="C53" s="95">
        <f>SUM(C42:C52)</f>
        <v>0</v>
      </c>
      <c r="D53" s="95"/>
      <c r="E53" s="95">
        <f t="shared" si="26"/>
        <v>120000000</v>
      </c>
      <c r="F53" s="96">
        <f t="shared" ref="F53:O53" si="33">SUM(F42:F52)</f>
        <v>120000000</v>
      </c>
      <c r="G53" s="97">
        <f t="shared" si="33"/>
        <v>35000000</v>
      </c>
      <c r="H53" s="96">
        <f t="shared" si="33"/>
        <v>14958000</v>
      </c>
      <c r="I53" s="97">
        <f t="shared" si="33"/>
        <v>0</v>
      </c>
      <c r="J53" s="96">
        <f t="shared" si="33"/>
        <v>11171000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26129000</v>
      </c>
      <c r="Q53" s="97">
        <f t="shared" si="28"/>
        <v>0</v>
      </c>
      <c r="R53" s="52">
        <f t="shared" si="29"/>
        <v>-25.317555822970984</v>
      </c>
      <c r="S53" s="53">
        <f t="shared" si="30"/>
        <v>0</v>
      </c>
      <c r="T53" s="52">
        <f>IF((+$E43+$E45+$E47+$E48+$E51) =0,0,(P53   /(+$E43+$E45+$E47+$E48+$E51) )*100)</f>
        <v>52.258000000000003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155118000</v>
      </c>
      <c r="C67" s="104">
        <f>SUM(C9:C15,C18:C23,C26:C29,C32,C35:C39,C42:C52,C55:C58,C61:C65)</f>
        <v>0</v>
      </c>
      <c r="D67" s="104"/>
      <c r="E67" s="104">
        <f t="shared" si="35"/>
        <v>155118000</v>
      </c>
      <c r="F67" s="105">
        <f t="shared" ref="F67:O67" si="43">SUM(F9:F15,F18:F23,F26:F29,F32,F35:F39,F42:F52,F55:F58,F61:F65)</f>
        <v>155118000</v>
      </c>
      <c r="G67" s="106">
        <f t="shared" si="43"/>
        <v>56953000</v>
      </c>
      <c r="H67" s="105">
        <f t="shared" si="43"/>
        <v>25321000</v>
      </c>
      <c r="I67" s="106">
        <f t="shared" si="43"/>
        <v>0</v>
      </c>
      <c r="J67" s="105">
        <f t="shared" si="43"/>
        <v>24342000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49663000</v>
      </c>
      <c r="Q67" s="106">
        <f t="shared" si="37"/>
        <v>0</v>
      </c>
      <c r="R67" s="61">
        <f t="shared" si="38"/>
        <v>-3.8663559890999566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62.997729377291236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96442000</v>
      </c>
      <c r="C69" s="92">
        <v>0</v>
      </c>
      <c r="D69" s="92"/>
      <c r="E69" s="92">
        <f>$B69      +$C69      +$D69</f>
        <v>96442000</v>
      </c>
      <c r="F69" s="93">
        <v>96442000</v>
      </c>
      <c r="G69" s="94">
        <v>66059000</v>
      </c>
      <c r="H69" s="93">
        <v>14785000</v>
      </c>
      <c r="I69" s="94"/>
      <c r="J69" s="93">
        <v>38011000</v>
      </c>
      <c r="K69" s="94"/>
      <c r="L69" s="93"/>
      <c r="M69" s="94"/>
      <c r="N69" s="93"/>
      <c r="O69" s="94"/>
      <c r="P69" s="93">
        <f>$H69      +$J69      +$L69      +$N69</f>
        <v>52796000</v>
      </c>
      <c r="Q69" s="94">
        <f>$I69      +$K69      +$M69      +$O69</f>
        <v>0</v>
      </c>
      <c r="R69" s="48">
        <f>IF(($H69      =0),0,((($J69      -$H69      )/$H69      )*100))</f>
        <v>157.09164693946568</v>
      </c>
      <c r="S69" s="49">
        <f>IF(($I69      =0),0,((($K69      -$I69      )/$I69      )*100))</f>
        <v>0</v>
      </c>
      <c r="T69" s="48">
        <f>IF(($E69      =0),0,(($P69      /$E69      )*100))</f>
        <v>54.743783828622384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96442000</v>
      </c>
      <c r="C70" s="101">
        <f>C69</f>
        <v>0</v>
      </c>
      <c r="D70" s="101"/>
      <c r="E70" s="101">
        <f>$B70      +$C70      +$D70</f>
        <v>96442000</v>
      </c>
      <c r="F70" s="102">
        <f t="shared" ref="F70:O70" si="44">F69</f>
        <v>96442000</v>
      </c>
      <c r="G70" s="103">
        <f t="shared" si="44"/>
        <v>66059000</v>
      </c>
      <c r="H70" s="102">
        <f t="shared" si="44"/>
        <v>14785000</v>
      </c>
      <c r="I70" s="103">
        <f t="shared" si="44"/>
        <v>0</v>
      </c>
      <c r="J70" s="102">
        <f t="shared" si="44"/>
        <v>38011000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52796000</v>
      </c>
      <c r="Q70" s="103">
        <f>$I70      +$K70      +$M70      +$O70</f>
        <v>0</v>
      </c>
      <c r="R70" s="57">
        <f>IF(($H70      =0),0,((($J70      -$H70      )/$H70      )*100))</f>
        <v>157.09164693946568</v>
      </c>
      <c r="S70" s="58">
        <f>IF(($I70      =0),0,((($K70      -$I70      )/$I70      )*100))</f>
        <v>0</v>
      </c>
      <c r="T70" s="57">
        <f>IF($E70   =0,0,($P70   /$E70   )*100)</f>
        <v>54.743783828622384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96442000</v>
      </c>
      <c r="C71" s="104">
        <f>C69</f>
        <v>0</v>
      </c>
      <c r="D71" s="104"/>
      <c r="E71" s="104">
        <f>$B71      +$C71      +$D71</f>
        <v>96442000</v>
      </c>
      <c r="F71" s="105">
        <f t="shared" ref="F71:O71" si="45">F69</f>
        <v>96442000</v>
      </c>
      <c r="G71" s="106">
        <f t="shared" si="45"/>
        <v>66059000</v>
      </c>
      <c r="H71" s="105">
        <f t="shared" si="45"/>
        <v>14785000</v>
      </c>
      <c r="I71" s="106">
        <f t="shared" si="45"/>
        <v>0</v>
      </c>
      <c r="J71" s="105">
        <f t="shared" si="45"/>
        <v>38011000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52796000</v>
      </c>
      <c r="Q71" s="106">
        <f>$I71      +$K71      +$M71      +$O71</f>
        <v>0</v>
      </c>
      <c r="R71" s="61">
        <f>IF(($H71      =0),0,((($J71      -$H71      )/$H71      )*100))</f>
        <v>157.09164693946568</v>
      </c>
      <c r="S71" s="62">
        <f>IF(($I71      =0),0,((($K71      -$I71      )/$I71      )*100))</f>
        <v>0</v>
      </c>
      <c r="T71" s="61">
        <f>IF($E71   =0,0,($P71   /$E71   )*100)</f>
        <v>54.743783828622384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251560000</v>
      </c>
      <c r="C72" s="104">
        <f>SUM(C9:C15,C18:C23,C26:C29,C32,C35:C39,C42:C52,C55:C58,C61:C65,C69)</f>
        <v>0</v>
      </c>
      <c r="D72" s="104"/>
      <c r="E72" s="104">
        <f>$B72      +$C72      +$D72</f>
        <v>251560000</v>
      </c>
      <c r="F72" s="105">
        <f t="shared" ref="F72:O72" si="46">SUM(F9:F15,F18:F23,F26:F29,F32,F35:F39,F42:F52,F55:F58,F61:F65,F69)</f>
        <v>251560000</v>
      </c>
      <c r="G72" s="106">
        <f t="shared" si="46"/>
        <v>123012000</v>
      </c>
      <c r="H72" s="105">
        <f t="shared" si="46"/>
        <v>40106000</v>
      </c>
      <c r="I72" s="106">
        <f t="shared" si="46"/>
        <v>0</v>
      </c>
      <c r="J72" s="105">
        <f t="shared" si="46"/>
        <v>62353000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102459000</v>
      </c>
      <c r="Q72" s="106">
        <f>$I72      +$K72      +$M72      +$O72</f>
        <v>0</v>
      </c>
      <c r="R72" s="61">
        <f>IF(($H72      =0),0,((($J72      -$H72      )/$H72      )*100))</f>
        <v>55.470503166608488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58.456140350877192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dGMhBm5qcKW48RfIiTfBUnprax50TBH9ZIk6j7XnzaQojH491DDtuNdzv0zOi7xM4eF+p2GzSl/dfN0RgPijjg==" saltValue="zrK6a6+tTwfle8nesgfb9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80361000</v>
      </c>
      <c r="C9" s="92">
        <v>0</v>
      </c>
      <c r="D9" s="92"/>
      <c r="E9" s="92">
        <f>$B9       +$C9       +$D9</f>
        <v>80361000</v>
      </c>
      <c r="F9" s="93">
        <v>80361000</v>
      </c>
      <c r="G9" s="94">
        <v>26136000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249000</v>
      </c>
      <c r="I10" s="94"/>
      <c r="J10" s="93">
        <v>249000</v>
      </c>
      <c r="K10" s="94"/>
      <c r="L10" s="93"/>
      <c r="M10" s="94"/>
      <c r="N10" s="93"/>
      <c r="O10" s="94"/>
      <c r="P10" s="93">
        <f t="shared" ref="P10:P16" si="1">$H10      +$J10      +$L10      +$N10</f>
        <v>498000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49.8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7500000</v>
      </c>
      <c r="C11" s="92">
        <v>0</v>
      </c>
      <c r="D11" s="92"/>
      <c r="E11" s="92">
        <f t="shared" si="0"/>
        <v>7500000</v>
      </c>
      <c r="F11" s="93">
        <v>7500000</v>
      </c>
      <c r="G11" s="94">
        <v>4250000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56569000</v>
      </c>
      <c r="C13" s="92">
        <v>0</v>
      </c>
      <c r="D13" s="92"/>
      <c r="E13" s="92">
        <f t="shared" si="0"/>
        <v>56569000</v>
      </c>
      <c r="F13" s="93">
        <v>56569000</v>
      </c>
      <c r="G13" s="94">
        <v>23190000</v>
      </c>
      <c r="H13" s="93">
        <v>6162000</v>
      </c>
      <c r="I13" s="94"/>
      <c r="J13" s="93">
        <v>7594000</v>
      </c>
      <c r="K13" s="94"/>
      <c r="L13" s="93"/>
      <c r="M13" s="94"/>
      <c r="N13" s="93"/>
      <c r="O13" s="94"/>
      <c r="P13" s="93">
        <f t="shared" si="1"/>
        <v>13756000</v>
      </c>
      <c r="Q13" s="94">
        <f t="shared" si="2"/>
        <v>0</v>
      </c>
      <c r="R13" s="48">
        <f t="shared" si="3"/>
        <v>23.239208049334632</v>
      </c>
      <c r="S13" s="49">
        <f t="shared" si="4"/>
        <v>0</v>
      </c>
      <c r="T13" s="48">
        <f t="shared" si="5"/>
        <v>24.317205536601318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3000000</v>
      </c>
      <c r="C14" s="92">
        <v>6000000</v>
      </c>
      <c r="D14" s="92"/>
      <c r="E14" s="92">
        <f t="shared" si="0"/>
        <v>9000000</v>
      </c>
      <c r="F14" s="93">
        <v>3000000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148430000</v>
      </c>
      <c r="C16" s="95">
        <f>SUM(C9:C15)</f>
        <v>6000000</v>
      </c>
      <c r="D16" s="95"/>
      <c r="E16" s="95">
        <f t="shared" si="0"/>
        <v>154430000</v>
      </c>
      <c r="F16" s="96">
        <f t="shared" ref="F16:O16" si="7">SUM(F9:F15)</f>
        <v>148430000</v>
      </c>
      <c r="G16" s="97">
        <f t="shared" si="7"/>
        <v>54576000</v>
      </c>
      <c r="H16" s="96">
        <f t="shared" si="7"/>
        <v>6411000</v>
      </c>
      <c r="I16" s="97">
        <f t="shared" si="7"/>
        <v>0</v>
      </c>
      <c r="J16" s="96">
        <f t="shared" si="7"/>
        <v>7843000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14254000</v>
      </c>
      <c r="Q16" s="97">
        <f t="shared" si="2"/>
        <v>0</v>
      </c>
      <c r="R16" s="52">
        <f t="shared" si="3"/>
        <v>22.336608953361409</v>
      </c>
      <c r="S16" s="53">
        <f t="shared" si="4"/>
        <v>0</v>
      </c>
      <c r="T16" s="52">
        <f>IF((SUM($E9:$E13)+$E15)=0,0,(P16/(SUM($E9:$E13)+$E15)*100))</f>
        <v>9.8012789658254835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1064843000</v>
      </c>
      <c r="C28" s="92">
        <v>0</v>
      </c>
      <c r="D28" s="92"/>
      <c r="E28" s="92">
        <f>$B28      +$C28      +$D28</f>
        <v>1064843000</v>
      </c>
      <c r="F28" s="93">
        <v>1064843000</v>
      </c>
      <c r="G28" s="94">
        <v>359918000</v>
      </c>
      <c r="H28" s="93">
        <v>38295000</v>
      </c>
      <c r="I28" s="94"/>
      <c r="J28" s="93">
        <v>99298000</v>
      </c>
      <c r="K28" s="94"/>
      <c r="L28" s="93"/>
      <c r="M28" s="94"/>
      <c r="N28" s="93"/>
      <c r="O28" s="94"/>
      <c r="P28" s="93">
        <f>$H28      +$J28      +$L28      +$N28</f>
        <v>137593000</v>
      </c>
      <c r="Q28" s="94">
        <f>$I28      +$K28      +$M28      +$O28</f>
        <v>0</v>
      </c>
      <c r="R28" s="48">
        <f>IF(($H28      =0),0,((($J28      -$H28      )/$H28      )*100))</f>
        <v>159.29755842799321</v>
      </c>
      <c r="S28" s="49">
        <f>IF(($I28      =0),0,((($K28      -$I28      )/$I28      )*100))</f>
        <v>0</v>
      </c>
      <c r="T28" s="48">
        <f>IF(($E28      =0),0,(($P28      /$E28      )*100))</f>
        <v>12.921435366528211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1064843000</v>
      </c>
      <c r="C30" s="95">
        <f>SUM(C26:C29)</f>
        <v>0</v>
      </c>
      <c r="D30" s="95"/>
      <c r="E30" s="95">
        <f>$B30      +$C30      +$D30</f>
        <v>1064843000</v>
      </c>
      <c r="F30" s="96">
        <f t="shared" ref="F30:O30" si="16">SUM(F26:F29)</f>
        <v>1064843000</v>
      </c>
      <c r="G30" s="97">
        <f t="shared" si="16"/>
        <v>359918000</v>
      </c>
      <c r="H30" s="96">
        <f t="shared" si="16"/>
        <v>38295000</v>
      </c>
      <c r="I30" s="97">
        <f t="shared" si="16"/>
        <v>0</v>
      </c>
      <c r="J30" s="96">
        <f t="shared" si="16"/>
        <v>99298000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137593000</v>
      </c>
      <c r="Q30" s="97">
        <f>$I30      +$K30      +$M30      +$O30</f>
        <v>0</v>
      </c>
      <c r="R30" s="52">
        <f>IF(($H30      =0),0,((($J30      -$H30      )/$H30      )*100))</f>
        <v>159.29755842799321</v>
      </c>
      <c r="S30" s="53">
        <f>IF(($I30      =0),0,((($K30      -$I30      )/$I30      )*100))</f>
        <v>0</v>
      </c>
      <c r="T30" s="52">
        <f>IF($E30   =0,0,($P30   /$E30   )*100)</f>
        <v>12.921435366528211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8529000</v>
      </c>
      <c r="C32" s="92">
        <v>0</v>
      </c>
      <c r="D32" s="92"/>
      <c r="E32" s="92">
        <f>$B32      +$C32      +$D32</f>
        <v>8529000</v>
      </c>
      <c r="F32" s="93">
        <v>8529000</v>
      </c>
      <c r="G32" s="94">
        <v>5971000</v>
      </c>
      <c r="H32" s="93">
        <v>7764000</v>
      </c>
      <c r="I32" s="94"/>
      <c r="J32" s="93">
        <v>176000</v>
      </c>
      <c r="K32" s="94"/>
      <c r="L32" s="93"/>
      <c r="M32" s="94"/>
      <c r="N32" s="93"/>
      <c r="O32" s="94"/>
      <c r="P32" s="93">
        <f>$H32      +$J32      +$L32      +$N32</f>
        <v>7940000</v>
      </c>
      <c r="Q32" s="94">
        <f>$I32      +$K32      +$M32      +$O32</f>
        <v>0</v>
      </c>
      <c r="R32" s="48">
        <f>IF(($H32      =0),0,((($J32      -$H32      )/$H32      )*100))</f>
        <v>-97.733127253992791</v>
      </c>
      <c r="S32" s="49">
        <f>IF(($I32      =0),0,((($K32      -$I32      )/$I32      )*100))</f>
        <v>0</v>
      </c>
      <c r="T32" s="48">
        <f>IF(($E32      =0),0,(($P32      /$E32      )*100))</f>
        <v>93.094149372728339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8529000</v>
      </c>
      <c r="C33" s="95">
        <f>C32</f>
        <v>0</v>
      </c>
      <c r="D33" s="95"/>
      <c r="E33" s="95">
        <f>$B33      +$C33      +$D33</f>
        <v>8529000</v>
      </c>
      <c r="F33" s="96">
        <f t="shared" ref="F33:O33" si="17">F32</f>
        <v>8529000</v>
      </c>
      <c r="G33" s="97">
        <f t="shared" si="17"/>
        <v>5971000</v>
      </c>
      <c r="H33" s="96">
        <f t="shared" si="17"/>
        <v>7764000</v>
      </c>
      <c r="I33" s="97">
        <f t="shared" si="17"/>
        <v>0</v>
      </c>
      <c r="J33" s="96">
        <f t="shared" si="17"/>
        <v>176000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7940000</v>
      </c>
      <c r="Q33" s="97">
        <f>$I33      +$K33      +$M33      +$O33</f>
        <v>0</v>
      </c>
      <c r="R33" s="52">
        <f>IF(($H33      =0),0,((($J33      -$H33      )/$H33      )*100))</f>
        <v>-97.733127253992791</v>
      </c>
      <c r="S33" s="53">
        <f>IF(($I33      =0),0,((($K33      -$I33      )/$I33      )*100))</f>
        <v>0</v>
      </c>
      <c r="T33" s="52">
        <f>IF($E33   =0,0,($P33   /$E33   )*100)</f>
        <v>93.094149372728339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20261000</v>
      </c>
      <c r="C36" s="92">
        <v>0</v>
      </c>
      <c r="D36" s="92"/>
      <c r="E36" s="92">
        <f t="shared" si="18"/>
        <v>20261000</v>
      </c>
      <c r="F36" s="93">
        <v>20261000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10000000</v>
      </c>
      <c r="C38" s="92">
        <v>0</v>
      </c>
      <c r="D38" s="92"/>
      <c r="E38" s="92">
        <f t="shared" si="18"/>
        <v>10000000</v>
      </c>
      <c r="F38" s="93">
        <v>10000000</v>
      </c>
      <c r="G38" s="94">
        <v>7000000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30261000</v>
      </c>
      <c r="C40" s="95">
        <f>SUM(C35:C39)</f>
        <v>0</v>
      </c>
      <c r="D40" s="95"/>
      <c r="E40" s="95">
        <f t="shared" si="18"/>
        <v>30261000</v>
      </c>
      <c r="F40" s="96">
        <f t="shared" ref="F40:O40" si="25">SUM(F35:F39)</f>
        <v>30261000</v>
      </c>
      <c r="G40" s="97">
        <f t="shared" si="25"/>
        <v>7000000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646375000</v>
      </c>
      <c r="C65" s="92">
        <v>0</v>
      </c>
      <c r="D65" s="92"/>
      <c r="E65" s="92">
        <f t="shared" si="35"/>
        <v>646375000</v>
      </c>
      <c r="F65" s="93">
        <v>646375000</v>
      </c>
      <c r="G65" s="94">
        <v>199093000</v>
      </c>
      <c r="H65" s="93">
        <v>25484000</v>
      </c>
      <c r="I65" s="94"/>
      <c r="J65" s="93"/>
      <c r="K65" s="94"/>
      <c r="L65" s="93"/>
      <c r="M65" s="94"/>
      <c r="N65" s="93"/>
      <c r="O65" s="94"/>
      <c r="P65" s="93">
        <f t="shared" si="36"/>
        <v>25484000</v>
      </c>
      <c r="Q65" s="94">
        <f t="shared" si="37"/>
        <v>0</v>
      </c>
      <c r="R65" s="48">
        <f t="shared" si="38"/>
        <v>-100</v>
      </c>
      <c r="S65" s="49">
        <f t="shared" si="39"/>
        <v>0</v>
      </c>
      <c r="T65" s="48">
        <f t="shared" si="40"/>
        <v>3.9426029781473604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646375000</v>
      </c>
      <c r="C66" s="95">
        <f>SUM(C61:C65)</f>
        <v>0</v>
      </c>
      <c r="D66" s="95"/>
      <c r="E66" s="95">
        <f t="shared" si="35"/>
        <v>646375000</v>
      </c>
      <c r="F66" s="96">
        <f t="shared" ref="F66:O66" si="42">SUM(F61:F65)</f>
        <v>646375000</v>
      </c>
      <c r="G66" s="97">
        <f t="shared" si="42"/>
        <v>199093000</v>
      </c>
      <c r="H66" s="96">
        <f t="shared" si="42"/>
        <v>25484000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25484000</v>
      </c>
      <c r="Q66" s="97">
        <f t="shared" si="37"/>
        <v>0</v>
      </c>
      <c r="R66" s="52">
        <f t="shared" si="38"/>
        <v>-100</v>
      </c>
      <c r="S66" s="53">
        <f t="shared" si="39"/>
        <v>0</v>
      </c>
      <c r="T66" s="52">
        <f>IF((+$E61+$E63+$E64++$E65) =0,0,(P66   /(+$E61+$E63+$E64+$E65) )*100)</f>
        <v>3.9426029781473604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1898438000</v>
      </c>
      <c r="C67" s="104">
        <f>SUM(C9:C15,C18:C23,C26:C29,C32,C35:C39,C42:C52,C55:C58,C61:C65)</f>
        <v>6000000</v>
      </c>
      <c r="D67" s="104"/>
      <c r="E67" s="104">
        <f t="shared" si="35"/>
        <v>1904438000</v>
      </c>
      <c r="F67" s="105">
        <f t="shared" ref="F67:O67" si="43">SUM(F9:F15,F18:F23,F26:F29,F32,F35:F39,F42:F52,F55:F58,F61:F65)</f>
        <v>1898438000</v>
      </c>
      <c r="G67" s="106">
        <f t="shared" si="43"/>
        <v>626558000</v>
      </c>
      <c r="H67" s="105">
        <f t="shared" si="43"/>
        <v>77954000</v>
      </c>
      <c r="I67" s="106">
        <f t="shared" si="43"/>
        <v>0</v>
      </c>
      <c r="J67" s="105">
        <f t="shared" si="43"/>
        <v>107317000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185271000</v>
      </c>
      <c r="Q67" s="106">
        <f t="shared" si="37"/>
        <v>0</v>
      </c>
      <c r="R67" s="61">
        <f t="shared" si="38"/>
        <v>37.667085717217844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9.8801873103179059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1898438000</v>
      </c>
      <c r="C72" s="104">
        <f>SUM(C9:C15,C18:C23,C26:C29,C32,C35:C39,C42:C52,C55:C58,C61:C65,C69)</f>
        <v>6000000</v>
      </c>
      <c r="D72" s="104"/>
      <c r="E72" s="104">
        <f>$B72      +$C72      +$D72</f>
        <v>1904438000</v>
      </c>
      <c r="F72" s="105">
        <f t="shared" ref="F72:O72" si="46">SUM(F9:F15,F18:F23,F26:F29,F32,F35:F39,F42:F52,F55:F58,F61:F65,F69)</f>
        <v>1898438000</v>
      </c>
      <c r="G72" s="106">
        <f t="shared" si="46"/>
        <v>626558000</v>
      </c>
      <c r="H72" s="105">
        <f t="shared" si="46"/>
        <v>77954000</v>
      </c>
      <c r="I72" s="106">
        <f t="shared" si="46"/>
        <v>0</v>
      </c>
      <c r="J72" s="105">
        <f t="shared" si="46"/>
        <v>107317000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185271000</v>
      </c>
      <c r="Q72" s="106">
        <f>$I72      +$K72      +$M72      +$O72</f>
        <v>0</v>
      </c>
      <c r="R72" s="61">
        <f>IF(($H72      =0),0,((($J72      -$H72      )/$H72      )*100))</f>
        <v>37.667085717217844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9.8801873103179059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xjGb0dSOFlH7uZ8QziWVRUCld9l2G/w4qxLre/8wLGUXRK9x8vp3gIgUspv+js6sekT2gXA2RYpCH+XljSLSMQ==" saltValue="/pgcwBURbeD/MJomIyxaD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55375000</v>
      </c>
      <c r="C9" s="92">
        <v>0</v>
      </c>
      <c r="D9" s="92"/>
      <c r="E9" s="92">
        <f>$B9       +$C9       +$D9</f>
        <v>55375000</v>
      </c>
      <c r="F9" s="93">
        <v>55375000</v>
      </c>
      <c r="G9" s="94">
        <v>18458000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2100000</v>
      </c>
      <c r="C10" s="92">
        <v>0</v>
      </c>
      <c r="D10" s="92"/>
      <c r="E10" s="92">
        <f t="shared" ref="E10:E16" si="0">$B10      +$C10      +$D10</f>
        <v>2100000</v>
      </c>
      <c r="F10" s="93">
        <v>2100000</v>
      </c>
      <c r="G10" s="94">
        <v>2100000</v>
      </c>
      <c r="H10" s="93"/>
      <c r="I10" s="94"/>
      <c r="J10" s="93"/>
      <c r="K10" s="94">
        <v>152665</v>
      </c>
      <c r="L10" s="93"/>
      <c r="M10" s="94"/>
      <c r="N10" s="93"/>
      <c r="O10" s="94"/>
      <c r="P10" s="93">
        <f t="shared" ref="P10:P16" si="1">$H10      +$J10      +$L10      +$N10</f>
        <v>0</v>
      </c>
      <c r="Q10" s="94">
        <f t="shared" ref="Q10:Q16" si="2">$I10      +$K10      +$M10      +$O10</f>
        <v>152665</v>
      </c>
      <c r="R10" s="48">
        <f t="shared" ref="R10:R16" si="3">IF(($H10      =0),0,((($J10      -$H10      )/$H10      )*100))</f>
        <v>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0</v>
      </c>
      <c r="U10" s="50">
        <f t="shared" ref="U10:U15" si="6">IF(($E10      =0),0,(($Q10      /$E10      )*100))</f>
        <v>7.2697619047619053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20000000</v>
      </c>
      <c r="C13" s="92">
        <v>0</v>
      </c>
      <c r="D13" s="92"/>
      <c r="E13" s="92">
        <f t="shared" si="0"/>
        <v>20000000</v>
      </c>
      <c r="F13" s="93">
        <v>20000000</v>
      </c>
      <c r="G13" s="94">
        <v>12896000</v>
      </c>
      <c r="H13" s="93">
        <v>2441000</v>
      </c>
      <c r="I13" s="94">
        <v>1113241</v>
      </c>
      <c r="J13" s="93">
        <v>76000</v>
      </c>
      <c r="K13" s="94">
        <v>112739</v>
      </c>
      <c r="L13" s="93"/>
      <c r="M13" s="94"/>
      <c r="N13" s="93"/>
      <c r="O13" s="94"/>
      <c r="P13" s="93">
        <f t="shared" si="1"/>
        <v>2517000</v>
      </c>
      <c r="Q13" s="94">
        <f t="shared" si="2"/>
        <v>1225980</v>
      </c>
      <c r="R13" s="48">
        <f t="shared" si="3"/>
        <v>-96.886521917247023</v>
      </c>
      <c r="S13" s="49">
        <f t="shared" si="4"/>
        <v>-89.87290263294291</v>
      </c>
      <c r="T13" s="48">
        <f t="shared" si="5"/>
        <v>12.584999999999999</v>
      </c>
      <c r="U13" s="50">
        <f t="shared" si="6"/>
        <v>6.1299000000000001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4000000</v>
      </c>
      <c r="C14" s="92">
        <v>8000000</v>
      </c>
      <c r="D14" s="92"/>
      <c r="E14" s="92">
        <f t="shared" si="0"/>
        <v>12000000</v>
      </c>
      <c r="F14" s="93">
        <v>4000000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81475000</v>
      </c>
      <c r="C16" s="95">
        <f>SUM(C9:C15)</f>
        <v>8000000</v>
      </c>
      <c r="D16" s="95"/>
      <c r="E16" s="95">
        <f t="shared" si="0"/>
        <v>89475000</v>
      </c>
      <c r="F16" s="96">
        <f t="shared" ref="F16:O16" si="7">SUM(F9:F15)</f>
        <v>81475000</v>
      </c>
      <c r="G16" s="97">
        <f t="shared" si="7"/>
        <v>33454000</v>
      </c>
      <c r="H16" s="96">
        <f t="shared" si="7"/>
        <v>2441000</v>
      </c>
      <c r="I16" s="97">
        <f t="shared" si="7"/>
        <v>1113241</v>
      </c>
      <c r="J16" s="96">
        <f t="shared" si="7"/>
        <v>76000</v>
      </c>
      <c r="K16" s="97">
        <f t="shared" si="7"/>
        <v>265404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2517000</v>
      </c>
      <c r="Q16" s="97">
        <f t="shared" si="2"/>
        <v>1378645</v>
      </c>
      <c r="R16" s="52">
        <f t="shared" si="3"/>
        <v>-96.886521917247023</v>
      </c>
      <c r="S16" s="53">
        <f t="shared" si="4"/>
        <v>-76.159340160845673</v>
      </c>
      <c r="T16" s="52">
        <f>IF((SUM($E9:$E13)+$E15)=0,0,(P16/(SUM($E9:$E13)+$E15)*100))</f>
        <v>3.2487899322362055</v>
      </c>
      <c r="U16" s="54">
        <f>IF((SUM($E9:$E13)+$E15)=0,0,(Q16/(SUM($E9:$E13)+$E15)*100))</f>
        <v>1.7794707970313004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675462000</v>
      </c>
      <c r="C28" s="92">
        <v>0</v>
      </c>
      <c r="D28" s="92"/>
      <c r="E28" s="92">
        <f>$B28      +$C28      +$D28</f>
        <v>675462000</v>
      </c>
      <c r="F28" s="93">
        <v>675462000</v>
      </c>
      <c r="G28" s="94">
        <v>228307000</v>
      </c>
      <c r="H28" s="93">
        <v>71009000</v>
      </c>
      <c r="I28" s="94">
        <v>20606122</v>
      </c>
      <c r="J28" s="93">
        <v>195215000</v>
      </c>
      <c r="K28" s="94">
        <v>74372635</v>
      </c>
      <c r="L28" s="93"/>
      <c r="M28" s="94"/>
      <c r="N28" s="93"/>
      <c r="O28" s="94"/>
      <c r="P28" s="93">
        <f>$H28      +$J28      +$L28      +$N28</f>
        <v>266224000</v>
      </c>
      <c r="Q28" s="94">
        <f>$I28      +$K28      +$M28      +$O28</f>
        <v>94978757</v>
      </c>
      <c r="R28" s="48">
        <f>IF(($H28      =0),0,((($J28      -$H28      )/$H28      )*100))</f>
        <v>174.91585573659677</v>
      </c>
      <c r="S28" s="49">
        <f>IF(($I28      =0),0,((($K28      -$I28      )/$I28      )*100))</f>
        <v>260.92494745008304</v>
      </c>
      <c r="T28" s="48">
        <f>IF(($E28      =0),0,(($P28      /$E28      )*100))</f>
        <v>39.413616161975064</v>
      </c>
      <c r="U28" s="50">
        <f>IF(($E28      =0),0,(($Q28      /$E28      )*100))</f>
        <v>14.061302782391905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675462000</v>
      </c>
      <c r="C30" s="95">
        <f>SUM(C26:C29)</f>
        <v>0</v>
      </c>
      <c r="D30" s="95"/>
      <c r="E30" s="95">
        <f>$B30      +$C30      +$D30</f>
        <v>675462000</v>
      </c>
      <c r="F30" s="96">
        <f t="shared" ref="F30:O30" si="16">SUM(F26:F29)</f>
        <v>675462000</v>
      </c>
      <c r="G30" s="97">
        <f t="shared" si="16"/>
        <v>228307000</v>
      </c>
      <c r="H30" s="96">
        <f t="shared" si="16"/>
        <v>71009000</v>
      </c>
      <c r="I30" s="97">
        <f t="shared" si="16"/>
        <v>20606122</v>
      </c>
      <c r="J30" s="96">
        <f t="shared" si="16"/>
        <v>195215000</v>
      </c>
      <c r="K30" s="97">
        <f t="shared" si="16"/>
        <v>74372635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266224000</v>
      </c>
      <c r="Q30" s="97">
        <f>$I30      +$K30      +$M30      +$O30</f>
        <v>94978757</v>
      </c>
      <c r="R30" s="52">
        <f>IF(($H30      =0),0,((($J30      -$H30      )/$H30      )*100))</f>
        <v>174.91585573659677</v>
      </c>
      <c r="S30" s="53">
        <f>IF(($I30      =0),0,((($K30      -$I30      )/$I30      )*100))</f>
        <v>260.92494745008304</v>
      </c>
      <c r="T30" s="52">
        <f>IF($E30   =0,0,($P30   /$E30   )*100)</f>
        <v>39.413616161975064</v>
      </c>
      <c r="U30" s="54">
        <f>IF($E30   =0,0,($Q30   /$E30   )*100)</f>
        <v>14.061302782391905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19031000</v>
      </c>
      <c r="C32" s="92">
        <v>0</v>
      </c>
      <c r="D32" s="92"/>
      <c r="E32" s="92">
        <f>$B32      +$C32      +$D32</f>
        <v>19031000</v>
      </c>
      <c r="F32" s="93">
        <v>19031000</v>
      </c>
      <c r="G32" s="94">
        <v>13321000</v>
      </c>
      <c r="H32" s="93">
        <v>4758000</v>
      </c>
      <c r="I32" s="94">
        <v>4758000</v>
      </c>
      <c r="J32" s="93"/>
      <c r="K32" s="94">
        <v>6181730</v>
      </c>
      <c r="L32" s="93"/>
      <c r="M32" s="94"/>
      <c r="N32" s="93"/>
      <c r="O32" s="94"/>
      <c r="P32" s="93">
        <f>$H32      +$J32      +$L32      +$N32</f>
        <v>4758000</v>
      </c>
      <c r="Q32" s="94">
        <f>$I32      +$K32      +$M32      +$O32</f>
        <v>10939730</v>
      </c>
      <c r="R32" s="48">
        <f>IF(($H32      =0),0,((($J32      -$H32      )/$H32      )*100))</f>
        <v>-100</v>
      </c>
      <c r="S32" s="49">
        <f>IF(($I32      =0),0,((($K32      -$I32      )/$I32      )*100))</f>
        <v>29.922866750735604</v>
      </c>
      <c r="T32" s="48">
        <f>IF(($E32      =0),0,(($P32      /$E32      )*100))</f>
        <v>25.001313646156269</v>
      </c>
      <c r="U32" s="50">
        <f>IF(($E32      =0),0,(($Q32      /$E32      )*100))</f>
        <v>57.483737060585362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19031000</v>
      </c>
      <c r="C33" s="95">
        <f>C32</f>
        <v>0</v>
      </c>
      <c r="D33" s="95"/>
      <c r="E33" s="95">
        <f>$B33      +$C33      +$D33</f>
        <v>19031000</v>
      </c>
      <c r="F33" s="96">
        <f t="shared" ref="F33:O33" si="17">F32</f>
        <v>19031000</v>
      </c>
      <c r="G33" s="97">
        <f t="shared" si="17"/>
        <v>13321000</v>
      </c>
      <c r="H33" s="96">
        <f t="shared" si="17"/>
        <v>4758000</v>
      </c>
      <c r="I33" s="97">
        <f t="shared" si="17"/>
        <v>4758000</v>
      </c>
      <c r="J33" s="96">
        <f t="shared" si="17"/>
        <v>0</v>
      </c>
      <c r="K33" s="97">
        <f t="shared" si="17"/>
        <v>6181730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4758000</v>
      </c>
      <c r="Q33" s="97">
        <f>$I33      +$K33      +$M33      +$O33</f>
        <v>10939730</v>
      </c>
      <c r="R33" s="52">
        <f>IF(($H33      =0),0,((($J33      -$H33      )/$H33      )*100))</f>
        <v>-100</v>
      </c>
      <c r="S33" s="53">
        <f>IF(($I33      =0),0,((($K33      -$I33      )/$I33      )*100))</f>
        <v>29.922866750735604</v>
      </c>
      <c r="T33" s="52">
        <f>IF($E33   =0,0,($P33   /$E33   )*100)</f>
        <v>25.001313646156269</v>
      </c>
      <c r="U33" s="54">
        <f>IF($E33   =0,0,($Q33   /$E33   )*100)</f>
        <v>57.483737060585362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3671000</v>
      </c>
      <c r="C36" s="92">
        <v>0</v>
      </c>
      <c r="D36" s="92"/>
      <c r="E36" s="92">
        <f t="shared" si="18"/>
        <v>3671000</v>
      </c>
      <c r="F36" s="93">
        <v>3671000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10000000</v>
      </c>
      <c r="C38" s="92">
        <v>0</v>
      </c>
      <c r="D38" s="92"/>
      <c r="E38" s="92">
        <f t="shared" si="18"/>
        <v>10000000</v>
      </c>
      <c r="F38" s="93">
        <v>10000000</v>
      </c>
      <c r="G38" s="94">
        <v>2000000</v>
      </c>
      <c r="H38" s="93"/>
      <c r="I38" s="94">
        <v>193618</v>
      </c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193618</v>
      </c>
      <c r="R38" s="48">
        <f t="shared" si="21"/>
        <v>0</v>
      </c>
      <c r="S38" s="49">
        <f t="shared" si="22"/>
        <v>-100</v>
      </c>
      <c r="T38" s="48">
        <f t="shared" si="23"/>
        <v>0</v>
      </c>
      <c r="U38" s="50">
        <f t="shared" si="24"/>
        <v>1.9361799999999998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13671000</v>
      </c>
      <c r="C40" s="95">
        <f>SUM(C35:C39)</f>
        <v>0</v>
      </c>
      <c r="D40" s="95"/>
      <c r="E40" s="95">
        <f t="shared" si="18"/>
        <v>13671000</v>
      </c>
      <c r="F40" s="96">
        <f t="shared" ref="F40:O40" si="25">SUM(F35:F39)</f>
        <v>13671000</v>
      </c>
      <c r="G40" s="97">
        <f t="shared" si="25"/>
        <v>2000000</v>
      </c>
      <c r="H40" s="96">
        <f t="shared" si="25"/>
        <v>0</v>
      </c>
      <c r="I40" s="97">
        <f t="shared" si="25"/>
        <v>193618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193618</v>
      </c>
      <c r="R40" s="52">
        <f t="shared" si="21"/>
        <v>0</v>
      </c>
      <c r="S40" s="53">
        <f t="shared" si="22"/>
        <v>-100</v>
      </c>
      <c r="T40" s="52">
        <f>IF((+$E35+$E38) =0,0,(P40   /(+$E35+$E38) )*100)</f>
        <v>0</v>
      </c>
      <c r="U40" s="54">
        <f>IF((+$E35+$E38) =0,0,(Q40   /(+$E35+$E38) )*100)</f>
        <v>1.9361799999999998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560301000</v>
      </c>
      <c r="C65" s="92">
        <v>0</v>
      </c>
      <c r="D65" s="92"/>
      <c r="E65" s="92">
        <f t="shared" si="35"/>
        <v>560301000</v>
      </c>
      <c r="F65" s="93">
        <v>560301000</v>
      </c>
      <c r="G65" s="94">
        <v>168091000</v>
      </c>
      <c r="H65" s="93">
        <v>87235000</v>
      </c>
      <c r="I65" s="94">
        <v>87235516</v>
      </c>
      <c r="J65" s="93"/>
      <c r="K65" s="94">
        <v>339286557</v>
      </c>
      <c r="L65" s="93"/>
      <c r="M65" s="94"/>
      <c r="N65" s="93"/>
      <c r="O65" s="94"/>
      <c r="P65" s="93">
        <f t="shared" si="36"/>
        <v>87235000</v>
      </c>
      <c r="Q65" s="94">
        <f t="shared" si="37"/>
        <v>426522073</v>
      </c>
      <c r="R65" s="48">
        <f t="shared" si="38"/>
        <v>-100</v>
      </c>
      <c r="S65" s="49">
        <f t="shared" si="39"/>
        <v>288.93167892765143</v>
      </c>
      <c r="T65" s="48">
        <f t="shared" si="40"/>
        <v>15.569310067267415</v>
      </c>
      <c r="U65" s="50">
        <f t="shared" si="41"/>
        <v>76.123739382938822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560301000</v>
      </c>
      <c r="C66" s="95">
        <f>SUM(C61:C65)</f>
        <v>0</v>
      </c>
      <c r="D66" s="95"/>
      <c r="E66" s="95">
        <f t="shared" si="35"/>
        <v>560301000</v>
      </c>
      <c r="F66" s="96">
        <f t="shared" ref="F66:O66" si="42">SUM(F61:F65)</f>
        <v>560301000</v>
      </c>
      <c r="G66" s="97">
        <f t="shared" si="42"/>
        <v>168091000</v>
      </c>
      <c r="H66" s="96">
        <f t="shared" si="42"/>
        <v>87235000</v>
      </c>
      <c r="I66" s="97">
        <f t="shared" si="42"/>
        <v>87235516</v>
      </c>
      <c r="J66" s="96">
        <f t="shared" si="42"/>
        <v>0</v>
      </c>
      <c r="K66" s="97">
        <f t="shared" si="42"/>
        <v>339286557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87235000</v>
      </c>
      <c r="Q66" s="97">
        <f t="shared" si="37"/>
        <v>426522073</v>
      </c>
      <c r="R66" s="52">
        <f t="shared" si="38"/>
        <v>-100</v>
      </c>
      <c r="S66" s="53">
        <f t="shared" si="39"/>
        <v>288.93167892765143</v>
      </c>
      <c r="T66" s="52">
        <f>IF((+$E61+$E63+$E64++$E65) =0,0,(P66   /(+$E61+$E63+$E64+$E65) )*100)</f>
        <v>15.569310067267415</v>
      </c>
      <c r="U66" s="54">
        <f>IF((+$E61+$E63+$E65) =0,0,(Q66  /(+$E61+$E63+$E65) )*100)</f>
        <v>76.123739382938822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1349940000</v>
      </c>
      <c r="C67" s="104">
        <f>SUM(C9:C15,C18:C23,C26:C29,C32,C35:C39,C42:C52,C55:C58,C61:C65)</f>
        <v>8000000</v>
      </c>
      <c r="D67" s="104"/>
      <c r="E67" s="104">
        <f t="shared" si="35"/>
        <v>1357940000</v>
      </c>
      <c r="F67" s="105">
        <f t="shared" ref="F67:O67" si="43">SUM(F9:F15,F18:F23,F26:F29,F32,F35:F39,F42:F52,F55:F58,F61:F65)</f>
        <v>1349940000</v>
      </c>
      <c r="G67" s="106">
        <f t="shared" si="43"/>
        <v>445173000</v>
      </c>
      <c r="H67" s="105">
        <f t="shared" si="43"/>
        <v>165443000</v>
      </c>
      <c r="I67" s="106">
        <f t="shared" si="43"/>
        <v>113906497</v>
      </c>
      <c r="J67" s="105">
        <f t="shared" si="43"/>
        <v>195291000</v>
      </c>
      <c r="K67" s="106">
        <f t="shared" si="43"/>
        <v>420106326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360734000</v>
      </c>
      <c r="Q67" s="106">
        <f t="shared" si="37"/>
        <v>534012823</v>
      </c>
      <c r="R67" s="61">
        <f t="shared" si="38"/>
        <v>18.041258923012759</v>
      </c>
      <c r="S67" s="62">
        <f t="shared" si="39"/>
        <v>268.81682525975668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26.874940865057599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39.784337044213942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1349940000</v>
      </c>
      <c r="C72" s="104">
        <f>SUM(C9:C15,C18:C23,C26:C29,C32,C35:C39,C42:C52,C55:C58,C61:C65,C69)</f>
        <v>8000000</v>
      </c>
      <c r="D72" s="104"/>
      <c r="E72" s="104">
        <f>$B72      +$C72      +$D72</f>
        <v>1357940000</v>
      </c>
      <c r="F72" s="105">
        <f t="shared" ref="F72:O72" si="46">SUM(F9:F15,F18:F23,F26:F29,F32,F35:F39,F42:F52,F55:F58,F61:F65,F69)</f>
        <v>1349940000</v>
      </c>
      <c r="G72" s="106">
        <f t="shared" si="46"/>
        <v>445173000</v>
      </c>
      <c r="H72" s="105">
        <f t="shared" si="46"/>
        <v>165443000</v>
      </c>
      <c r="I72" s="106">
        <f t="shared" si="46"/>
        <v>113906497</v>
      </c>
      <c r="J72" s="105">
        <f t="shared" si="46"/>
        <v>195291000</v>
      </c>
      <c r="K72" s="106">
        <f t="shared" si="46"/>
        <v>420106326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360734000</v>
      </c>
      <c r="Q72" s="106">
        <f>$I72      +$K72      +$M72      +$O72</f>
        <v>534012823</v>
      </c>
      <c r="R72" s="61">
        <f>IF(($H72      =0),0,((($J72      -$H72      )/$H72      )*100))</f>
        <v>18.041258923012759</v>
      </c>
      <c r="S72" s="62">
        <f>IF(($I72      =0),0,((($K72      -$I72      )/$I72      )*100))</f>
        <v>268.81682525975668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26.874940865057599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39.784337044213942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1KKn26SsGdAeKG4OJnEDel0GA5nDLrMZxC91MC7k9nDig8ElSjUHB+YqyUHQR8gJjTB5ukgO5lHYwi3LME2xLA==" saltValue="7z7ULpyIn6EJtbteoCOdn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1200000</v>
      </c>
      <c r="C10" s="92">
        <v>0</v>
      </c>
      <c r="D10" s="92"/>
      <c r="E10" s="92">
        <f t="shared" ref="E10:E16" si="0">$B10      +$C10      +$D10</f>
        <v>1200000</v>
      </c>
      <c r="F10" s="93">
        <v>1200000</v>
      </c>
      <c r="G10" s="94">
        <v>1200000</v>
      </c>
      <c r="H10" s="93">
        <v>306000</v>
      </c>
      <c r="I10" s="94">
        <v>306006</v>
      </c>
      <c r="J10" s="93">
        <v>471000</v>
      </c>
      <c r="K10" s="94">
        <v>480773</v>
      </c>
      <c r="L10" s="93"/>
      <c r="M10" s="94"/>
      <c r="N10" s="93"/>
      <c r="O10" s="94"/>
      <c r="P10" s="93">
        <f t="shared" ref="P10:P16" si="1">$H10      +$J10      +$L10      +$N10</f>
        <v>777000</v>
      </c>
      <c r="Q10" s="94">
        <f t="shared" ref="Q10:Q16" si="2">$I10      +$K10      +$M10      +$O10</f>
        <v>786779</v>
      </c>
      <c r="R10" s="48">
        <f t="shared" ref="R10:R16" si="3">IF(($H10      =0),0,((($J10      -$H10      )/$H10      )*100))</f>
        <v>53.921568627450981</v>
      </c>
      <c r="S10" s="49">
        <f t="shared" ref="S10:S16" si="4">IF(($I10      =0),0,((($K10      -$I10      )/$I10      )*100))</f>
        <v>57.112278844205669</v>
      </c>
      <c r="T10" s="48">
        <f t="shared" ref="T10:T15" si="5">IF(($E10      =0),0,(($P10      /$E10      )*100))</f>
        <v>64.75</v>
      </c>
      <c r="U10" s="50">
        <f t="shared" ref="U10:U15" si="6">IF(($E10      =0),0,(($Q10      /$E10      )*100))</f>
        <v>65.564916666666662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1200000</v>
      </c>
      <c r="C16" s="95">
        <f>SUM(C9:C15)</f>
        <v>0</v>
      </c>
      <c r="D16" s="95"/>
      <c r="E16" s="95">
        <f t="shared" si="0"/>
        <v>1200000</v>
      </c>
      <c r="F16" s="96">
        <f t="shared" ref="F16:O16" si="7">SUM(F9:F15)</f>
        <v>1200000</v>
      </c>
      <c r="G16" s="97">
        <f t="shared" si="7"/>
        <v>1200000</v>
      </c>
      <c r="H16" s="96">
        <f t="shared" si="7"/>
        <v>306000</v>
      </c>
      <c r="I16" s="97">
        <f t="shared" si="7"/>
        <v>306006</v>
      </c>
      <c r="J16" s="96">
        <f t="shared" si="7"/>
        <v>471000</v>
      </c>
      <c r="K16" s="97">
        <f t="shared" si="7"/>
        <v>480773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777000</v>
      </c>
      <c r="Q16" s="97">
        <f t="shared" si="2"/>
        <v>786779</v>
      </c>
      <c r="R16" s="52">
        <f t="shared" si="3"/>
        <v>53.921568627450981</v>
      </c>
      <c r="S16" s="53">
        <f t="shared" si="4"/>
        <v>57.112278844205669</v>
      </c>
      <c r="T16" s="52">
        <f>IF((SUM($E9:$E13)+$E15)=0,0,(P16/(SUM($E9:$E13)+$E15)*100))</f>
        <v>64.75</v>
      </c>
      <c r="U16" s="54">
        <f>IF((SUM($E9:$E13)+$E15)=0,0,(Q16/(SUM($E9:$E13)+$E15)*100))</f>
        <v>65.564916666666662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4305000</v>
      </c>
      <c r="C19" s="92">
        <v>0</v>
      </c>
      <c r="D19" s="92"/>
      <c r="E19" s="92">
        <f t="shared" si="8"/>
        <v>4305000</v>
      </c>
      <c r="F19" s="93">
        <v>4305000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4305000</v>
      </c>
      <c r="C24" s="95">
        <f>SUM(C18:C23)</f>
        <v>0</v>
      </c>
      <c r="D24" s="95"/>
      <c r="E24" s="95">
        <f t="shared" si="8"/>
        <v>4305000</v>
      </c>
      <c r="F24" s="96">
        <f t="shared" ref="F24:O24" si="15">SUM(F18:F23)</f>
        <v>4305000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2489000</v>
      </c>
      <c r="C29" s="92">
        <v>0</v>
      </c>
      <c r="D29" s="92"/>
      <c r="E29" s="92">
        <f>$B29      +$C29      +$D29</f>
        <v>2489000</v>
      </c>
      <c r="F29" s="93">
        <v>2489000</v>
      </c>
      <c r="G29" s="94">
        <v>1742000</v>
      </c>
      <c r="H29" s="93">
        <v>33000</v>
      </c>
      <c r="I29" s="94">
        <v>707475</v>
      </c>
      <c r="J29" s="93">
        <v>1687000</v>
      </c>
      <c r="K29" s="94">
        <v>1020235</v>
      </c>
      <c r="L29" s="93"/>
      <c r="M29" s="94"/>
      <c r="N29" s="93"/>
      <c r="O29" s="94"/>
      <c r="P29" s="93">
        <f>$H29      +$J29      +$L29      +$N29</f>
        <v>1720000</v>
      </c>
      <c r="Q29" s="94">
        <f>$I29      +$K29      +$M29      +$O29</f>
        <v>1727710</v>
      </c>
      <c r="R29" s="48">
        <f>IF(($H29      =0),0,((($J29      -$H29      )/$H29      )*100))</f>
        <v>5012.121212121212</v>
      </c>
      <c r="S29" s="49">
        <f>IF(($I29      =0),0,((($K29      -$I29      )/$I29      )*100))</f>
        <v>44.207922541432559</v>
      </c>
      <c r="T29" s="48">
        <f>IF(($E29      =0),0,(($P29      /$E29      )*100))</f>
        <v>69.104057854560068</v>
      </c>
      <c r="U29" s="50">
        <f>IF(($E29      =0),0,(($Q29      /$E29      )*100))</f>
        <v>69.413820811570915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2489000</v>
      </c>
      <c r="C30" s="95">
        <f>SUM(C26:C29)</f>
        <v>0</v>
      </c>
      <c r="D30" s="95"/>
      <c r="E30" s="95">
        <f>$B30      +$C30      +$D30</f>
        <v>2489000</v>
      </c>
      <c r="F30" s="96">
        <f t="shared" ref="F30:O30" si="16">SUM(F26:F29)</f>
        <v>2489000</v>
      </c>
      <c r="G30" s="97">
        <f t="shared" si="16"/>
        <v>1742000</v>
      </c>
      <c r="H30" s="96">
        <f t="shared" si="16"/>
        <v>33000</v>
      </c>
      <c r="I30" s="97">
        <f t="shared" si="16"/>
        <v>707475</v>
      </c>
      <c r="J30" s="96">
        <f t="shared" si="16"/>
        <v>1687000</v>
      </c>
      <c r="K30" s="97">
        <f t="shared" si="16"/>
        <v>1020235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1720000</v>
      </c>
      <c r="Q30" s="97">
        <f>$I30      +$K30      +$M30      +$O30</f>
        <v>1727710</v>
      </c>
      <c r="R30" s="52">
        <f>IF(($H30      =0),0,((($J30      -$H30      )/$H30      )*100))</f>
        <v>5012.121212121212</v>
      </c>
      <c r="S30" s="53">
        <f>IF(($I30      =0),0,((($K30      -$I30      )/$I30      )*100))</f>
        <v>44.207922541432559</v>
      </c>
      <c r="T30" s="52">
        <f>IF($E30   =0,0,($P30   /$E30   )*100)</f>
        <v>69.104057854560068</v>
      </c>
      <c r="U30" s="54">
        <f>IF($E30   =0,0,($Q30   /$E30   )*100)</f>
        <v>69.413820811570915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1023000</v>
      </c>
      <c r="C32" s="92">
        <v>0</v>
      </c>
      <c r="D32" s="92"/>
      <c r="E32" s="92">
        <f>$B32      +$C32      +$D32</f>
        <v>1023000</v>
      </c>
      <c r="F32" s="93">
        <v>1023000</v>
      </c>
      <c r="G32" s="94">
        <v>716000</v>
      </c>
      <c r="H32" s="93"/>
      <c r="I32" s="94">
        <v>155136</v>
      </c>
      <c r="J32" s="93">
        <v>468000</v>
      </c>
      <c r="K32" s="94">
        <v>314123</v>
      </c>
      <c r="L32" s="93"/>
      <c r="M32" s="94"/>
      <c r="N32" s="93"/>
      <c r="O32" s="94"/>
      <c r="P32" s="93">
        <f>$H32      +$J32      +$L32      +$N32</f>
        <v>468000</v>
      </c>
      <c r="Q32" s="94">
        <f>$I32      +$K32      +$M32      +$O32</f>
        <v>469259</v>
      </c>
      <c r="R32" s="48">
        <f>IF(($H32      =0),0,((($J32      -$H32      )/$H32      )*100))</f>
        <v>0</v>
      </c>
      <c r="S32" s="49">
        <f>IF(($I32      =0),0,((($K32      -$I32      )/$I32      )*100))</f>
        <v>102.48233807755776</v>
      </c>
      <c r="T32" s="48">
        <f>IF(($E32      =0),0,(($P32      /$E32      )*100))</f>
        <v>45.747800586510259</v>
      </c>
      <c r="U32" s="50">
        <f>IF(($E32      =0),0,(($Q32      /$E32      )*100))</f>
        <v>45.870869990224826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1023000</v>
      </c>
      <c r="C33" s="95">
        <f>C32</f>
        <v>0</v>
      </c>
      <c r="D33" s="95"/>
      <c r="E33" s="95">
        <f>$B33      +$C33      +$D33</f>
        <v>1023000</v>
      </c>
      <c r="F33" s="96">
        <f t="shared" ref="F33:O33" si="17">F32</f>
        <v>1023000</v>
      </c>
      <c r="G33" s="97">
        <f t="shared" si="17"/>
        <v>716000</v>
      </c>
      <c r="H33" s="96">
        <f t="shared" si="17"/>
        <v>0</v>
      </c>
      <c r="I33" s="97">
        <f t="shared" si="17"/>
        <v>155136</v>
      </c>
      <c r="J33" s="96">
        <f t="shared" si="17"/>
        <v>468000</v>
      </c>
      <c r="K33" s="97">
        <f t="shared" si="17"/>
        <v>314123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468000</v>
      </c>
      <c r="Q33" s="97">
        <f>$I33      +$K33      +$M33      +$O33</f>
        <v>469259</v>
      </c>
      <c r="R33" s="52">
        <f>IF(($H33      =0),0,((($J33      -$H33      )/$H33      )*100))</f>
        <v>0</v>
      </c>
      <c r="S33" s="53">
        <f>IF(($I33      =0),0,((($K33      -$I33      )/$I33      )*100))</f>
        <v>102.48233807755776</v>
      </c>
      <c r="T33" s="52">
        <f>IF($E33   =0,0,($P33   /$E33   )*100)</f>
        <v>45.747800586510259</v>
      </c>
      <c r="U33" s="54">
        <f>IF($E33   =0,0,($Q33   /$E33   )*100)</f>
        <v>45.870869990224826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9017000</v>
      </c>
      <c r="C67" s="104">
        <f>SUM(C9:C15,C18:C23,C26:C29,C32,C35:C39,C42:C52,C55:C58,C61:C65)</f>
        <v>0</v>
      </c>
      <c r="D67" s="104"/>
      <c r="E67" s="104">
        <f t="shared" si="35"/>
        <v>9017000</v>
      </c>
      <c r="F67" s="105">
        <f t="shared" ref="F67:O67" si="43">SUM(F9:F15,F18:F23,F26:F29,F32,F35:F39,F42:F52,F55:F58,F61:F65)</f>
        <v>9017000</v>
      </c>
      <c r="G67" s="106">
        <f t="shared" si="43"/>
        <v>3658000</v>
      </c>
      <c r="H67" s="105">
        <f t="shared" si="43"/>
        <v>339000</v>
      </c>
      <c r="I67" s="106">
        <f t="shared" si="43"/>
        <v>1168617</v>
      </c>
      <c r="J67" s="105">
        <f t="shared" si="43"/>
        <v>2626000</v>
      </c>
      <c r="K67" s="106">
        <f t="shared" si="43"/>
        <v>1815131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2965000</v>
      </c>
      <c r="Q67" s="106">
        <f t="shared" si="37"/>
        <v>2983748</v>
      </c>
      <c r="R67" s="61">
        <f t="shared" si="38"/>
        <v>674.63126843657813</v>
      </c>
      <c r="S67" s="62">
        <f t="shared" si="39"/>
        <v>55.3230014624124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62.924448217317483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63.3223259762309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9017000</v>
      </c>
      <c r="C72" s="104">
        <f>SUM(C9:C15,C18:C23,C26:C29,C32,C35:C39,C42:C52,C55:C58,C61:C65,C69)</f>
        <v>0</v>
      </c>
      <c r="D72" s="104"/>
      <c r="E72" s="104">
        <f>$B72      +$C72      +$D72</f>
        <v>9017000</v>
      </c>
      <c r="F72" s="105">
        <f t="shared" ref="F72:O72" si="46">SUM(F9:F15,F18:F23,F26:F29,F32,F35:F39,F42:F52,F55:F58,F61:F65,F69)</f>
        <v>9017000</v>
      </c>
      <c r="G72" s="106">
        <f t="shared" si="46"/>
        <v>3658000</v>
      </c>
      <c r="H72" s="105">
        <f t="shared" si="46"/>
        <v>339000</v>
      </c>
      <c r="I72" s="106">
        <f t="shared" si="46"/>
        <v>1168617</v>
      </c>
      <c r="J72" s="105">
        <f t="shared" si="46"/>
        <v>2626000</v>
      </c>
      <c r="K72" s="106">
        <f t="shared" si="46"/>
        <v>1815131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2965000</v>
      </c>
      <c r="Q72" s="106">
        <f>$I72      +$K72      +$M72      +$O72</f>
        <v>2983748</v>
      </c>
      <c r="R72" s="61">
        <f>IF(($H72      =0),0,((($J72      -$H72      )/$H72      )*100))</f>
        <v>674.63126843657813</v>
      </c>
      <c r="S72" s="62">
        <f>IF(($I72      =0),0,((($K72      -$I72      )/$I72      )*100))</f>
        <v>55.3230014624124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62.924448217317483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63.3223259762309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SZph5dEad7PGSwr2zKfzj1ekSZhIGo2z9V9ivpzmuJJUYMjtsPp3Ta1rEB8FNzRc2niGaLWYvndwQMLmSV0c2g==" saltValue="sAJDa++J/qlQHkzs2XGow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67000</v>
      </c>
      <c r="I10" s="94"/>
      <c r="J10" s="93">
        <v>363000</v>
      </c>
      <c r="K10" s="94"/>
      <c r="L10" s="93"/>
      <c r="M10" s="94"/>
      <c r="N10" s="93"/>
      <c r="O10" s="94"/>
      <c r="P10" s="93">
        <f t="shared" ref="P10:P16" si="1">$H10      +$J10      +$L10      +$N10</f>
        <v>430000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441.79104477611941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43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23136000</v>
      </c>
      <c r="C14" s="92">
        <v>0</v>
      </c>
      <c r="D14" s="92"/>
      <c r="E14" s="92">
        <f t="shared" si="0"/>
        <v>23136000</v>
      </c>
      <c r="F14" s="93">
        <v>23136000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24136000</v>
      </c>
      <c r="C16" s="95">
        <f>SUM(C9:C15)</f>
        <v>0</v>
      </c>
      <c r="D16" s="95"/>
      <c r="E16" s="95">
        <f t="shared" si="0"/>
        <v>24136000</v>
      </c>
      <c r="F16" s="96">
        <f t="shared" ref="F16:O16" si="7">SUM(F9:F15)</f>
        <v>24136000</v>
      </c>
      <c r="G16" s="97">
        <f t="shared" si="7"/>
        <v>1000000</v>
      </c>
      <c r="H16" s="96">
        <f t="shared" si="7"/>
        <v>67000</v>
      </c>
      <c r="I16" s="97">
        <f t="shared" si="7"/>
        <v>0</v>
      </c>
      <c r="J16" s="96">
        <f t="shared" si="7"/>
        <v>363000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430000</v>
      </c>
      <c r="Q16" s="97">
        <f t="shared" si="2"/>
        <v>0</v>
      </c>
      <c r="R16" s="52">
        <f t="shared" si="3"/>
        <v>441.79104477611941</v>
      </c>
      <c r="S16" s="53">
        <f t="shared" si="4"/>
        <v>0</v>
      </c>
      <c r="T16" s="52">
        <f>IF((SUM($E9:$E13)+$E15)=0,0,(P16/(SUM($E9:$E13)+$E15)*100))</f>
        <v>43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2945000</v>
      </c>
      <c r="C19" s="92">
        <v>0</v>
      </c>
      <c r="D19" s="92"/>
      <c r="E19" s="92">
        <f t="shared" si="8"/>
        <v>2945000</v>
      </c>
      <c r="F19" s="93">
        <v>2945000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2945000</v>
      </c>
      <c r="C24" s="95">
        <f>SUM(C18:C23)</f>
        <v>0</v>
      </c>
      <c r="D24" s="95"/>
      <c r="E24" s="95">
        <f t="shared" si="8"/>
        <v>2945000</v>
      </c>
      <c r="F24" s="96">
        <f t="shared" ref="F24:O24" si="15">SUM(F18:F23)</f>
        <v>2945000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2651000</v>
      </c>
      <c r="C29" s="92">
        <v>0</v>
      </c>
      <c r="D29" s="92"/>
      <c r="E29" s="92">
        <f>$B29      +$C29      +$D29</f>
        <v>2651000</v>
      </c>
      <c r="F29" s="93">
        <v>2651000</v>
      </c>
      <c r="G29" s="94">
        <v>1856000</v>
      </c>
      <c r="H29" s="93">
        <v>175000</v>
      </c>
      <c r="I29" s="94"/>
      <c r="J29" s="93">
        <v>156000</v>
      </c>
      <c r="K29" s="94"/>
      <c r="L29" s="93"/>
      <c r="M29" s="94"/>
      <c r="N29" s="93"/>
      <c r="O29" s="94"/>
      <c r="P29" s="93">
        <f>$H29      +$J29      +$L29      +$N29</f>
        <v>331000</v>
      </c>
      <c r="Q29" s="94">
        <f>$I29      +$K29      +$M29      +$O29</f>
        <v>0</v>
      </c>
      <c r="R29" s="48">
        <f>IF(($H29      =0),0,((($J29      -$H29      )/$H29      )*100))</f>
        <v>-10.857142857142858</v>
      </c>
      <c r="S29" s="49">
        <f>IF(($I29      =0),0,((($K29      -$I29      )/$I29      )*100))</f>
        <v>0</v>
      </c>
      <c r="T29" s="48">
        <f>IF(($E29      =0),0,(($P29      /$E29      )*100))</f>
        <v>12.485854394568086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2651000</v>
      </c>
      <c r="C30" s="95">
        <f>SUM(C26:C29)</f>
        <v>0</v>
      </c>
      <c r="D30" s="95"/>
      <c r="E30" s="95">
        <f>$B30      +$C30      +$D30</f>
        <v>2651000</v>
      </c>
      <c r="F30" s="96">
        <f t="shared" ref="F30:O30" si="16">SUM(F26:F29)</f>
        <v>2651000</v>
      </c>
      <c r="G30" s="97">
        <f t="shared" si="16"/>
        <v>1856000</v>
      </c>
      <c r="H30" s="96">
        <f t="shared" si="16"/>
        <v>175000</v>
      </c>
      <c r="I30" s="97">
        <f t="shared" si="16"/>
        <v>0</v>
      </c>
      <c r="J30" s="96">
        <f t="shared" si="16"/>
        <v>156000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331000</v>
      </c>
      <c r="Q30" s="97">
        <f>$I30      +$K30      +$M30      +$O30</f>
        <v>0</v>
      </c>
      <c r="R30" s="52">
        <f>IF(($H30      =0),0,((($J30      -$H30      )/$H30      )*100))</f>
        <v>-10.857142857142858</v>
      </c>
      <c r="S30" s="53">
        <f>IF(($I30      =0),0,((($K30      -$I30      )/$I30      )*100))</f>
        <v>0</v>
      </c>
      <c r="T30" s="52">
        <f>IF($E30   =0,0,($P30   /$E30   )*100)</f>
        <v>12.485854394568086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1090000</v>
      </c>
      <c r="C32" s="92">
        <v>0</v>
      </c>
      <c r="D32" s="92"/>
      <c r="E32" s="92">
        <f>$B32      +$C32      +$D32</f>
        <v>1090000</v>
      </c>
      <c r="F32" s="93">
        <v>1090000</v>
      </c>
      <c r="G32" s="94">
        <v>763000</v>
      </c>
      <c r="H32" s="93">
        <v>124000</v>
      </c>
      <c r="I32" s="94"/>
      <c r="J32" s="93">
        <v>370000</v>
      </c>
      <c r="K32" s="94"/>
      <c r="L32" s="93"/>
      <c r="M32" s="94"/>
      <c r="N32" s="93"/>
      <c r="O32" s="94"/>
      <c r="P32" s="93">
        <f>$H32      +$J32      +$L32      +$N32</f>
        <v>494000</v>
      </c>
      <c r="Q32" s="94">
        <f>$I32      +$K32      +$M32      +$O32</f>
        <v>0</v>
      </c>
      <c r="R32" s="48">
        <f>IF(($H32      =0),0,((($J32      -$H32      )/$H32      )*100))</f>
        <v>198.38709677419354</v>
      </c>
      <c r="S32" s="49">
        <f>IF(($I32      =0),0,((($K32      -$I32      )/$I32      )*100))</f>
        <v>0</v>
      </c>
      <c r="T32" s="48">
        <f>IF(($E32      =0),0,(($P32      /$E32      )*100))</f>
        <v>45.321100917431195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1090000</v>
      </c>
      <c r="C33" s="95">
        <f>C32</f>
        <v>0</v>
      </c>
      <c r="D33" s="95"/>
      <c r="E33" s="95">
        <f>$B33      +$C33      +$D33</f>
        <v>1090000</v>
      </c>
      <c r="F33" s="96">
        <f t="shared" ref="F33:O33" si="17">F32</f>
        <v>1090000</v>
      </c>
      <c r="G33" s="97">
        <f t="shared" si="17"/>
        <v>763000</v>
      </c>
      <c r="H33" s="96">
        <f t="shared" si="17"/>
        <v>124000</v>
      </c>
      <c r="I33" s="97">
        <f t="shared" si="17"/>
        <v>0</v>
      </c>
      <c r="J33" s="96">
        <f t="shared" si="17"/>
        <v>370000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494000</v>
      </c>
      <c r="Q33" s="97">
        <f>$I33      +$K33      +$M33      +$O33</f>
        <v>0</v>
      </c>
      <c r="R33" s="52">
        <f>IF(($H33      =0),0,((($J33      -$H33      )/$H33      )*100))</f>
        <v>198.38709677419354</v>
      </c>
      <c r="S33" s="53">
        <f>IF(($I33      =0),0,((($K33      -$I33      )/$I33      )*100))</f>
        <v>0</v>
      </c>
      <c r="T33" s="52">
        <f>IF($E33   =0,0,($P33   /$E33   )*100)</f>
        <v>45.321100917431195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30822000</v>
      </c>
      <c r="C67" s="104">
        <f>SUM(C9:C15,C18:C23,C26:C29,C32,C35:C39,C42:C52,C55:C58,C61:C65)</f>
        <v>0</v>
      </c>
      <c r="D67" s="104"/>
      <c r="E67" s="104">
        <f t="shared" si="35"/>
        <v>30822000</v>
      </c>
      <c r="F67" s="105">
        <f t="shared" ref="F67:O67" si="43">SUM(F9:F15,F18:F23,F26:F29,F32,F35:F39,F42:F52,F55:F58,F61:F65)</f>
        <v>30822000</v>
      </c>
      <c r="G67" s="106">
        <f t="shared" si="43"/>
        <v>3619000</v>
      </c>
      <c r="H67" s="105">
        <f t="shared" si="43"/>
        <v>366000</v>
      </c>
      <c r="I67" s="106">
        <f t="shared" si="43"/>
        <v>0</v>
      </c>
      <c r="J67" s="105">
        <f t="shared" si="43"/>
        <v>889000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1255000</v>
      </c>
      <c r="Q67" s="106">
        <f t="shared" si="37"/>
        <v>0</v>
      </c>
      <c r="R67" s="61">
        <f t="shared" si="38"/>
        <v>142.89617486338798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26.471208605779374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30822000</v>
      </c>
      <c r="C72" s="104">
        <f>SUM(C9:C15,C18:C23,C26:C29,C32,C35:C39,C42:C52,C55:C58,C61:C65,C69)</f>
        <v>0</v>
      </c>
      <c r="D72" s="104"/>
      <c r="E72" s="104">
        <f>$B72      +$C72      +$D72</f>
        <v>30822000</v>
      </c>
      <c r="F72" s="105">
        <f t="shared" ref="F72:O72" si="46">SUM(F9:F15,F18:F23,F26:F29,F32,F35:F39,F42:F52,F55:F58,F61:F65,F69)</f>
        <v>30822000</v>
      </c>
      <c r="G72" s="106">
        <f t="shared" si="46"/>
        <v>3619000</v>
      </c>
      <c r="H72" s="105">
        <f t="shared" si="46"/>
        <v>366000</v>
      </c>
      <c r="I72" s="106">
        <f t="shared" si="46"/>
        <v>0</v>
      </c>
      <c r="J72" s="105">
        <f t="shared" si="46"/>
        <v>889000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1255000</v>
      </c>
      <c r="Q72" s="106">
        <f>$I72      +$K72      +$M72      +$O72</f>
        <v>0</v>
      </c>
      <c r="R72" s="61">
        <f>IF(($H72      =0),0,((($J72      -$H72      )/$H72      )*100))</f>
        <v>142.89617486338798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26.471208605779374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khViSLpjh/S2/EZthHjoih7YHzbVGjwdHKYjt1cYaBjekMdXKiXX4US5Ol1NLYoRK0+PwFHgLn8O0SmtdB+HKA==" saltValue="lYb9ZkYty9INM3xD0ITNC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57595000</v>
      </c>
      <c r="C9" s="92">
        <v>0</v>
      </c>
      <c r="D9" s="92"/>
      <c r="E9" s="92">
        <f>$B9       +$C9       +$D9</f>
        <v>57595000</v>
      </c>
      <c r="F9" s="93">
        <v>57595000</v>
      </c>
      <c r="G9" s="94">
        <v>19198000</v>
      </c>
      <c r="H9" s="93"/>
      <c r="I9" s="94"/>
      <c r="J9" s="93"/>
      <c r="K9" s="94">
        <v>11459098</v>
      </c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11459098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19.895994443962152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247000</v>
      </c>
      <c r="I10" s="94">
        <v>247350</v>
      </c>
      <c r="J10" s="93">
        <v>208000</v>
      </c>
      <c r="K10" s="94">
        <v>208375</v>
      </c>
      <c r="L10" s="93"/>
      <c r="M10" s="94"/>
      <c r="N10" s="93"/>
      <c r="O10" s="94"/>
      <c r="P10" s="93">
        <f t="shared" ref="P10:P16" si="1">$H10      +$J10      +$L10      +$N10</f>
        <v>455000</v>
      </c>
      <c r="Q10" s="94">
        <f t="shared" ref="Q10:Q16" si="2">$I10      +$K10      +$M10      +$O10</f>
        <v>455725</v>
      </c>
      <c r="R10" s="48">
        <f t="shared" ref="R10:R16" si="3">IF(($H10      =0),0,((($J10      -$H10      )/$H10      )*100))</f>
        <v>-15.789473684210526</v>
      </c>
      <c r="S10" s="49">
        <f t="shared" ref="S10:S16" si="4">IF(($I10      =0),0,((($K10      -$I10      )/$I10      )*100))</f>
        <v>-15.757024459268242</v>
      </c>
      <c r="T10" s="48">
        <f t="shared" ref="T10:T15" si="5">IF(($E10      =0),0,(($P10      /$E10      )*100))</f>
        <v>45.5</v>
      </c>
      <c r="U10" s="50">
        <f t="shared" ref="U10:U15" si="6">IF(($E10      =0),0,(($Q10      /$E10      )*100))</f>
        <v>45.572499999999998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54000000</v>
      </c>
      <c r="C13" s="92">
        <v>0</v>
      </c>
      <c r="D13" s="92"/>
      <c r="E13" s="92">
        <f t="shared" si="0"/>
        <v>54000000</v>
      </c>
      <c r="F13" s="93">
        <v>54000000</v>
      </c>
      <c r="G13" s="94">
        <v>33463000</v>
      </c>
      <c r="H13" s="93"/>
      <c r="I13" s="94"/>
      <c r="J13" s="93">
        <v>9345000</v>
      </c>
      <c r="K13" s="94">
        <v>7882248</v>
      </c>
      <c r="L13" s="93"/>
      <c r="M13" s="94"/>
      <c r="N13" s="93"/>
      <c r="O13" s="94"/>
      <c r="P13" s="93">
        <f t="shared" si="1"/>
        <v>9345000</v>
      </c>
      <c r="Q13" s="94">
        <f t="shared" si="2"/>
        <v>7882248</v>
      </c>
      <c r="R13" s="48">
        <f t="shared" si="3"/>
        <v>0</v>
      </c>
      <c r="S13" s="49">
        <f t="shared" si="4"/>
        <v>0</v>
      </c>
      <c r="T13" s="48">
        <f t="shared" si="5"/>
        <v>17.305555555555554</v>
      </c>
      <c r="U13" s="50">
        <f t="shared" si="6"/>
        <v>14.596755555555555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5000000</v>
      </c>
      <c r="C14" s="92">
        <v>10000000</v>
      </c>
      <c r="D14" s="92"/>
      <c r="E14" s="92">
        <f t="shared" si="0"/>
        <v>15000000</v>
      </c>
      <c r="F14" s="93">
        <v>5000000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117595000</v>
      </c>
      <c r="C16" s="95">
        <f>SUM(C9:C15)</f>
        <v>10000000</v>
      </c>
      <c r="D16" s="95"/>
      <c r="E16" s="95">
        <f t="shared" si="0"/>
        <v>127595000</v>
      </c>
      <c r="F16" s="96">
        <f t="shared" ref="F16:O16" si="7">SUM(F9:F15)</f>
        <v>117595000</v>
      </c>
      <c r="G16" s="97">
        <f t="shared" si="7"/>
        <v>53661000</v>
      </c>
      <c r="H16" s="96">
        <f t="shared" si="7"/>
        <v>247000</v>
      </c>
      <c r="I16" s="97">
        <f t="shared" si="7"/>
        <v>247350</v>
      </c>
      <c r="J16" s="96">
        <f t="shared" si="7"/>
        <v>9553000</v>
      </c>
      <c r="K16" s="97">
        <f t="shared" si="7"/>
        <v>19549721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9800000</v>
      </c>
      <c r="Q16" s="97">
        <f t="shared" si="2"/>
        <v>19797071</v>
      </c>
      <c r="R16" s="52">
        <f t="shared" si="3"/>
        <v>3767.6113360323889</v>
      </c>
      <c r="S16" s="53">
        <f t="shared" si="4"/>
        <v>7803.6672730948058</v>
      </c>
      <c r="T16" s="52">
        <f>IF((SUM($E9:$E13)+$E15)=0,0,(P16/(SUM($E9:$E13)+$E15)*100))</f>
        <v>8.7037612682623564</v>
      </c>
      <c r="U16" s="54">
        <f>IF((SUM($E9:$E13)+$E15)=0,0,(Q16/(SUM($E9:$E13)+$E15)*100))</f>
        <v>17.582548958657135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628569000</v>
      </c>
      <c r="C28" s="92">
        <v>0</v>
      </c>
      <c r="D28" s="92"/>
      <c r="E28" s="92">
        <f>$B28      +$C28      +$D28</f>
        <v>628569000</v>
      </c>
      <c r="F28" s="93">
        <v>628569000</v>
      </c>
      <c r="G28" s="94">
        <v>339427000</v>
      </c>
      <c r="H28" s="93">
        <v>30220000</v>
      </c>
      <c r="I28" s="94">
        <v>25419349</v>
      </c>
      <c r="J28" s="93">
        <v>121811000</v>
      </c>
      <c r="K28" s="94">
        <v>125895930</v>
      </c>
      <c r="L28" s="93"/>
      <c r="M28" s="94"/>
      <c r="N28" s="93"/>
      <c r="O28" s="94"/>
      <c r="P28" s="93">
        <f>$H28      +$J28      +$L28      +$N28</f>
        <v>152031000</v>
      </c>
      <c r="Q28" s="94">
        <f>$I28      +$K28      +$M28      +$O28</f>
        <v>151315279</v>
      </c>
      <c r="R28" s="48">
        <f>IF(($H28      =0),0,((($J28      -$H28      )/$H28      )*100))</f>
        <v>303.08074123097288</v>
      </c>
      <c r="S28" s="49">
        <f>IF(($I28      =0),0,((($K28      -$I28      )/$I28      )*100))</f>
        <v>395.27598051389907</v>
      </c>
      <c r="T28" s="48">
        <f>IF(($E28      =0),0,(($P28      /$E28      )*100))</f>
        <v>24.186843449167871</v>
      </c>
      <c r="U28" s="50">
        <f>IF(($E28      =0),0,(($Q28      /$E28      )*100))</f>
        <v>24.072978304688906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628569000</v>
      </c>
      <c r="C30" s="95">
        <f>SUM(C26:C29)</f>
        <v>0</v>
      </c>
      <c r="D30" s="95"/>
      <c r="E30" s="95">
        <f>$B30      +$C30      +$D30</f>
        <v>628569000</v>
      </c>
      <c r="F30" s="96">
        <f t="shared" ref="F30:O30" si="16">SUM(F26:F29)</f>
        <v>628569000</v>
      </c>
      <c r="G30" s="97">
        <f t="shared" si="16"/>
        <v>339427000</v>
      </c>
      <c r="H30" s="96">
        <f t="shared" si="16"/>
        <v>30220000</v>
      </c>
      <c r="I30" s="97">
        <f t="shared" si="16"/>
        <v>25419349</v>
      </c>
      <c r="J30" s="96">
        <f t="shared" si="16"/>
        <v>121811000</v>
      </c>
      <c r="K30" s="97">
        <f t="shared" si="16"/>
        <v>125895930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152031000</v>
      </c>
      <c r="Q30" s="97">
        <f>$I30      +$K30      +$M30      +$O30</f>
        <v>151315279</v>
      </c>
      <c r="R30" s="52">
        <f>IF(($H30      =0),0,((($J30      -$H30      )/$H30      )*100))</f>
        <v>303.08074123097288</v>
      </c>
      <c r="S30" s="53">
        <f>IF(($I30      =0),0,((($K30      -$I30      )/$I30      )*100))</f>
        <v>395.27598051389907</v>
      </c>
      <c r="T30" s="52">
        <f>IF($E30   =0,0,($P30   /$E30   )*100)</f>
        <v>24.186843449167871</v>
      </c>
      <c r="U30" s="54">
        <f>IF($E30   =0,0,($Q30   /$E30   )*100)</f>
        <v>24.072978304688906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20669000</v>
      </c>
      <c r="C32" s="92">
        <v>0</v>
      </c>
      <c r="D32" s="92"/>
      <c r="E32" s="92">
        <f>$B32      +$C32      +$D32</f>
        <v>20669000</v>
      </c>
      <c r="F32" s="93">
        <v>20669000</v>
      </c>
      <c r="G32" s="94">
        <v>14469000</v>
      </c>
      <c r="H32" s="93">
        <v>6666000</v>
      </c>
      <c r="I32" s="94">
        <v>6665968</v>
      </c>
      <c r="J32" s="93">
        <v>10133000</v>
      </c>
      <c r="K32" s="94">
        <v>10132978</v>
      </c>
      <c r="L32" s="93"/>
      <c r="M32" s="94"/>
      <c r="N32" s="93"/>
      <c r="O32" s="94"/>
      <c r="P32" s="93">
        <f>$H32      +$J32      +$L32      +$N32</f>
        <v>16799000</v>
      </c>
      <c r="Q32" s="94">
        <f>$I32      +$K32      +$M32      +$O32</f>
        <v>16798946</v>
      </c>
      <c r="R32" s="48">
        <f>IF(($H32      =0),0,((($J32      -$H32      )/$H32      )*100))</f>
        <v>52.010201020102009</v>
      </c>
      <c r="S32" s="49">
        <f>IF(($I32      =0),0,((($K32      -$I32      )/$I32      )*100))</f>
        <v>52.010600710954513</v>
      </c>
      <c r="T32" s="48">
        <f>IF(($E32      =0),0,(($P32      /$E32      )*100))</f>
        <v>81.276307513667817</v>
      </c>
      <c r="U32" s="50">
        <f>IF(($E32      =0),0,(($Q32      /$E32      )*100))</f>
        <v>81.27604625284242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20669000</v>
      </c>
      <c r="C33" s="95">
        <f>C32</f>
        <v>0</v>
      </c>
      <c r="D33" s="95"/>
      <c r="E33" s="95">
        <f>$B33      +$C33      +$D33</f>
        <v>20669000</v>
      </c>
      <c r="F33" s="96">
        <f t="shared" ref="F33:O33" si="17">F32</f>
        <v>20669000</v>
      </c>
      <c r="G33" s="97">
        <f t="shared" si="17"/>
        <v>14469000</v>
      </c>
      <c r="H33" s="96">
        <f t="shared" si="17"/>
        <v>6666000</v>
      </c>
      <c r="I33" s="97">
        <f t="shared" si="17"/>
        <v>6665968</v>
      </c>
      <c r="J33" s="96">
        <f t="shared" si="17"/>
        <v>10133000</v>
      </c>
      <c r="K33" s="97">
        <f t="shared" si="17"/>
        <v>10132978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16799000</v>
      </c>
      <c r="Q33" s="97">
        <f>$I33      +$K33      +$M33      +$O33</f>
        <v>16798946</v>
      </c>
      <c r="R33" s="52">
        <f>IF(($H33      =0),0,((($J33      -$H33      )/$H33      )*100))</f>
        <v>52.010201020102009</v>
      </c>
      <c r="S33" s="53">
        <f>IF(($I33      =0),0,((($K33      -$I33      )/$I33      )*100))</f>
        <v>52.010600710954513</v>
      </c>
      <c r="T33" s="52">
        <f>IF($E33   =0,0,($P33   /$E33   )*100)</f>
        <v>81.276307513667817</v>
      </c>
      <c r="U33" s="54">
        <f>IF($E33   =0,0,($Q33   /$E33   )*100)</f>
        <v>81.27604625284242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35389000</v>
      </c>
      <c r="C36" s="92">
        <v>0</v>
      </c>
      <c r="D36" s="92"/>
      <c r="E36" s="92">
        <f t="shared" si="18"/>
        <v>35389000</v>
      </c>
      <c r="F36" s="93">
        <v>35389000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10000000</v>
      </c>
      <c r="C38" s="92">
        <v>0</v>
      </c>
      <c r="D38" s="92"/>
      <c r="E38" s="92">
        <f t="shared" si="18"/>
        <v>10000000</v>
      </c>
      <c r="F38" s="93">
        <v>10000000</v>
      </c>
      <c r="G38" s="94">
        <v>7000000</v>
      </c>
      <c r="H38" s="93"/>
      <c r="I38" s="94"/>
      <c r="J38" s="93">
        <v>9000000</v>
      </c>
      <c r="K38" s="94">
        <v>8944457</v>
      </c>
      <c r="L38" s="93"/>
      <c r="M38" s="94"/>
      <c r="N38" s="93"/>
      <c r="O38" s="94"/>
      <c r="P38" s="93">
        <f t="shared" si="19"/>
        <v>9000000</v>
      </c>
      <c r="Q38" s="94">
        <f t="shared" si="20"/>
        <v>8944457</v>
      </c>
      <c r="R38" s="48">
        <f t="shared" si="21"/>
        <v>0</v>
      </c>
      <c r="S38" s="49">
        <f t="shared" si="22"/>
        <v>0</v>
      </c>
      <c r="T38" s="48">
        <f t="shared" si="23"/>
        <v>90</v>
      </c>
      <c r="U38" s="50">
        <f t="shared" si="24"/>
        <v>89.444569999999999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45389000</v>
      </c>
      <c r="C40" s="95">
        <f>SUM(C35:C39)</f>
        <v>0</v>
      </c>
      <c r="D40" s="95"/>
      <c r="E40" s="95">
        <f t="shared" si="18"/>
        <v>45389000</v>
      </c>
      <c r="F40" s="96">
        <f t="shared" ref="F40:O40" si="25">SUM(F35:F39)</f>
        <v>45389000</v>
      </c>
      <c r="G40" s="97">
        <f t="shared" si="25"/>
        <v>7000000</v>
      </c>
      <c r="H40" s="96">
        <f t="shared" si="25"/>
        <v>0</v>
      </c>
      <c r="I40" s="97">
        <f t="shared" si="25"/>
        <v>0</v>
      </c>
      <c r="J40" s="96">
        <f t="shared" si="25"/>
        <v>9000000</v>
      </c>
      <c r="K40" s="97">
        <f t="shared" si="25"/>
        <v>8944457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9000000</v>
      </c>
      <c r="Q40" s="97">
        <f t="shared" si="20"/>
        <v>8944457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90</v>
      </c>
      <c r="U40" s="54">
        <f>IF((+$E35+$E38) =0,0,(Q40   /(+$E35+$E38) )*100)</f>
        <v>89.444569999999999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688066000</v>
      </c>
      <c r="C65" s="92">
        <v>0</v>
      </c>
      <c r="D65" s="92"/>
      <c r="E65" s="92">
        <f t="shared" si="35"/>
        <v>688066000</v>
      </c>
      <c r="F65" s="93">
        <v>688066000</v>
      </c>
      <c r="G65" s="94">
        <v>137613000</v>
      </c>
      <c r="H65" s="93">
        <v>18184000</v>
      </c>
      <c r="I65" s="94">
        <v>18184062</v>
      </c>
      <c r="J65" s="93"/>
      <c r="K65" s="94">
        <v>172875265</v>
      </c>
      <c r="L65" s="93"/>
      <c r="M65" s="94"/>
      <c r="N65" s="93"/>
      <c r="O65" s="94"/>
      <c r="P65" s="93">
        <f t="shared" si="36"/>
        <v>18184000</v>
      </c>
      <c r="Q65" s="94">
        <f t="shared" si="37"/>
        <v>191059327</v>
      </c>
      <c r="R65" s="48">
        <f t="shared" si="38"/>
        <v>-100</v>
      </c>
      <c r="S65" s="49">
        <f t="shared" si="39"/>
        <v>850.69663202864126</v>
      </c>
      <c r="T65" s="48">
        <f t="shared" si="40"/>
        <v>2.6427697342987448</v>
      </c>
      <c r="U65" s="50">
        <f t="shared" si="41"/>
        <v>27.767587266337824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688066000</v>
      </c>
      <c r="C66" s="95">
        <f>SUM(C61:C65)</f>
        <v>0</v>
      </c>
      <c r="D66" s="95"/>
      <c r="E66" s="95">
        <f t="shared" si="35"/>
        <v>688066000</v>
      </c>
      <c r="F66" s="96">
        <f t="shared" ref="F66:O66" si="42">SUM(F61:F65)</f>
        <v>688066000</v>
      </c>
      <c r="G66" s="97">
        <f t="shared" si="42"/>
        <v>137613000</v>
      </c>
      <c r="H66" s="96">
        <f t="shared" si="42"/>
        <v>18184000</v>
      </c>
      <c r="I66" s="97">
        <f t="shared" si="42"/>
        <v>18184062</v>
      </c>
      <c r="J66" s="96">
        <f t="shared" si="42"/>
        <v>0</v>
      </c>
      <c r="K66" s="97">
        <f t="shared" si="42"/>
        <v>172875265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18184000</v>
      </c>
      <c r="Q66" s="97">
        <f t="shared" si="37"/>
        <v>191059327</v>
      </c>
      <c r="R66" s="52">
        <f t="shared" si="38"/>
        <v>-100</v>
      </c>
      <c r="S66" s="53">
        <f t="shared" si="39"/>
        <v>850.69663202864126</v>
      </c>
      <c r="T66" s="52">
        <f>IF((+$E61+$E63+$E64++$E65) =0,0,(P66   /(+$E61+$E63+$E64+$E65) )*100)</f>
        <v>2.6427697342987448</v>
      </c>
      <c r="U66" s="54">
        <f>IF((+$E61+$E63+$E65) =0,0,(Q66  /(+$E61+$E63+$E65) )*100)</f>
        <v>27.767587266337824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1500288000</v>
      </c>
      <c r="C67" s="104">
        <f>SUM(C9:C15,C18:C23,C26:C29,C32,C35:C39,C42:C52,C55:C58,C61:C65)</f>
        <v>10000000</v>
      </c>
      <c r="D67" s="104"/>
      <c r="E67" s="104">
        <f t="shared" si="35"/>
        <v>1510288000</v>
      </c>
      <c r="F67" s="105">
        <f t="shared" ref="F67:O67" si="43">SUM(F9:F15,F18:F23,F26:F29,F32,F35:F39,F42:F52,F55:F58,F61:F65)</f>
        <v>1500288000</v>
      </c>
      <c r="G67" s="106">
        <f t="shared" si="43"/>
        <v>552170000</v>
      </c>
      <c r="H67" s="105">
        <f t="shared" si="43"/>
        <v>55317000</v>
      </c>
      <c r="I67" s="106">
        <f t="shared" si="43"/>
        <v>50516729</v>
      </c>
      <c r="J67" s="105">
        <f t="shared" si="43"/>
        <v>150497000</v>
      </c>
      <c r="K67" s="106">
        <f t="shared" si="43"/>
        <v>337398351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205814000</v>
      </c>
      <c r="Q67" s="106">
        <f t="shared" si="37"/>
        <v>387915080</v>
      </c>
      <c r="R67" s="61">
        <f t="shared" si="38"/>
        <v>172.06283782562321</v>
      </c>
      <c r="S67" s="62">
        <f t="shared" si="39"/>
        <v>567.89429497701644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14.097824575535705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26.571364183412687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1500288000</v>
      </c>
      <c r="C72" s="104">
        <f>SUM(C9:C15,C18:C23,C26:C29,C32,C35:C39,C42:C52,C55:C58,C61:C65,C69)</f>
        <v>10000000</v>
      </c>
      <c r="D72" s="104"/>
      <c r="E72" s="104">
        <f>$B72      +$C72      +$D72</f>
        <v>1510288000</v>
      </c>
      <c r="F72" s="105">
        <f t="shared" ref="F72:O72" si="46">SUM(F9:F15,F18:F23,F26:F29,F32,F35:F39,F42:F52,F55:F58,F61:F65,F69)</f>
        <v>1500288000</v>
      </c>
      <c r="G72" s="106">
        <f t="shared" si="46"/>
        <v>552170000</v>
      </c>
      <c r="H72" s="105">
        <f t="shared" si="46"/>
        <v>55317000</v>
      </c>
      <c r="I72" s="106">
        <f t="shared" si="46"/>
        <v>50516729</v>
      </c>
      <c r="J72" s="105">
        <f t="shared" si="46"/>
        <v>150497000</v>
      </c>
      <c r="K72" s="106">
        <f t="shared" si="46"/>
        <v>337398351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205814000</v>
      </c>
      <c r="Q72" s="106">
        <f>$I72      +$K72      +$M72      +$O72</f>
        <v>387915080</v>
      </c>
      <c r="R72" s="61">
        <f>IF(($H72      =0),0,((($J72      -$H72      )/$H72      )*100))</f>
        <v>172.06283782562321</v>
      </c>
      <c r="S72" s="62">
        <f>IF(($I72      =0),0,((($K72      -$I72      )/$I72      )*100))</f>
        <v>567.89429497701644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14.097824575535705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26.571364183412687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sUVKJz5FW1G+bsc9ob/qBEhSenjxXqAiby15+imXdCd76i4ZetspN5/aU1vyu1c7+s336OgmeVuiESeR68YFHg==" saltValue="aQV0O+nYWk+CbzLV6EXgy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2100000</v>
      </c>
      <c r="C10" s="92">
        <v>0</v>
      </c>
      <c r="D10" s="92"/>
      <c r="E10" s="92">
        <f t="shared" ref="E10:E16" si="0">$B10      +$C10      +$D10</f>
        <v>2100000</v>
      </c>
      <c r="F10" s="93">
        <v>2100000</v>
      </c>
      <c r="G10" s="94">
        <v>2100000</v>
      </c>
      <c r="H10" s="93">
        <v>116000</v>
      </c>
      <c r="I10" s="94">
        <v>94827</v>
      </c>
      <c r="J10" s="93">
        <v>17000</v>
      </c>
      <c r="K10" s="94">
        <v>37517</v>
      </c>
      <c r="L10" s="93"/>
      <c r="M10" s="94"/>
      <c r="N10" s="93"/>
      <c r="O10" s="94"/>
      <c r="P10" s="93">
        <f t="shared" ref="P10:P16" si="1">$H10      +$J10      +$L10      +$N10</f>
        <v>133000</v>
      </c>
      <c r="Q10" s="94">
        <f t="shared" ref="Q10:Q16" si="2">$I10      +$K10      +$M10      +$O10</f>
        <v>132344</v>
      </c>
      <c r="R10" s="48">
        <f t="shared" ref="R10:R16" si="3">IF(($H10      =0),0,((($J10      -$H10      )/$H10      )*100))</f>
        <v>-85.34482758620689</v>
      </c>
      <c r="S10" s="49">
        <f t="shared" ref="S10:S16" si="4">IF(($I10      =0),0,((($K10      -$I10      )/$I10      )*100))</f>
        <v>-60.4363736066732</v>
      </c>
      <c r="T10" s="48">
        <f t="shared" ref="T10:T15" si="5">IF(($E10      =0),0,(($P10      /$E10      )*100))</f>
        <v>6.3333333333333339</v>
      </c>
      <c r="U10" s="50">
        <f t="shared" ref="U10:U15" si="6">IF(($E10      =0),0,(($Q10      /$E10      )*100))</f>
        <v>6.3020952380952382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8254000</v>
      </c>
      <c r="C14" s="92">
        <v>0</v>
      </c>
      <c r="D14" s="92"/>
      <c r="E14" s="92">
        <f t="shared" si="0"/>
        <v>8254000</v>
      </c>
      <c r="F14" s="93">
        <v>8254000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10354000</v>
      </c>
      <c r="C16" s="95">
        <f>SUM(C9:C15)</f>
        <v>0</v>
      </c>
      <c r="D16" s="95"/>
      <c r="E16" s="95">
        <f t="shared" si="0"/>
        <v>10354000</v>
      </c>
      <c r="F16" s="96">
        <f t="shared" ref="F16:O16" si="7">SUM(F9:F15)</f>
        <v>10354000</v>
      </c>
      <c r="G16" s="97">
        <f t="shared" si="7"/>
        <v>2100000</v>
      </c>
      <c r="H16" s="96">
        <f t="shared" si="7"/>
        <v>116000</v>
      </c>
      <c r="I16" s="97">
        <f t="shared" si="7"/>
        <v>94827</v>
      </c>
      <c r="J16" s="96">
        <f t="shared" si="7"/>
        <v>17000</v>
      </c>
      <c r="K16" s="97">
        <f t="shared" si="7"/>
        <v>37517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133000</v>
      </c>
      <c r="Q16" s="97">
        <f t="shared" si="2"/>
        <v>132344</v>
      </c>
      <c r="R16" s="52">
        <f t="shared" si="3"/>
        <v>-85.34482758620689</v>
      </c>
      <c r="S16" s="53">
        <f t="shared" si="4"/>
        <v>-60.4363736066732</v>
      </c>
      <c r="T16" s="52">
        <f>IF((SUM($E9:$E13)+$E15)=0,0,(P16/(SUM($E9:$E13)+$E15)*100))</f>
        <v>6.3333333333333339</v>
      </c>
      <c r="U16" s="54">
        <f>IF((SUM($E9:$E13)+$E15)=0,0,(Q16/(SUM($E9:$E13)+$E15)*100))</f>
        <v>6.3020952380952382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3360000</v>
      </c>
      <c r="C32" s="92">
        <v>0</v>
      </c>
      <c r="D32" s="92"/>
      <c r="E32" s="92">
        <f>$B32      +$C32      +$D32</f>
        <v>3360000</v>
      </c>
      <c r="F32" s="93">
        <v>3360000</v>
      </c>
      <c r="G32" s="94">
        <v>840000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3360000</v>
      </c>
      <c r="C33" s="95">
        <f>C32</f>
        <v>0</v>
      </c>
      <c r="D33" s="95"/>
      <c r="E33" s="95">
        <f>$B33      +$C33      +$D33</f>
        <v>3360000</v>
      </c>
      <c r="F33" s="96">
        <f t="shared" ref="F33:O33" si="17">F32</f>
        <v>3360000</v>
      </c>
      <c r="G33" s="97">
        <f t="shared" si="17"/>
        <v>840000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18244000</v>
      </c>
      <c r="C35" s="92">
        <v>0</v>
      </c>
      <c r="D35" s="92"/>
      <c r="E35" s="92">
        <f t="shared" ref="E35:E40" si="18">$B35      +$C35      +$D35</f>
        <v>18244000</v>
      </c>
      <c r="F35" s="93">
        <v>18244000</v>
      </c>
      <c r="G35" s="94">
        <v>9000000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13678000</v>
      </c>
      <c r="C36" s="92">
        <v>0</v>
      </c>
      <c r="D36" s="92"/>
      <c r="E36" s="92">
        <f t="shared" si="18"/>
        <v>13678000</v>
      </c>
      <c r="F36" s="93">
        <v>13678000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4000000</v>
      </c>
      <c r="C38" s="92">
        <v>0</v>
      </c>
      <c r="D38" s="92"/>
      <c r="E38" s="92">
        <f t="shared" si="18"/>
        <v>4000000</v>
      </c>
      <c r="F38" s="93">
        <v>4000000</v>
      </c>
      <c r="G38" s="94">
        <v>1000000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35922000</v>
      </c>
      <c r="C40" s="95">
        <f>SUM(C35:C39)</f>
        <v>0</v>
      </c>
      <c r="D40" s="95"/>
      <c r="E40" s="95">
        <f t="shared" si="18"/>
        <v>35922000</v>
      </c>
      <c r="F40" s="96">
        <f t="shared" ref="F40:O40" si="25">SUM(F35:F39)</f>
        <v>35922000</v>
      </c>
      <c r="G40" s="97">
        <f t="shared" si="25"/>
        <v>10000000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277407000</v>
      </c>
      <c r="C44" s="92">
        <v>0</v>
      </c>
      <c r="D44" s="92"/>
      <c r="E44" s="92">
        <f t="shared" si="26"/>
        <v>277407000</v>
      </c>
      <c r="F44" s="93">
        <v>277407000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34761000</v>
      </c>
      <c r="C52" s="92">
        <v>0</v>
      </c>
      <c r="D52" s="92"/>
      <c r="E52" s="92">
        <f t="shared" si="26"/>
        <v>34761000</v>
      </c>
      <c r="F52" s="93">
        <v>34761000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312168000</v>
      </c>
      <c r="C53" s="95">
        <f>SUM(C42:C52)</f>
        <v>0</v>
      </c>
      <c r="D53" s="95"/>
      <c r="E53" s="95">
        <f t="shared" si="26"/>
        <v>312168000</v>
      </c>
      <c r="F53" s="96">
        <f t="shared" ref="F53:O53" si="33">SUM(F42:F52)</f>
        <v>312168000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361804000</v>
      </c>
      <c r="C67" s="104">
        <f>SUM(C9:C15,C18:C23,C26:C29,C32,C35:C39,C42:C52,C55:C58,C61:C65)</f>
        <v>0</v>
      </c>
      <c r="D67" s="104"/>
      <c r="E67" s="104">
        <f t="shared" si="35"/>
        <v>361804000</v>
      </c>
      <c r="F67" s="105">
        <f t="shared" ref="F67:O67" si="43">SUM(F9:F15,F18:F23,F26:F29,F32,F35:F39,F42:F52,F55:F58,F61:F65)</f>
        <v>361804000</v>
      </c>
      <c r="G67" s="106">
        <f t="shared" si="43"/>
        <v>12940000</v>
      </c>
      <c r="H67" s="105">
        <f t="shared" si="43"/>
        <v>116000</v>
      </c>
      <c r="I67" s="106">
        <f t="shared" si="43"/>
        <v>94827</v>
      </c>
      <c r="J67" s="105">
        <f t="shared" si="43"/>
        <v>17000</v>
      </c>
      <c r="K67" s="106">
        <f t="shared" si="43"/>
        <v>37517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133000</v>
      </c>
      <c r="Q67" s="106">
        <f t="shared" si="37"/>
        <v>132344</v>
      </c>
      <c r="R67" s="61">
        <f t="shared" si="38"/>
        <v>-85.34482758620689</v>
      </c>
      <c r="S67" s="62">
        <f t="shared" si="39"/>
        <v>-60.4363736066732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0.48007507941091537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0.47770719029742992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179030000</v>
      </c>
      <c r="C69" s="92">
        <v>0</v>
      </c>
      <c r="D69" s="92"/>
      <c r="E69" s="92">
        <f>$B69      +$C69      +$D69</f>
        <v>179030000</v>
      </c>
      <c r="F69" s="93">
        <v>179030000</v>
      </c>
      <c r="G69" s="94">
        <v>50953000</v>
      </c>
      <c r="H69" s="93">
        <v>1977000</v>
      </c>
      <c r="I69" s="94"/>
      <c r="J69" s="93">
        <v>3462000</v>
      </c>
      <c r="K69" s="94">
        <v>1392492</v>
      </c>
      <c r="L69" s="93"/>
      <c r="M69" s="94"/>
      <c r="N69" s="93"/>
      <c r="O69" s="94"/>
      <c r="P69" s="93">
        <f>$H69      +$J69      +$L69      +$N69</f>
        <v>5439000</v>
      </c>
      <c r="Q69" s="94">
        <f>$I69      +$K69      +$M69      +$O69</f>
        <v>1392492</v>
      </c>
      <c r="R69" s="48">
        <f>IF(($H69      =0),0,((($J69      -$H69      )/$H69      )*100))</f>
        <v>75.113808801213963</v>
      </c>
      <c r="S69" s="49">
        <f>IF(($I69      =0),0,((($K69      -$I69      )/$I69      )*100))</f>
        <v>0</v>
      </c>
      <c r="T69" s="48">
        <f>IF(($E69      =0),0,(($P69      /$E69      )*100))</f>
        <v>3.0380383176004022</v>
      </c>
      <c r="U69" s="50">
        <f>IF(($E69      =0),0,(($Q69      /$E69      )*100))</f>
        <v>0.77779813439088419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179030000</v>
      </c>
      <c r="C70" s="101">
        <f>C69</f>
        <v>0</v>
      </c>
      <c r="D70" s="101"/>
      <c r="E70" s="101">
        <f>$B70      +$C70      +$D70</f>
        <v>179030000</v>
      </c>
      <c r="F70" s="102">
        <f t="shared" ref="F70:O70" si="44">F69</f>
        <v>179030000</v>
      </c>
      <c r="G70" s="103">
        <f t="shared" si="44"/>
        <v>50953000</v>
      </c>
      <c r="H70" s="102">
        <f t="shared" si="44"/>
        <v>1977000</v>
      </c>
      <c r="I70" s="103">
        <f t="shared" si="44"/>
        <v>0</v>
      </c>
      <c r="J70" s="102">
        <f t="shared" si="44"/>
        <v>3462000</v>
      </c>
      <c r="K70" s="103">
        <f t="shared" si="44"/>
        <v>1392492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5439000</v>
      </c>
      <c r="Q70" s="103">
        <f>$I70      +$K70      +$M70      +$O70</f>
        <v>1392492</v>
      </c>
      <c r="R70" s="57">
        <f>IF(($H70      =0),0,((($J70      -$H70      )/$H70      )*100))</f>
        <v>75.113808801213963</v>
      </c>
      <c r="S70" s="58">
        <f>IF(($I70      =0),0,((($K70      -$I70      )/$I70      )*100))</f>
        <v>0</v>
      </c>
      <c r="T70" s="57">
        <f>IF($E70   =0,0,($P70   /$E70   )*100)</f>
        <v>3.0380383176004022</v>
      </c>
      <c r="U70" s="59">
        <f>IF($E70   =0,0,($Q70   /$E70 )*100)</f>
        <v>0.77779813439088419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179030000</v>
      </c>
      <c r="C71" s="104">
        <f>C69</f>
        <v>0</v>
      </c>
      <c r="D71" s="104"/>
      <c r="E71" s="104">
        <f>$B71      +$C71      +$D71</f>
        <v>179030000</v>
      </c>
      <c r="F71" s="105">
        <f t="shared" ref="F71:O71" si="45">F69</f>
        <v>179030000</v>
      </c>
      <c r="G71" s="106">
        <f t="shared" si="45"/>
        <v>50953000</v>
      </c>
      <c r="H71" s="105">
        <f t="shared" si="45"/>
        <v>1977000</v>
      </c>
      <c r="I71" s="106">
        <f t="shared" si="45"/>
        <v>0</v>
      </c>
      <c r="J71" s="105">
        <f t="shared" si="45"/>
        <v>3462000</v>
      </c>
      <c r="K71" s="106">
        <f t="shared" si="45"/>
        <v>1392492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5439000</v>
      </c>
      <c r="Q71" s="106">
        <f>$I71      +$K71      +$M71      +$O71</f>
        <v>1392492</v>
      </c>
      <c r="R71" s="61">
        <f>IF(($H71      =0),0,((($J71      -$H71      )/$H71      )*100))</f>
        <v>75.113808801213963</v>
      </c>
      <c r="S71" s="62">
        <f>IF(($I71      =0),0,((($K71      -$I71      )/$I71      )*100))</f>
        <v>0</v>
      </c>
      <c r="T71" s="61">
        <f>IF($E71   =0,0,($P71   /$E71   )*100)</f>
        <v>3.0380383176004022</v>
      </c>
      <c r="U71" s="65">
        <f>IF($E71   =0,0,($Q71   /$E71   )*100)</f>
        <v>0.77779813439088419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540834000</v>
      </c>
      <c r="C72" s="104">
        <f>SUM(C9:C15,C18:C23,C26:C29,C32,C35:C39,C42:C52,C55:C58,C61:C65,C69)</f>
        <v>0</v>
      </c>
      <c r="D72" s="104"/>
      <c r="E72" s="104">
        <f>$B72      +$C72      +$D72</f>
        <v>540834000</v>
      </c>
      <c r="F72" s="105">
        <f t="shared" ref="F72:O72" si="46">SUM(F9:F15,F18:F23,F26:F29,F32,F35:F39,F42:F52,F55:F58,F61:F65,F69)</f>
        <v>540834000</v>
      </c>
      <c r="G72" s="106">
        <f t="shared" si="46"/>
        <v>63893000</v>
      </c>
      <c r="H72" s="105">
        <f t="shared" si="46"/>
        <v>2093000</v>
      </c>
      <c r="I72" s="106">
        <f t="shared" si="46"/>
        <v>94827</v>
      </c>
      <c r="J72" s="105">
        <f t="shared" si="46"/>
        <v>3479000</v>
      </c>
      <c r="K72" s="106">
        <f t="shared" si="46"/>
        <v>1430009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5572000</v>
      </c>
      <c r="Q72" s="106">
        <f>$I72      +$K72      +$M72      +$O72</f>
        <v>1524836</v>
      </c>
      <c r="R72" s="61">
        <f>IF(($H72      =0),0,((($J72      -$H72      )/$H72      )*100))</f>
        <v>66.220735785953181</v>
      </c>
      <c r="S72" s="62">
        <f>IF(($I72      =0),0,((($K72      -$I72      )/$I72      )*100))</f>
        <v>1408.018813207209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2.6952509021254367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0.73758356148480653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V3cXcFR4g6G+Tl9Kg9/5OQpMwfqu50wGnd11WVqh8ZMN1HqoXv/QEFIJBIkNPI5AXkDC+zGrlE0Mp51yfiVCFg==" saltValue="RdfmbFmJRc3X5jfrfS1Bm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430000</v>
      </c>
      <c r="I10" s="94"/>
      <c r="J10" s="93">
        <v>306000</v>
      </c>
      <c r="K10" s="94"/>
      <c r="L10" s="93"/>
      <c r="M10" s="94"/>
      <c r="N10" s="93"/>
      <c r="O10" s="94"/>
      <c r="P10" s="93">
        <f t="shared" ref="P10:P16" si="1">$H10      +$J10      +$L10      +$N10</f>
        <v>736000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-28.837209302325583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47.483870967741936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10000000</v>
      </c>
      <c r="C13" s="92">
        <v>0</v>
      </c>
      <c r="D13" s="92"/>
      <c r="E13" s="92">
        <f t="shared" si="0"/>
        <v>10000000</v>
      </c>
      <c r="F13" s="93">
        <v>10000000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100000</v>
      </c>
      <c r="C14" s="92">
        <v>0</v>
      </c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11650000</v>
      </c>
      <c r="C16" s="95">
        <f>SUM(C9:C15)</f>
        <v>0</v>
      </c>
      <c r="D16" s="95"/>
      <c r="E16" s="95">
        <f t="shared" si="0"/>
        <v>11650000</v>
      </c>
      <c r="F16" s="96">
        <f t="shared" ref="F16:O16" si="7">SUM(F9:F15)</f>
        <v>11650000</v>
      </c>
      <c r="G16" s="97">
        <f t="shared" si="7"/>
        <v>1550000</v>
      </c>
      <c r="H16" s="96">
        <f t="shared" si="7"/>
        <v>430000</v>
      </c>
      <c r="I16" s="97">
        <f t="shared" si="7"/>
        <v>0</v>
      </c>
      <c r="J16" s="96">
        <f t="shared" si="7"/>
        <v>306000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736000</v>
      </c>
      <c r="Q16" s="97">
        <f t="shared" si="2"/>
        <v>0</v>
      </c>
      <c r="R16" s="52">
        <f t="shared" si="3"/>
        <v>-28.837209302325583</v>
      </c>
      <c r="S16" s="53">
        <f t="shared" si="4"/>
        <v>0</v>
      </c>
      <c r="T16" s="52">
        <f>IF((SUM($E9:$E13)+$E15)=0,0,(P16/(SUM($E9:$E13)+$E15)*100))</f>
        <v>6.3722943722943723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1539000</v>
      </c>
      <c r="C32" s="92">
        <v>0</v>
      </c>
      <c r="D32" s="92"/>
      <c r="E32" s="92">
        <f>$B32      +$C32      +$D32</f>
        <v>1539000</v>
      </c>
      <c r="F32" s="93">
        <v>1539000</v>
      </c>
      <c r="G32" s="94">
        <v>1077000</v>
      </c>
      <c r="H32" s="93">
        <v>1757000</v>
      </c>
      <c r="I32" s="94"/>
      <c r="J32" s="93">
        <v>1552000</v>
      </c>
      <c r="K32" s="94"/>
      <c r="L32" s="93"/>
      <c r="M32" s="94"/>
      <c r="N32" s="93"/>
      <c r="O32" s="94"/>
      <c r="P32" s="93">
        <f>$H32      +$J32      +$L32      +$N32</f>
        <v>3309000</v>
      </c>
      <c r="Q32" s="94">
        <f>$I32      +$K32      +$M32      +$O32</f>
        <v>0</v>
      </c>
      <c r="R32" s="48">
        <f>IF(($H32      =0),0,((($J32      -$H32      )/$H32      )*100))</f>
        <v>-11.667615253272624</v>
      </c>
      <c r="S32" s="49">
        <f>IF(($I32      =0),0,((($K32      -$I32      )/$I32      )*100))</f>
        <v>0</v>
      </c>
      <c r="T32" s="48">
        <f>IF(($E32      =0),0,(($P32      /$E32      )*100))</f>
        <v>215.00974658869393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1539000</v>
      </c>
      <c r="C33" s="95">
        <f>C32</f>
        <v>0</v>
      </c>
      <c r="D33" s="95"/>
      <c r="E33" s="95">
        <f>$B33      +$C33      +$D33</f>
        <v>1539000</v>
      </c>
      <c r="F33" s="96">
        <f t="shared" ref="F33:O33" si="17">F32</f>
        <v>1539000</v>
      </c>
      <c r="G33" s="97">
        <f t="shared" si="17"/>
        <v>1077000</v>
      </c>
      <c r="H33" s="96">
        <f t="shared" si="17"/>
        <v>1757000</v>
      </c>
      <c r="I33" s="97">
        <f t="shared" si="17"/>
        <v>0</v>
      </c>
      <c r="J33" s="96">
        <f t="shared" si="17"/>
        <v>1552000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3309000</v>
      </c>
      <c r="Q33" s="97">
        <f>$I33      +$K33      +$M33      +$O33</f>
        <v>0</v>
      </c>
      <c r="R33" s="52">
        <f>IF(($H33      =0),0,((($J33      -$H33      )/$H33      )*100))</f>
        <v>-11.667615253272624</v>
      </c>
      <c r="S33" s="53">
        <f>IF(($I33      =0),0,((($K33      -$I33      )/$I33      )*100))</f>
        <v>0</v>
      </c>
      <c r="T33" s="52">
        <f>IF($E33   =0,0,($P33   /$E33   )*100)</f>
        <v>215.00974658869393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22072000</v>
      </c>
      <c r="C35" s="92">
        <v>0</v>
      </c>
      <c r="D35" s="92"/>
      <c r="E35" s="92">
        <f t="shared" ref="E35:E40" si="18">$B35      +$C35      +$D35</f>
        <v>22072000</v>
      </c>
      <c r="F35" s="93">
        <v>22072000</v>
      </c>
      <c r="G35" s="94">
        <v>9000000</v>
      </c>
      <c r="H35" s="93">
        <v>3000000</v>
      </c>
      <c r="I35" s="94"/>
      <c r="J35" s="93">
        <v>8791000</v>
      </c>
      <c r="K35" s="94">
        <v>11418762</v>
      </c>
      <c r="L35" s="93"/>
      <c r="M35" s="94"/>
      <c r="N35" s="93"/>
      <c r="O35" s="94"/>
      <c r="P35" s="93">
        <f t="shared" ref="P35:P40" si="19">$H35      +$J35      +$L35      +$N35</f>
        <v>11791000</v>
      </c>
      <c r="Q35" s="94">
        <f t="shared" ref="Q35:Q40" si="20">$I35      +$K35      +$M35      +$O35</f>
        <v>11418762</v>
      </c>
      <c r="R35" s="48">
        <f t="shared" ref="R35:R40" si="21">IF(($H35      =0),0,((($J35      -$H35      )/$H35      )*100))</f>
        <v>193.03333333333333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53.420623414280534</v>
      </c>
      <c r="U35" s="50">
        <f t="shared" ref="U35:U39" si="24">IF(($E35      =0),0,(($Q35      /$E35      )*100))</f>
        <v>51.73415186661834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22072000</v>
      </c>
      <c r="C40" s="95">
        <f>SUM(C35:C39)</f>
        <v>0</v>
      </c>
      <c r="D40" s="95"/>
      <c r="E40" s="95">
        <f t="shared" si="18"/>
        <v>22072000</v>
      </c>
      <c r="F40" s="96">
        <f t="shared" ref="F40:O40" si="25">SUM(F35:F39)</f>
        <v>22072000</v>
      </c>
      <c r="G40" s="97">
        <f t="shared" si="25"/>
        <v>9000000</v>
      </c>
      <c r="H40" s="96">
        <f t="shared" si="25"/>
        <v>3000000</v>
      </c>
      <c r="I40" s="97">
        <f t="shared" si="25"/>
        <v>0</v>
      </c>
      <c r="J40" s="96">
        <f t="shared" si="25"/>
        <v>8791000</v>
      </c>
      <c r="K40" s="97">
        <f t="shared" si="25"/>
        <v>11418762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11791000</v>
      </c>
      <c r="Q40" s="97">
        <f t="shared" si="20"/>
        <v>11418762</v>
      </c>
      <c r="R40" s="52">
        <f t="shared" si="21"/>
        <v>193.03333333333333</v>
      </c>
      <c r="S40" s="53">
        <f t="shared" si="22"/>
        <v>0</v>
      </c>
      <c r="T40" s="52">
        <f>IF((+$E35+$E38) =0,0,(P40   /(+$E35+$E38) )*100)</f>
        <v>53.420623414280534</v>
      </c>
      <c r="U40" s="54">
        <f>IF((+$E35+$E38) =0,0,(Q40   /(+$E35+$E38) )*100)</f>
        <v>51.73415186661834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90000000</v>
      </c>
      <c r="C44" s="92">
        <v>0</v>
      </c>
      <c r="D44" s="92"/>
      <c r="E44" s="92">
        <f t="shared" si="26"/>
        <v>90000000</v>
      </c>
      <c r="F44" s="93">
        <v>90000000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18000000</v>
      </c>
      <c r="C51" s="92">
        <v>0</v>
      </c>
      <c r="D51" s="92"/>
      <c r="E51" s="92">
        <f t="shared" si="26"/>
        <v>18000000</v>
      </c>
      <c r="F51" s="93">
        <v>18000000</v>
      </c>
      <c r="G51" s="94">
        <v>15000000</v>
      </c>
      <c r="H51" s="93"/>
      <c r="I51" s="94"/>
      <c r="J51" s="93">
        <v>8538000</v>
      </c>
      <c r="K51" s="94">
        <v>6124550</v>
      </c>
      <c r="L51" s="93"/>
      <c r="M51" s="94"/>
      <c r="N51" s="93"/>
      <c r="O51" s="94"/>
      <c r="P51" s="93">
        <f t="shared" si="27"/>
        <v>8538000</v>
      </c>
      <c r="Q51" s="94">
        <f t="shared" si="28"/>
        <v>6124550</v>
      </c>
      <c r="R51" s="48">
        <f t="shared" si="29"/>
        <v>0</v>
      </c>
      <c r="S51" s="49">
        <f t="shared" si="30"/>
        <v>0</v>
      </c>
      <c r="T51" s="48">
        <f t="shared" si="31"/>
        <v>47.43333333333333</v>
      </c>
      <c r="U51" s="50">
        <f t="shared" si="32"/>
        <v>34.025277777777781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108000000</v>
      </c>
      <c r="C53" s="95">
        <f>SUM(C42:C52)</f>
        <v>0</v>
      </c>
      <c r="D53" s="95"/>
      <c r="E53" s="95">
        <f t="shared" si="26"/>
        <v>108000000</v>
      </c>
      <c r="F53" s="96">
        <f t="shared" ref="F53:O53" si="33">SUM(F42:F52)</f>
        <v>108000000</v>
      </c>
      <c r="G53" s="97">
        <f t="shared" si="33"/>
        <v>15000000</v>
      </c>
      <c r="H53" s="96">
        <f t="shared" si="33"/>
        <v>0</v>
      </c>
      <c r="I53" s="97">
        <f t="shared" si="33"/>
        <v>0</v>
      </c>
      <c r="J53" s="96">
        <f t="shared" si="33"/>
        <v>8538000</v>
      </c>
      <c r="K53" s="97">
        <f t="shared" si="33"/>
        <v>6124550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8538000</v>
      </c>
      <c r="Q53" s="97">
        <f t="shared" si="28"/>
        <v>6124550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47.43333333333333</v>
      </c>
      <c r="U53" s="54">
        <f>IF((+$E43+$E45+$E47+$E48+$E51) =0,0,(Q53   /(+$E43+$E45+$E47+$E48+$E51) )*100)</f>
        <v>34.025277777777781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143261000</v>
      </c>
      <c r="C67" s="104">
        <f>SUM(C9:C15,C18:C23,C26:C29,C32,C35:C39,C42:C52,C55:C58,C61:C65)</f>
        <v>0</v>
      </c>
      <c r="D67" s="104"/>
      <c r="E67" s="104">
        <f t="shared" si="35"/>
        <v>143261000</v>
      </c>
      <c r="F67" s="105">
        <f t="shared" ref="F67:O67" si="43">SUM(F9:F15,F18:F23,F26:F29,F32,F35:F39,F42:F52,F55:F58,F61:F65)</f>
        <v>143261000</v>
      </c>
      <c r="G67" s="106">
        <f t="shared" si="43"/>
        <v>26627000</v>
      </c>
      <c r="H67" s="105">
        <f t="shared" si="43"/>
        <v>5187000</v>
      </c>
      <c r="I67" s="106">
        <f t="shared" si="43"/>
        <v>0</v>
      </c>
      <c r="J67" s="105">
        <f t="shared" si="43"/>
        <v>19187000</v>
      </c>
      <c r="K67" s="106">
        <f t="shared" si="43"/>
        <v>17543312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24374000</v>
      </c>
      <c r="Q67" s="106">
        <f t="shared" si="37"/>
        <v>17543312</v>
      </c>
      <c r="R67" s="61">
        <f t="shared" si="38"/>
        <v>269.90553306342781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45.849400876582457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33.00034235623859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33429000</v>
      </c>
      <c r="C69" s="92">
        <v>0</v>
      </c>
      <c r="D69" s="92"/>
      <c r="E69" s="92">
        <f>$B69      +$C69      +$D69</f>
        <v>33429000</v>
      </c>
      <c r="F69" s="93">
        <v>33429000</v>
      </c>
      <c r="G69" s="94">
        <v>30493000</v>
      </c>
      <c r="H69" s="93">
        <v>5783000</v>
      </c>
      <c r="I69" s="94"/>
      <c r="J69" s="93">
        <v>10430000</v>
      </c>
      <c r="K69" s="94">
        <v>11563998</v>
      </c>
      <c r="L69" s="93"/>
      <c r="M69" s="94"/>
      <c r="N69" s="93"/>
      <c r="O69" s="94"/>
      <c r="P69" s="93">
        <f>$H69      +$J69      +$L69      +$N69</f>
        <v>16213000</v>
      </c>
      <c r="Q69" s="94">
        <f>$I69      +$K69      +$M69      +$O69</f>
        <v>11563998</v>
      </c>
      <c r="R69" s="48">
        <f>IF(($H69      =0),0,((($J69      -$H69      )/$H69      )*100))</f>
        <v>80.356216496628051</v>
      </c>
      <c r="S69" s="49">
        <f>IF(($I69      =0),0,((($K69      -$I69      )/$I69      )*100))</f>
        <v>0</v>
      </c>
      <c r="T69" s="48">
        <f>IF(($E69      =0),0,(($P69      /$E69      )*100))</f>
        <v>48.499805558048401</v>
      </c>
      <c r="U69" s="50">
        <f>IF(($E69      =0),0,(($Q69      /$E69      )*100))</f>
        <v>34.592712913937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33429000</v>
      </c>
      <c r="C70" s="101">
        <f>C69</f>
        <v>0</v>
      </c>
      <c r="D70" s="101"/>
      <c r="E70" s="101">
        <f>$B70      +$C70      +$D70</f>
        <v>33429000</v>
      </c>
      <c r="F70" s="102">
        <f t="shared" ref="F70:O70" si="44">F69</f>
        <v>33429000</v>
      </c>
      <c r="G70" s="103">
        <f t="shared" si="44"/>
        <v>30493000</v>
      </c>
      <c r="H70" s="102">
        <f t="shared" si="44"/>
        <v>5783000</v>
      </c>
      <c r="I70" s="103">
        <f t="shared" si="44"/>
        <v>0</v>
      </c>
      <c r="J70" s="102">
        <f t="shared" si="44"/>
        <v>10430000</v>
      </c>
      <c r="K70" s="103">
        <f t="shared" si="44"/>
        <v>11563998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16213000</v>
      </c>
      <c r="Q70" s="103">
        <f>$I70      +$K70      +$M70      +$O70</f>
        <v>11563998</v>
      </c>
      <c r="R70" s="57">
        <f>IF(($H70      =0),0,((($J70      -$H70      )/$H70      )*100))</f>
        <v>80.356216496628051</v>
      </c>
      <c r="S70" s="58">
        <f>IF(($I70      =0),0,((($K70      -$I70      )/$I70      )*100))</f>
        <v>0</v>
      </c>
      <c r="T70" s="57">
        <f>IF($E70   =0,0,($P70   /$E70   )*100)</f>
        <v>48.499805558048401</v>
      </c>
      <c r="U70" s="59">
        <f>IF($E70   =0,0,($Q70   /$E70 )*100)</f>
        <v>34.592712913937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33429000</v>
      </c>
      <c r="C71" s="104">
        <f>C69</f>
        <v>0</v>
      </c>
      <c r="D71" s="104"/>
      <c r="E71" s="104">
        <f>$B71      +$C71      +$D71</f>
        <v>33429000</v>
      </c>
      <c r="F71" s="105">
        <f t="shared" ref="F71:O71" si="45">F69</f>
        <v>33429000</v>
      </c>
      <c r="G71" s="106">
        <f t="shared" si="45"/>
        <v>30493000</v>
      </c>
      <c r="H71" s="105">
        <f t="shared" si="45"/>
        <v>5783000</v>
      </c>
      <c r="I71" s="106">
        <f t="shared" si="45"/>
        <v>0</v>
      </c>
      <c r="J71" s="105">
        <f t="shared" si="45"/>
        <v>10430000</v>
      </c>
      <c r="K71" s="106">
        <f t="shared" si="45"/>
        <v>11563998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16213000</v>
      </c>
      <c r="Q71" s="106">
        <f>$I71      +$K71      +$M71      +$O71</f>
        <v>11563998</v>
      </c>
      <c r="R71" s="61">
        <f>IF(($H71      =0),0,((($J71      -$H71      )/$H71      )*100))</f>
        <v>80.356216496628051</v>
      </c>
      <c r="S71" s="62">
        <f>IF(($I71      =0),0,((($K71      -$I71      )/$I71      )*100))</f>
        <v>0</v>
      </c>
      <c r="T71" s="61">
        <f>IF($E71   =0,0,($P71   /$E71   )*100)</f>
        <v>48.499805558048401</v>
      </c>
      <c r="U71" s="65">
        <f>IF($E71   =0,0,($Q71   /$E71   )*100)</f>
        <v>34.592712913937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176690000</v>
      </c>
      <c r="C72" s="104">
        <f>SUM(C9:C15,C18:C23,C26:C29,C32,C35:C39,C42:C52,C55:C58,C61:C65,C69)</f>
        <v>0</v>
      </c>
      <c r="D72" s="104"/>
      <c r="E72" s="104">
        <f>$B72      +$C72      +$D72</f>
        <v>176690000</v>
      </c>
      <c r="F72" s="105">
        <f t="shared" ref="F72:O72" si="46">SUM(F9:F15,F18:F23,F26:F29,F32,F35:F39,F42:F52,F55:F58,F61:F65,F69)</f>
        <v>176690000</v>
      </c>
      <c r="G72" s="106">
        <f t="shared" si="46"/>
        <v>57120000</v>
      </c>
      <c r="H72" s="105">
        <f t="shared" si="46"/>
        <v>10970000</v>
      </c>
      <c r="I72" s="106">
        <f t="shared" si="46"/>
        <v>0</v>
      </c>
      <c r="J72" s="105">
        <f t="shared" si="46"/>
        <v>29617000</v>
      </c>
      <c r="K72" s="106">
        <f t="shared" si="46"/>
        <v>29107310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40587000</v>
      </c>
      <c r="Q72" s="106">
        <f>$I72      +$K72      +$M72      +$O72</f>
        <v>29107310</v>
      </c>
      <c r="R72" s="61">
        <f>IF(($H72      =0),0,((($J72      -$H72      )/$H72      )*100))</f>
        <v>169.98176845943482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46.872618085229242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33.615094121723061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wzwzafIZE/UOMegWoOLnme91jVzMYnTXEavWTxIQYSb0VWUiw6bBxCMontdIf+4zDyoOp+DaarCZGYY2rbkZ2g==" saltValue="ddItoPDLWKGAws52WJuvE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1750000</v>
      </c>
      <c r="C10" s="92">
        <v>0</v>
      </c>
      <c r="D10" s="92"/>
      <c r="E10" s="92">
        <f t="shared" ref="E10:E16" si="0">$B10      +$C10      +$D10</f>
        <v>1750000</v>
      </c>
      <c r="F10" s="93">
        <v>1750000</v>
      </c>
      <c r="G10" s="94">
        <v>1750000</v>
      </c>
      <c r="H10" s="93">
        <v>146000</v>
      </c>
      <c r="I10" s="94">
        <v>120401</v>
      </c>
      <c r="J10" s="93">
        <v>873000</v>
      </c>
      <c r="K10" s="94">
        <v>897710</v>
      </c>
      <c r="L10" s="93"/>
      <c r="M10" s="94"/>
      <c r="N10" s="93"/>
      <c r="O10" s="94"/>
      <c r="P10" s="93">
        <f t="shared" ref="P10:P16" si="1">$H10      +$J10      +$L10      +$N10</f>
        <v>1019000</v>
      </c>
      <c r="Q10" s="94">
        <f t="shared" ref="Q10:Q16" si="2">$I10      +$K10      +$M10      +$O10</f>
        <v>1018111</v>
      </c>
      <c r="R10" s="48">
        <f t="shared" ref="R10:R16" si="3">IF(($H10      =0),0,((($J10      -$H10      )/$H10      )*100))</f>
        <v>497.945205479452</v>
      </c>
      <c r="S10" s="49">
        <f t="shared" ref="S10:S16" si="4">IF(($I10      =0),0,((($K10      -$I10      )/$I10      )*100))</f>
        <v>645.60011960033557</v>
      </c>
      <c r="T10" s="48">
        <f t="shared" ref="T10:T15" si="5">IF(($E10      =0),0,(($P10      /$E10      )*100))</f>
        <v>58.228571428571428</v>
      </c>
      <c r="U10" s="50">
        <f t="shared" ref="U10:U15" si="6">IF(($E10      =0),0,(($Q10      /$E10      )*100))</f>
        <v>58.177771428571425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1750000</v>
      </c>
      <c r="C16" s="95">
        <f>SUM(C9:C15)</f>
        <v>0</v>
      </c>
      <c r="D16" s="95"/>
      <c r="E16" s="95">
        <f t="shared" si="0"/>
        <v>1750000</v>
      </c>
      <c r="F16" s="96">
        <f t="shared" ref="F16:O16" si="7">SUM(F9:F15)</f>
        <v>1750000</v>
      </c>
      <c r="G16" s="97">
        <f t="shared" si="7"/>
        <v>1750000</v>
      </c>
      <c r="H16" s="96">
        <f t="shared" si="7"/>
        <v>146000</v>
      </c>
      <c r="I16" s="97">
        <f t="shared" si="7"/>
        <v>120401</v>
      </c>
      <c r="J16" s="96">
        <f t="shared" si="7"/>
        <v>873000</v>
      </c>
      <c r="K16" s="97">
        <f t="shared" si="7"/>
        <v>897710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1019000</v>
      </c>
      <c r="Q16" s="97">
        <f t="shared" si="2"/>
        <v>1018111</v>
      </c>
      <c r="R16" s="52">
        <f t="shared" si="3"/>
        <v>497.945205479452</v>
      </c>
      <c r="S16" s="53">
        <f t="shared" si="4"/>
        <v>645.60011960033557</v>
      </c>
      <c r="T16" s="52">
        <f>IF((SUM($E9:$E13)+$E15)=0,0,(P16/(SUM($E9:$E13)+$E15)*100))</f>
        <v>58.228571428571428</v>
      </c>
      <c r="U16" s="54">
        <f>IF((SUM($E9:$E13)+$E15)=0,0,(Q16/(SUM($E9:$E13)+$E15)*100))</f>
        <v>58.177771428571425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1100000</v>
      </c>
      <c r="C32" s="92">
        <v>0</v>
      </c>
      <c r="D32" s="92"/>
      <c r="E32" s="92">
        <f>$B32      +$C32      +$D32</f>
        <v>1100000</v>
      </c>
      <c r="F32" s="93">
        <v>1100000</v>
      </c>
      <c r="G32" s="94">
        <v>770000</v>
      </c>
      <c r="H32" s="93"/>
      <c r="I32" s="94"/>
      <c r="J32" s="93">
        <v>712000</v>
      </c>
      <c r="K32" s="94">
        <v>467990</v>
      </c>
      <c r="L32" s="93"/>
      <c r="M32" s="94"/>
      <c r="N32" s="93"/>
      <c r="O32" s="94"/>
      <c r="P32" s="93">
        <f>$H32      +$J32      +$L32      +$N32</f>
        <v>712000</v>
      </c>
      <c r="Q32" s="94">
        <f>$I32      +$K32      +$M32      +$O32</f>
        <v>467990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64.72727272727272</v>
      </c>
      <c r="U32" s="50">
        <f>IF(($E32      =0),0,(($Q32      /$E32      )*100))</f>
        <v>42.544545454545457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1100000</v>
      </c>
      <c r="C33" s="95">
        <f>C32</f>
        <v>0</v>
      </c>
      <c r="D33" s="95"/>
      <c r="E33" s="95">
        <f>$B33      +$C33      +$D33</f>
        <v>1100000</v>
      </c>
      <c r="F33" s="96">
        <f t="shared" ref="F33:O33" si="17">F32</f>
        <v>1100000</v>
      </c>
      <c r="G33" s="97">
        <f t="shared" si="17"/>
        <v>770000</v>
      </c>
      <c r="H33" s="96">
        <f t="shared" si="17"/>
        <v>0</v>
      </c>
      <c r="I33" s="97">
        <f t="shared" si="17"/>
        <v>0</v>
      </c>
      <c r="J33" s="96">
        <f t="shared" si="17"/>
        <v>712000</v>
      </c>
      <c r="K33" s="97">
        <f t="shared" si="17"/>
        <v>467990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712000</v>
      </c>
      <c r="Q33" s="97">
        <f>$I33      +$K33      +$M33      +$O33</f>
        <v>467990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64.72727272727272</v>
      </c>
      <c r="U33" s="54">
        <f>IF($E33   =0,0,($Q33   /$E33   )*100)</f>
        <v>42.544545454545457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40400000</v>
      </c>
      <c r="C35" s="92">
        <v>0</v>
      </c>
      <c r="D35" s="92"/>
      <c r="E35" s="92">
        <f t="shared" ref="E35:E40" si="18">$B35      +$C35      +$D35</f>
        <v>40400000</v>
      </c>
      <c r="F35" s="93">
        <v>40400000</v>
      </c>
      <c r="G35" s="94">
        <v>30000000</v>
      </c>
      <c r="H35" s="93">
        <v>10981000</v>
      </c>
      <c r="I35" s="94">
        <v>8126523</v>
      </c>
      <c r="J35" s="93">
        <v>18265000</v>
      </c>
      <c r="K35" s="94">
        <v>20528190</v>
      </c>
      <c r="L35" s="93"/>
      <c r="M35" s="94"/>
      <c r="N35" s="93"/>
      <c r="O35" s="94"/>
      <c r="P35" s="93">
        <f t="shared" ref="P35:P40" si="19">$H35      +$J35      +$L35      +$N35</f>
        <v>29246000</v>
      </c>
      <c r="Q35" s="94">
        <f t="shared" ref="Q35:Q40" si="20">$I35      +$K35      +$M35      +$O35</f>
        <v>28654713</v>
      </c>
      <c r="R35" s="48">
        <f t="shared" ref="R35:R40" si="21">IF(($H35      =0),0,((($J35      -$H35      )/$H35      )*100))</f>
        <v>66.332756579546498</v>
      </c>
      <c r="S35" s="49">
        <f t="shared" ref="S35:S40" si="22">IF(($I35      =0),0,((($K35      -$I35      )/$I35      )*100))</f>
        <v>152.6072958877985</v>
      </c>
      <c r="T35" s="48">
        <f t="shared" ref="T35:T39" si="23">IF(($E35      =0),0,(($P35      /$E35      )*100))</f>
        <v>72.39108910891089</v>
      </c>
      <c r="U35" s="50">
        <f t="shared" ref="U35:U39" si="24">IF(($E35      =0),0,(($Q35      /$E35      )*100))</f>
        <v>70.927507425742576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4000000</v>
      </c>
      <c r="C38" s="92">
        <v>0</v>
      </c>
      <c r="D38" s="92"/>
      <c r="E38" s="92">
        <f t="shared" si="18"/>
        <v>4000000</v>
      </c>
      <c r="F38" s="93">
        <v>4000000</v>
      </c>
      <c r="G38" s="94">
        <v>3000000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44400000</v>
      </c>
      <c r="C40" s="95">
        <f>SUM(C35:C39)</f>
        <v>0</v>
      </c>
      <c r="D40" s="95"/>
      <c r="E40" s="95">
        <f t="shared" si="18"/>
        <v>44400000</v>
      </c>
      <c r="F40" s="96">
        <f t="shared" ref="F40:O40" si="25">SUM(F35:F39)</f>
        <v>44400000</v>
      </c>
      <c r="G40" s="97">
        <f t="shared" si="25"/>
        <v>33000000</v>
      </c>
      <c r="H40" s="96">
        <f t="shared" si="25"/>
        <v>10981000</v>
      </c>
      <c r="I40" s="97">
        <f t="shared" si="25"/>
        <v>8126523</v>
      </c>
      <c r="J40" s="96">
        <f t="shared" si="25"/>
        <v>18265000</v>
      </c>
      <c r="K40" s="97">
        <f t="shared" si="25"/>
        <v>20528190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29246000</v>
      </c>
      <c r="Q40" s="97">
        <f t="shared" si="20"/>
        <v>28654713</v>
      </c>
      <c r="R40" s="52">
        <f t="shared" si="21"/>
        <v>66.332756579546498</v>
      </c>
      <c r="S40" s="53">
        <f t="shared" si="22"/>
        <v>152.6072958877985</v>
      </c>
      <c r="T40" s="52">
        <f>IF((+$E35+$E38) =0,0,(P40   /(+$E35+$E38) )*100)</f>
        <v>65.869369369369366</v>
      </c>
      <c r="U40" s="54">
        <f>IF((+$E35+$E38) =0,0,(Q40   /(+$E35+$E38) )*100)</f>
        <v>64.537641891891894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19000000</v>
      </c>
      <c r="C51" s="92">
        <v>0</v>
      </c>
      <c r="D51" s="92"/>
      <c r="E51" s="92">
        <f t="shared" si="26"/>
        <v>19000000</v>
      </c>
      <c r="F51" s="93">
        <v>19000000</v>
      </c>
      <c r="G51" s="94">
        <v>11000000</v>
      </c>
      <c r="H51" s="93"/>
      <c r="I51" s="94">
        <v>953747</v>
      </c>
      <c r="J51" s="93">
        <v>9641000</v>
      </c>
      <c r="K51" s="94">
        <v>6282287</v>
      </c>
      <c r="L51" s="93"/>
      <c r="M51" s="94"/>
      <c r="N51" s="93"/>
      <c r="O51" s="94"/>
      <c r="P51" s="93">
        <f t="shared" si="27"/>
        <v>9641000</v>
      </c>
      <c r="Q51" s="94">
        <f t="shared" si="28"/>
        <v>7236034</v>
      </c>
      <c r="R51" s="48">
        <f t="shared" si="29"/>
        <v>0</v>
      </c>
      <c r="S51" s="49">
        <f t="shared" si="30"/>
        <v>558.6953353457468</v>
      </c>
      <c r="T51" s="48">
        <f t="shared" si="31"/>
        <v>50.742105263157896</v>
      </c>
      <c r="U51" s="50">
        <f t="shared" si="32"/>
        <v>38.084389473684212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19000000</v>
      </c>
      <c r="C53" s="95">
        <f>SUM(C42:C52)</f>
        <v>0</v>
      </c>
      <c r="D53" s="95"/>
      <c r="E53" s="95">
        <f t="shared" si="26"/>
        <v>19000000</v>
      </c>
      <c r="F53" s="96">
        <f t="shared" ref="F53:O53" si="33">SUM(F42:F52)</f>
        <v>19000000</v>
      </c>
      <c r="G53" s="97">
        <f t="shared" si="33"/>
        <v>11000000</v>
      </c>
      <c r="H53" s="96">
        <f t="shared" si="33"/>
        <v>0</v>
      </c>
      <c r="I53" s="97">
        <f t="shared" si="33"/>
        <v>953747</v>
      </c>
      <c r="J53" s="96">
        <f t="shared" si="33"/>
        <v>9641000</v>
      </c>
      <c r="K53" s="97">
        <f t="shared" si="33"/>
        <v>6282287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9641000</v>
      </c>
      <c r="Q53" s="97">
        <f t="shared" si="28"/>
        <v>7236034</v>
      </c>
      <c r="R53" s="52">
        <f t="shared" si="29"/>
        <v>0</v>
      </c>
      <c r="S53" s="53">
        <f t="shared" si="30"/>
        <v>558.6953353457468</v>
      </c>
      <c r="T53" s="52">
        <f>IF((+$E43+$E45+$E47+$E48+$E51) =0,0,(P53   /(+$E43+$E45+$E47+$E48+$E51) )*100)</f>
        <v>50.742105263157896</v>
      </c>
      <c r="U53" s="54">
        <f>IF((+$E43+$E45+$E47+$E48+$E51) =0,0,(Q53   /(+$E43+$E45+$E47+$E48+$E51) )*100)</f>
        <v>38.084389473684212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66250000</v>
      </c>
      <c r="C67" s="104">
        <f>SUM(C9:C15,C18:C23,C26:C29,C32,C35:C39,C42:C52,C55:C58,C61:C65)</f>
        <v>0</v>
      </c>
      <c r="D67" s="104"/>
      <c r="E67" s="104">
        <f t="shared" si="35"/>
        <v>66250000</v>
      </c>
      <c r="F67" s="105">
        <f t="shared" ref="F67:O67" si="43">SUM(F9:F15,F18:F23,F26:F29,F32,F35:F39,F42:F52,F55:F58,F61:F65)</f>
        <v>66250000</v>
      </c>
      <c r="G67" s="106">
        <f t="shared" si="43"/>
        <v>46520000</v>
      </c>
      <c r="H67" s="105">
        <f t="shared" si="43"/>
        <v>11127000</v>
      </c>
      <c r="I67" s="106">
        <f t="shared" si="43"/>
        <v>9200671</v>
      </c>
      <c r="J67" s="105">
        <f t="shared" si="43"/>
        <v>29491000</v>
      </c>
      <c r="K67" s="106">
        <f t="shared" si="43"/>
        <v>28176177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40618000</v>
      </c>
      <c r="Q67" s="106">
        <f t="shared" si="37"/>
        <v>37376848</v>
      </c>
      <c r="R67" s="61">
        <f t="shared" si="38"/>
        <v>165.03999281028129</v>
      </c>
      <c r="S67" s="62">
        <f t="shared" si="39"/>
        <v>206.24045789703817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61.310188679245279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56.417883773584911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27716000</v>
      </c>
      <c r="C69" s="92">
        <v>0</v>
      </c>
      <c r="D69" s="92"/>
      <c r="E69" s="92">
        <f>$B69      +$C69      +$D69</f>
        <v>27716000</v>
      </c>
      <c r="F69" s="93">
        <v>27716000</v>
      </c>
      <c r="G69" s="94">
        <v>13430000</v>
      </c>
      <c r="H69" s="93">
        <v>2826000</v>
      </c>
      <c r="I69" s="94">
        <v>2543327</v>
      </c>
      <c r="J69" s="93">
        <v>3372000</v>
      </c>
      <c r="K69" s="94">
        <v>3544619</v>
      </c>
      <c r="L69" s="93"/>
      <c r="M69" s="94"/>
      <c r="N69" s="93"/>
      <c r="O69" s="94"/>
      <c r="P69" s="93">
        <f>$H69      +$J69      +$L69      +$N69</f>
        <v>6198000</v>
      </c>
      <c r="Q69" s="94">
        <f>$I69      +$K69      +$M69      +$O69</f>
        <v>6087946</v>
      </c>
      <c r="R69" s="48">
        <f>IF(($H69      =0),0,((($J69      -$H69      )/$H69      )*100))</f>
        <v>19.320594479830149</v>
      </c>
      <c r="S69" s="49">
        <f>IF(($I69      =0),0,((($K69      -$I69      )/$I69      )*100))</f>
        <v>39.36937719766275</v>
      </c>
      <c r="T69" s="48">
        <f>IF(($E69      =0),0,(($P69      /$E69      )*100))</f>
        <v>22.362534276230335</v>
      </c>
      <c r="U69" s="50">
        <f>IF(($E69      =0),0,(($Q69      /$E69      )*100))</f>
        <v>21.965456775869534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27716000</v>
      </c>
      <c r="C70" s="101">
        <f>C69</f>
        <v>0</v>
      </c>
      <c r="D70" s="101"/>
      <c r="E70" s="101">
        <f>$B70      +$C70      +$D70</f>
        <v>27716000</v>
      </c>
      <c r="F70" s="102">
        <f t="shared" ref="F70:O70" si="44">F69</f>
        <v>27716000</v>
      </c>
      <c r="G70" s="103">
        <f t="shared" si="44"/>
        <v>13430000</v>
      </c>
      <c r="H70" s="102">
        <f t="shared" si="44"/>
        <v>2826000</v>
      </c>
      <c r="I70" s="103">
        <f t="shared" si="44"/>
        <v>2543327</v>
      </c>
      <c r="J70" s="102">
        <f t="shared" si="44"/>
        <v>3372000</v>
      </c>
      <c r="K70" s="103">
        <f t="shared" si="44"/>
        <v>3544619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6198000</v>
      </c>
      <c r="Q70" s="103">
        <f>$I70      +$K70      +$M70      +$O70</f>
        <v>6087946</v>
      </c>
      <c r="R70" s="57">
        <f>IF(($H70      =0),0,((($J70      -$H70      )/$H70      )*100))</f>
        <v>19.320594479830149</v>
      </c>
      <c r="S70" s="58">
        <f>IF(($I70      =0),0,((($K70      -$I70      )/$I70      )*100))</f>
        <v>39.36937719766275</v>
      </c>
      <c r="T70" s="57">
        <f>IF($E70   =0,0,($P70   /$E70   )*100)</f>
        <v>22.362534276230335</v>
      </c>
      <c r="U70" s="59">
        <f>IF($E70   =0,0,($Q70   /$E70 )*100)</f>
        <v>21.965456775869534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27716000</v>
      </c>
      <c r="C71" s="104">
        <f>C69</f>
        <v>0</v>
      </c>
      <c r="D71" s="104"/>
      <c r="E71" s="104">
        <f>$B71      +$C71      +$D71</f>
        <v>27716000</v>
      </c>
      <c r="F71" s="105">
        <f t="shared" ref="F71:O71" si="45">F69</f>
        <v>27716000</v>
      </c>
      <c r="G71" s="106">
        <f t="shared" si="45"/>
        <v>13430000</v>
      </c>
      <c r="H71" s="105">
        <f t="shared" si="45"/>
        <v>2826000</v>
      </c>
      <c r="I71" s="106">
        <f t="shared" si="45"/>
        <v>2543327</v>
      </c>
      <c r="J71" s="105">
        <f t="shared" si="45"/>
        <v>3372000</v>
      </c>
      <c r="K71" s="106">
        <f t="shared" si="45"/>
        <v>3544619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6198000</v>
      </c>
      <c r="Q71" s="106">
        <f>$I71      +$K71      +$M71      +$O71</f>
        <v>6087946</v>
      </c>
      <c r="R71" s="61">
        <f>IF(($H71      =0),0,((($J71      -$H71      )/$H71      )*100))</f>
        <v>19.320594479830149</v>
      </c>
      <c r="S71" s="62">
        <f>IF(($I71      =0),0,((($K71      -$I71      )/$I71      )*100))</f>
        <v>39.36937719766275</v>
      </c>
      <c r="T71" s="61">
        <f>IF($E71   =0,0,($P71   /$E71   )*100)</f>
        <v>22.362534276230335</v>
      </c>
      <c r="U71" s="65">
        <f>IF($E71   =0,0,($Q71   /$E71   )*100)</f>
        <v>21.965456775869534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93966000</v>
      </c>
      <c r="C72" s="104">
        <f>SUM(C9:C15,C18:C23,C26:C29,C32,C35:C39,C42:C52,C55:C58,C61:C65,C69)</f>
        <v>0</v>
      </c>
      <c r="D72" s="104"/>
      <c r="E72" s="104">
        <f>$B72      +$C72      +$D72</f>
        <v>93966000</v>
      </c>
      <c r="F72" s="105">
        <f t="shared" ref="F72:O72" si="46">SUM(F9:F15,F18:F23,F26:F29,F32,F35:F39,F42:F52,F55:F58,F61:F65,F69)</f>
        <v>93966000</v>
      </c>
      <c r="G72" s="106">
        <f t="shared" si="46"/>
        <v>59950000</v>
      </c>
      <c r="H72" s="105">
        <f t="shared" si="46"/>
        <v>13953000</v>
      </c>
      <c r="I72" s="106">
        <f t="shared" si="46"/>
        <v>11743998</v>
      </c>
      <c r="J72" s="105">
        <f t="shared" si="46"/>
        <v>32863000</v>
      </c>
      <c r="K72" s="106">
        <f t="shared" si="46"/>
        <v>31720796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46816000</v>
      </c>
      <c r="Q72" s="106">
        <f>$I72      +$K72      +$M72      +$O72</f>
        <v>43464794</v>
      </c>
      <c r="R72" s="61">
        <f>IF(($H72      =0),0,((($J72      -$H72      )/$H72      )*100))</f>
        <v>135.52641009101984</v>
      </c>
      <c r="S72" s="62">
        <f>IF(($I72      =0),0,((($K72      -$I72      )/$I72      )*100))</f>
        <v>170.10219177489643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49.822276142434497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46.255873401017389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DsSUpGFt+3xbGy3MK4Yuc+M2t7rYYIPteA3nUnTdhPn64xZJ2IyewMFTOMoYm5Qf35vHrPoCIurhmJLh3HO8rA==" saltValue="KDgn74No+ElEtIxPoUPlD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194000</v>
      </c>
      <c r="I10" s="94"/>
      <c r="J10" s="93">
        <v>334000</v>
      </c>
      <c r="K10" s="94"/>
      <c r="L10" s="93"/>
      <c r="M10" s="94"/>
      <c r="N10" s="93"/>
      <c r="O10" s="94"/>
      <c r="P10" s="93">
        <f t="shared" ref="P10:P16" si="1">$H10      +$J10      +$L10      +$N10</f>
        <v>528000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72.164948453608247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34.064516129032256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15000000</v>
      </c>
      <c r="C13" s="92">
        <v>0</v>
      </c>
      <c r="D13" s="92"/>
      <c r="E13" s="92">
        <f t="shared" si="0"/>
        <v>15000000</v>
      </c>
      <c r="F13" s="93">
        <v>15000000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100000</v>
      </c>
      <c r="C14" s="92">
        <v>0</v>
      </c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142974000</v>
      </c>
      <c r="C15" s="92">
        <v>0</v>
      </c>
      <c r="D15" s="92"/>
      <c r="E15" s="92">
        <f t="shared" si="0"/>
        <v>142974000</v>
      </c>
      <c r="F15" s="93">
        <v>142974000</v>
      </c>
      <c r="G15" s="94">
        <v>102625000</v>
      </c>
      <c r="H15" s="93">
        <v>13738000</v>
      </c>
      <c r="I15" s="94"/>
      <c r="J15" s="93">
        <v>20186000</v>
      </c>
      <c r="K15" s="94"/>
      <c r="L15" s="93"/>
      <c r="M15" s="94"/>
      <c r="N15" s="93"/>
      <c r="O15" s="94"/>
      <c r="P15" s="93">
        <f t="shared" si="1"/>
        <v>33924000</v>
      </c>
      <c r="Q15" s="94">
        <f t="shared" si="2"/>
        <v>0</v>
      </c>
      <c r="R15" s="48">
        <f t="shared" si="3"/>
        <v>46.935507351870726</v>
      </c>
      <c r="S15" s="49">
        <f t="shared" si="4"/>
        <v>0</v>
      </c>
      <c r="T15" s="48">
        <f t="shared" si="5"/>
        <v>23.727390994166772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159624000</v>
      </c>
      <c r="C16" s="95">
        <f>SUM(C9:C15)</f>
        <v>0</v>
      </c>
      <c r="D16" s="95"/>
      <c r="E16" s="95">
        <f t="shared" si="0"/>
        <v>159624000</v>
      </c>
      <c r="F16" s="96">
        <f t="shared" ref="F16:O16" si="7">SUM(F9:F15)</f>
        <v>159624000</v>
      </c>
      <c r="G16" s="97">
        <f t="shared" si="7"/>
        <v>104175000</v>
      </c>
      <c r="H16" s="96">
        <f t="shared" si="7"/>
        <v>13932000</v>
      </c>
      <c r="I16" s="97">
        <f t="shared" si="7"/>
        <v>0</v>
      </c>
      <c r="J16" s="96">
        <f t="shared" si="7"/>
        <v>20520000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34452000</v>
      </c>
      <c r="Q16" s="97">
        <f t="shared" si="2"/>
        <v>0</v>
      </c>
      <c r="R16" s="52">
        <f t="shared" si="3"/>
        <v>47.286821705426355</v>
      </c>
      <c r="S16" s="53">
        <f t="shared" si="4"/>
        <v>0</v>
      </c>
      <c r="T16" s="52">
        <f>IF((SUM($E9:$E13)+$E15)=0,0,(P16/(SUM($E9:$E13)+$E15)*100))</f>
        <v>21.596750332238411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7702000</v>
      </c>
      <c r="C32" s="92">
        <v>0</v>
      </c>
      <c r="D32" s="92"/>
      <c r="E32" s="92">
        <f>$B32      +$C32      +$D32</f>
        <v>7702000</v>
      </c>
      <c r="F32" s="93">
        <v>7702000</v>
      </c>
      <c r="G32" s="94">
        <v>5391000</v>
      </c>
      <c r="H32" s="93">
        <v>1926000</v>
      </c>
      <c r="I32" s="94"/>
      <c r="J32" s="93">
        <v>1738000</v>
      </c>
      <c r="K32" s="94"/>
      <c r="L32" s="93"/>
      <c r="M32" s="94"/>
      <c r="N32" s="93"/>
      <c r="O32" s="94"/>
      <c r="P32" s="93">
        <f>$H32      +$J32      +$L32      +$N32</f>
        <v>3664000</v>
      </c>
      <c r="Q32" s="94">
        <f>$I32      +$K32      +$M32      +$O32</f>
        <v>0</v>
      </c>
      <c r="R32" s="48">
        <f>IF(($H32      =0),0,((($J32      -$H32      )/$H32      )*100))</f>
        <v>-9.7611630321910692</v>
      </c>
      <c r="S32" s="49">
        <f>IF(($I32      =0),0,((($K32      -$I32      )/$I32      )*100))</f>
        <v>0</v>
      </c>
      <c r="T32" s="48">
        <f>IF(($E32      =0),0,(($P32      /$E32      )*100))</f>
        <v>47.572059205401196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7702000</v>
      </c>
      <c r="C33" s="95">
        <f>C32</f>
        <v>0</v>
      </c>
      <c r="D33" s="95"/>
      <c r="E33" s="95">
        <f>$B33      +$C33      +$D33</f>
        <v>7702000</v>
      </c>
      <c r="F33" s="96">
        <f t="shared" ref="F33:O33" si="17">F32</f>
        <v>7702000</v>
      </c>
      <c r="G33" s="97">
        <f t="shared" si="17"/>
        <v>5391000</v>
      </c>
      <c r="H33" s="96">
        <f t="shared" si="17"/>
        <v>1926000</v>
      </c>
      <c r="I33" s="97">
        <f t="shared" si="17"/>
        <v>0</v>
      </c>
      <c r="J33" s="96">
        <f t="shared" si="17"/>
        <v>1738000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3664000</v>
      </c>
      <c r="Q33" s="97">
        <f>$I33      +$K33      +$M33      +$O33</f>
        <v>0</v>
      </c>
      <c r="R33" s="52">
        <f>IF(($H33      =0),0,((($J33      -$H33      )/$H33      )*100))</f>
        <v>-9.7611630321910692</v>
      </c>
      <c r="S33" s="53">
        <f>IF(($I33      =0),0,((($K33      -$I33      )/$I33      )*100))</f>
        <v>0</v>
      </c>
      <c r="T33" s="52">
        <f>IF($E33   =0,0,($P33   /$E33   )*100)</f>
        <v>47.572059205401196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18513000</v>
      </c>
      <c r="C35" s="92">
        <v>0</v>
      </c>
      <c r="D35" s="92"/>
      <c r="E35" s="92">
        <f t="shared" ref="E35:E40" si="18">$B35      +$C35      +$D35</f>
        <v>18513000</v>
      </c>
      <c r="F35" s="93">
        <v>18513000</v>
      </c>
      <c r="G35" s="94">
        <v>12513000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25633000</v>
      </c>
      <c r="C36" s="92">
        <v>0</v>
      </c>
      <c r="D36" s="92"/>
      <c r="E36" s="92">
        <f t="shared" si="18"/>
        <v>25633000</v>
      </c>
      <c r="F36" s="93">
        <v>25633000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44146000</v>
      </c>
      <c r="C40" s="95">
        <f>SUM(C35:C39)</f>
        <v>0</v>
      </c>
      <c r="D40" s="95"/>
      <c r="E40" s="95">
        <f t="shared" si="18"/>
        <v>44146000</v>
      </c>
      <c r="F40" s="96">
        <f t="shared" ref="F40:O40" si="25">SUM(F35:F39)</f>
        <v>44146000</v>
      </c>
      <c r="G40" s="97">
        <f t="shared" si="25"/>
        <v>12513000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45000000</v>
      </c>
      <c r="C51" s="92">
        <v>0</v>
      </c>
      <c r="D51" s="92"/>
      <c r="E51" s="92">
        <f t="shared" si="26"/>
        <v>45000000</v>
      </c>
      <c r="F51" s="93">
        <v>45000000</v>
      </c>
      <c r="G51" s="94">
        <v>30000000</v>
      </c>
      <c r="H51" s="93">
        <v>9261000</v>
      </c>
      <c r="I51" s="94"/>
      <c r="J51" s="93">
        <v>10585000</v>
      </c>
      <c r="K51" s="94"/>
      <c r="L51" s="93"/>
      <c r="M51" s="94"/>
      <c r="N51" s="93"/>
      <c r="O51" s="94"/>
      <c r="P51" s="93">
        <f t="shared" si="27"/>
        <v>19846000</v>
      </c>
      <c r="Q51" s="94">
        <f t="shared" si="28"/>
        <v>0</v>
      </c>
      <c r="R51" s="48">
        <f t="shared" si="29"/>
        <v>14.296512255695928</v>
      </c>
      <c r="S51" s="49">
        <f t="shared" si="30"/>
        <v>0</v>
      </c>
      <c r="T51" s="48">
        <f t="shared" si="31"/>
        <v>44.102222222222224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45000000</v>
      </c>
      <c r="C53" s="95">
        <f>SUM(C42:C52)</f>
        <v>0</v>
      </c>
      <c r="D53" s="95"/>
      <c r="E53" s="95">
        <f t="shared" si="26"/>
        <v>45000000</v>
      </c>
      <c r="F53" s="96">
        <f t="shared" ref="F53:O53" si="33">SUM(F42:F52)</f>
        <v>45000000</v>
      </c>
      <c r="G53" s="97">
        <f t="shared" si="33"/>
        <v>30000000</v>
      </c>
      <c r="H53" s="96">
        <f t="shared" si="33"/>
        <v>9261000</v>
      </c>
      <c r="I53" s="97">
        <f t="shared" si="33"/>
        <v>0</v>
      </c>
      <c r="J53" s="96">
        <f t="shared" si="33"/>
        <v>10585000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19846000</v>
      </c>
      <c r="Q53" s="97">
        <f t="shared" si="28"/>
        <v>0</v>
      </c>
      <c r="R53" s="52">
        <f t="shared" si="29"/>
        <v>14.296512255695928</v>
      </c>
      <c r="S53" s="53">
        <f t="shared" si="30"/>
        <v>0</v>
      </c>
      <c r="T53" s="52">
        <f>IF((+$E43+$E45+$E47+$E48+$E51) =0,0,(P53   /(+$E43+$E45+$E47+$E48+$E51) )*100)</f>
        <v>44.102222222222224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256472000</v>
      </c>
      <c r="C67" s="104">
        <f>SUM(C9:C15,C18:C23,C26:C29,C32,C35:C39,C42:C52,C55:C58,C61:C65)</f>
        <v>0</v>
      </c>
      <c r="D67" s="104"/>
      <c r="E67" s="104">
        <f t="shared" si="35"/>
        <v>256472000</v>
      </c>
      <c r="F67" s="105">
        <f t="shared" ref="F67:O67" si="43">SUM(F9:F15,F18:F23,F26:F29,F32,F35:F39,F42:F52,F55:F58,F61:F65)</f>
        <v>256472000</v>
      </c>
      <c r="G67" s="106">
        <f t="shared" si="43"/>
        <v>152079000</v>
      </c>
      <c r="H67" s="105">
        <f t="shared" si="43"/>
        <v>25119000</v>
      </c>
      <c r="I67" s="106">
        <f t="shared" si="43"/>
        <v>0</v>
      </c>
      <c r="J67" s="105">
        <f t="shared" si="43"/>
        <v>32843000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57962000</v>
      </c>
      <c r="Q67" s="106">
        <f t="shared" si="37"/>
        <v>0</v>
      </c>
      <c r="R67" s="61">
        <f t="shared" si="38"/>
        <v>30.749631752856406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25.120157407287021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256472000</v>
      </c>
      <c r="C72" s="104">
        <f>SUM(C9:C15,C18:C23,C26:C29,C32,C35:C39,C42:C52,C55:C58,C61:C65,C69)</f>
        <v>0</v>
      </c>
      <c r="D72" s="104"/>
      <c r="E72" s="104">
        <f>$B72      +$C72      +$D72</f>
        <v>256472000</v>
      </c>
      <c r="F72" s="105">
        <f t="shared" ref="F72:O72" si="46">SUM(F9:F15,F18:F23,F26:F29,F32,F35:F39,F42:F52,F55:F58,F61:F65,F69)</f>
        <v>256472000</v>
      </c>
      <c r="G72" s="106">
        <f t="shared" si="46"/>
        <v>152079000</v>
      </c>
      <c r="H72" s="105">
        <f t="shared" si="46"/>
        <v>25119000</v>
      </c>
      <c r="I72" s="106">
        <f t="shared" si="46"/>
        <v>0</v>
      </c>
      <c r="J72" s="105">
        <f t="shared" si="46"/>
        <v>32843000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57962000</v>
      </c>
      <c r="Q72" s="106">
        <f>$I72      +$K72      +$M72      +$O72</f>
        <v>0</v>
      </c>
      <c r="R72" s="61">
        <f>IF(($H72      =0),0,((($J72      -$H72      )/$H72      )*100))</f>
        <v>30.749631752856406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25.120157407287021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meQtawJGG2Ifqey2odnmdfy2ouXhlJr4SLqeOhXLxJdcQBS+eIKNu49fWIhtDlnhSLyfyr7bENw5nZEH6pi1YA==" saltValue="dNLJxFAyH77fBSJMRtK0D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2550000</v>
      </c>
      <c r="C10" s="92">
        <v>0</v>
      </c>
      <c r="D10" s="92"/>
      <c r="E10" s="92">
        <f t="shared" ref="E10:E16" si="0">$B10      +$C10      +$D10</f>
        <v>2550000</v>
      </c>
      <c r="F10" s="93">
        <v>2550000</v>
      </c>
      <c r="G10" s="94">
        <v>2550000</v>
      </c>
      <c r="H10" s="93">
        <v>278000</v>
      </c>
      <c r="I10" s="94"/>
      <c r="J10" s="93">
        <v>229000</v>
      </c>
      <c r="K10" s="94"/>
      <c r="L10" s="93"/>
      <c r="M10" s="94"/>
      <c r="N10" s="93"/>
      <c r="O10" s="94"/>
      <c r="P10" s="93">
        <f t="shared" ref="P10:P16" si="1">$H10      +$J10      +$L10      +$N10</f>
        <v>507000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-17.625899280575538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19.882352941176471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2550000</v>
      </c>
      <c r="C16" s="95">
        <f>SUM(C9:C15)</f>
        <v>0</v>
      </c>
      <c r="D16" s="95"/>
      <c r="E16" s="95">
        <f t="shared" si="0"/>
        <v>2550000</v>
      </c>
      <c r="F16" s="96">
        <f t="shared" ref="F16:O16" si="7">SUM(F9:F15)</f>
        <v>2550000</v>
      </c>
      <c r="G16" s="97">
        <f t="shared" si="7"/>
        <v>2550000</v>
      </c>
      <c r="H16" s="96">
        <f t="shared" si="7"/>
        <v>278000</v>
      </c>
      <c r="I16" s="97">
        <f t="shared" si="7"/>
        <v>0</v>
      </c>
      <c r="J16" s="96">
        <f t="shared" si="7"/>
        <v>229000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507000</v>
      </c>
      <c r="Q16" s="97">
        <f t="shared" si="2"/>
        <v>0</v>
      </c>
      <c r="R16" s="52">
        <f t="shared" si="3"/>
        <v>-17.625899280575538</v>
      </c>
      <c r="S16" s="53">
        <f t="shared" si="4"/>
        <v>0</v>
      </c>
      <c r="T16" s="52">
        <f>IF((SUM($E9:$E13)+$E15)=0,0,(P16/(SUM($E9:$E13)+$E15)*100))</f>
        <v>19.882352941176471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0</v>
      </c>
      <c r="C32" s="92">
        <v>0</v>
      </c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11219000</v>
      </c>
      <c r="C35" s="92">
        <v>0</v>
      </c>
      <c r="D35" s="92"/>
      <c r="E35" s="92">
        <f t="shared" ref="E35:E40" si="18">$B35      +$C35      +$D35</f>
        <v>11219000</v>
      </c>
      <c r="F35" s="93">
        <v>11219000</v>
      </c>
      <c r="G35" s="94">
        <v>6519000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2037000</v>
      </c>
      <c r="C36" s="92">
        <v>0</v>
      </c>
      <c r="D36" s="92"/>
      <c r="E36" s="92">
        <f t="shared" si="18"/>
        <v>2037000</v>
      </c>
      <c r="F36" s="93">
        <v>2037000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13256000</v>
      </c>
      <c r="C40" s="95">
        <f>SUM(C35:C39)</f>
        <v>0</v>
      </c>
      <c r="D40" s="95"/>
      <c r="E40" s="95">
        <f t="shared" si="18"/>
        <v>13256000</v>
      </c>
      <c r="F40" s="96">
        <f t="shared" ref="F40:O40" si="25">SUM(F35:F39)</f>
        <v>13256000</v>
      </c>
      <c r="G40" s="97">
        <f t="shared" si="25"/>
        <v>6519000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40000000</v>
      </c>
      <c r="C51" s="92">
        <v>0</v>
      </c>
      <c r="D51" s="92"/>
      <c r="E51" s="92">
        <f t="shared" si="26"/>
        <v>40000000</v>
      </c>
      <c r="F51" s="93">
        <v>40000000</v>
      </c>
      <c r="G51" s="94">
        <v>29159000</v>
      </c>
      <c r="H51" s="93">
        <v>15921000</v>
      </c>
      <c r="I51" s="94"/>
      <c r="J51" s="93">
        <v>4477000</v>
      </c>
      <c r="K51" s="94">
        <v>126108</v>
      </c>
      <c r="L51" s="93"/>
      <c r="M51" s="94"/>
      <c r="N51" s="93"/>
      <c r="O51" s="94"/>
      <c r="P51" s="93">
        <f t="shared" si="27"/>
        <v>20398000</v>
      </c>
      <c r="Q51" s="94">
        <f t="shared" si="28"/>
        <v>126108</v>
      </c>
      <c r="R51" s="48">
        <f t="shared" si="29"/>
        <v>-71.879907041015016</v>
      </c>
      <c r="S51" s="49">
        <f t="shared" si="30"/>
        <v>0</v>
      </c>
      <c r="T51" s="48">
        <f t="shared" si="31"/>
        <v>50.995000000000005</v>
      </c>
      <c r="U51" s="50">
        <f t="shared" si="32"/>
        <v>0.31526999999999999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40000000</v>
      </c>
      <c r="C53" s="95">
        <f>SUM(C42:C52)</f>
        <v>0</v>
      </c>
      <c r="D53" s="95"/>
      <c r="E53" s="95">
        <f t="shared" si="26"/>
        <v>40000000</v>
      </c>
      <c r="F53" s="96">
        <f t="shared" ref="F53:O53" si="33">SUM(F42:F52)</f>
        <v>40000000</v>
      </c>
      <c r="G53" s="97">
        <f t="shared" si="33"/>
        <v>29159000</v>
      </c>
      <c r="H53" s="96">
        <f t="shared" si="33"/>
        <v>15921000</v>
      </c>
      <c r="I53" s="97">
        <f t="shared" si="33"/>
        <v>0</v>
      </c>
      <c r="J53" s="96">
        <f t="shared" si="33"/>
        <v>4477000</v>
      </c>
      <c r="K53" s="97">
        <f t="shared" si="33"/>
        <v>126108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20398000</v>
      </c>
      <c r="Q53" s="97">
        <f t="shared" si="28"/>
        <v>126108</v>
      </c>
      <c r="R53" s="52">
        <f t="shared" si="29"/>
        <v>-71.879907041015016</v>
      </c>
      <c r="S53" s="53">
        <f t="shared" si="30"/>
        <v>0</v>
      </c>
      <c r="T53" s="52">
        <f>IF((+$E43+$E45+$E47+$E48+$E51) =0,0,(P53   /(+$E43+$E45+$E47+$E48+$E51) )*100)</f>
        <v>50.995000000000005</v>
      </c>
      <c r="U53" s="54">
        <f>IF((+$E43+$E45+$E47+$E48+$E51) =0,0,(Q53   /(+$E43+$E45+$E47+$E48+$E51) )*100)</f>
        <v>0.31526999999999999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55806000</v>
      </c>
      <c r="C67" s="104">
        <f>SUM(C9:C15,C18:C23,C26:C29,C32,C35:C39,C42:C52,C55:C58,C61:C65)</f>
        <v>0</v>
      </c>
      <c r="D67" s="104"/>
      <c r="E67" s="104">
        <f t="shared" si="35"/>
        <v>55806000</v>
      </c>
      <c r="F67" s="105">
        <f t="shared" ref="F67:O67" si="43">SUM(F9:F15,F18:F23,F26:F29,F32,F35:F39,F42:F52,F55:F58,F61:F65)</f>
        <v>55806000</v>
      </c>
      <c r="G67" s="106">
        <f t="shared" si="43"/>
        <v>38228000</v>
      </c>
      <c r="H67" s="105">
        <f t="shared" si="43"/>
        <v>16199000</v>
      </c>
      <c r="I67" s="106">
        <f t="shared" si="43"/>
        <v>0</v>
      </c>
      <c r="J67" s="105">
        <f t="shared" si="43"/>
        <v>4706000</v>
      </c>
      <c r="K67" s="106">
        <f t="shared" si="43"/>
        <v>126108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20905000</v>
      </c>
      <c r="Q67" s="106">
        <f t="shared" si="37"/>
        <v>126108</v>
      </c>
      <c r="R67" s="61">
        <f t="shared" si="38"/>
        <v>-70.948824001481569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38.879279882460153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0.23453662891257046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70035000</v>
      </c>
      <c r="C69" s="92">
        <v>0</v>
      </c>
      <c r="D69" s="92"/>
      <c r="E69" s="92">
        <f>$B69      +$C69      +$D69</f>
        <v>70035000</v>
      </c>
      <c r="F69" s="93">
        <v>70035000</v>
      </c>
      <c r="G69" s="94">
        <v>32224000</v>
      </c>
      <c r="H69" s="93">
        <v>7668000</v>
      </c>
      <c r="I69" s="94">
        <v>488012</v>
      </c>
      <c r="J69" s="93">
        <v>20778000</v>
      </c>
      <c r="K69" s="94">
        <v>4707568</v>
      </c>
      <c r="L69" s="93"/>
      <c r="M69" s="94"/>
      <c r="N69" s="93"/>
      <c r="O69" s="94"/>
      <c r="P69" s="93">
        <f>$H69      +$J69      +$L69      +$N69</f>
        <v>28446000</v>
      </c>
      <c r="Q69" s="94">
        <f>$I69      +$K69      +$M69      +$O69</f>
        <v>5195580</v>
      </c>
      <c r="R69" s="48">
        <f>IF(($H69      =0),0,((($J69      -$H69      )/$H69      )*100))</f>
        <v>170.97026604068856</v>
      </c>
      <c r="S69" s="49">
        <f>IF(($I69      =0),0,((($K69      -$I69      )/$I69      )*100))</f>
        <v>864.64185306918682</v>
      </c>
      <c r="T69" s="48">
        <f>IF(($E69      =0),0,(($P69      /$E69      )*100))</f>
        <v>40.616834439922897</v>
      </c>
      <c r="U69" s="50">
        <f>IF(($E69      =0),0,(($Q69      /$E69      )*100))</f>
        <v>7.4185478689226816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70035000</v>
      </c>
      <c r="C70" s="101">
        <f>C69</f>
        <v>0</v>
      </c>
      <c r="D70" s="101"/>
      <c r="E70" s="101">
        <f>$B70      +$C70      +$D70</f>
        <v>70035000</v>
      </c>
      <c r="F70" s="102">
        <f t="shared" ref="F70:O70" si="44">F69</f>
        <v>70035000</v>
      </c>
      <c r="G70" s="103">
        <f t="shared" si="44"/>
        <v>32224000</v>
      </c>
      <c r="H70" s="102">
        <f t="shared" si="44"/>
        <v>7668000</v>
      </c>
      <c r="I70" s="103">
        <f t="shared" si="44"/>
        <v>488012</v>
      </c>
      <c r="J70" s="102">
        <f t="shared" si="44"/>
        <v>20778000</v>
      </c>
      <c r="K70" s="103">
        <f t="shared" si="44"/>
        <v>4707568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28446000</v>
      </c>
      <c r="Q70" s="103">
        <f>$I70      +$K70      +$M70      +$O70</f>
        <v>5195580</v>
      </c>
      <c r="R70" s="57">
        <f>IF(($H70      =0),0,((($J70      -$H70      )/$H70      )*100))</f>
        <v>170.97026604068856</v>
      </c>
      <c r="S70" s="58">
        <f>IF(($I70      =0),0,((($K70      -$I70      )/$I70      )*100))</f>
        <v>864.64185306918682</v>
      </c>
      <c r="T70" s="57">
        <f>IF($E70   =0,0,($P70   /$E70   )*100)</f>
        <v>40.616834439922897</v>
      </c>
      <c r="U70" s="59">
        <f>IF($E70   =0,0,($Q70   /$E70 )*100)</f>
        <v>7.4185478689226816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70035000</v>
      </c>
      <c r="C71" s="104">
        <f>C69</f>
        <v>0</v>
      </c>
      <c r="D71" s="104"/>
      <c r="E71" s="104">
        <f>$B71      +$C71      +$D71</f>
        <v>70035000</v>
      </c>
      <c r="F71" s="105">
        <f t="shared" ref="F71:O71" si="45">F69</f>
        <v>70035000</v>
      </c>
      <c r="G71" s="106">
        <f t="shared" si="45"/>
        <v>32224000</v>
      </c>
      <c r="H71" s="105">
        <f t="shared" si="45"/>
        <v>7668000</v>
      </c>
      <c r="I71" s="106">
        <f t="shared" si="45"/>
        <v>488012</v>
      </c>
      <c r="J71" s="105">
        <f t="shared" si="45"/>
        <v>20778000</v>
      </c>
      <c r="K71" s="106">
        <f t="shared" si="45"/>
        <v>4707568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28446000</v>
      </c>
      <c r="Q71" s="106">
        <f>$I71      +$K71      +$M71      +$O71</f>
        <v>5195580</v>
      </c>
      <c r="R71" s="61">
        <f>IF(($H71      =0),0,((($J71      -$H71      )/$H71      )*100))</f>
        <v>170.97026604068856</v>
      </c>
      <c r="S71" s="62">
        <f>IF(($I71      =0),0,((($K71      -$I71      )/$I71      )*100))</f>
        <v>864.64185306918682</v>
      </c>
      <c r="T71" s="61">
        <f>IF($E71   =0,0,($P71   /$E71   )*100)</f>
        <v>40.616834439922897</v>
      </c>
      <c r="U71" s="65">
        <f>IF($E71   =0,0,($Q71   /$E71   )*100)</f>
        <v>7.4185478689226816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125841000</v>
      </c>
      <c r="C72" s="104">
        <f>SUM(C9:C15,C18:C23,C26:C29,C32,C35:C39,C42:C52,C55:C58,C61:C65,C69)</f>
        <v>0</v>
      </c>
      <c r="D72" s="104"/>
      <c r="E72" s="104">
        <f>$B72      +$C72      +$D72</f>
        <v>125841000</v>
      </c>
      <c r="F72" s="105">
        <f t="shared" ref="F72:O72" si="46">SUM(F9:F15,F18:F23,F26:F29,F32,F35:F39,F42:F52,F55:F58,F61:F65,F69)</f>
        <v>125841000</v>
      </c>
      <c r="G72" s="106">
        <f t="shared" si="46"/>
        <v>70452000</v>
      </c>
      <c r="H72" s="105">
        <f t="shared" si="46"/>
        <v>23867000</v>
      </c>
      <c r="I72" s="106">
        <f t="shared" si="46"/>
        <v>488012</v>
      </c>
      <c r="J72" s="105">
        <f t="shared" si="46"/>
        <v>25484000</v>
      </c>
      <c r="K72" s="106">
        <f t="shared" si="46"/>
        <v>4833676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49351000</v>
      </c>
      <c r="Q72" s="106">
        <f>$I72      +$K72      +$M72      +$O72</f>
        <v>5321688</v>
      </c>
      <c r="R72" s="61">
        <f>IF(($H72      =0),0,((($J72      -$H72      )/$H72      )*100))</f>
        <v>6.7750450412703733</v>
      </c>
      <c r="S72" s="62">
        <f>IF(($I72      =0),0,((($K72      -$I72      )/$I72      )*100))</f>
        <v>890.48302090932202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39.862201544376596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4.2984782397983912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122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123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124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125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126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127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128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129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130</v>
      </c>
    </row>
    <row r="116" spans="1:23" x14ac:dyDescent="0.2">
      <c r="A116" s="29" t="s">
        <v>131</v>
      </c>
    </row>
    <row r="117" spans="1:23" x14ac:dyDescent="0.2">
      <c r="A117" s="29" t="s">
        <v>132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133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135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0s+y7sHst2L2EQpxYpmTX0fp2MVBseXoaWTwJs4xu2E1NBL9iHpQSzWCikrFF4jhWhpJxb3JeVMJP45sxBNXqw==" saltValue="yKfE7qIFnjC9l//tmO7Hy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4E3AA2-90AF-4EC1-BA08-B19CD1129F95}"/>
</file>

<file path=customXml/itemProps2.xml><?xml version="1.0" encoding="utf-8"?>
<ds:datastoreItem xmlns:ds="http://schemas.openxmlformats.org/officeDocument/2006/customXml" ds:itemID="{0D6BC752-08AF-4EAF-99E2-9D09B793C3AF}"/>
</file>

<file path=customXml/itemProps3.xml><?xml version="1.0" encoding="utf-8"?>
<ds:datastoreItem xmlns:ds="http://schemas.openxmlformats.org/officeDocument/2006/customXml" ds:itemID="{D47F2538-7E77-408F-AE9C-C63679825F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Summary</vt:lpstr>
      <vt:lpstr>DC42</vt:lpstr>
      <vt:lpstr>DC48</vt:lpstr>
      <vt:lpstr>EKU</vt:lpstr>
      <vt:lpstr>GT421</vt:lpstr>
      <vt:lpstr>GT422</vt:lpstr>
      <vt:lpstr>GT423</vt:lpstr>
      <vt:lpstr>GT481</vt:lpstr>
      <vt:lpstr>GT484</vt:lpstr>
      <vt:lpstr>GT485</vt:lpstr>
      <vt:lpstr>JHB</vt:lpstr>
      <vt:lpstr>TSH</vt:lpstr>
      <vt:lpstr>'DC42'!Print_Area</vt:lpstr>
      <vt:lpstr>'DC48'!Print_Area</vt:lpstr>
      <vt:lpstr>EKU!Print_Area</vt:lpstr>
      <vt:lpstr>'GT421'!Print_Area</vt:lpstr>
      <vt:lpstr>'GT422'!Print_Area</vt:lpstr>
      <vt:lpstr>'GT423'!Print_Area</vt:lpstr>
      <vt:lpstr>'GT481'!Print_Area</vt:lpstr>
      <vt:lpstr>'GT484'!Print_Area</vt:lpstr>
      <vt:lpstr>'GT485'!Print_Area</vt:lpstr>
      <vt:lpstr>JHB!Print_Area</vt:lpstr>
      <vt:lpstr>Summary!Print_Area</vt:lpstr>
      <vt:lpstr>TSH!Print_Area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Kgothatso Matlala</dc:creator>
  <cp:lastModifiedBy>Kgothatso Matlala</cp:lastModifiedBy>
  <dcterms:created xsi:type="dcterms:W3CDTF">2022-01-31T14:58:36Z</dcterms:created>
  <dcterms:modified xsi:type="dcterms:W3CDTF">2022-01-31T15:00:58Z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