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AlgorithmName="SHA-512" workbookHashValue="kzBYfSJwmoPo02ERbJJ7X6aobXkzlqD7PzaeGiigL9Bty6xF0snntf/tC+YwVU/Yrq5HdkpDI9VSrS9pIVyFcg==" workbookSaltValue="YMdkt8I45QF5IVP9LcCKpw==" workbookSpinCount="100000" lockStructure="1"/>
  <bookViews>
    <workbookView xWindow="480" yWindow="60" windowWidth="13275" windowHeight="7170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'DC30'!$A$1:$X$127</definedName>
    <definedName name="_xlnm.Print_Area" localSheetId="2">'DC31'!$A$1:$X$127</definedName>
    <definedName name="_xlnm.Print_Area" localSheetId="3">'DC32'!$A$1:$X$127</definedName>
    <definedName name="_xlnm.Print_Area" localSheetId="4">'MP301'!$A$1:$X$127</definedName>
    <definedName name="_xlnm.Print_Area" localSheetId="5">'MP302'!$A$1:$X$127</definedName>
    <definedName name="_xlnm.Print_Area" localSheetId="6">'MP303'!$A$1:$X$127</definedName>
    <definedName name="_xlnm.Print_Area" localSheetId="7">'MP304'!$A$1:$X$127</definedName>
    <definedName name="_xlnm.Print_Area" localSheetId="8">'MP305'!$A$1:$X$127</definedName>
    <definedName name="_xlnm.Print_Area" localSheetId="9">'MP306'!$A$1:$X$127</definedName>
    <definedName name="_xlnm.Print_Area" localSheetId="10">'MP307'!$A$1:$X$127</definedName>
    <definedName name="_xlnm.Print_Area" localSheetId="11">'MP311'!$A$1:$X$127</definedName>
    <definedName name="_xlnm.Print_Area" localSheetId="12">'MP312'!$A$1:$X$127</definedName>
    <definedName name="_xlnm.Print_Area" localSheetId="13">'MP313'!$A$1:$X$127</definedName>
    <definedName name="_xlnm.Print_Area" localSheetId="14">'MP314'!$A$1:$X$127</definedName>
    <definedName name="_xlnm.Print_Area" localSheetId="15">'MP315'!$A$1:$X$127</definedName>
    <definedName name="_xlnm.Print_Area" localSheetId="16">'MP316'!$A$1:$X$127</definedName>
    <definedName name="_xlnm.Print_Area" localSheetId="17">'MP321'!$A$1:$X$127</definedName>
    <definedName name="_xlnm.Print_Area" localSheetId="18">'MP324'!$A$1:$X$127</definedName>
    <definedName name="_xlnm.Print_Area" localSheetId="19">'MP325'!$A$1:$X$127</definedName>
    <definedName name="_xlnm.Print_Area" localSheetId="20">'MP326'!$A$1:$X$127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T109" i="3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T102" i="4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S113" i="6"/>
  <c r="Q113" i="6"/>
  <c r="P113" i="6"/>
  <c r="O113" i="6"/>
  <c r="N113" i="6"/>
  <c r="M113" i="6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S108" i="7"/>
  <c r="R108" i="7"/>
  <c r="E108" i="7"/>
  <c r="U108" i="7" s="1"/>
  <c r="S107" i="7"/>
  <c r="R107" i="7"/>
  <c r="E107" i="7"/>
  <c r="S106" i="7"/>
  <c r="R106" i="7"/>
  <c r="E106" i="7"/>
  <c r="T106" i="7" s="1"/>
  <c r="S105" i="7"/>
  <c r="R105" i="7"/>
  <c r="E105" i="7"/>
  <c r="S104" i="7"/>
  <c r="R104" i="7"/>
  <c r="E104" i="7"/>
  <c r="T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D113" i="8"/>
  <c r="C113" i="8"/>
  <c r="B113" i="8"/>
  <c r="Q112" i="8"/>
  <c r="P112" i="8"/>
  <c r="O112" i="8"/>
  <c r="N112" i="8"/>
  <c r="U111" i="8"/>
  <c r="T111" i="8"/>
  <c r="S111" i="8"/>
  <c r="R111" i="8"/>
  <c r="T110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S103" i="8"/>
  <c r="R103" i="8"/>
  <c r="E103" i="8"/>
  <c r="S102" i="8"/>
  <c r="R102" i="8"/>
  <c r="E102" i="8"/>
  <c r="S101" i="8"/>
  <c r="R101" i="8"/>
  <c r="E101" i="8"/>
  <c r="T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T109" i="9"/>
  <c r="S109" i="9"/>
  <c r="R109" i="9"/>
  <c r="E109" i="9"/>
  <c r="U109" i="9" s="1"/>
  <c r="S108" i="9"/>
  <c r="R108" i="9"/>
  <c r="E108" i="9"/>
  <c r="U108" i="9" s="1"/>
  <c r="T107" i="9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S96" i="9"/>
  <c r="R96" i="9"/>
  <c r="E96" i="9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T110" i="11"/>
  <c r="S110" i="11"/>
  <c r="R110" i="11"/>
  <c r="E110" i="11"/>
  <c r="U110" i="11" s="1"/>
  <c r="T109" i="11"/>
  <c r="S109" i="11"/>
  <c r="R109" i="11"/>
  <c r="E109" i="11"/>
  <c r="U109" i="11" s="1"/>
  <c r="U108" i="11"/>
  <c r="S108" i="11"/>
  <c r="R108" i="11"/>
  <c r="E108" i="11"/>
  <c r="T108" i="11" s="1"/>
  <c r="T107" i="11"/>
  <c r="S107" i="11"/>
  <c r="R107" i="11"/>
  <c r="E107" i="11"/>
  <c r="U107" i="11" s="1"/>
  <c r="T106" i="1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T96" i="11" s="1"/>
  <c r="W95" i="11"/>
  <c r="W112" i="11" s="1"/>
  <c r="V95" i="11"/>
  <c r="V112" i="11" s="1"/>
  <c r="M95" i="1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D113" i="12"/>
  <c r="C113" i="12"/>
  <c r="B113" i="12"/>
  <c r="Q112" i="12"/>
  <c r="P112" i="12"/>
  <c r="O112" i="12"/>
  <c r="N112" i="12"/>
  <c r="U111" i="12"/>
  <c r="T111" i="12"/>
  <c r="S111" i="12"/>
  <c r="R111" i="12"/>
  <c r="T110" i="12"/>
  <c r="S110" i="12"/>
  <c r="R110" i="12"/>
  <c r="E110" i="12"/>
  <c r="U110" i="12" s="1"/>
  <c r="U109" i="12"/>
  <c r="S109" i="12"/>
  <c r="R109" i="12"/>
  <c r="E109" i="12"/>
  <c r="T109" i="12" s="1"/>
  <c r="T108" i="12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T103" i="12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R113" i="13"/>
  <c r="Q113" i="13"/>
  <c r="P113" i="13"/>
  <c r="O113" i="13"/>
  <c r="N113" i="13"/>
  <c r="M113" i="13"/>
  <c r="S113" i="13" s="1"/>
  <c r="L113" i="13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T96" i="13"/>
  <c r="S96" i="13"/>
  <c r="R96" i="13"/>
  <c r="E96" i="13"/>
  <c r="U96" i="13" s="1"/>
  <c r="W95" i="13"/>
  <c r="W112" i="13" s="1"/>
  <c r="V95" i="13"/>
  <c r="V112" i="13" s="1"/>
  <c r="M95" i="13"/>
  <c r="S95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E95" i="13"/>
  <c r="U95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T97" i="14"/>
  <c r="S97" i="14"/>
  <c r="R97" i="14"/>
  <c r="E97" i="14"/>
  <c r="U97" i="14" s="1"/>
  <c r="S96" i="14"/>
  <c r="R96" i="14"/>
  <c r="E96" i="14"/>
  <c r="W95" i="14"/>
  <c r="W112" i="14" s="1"/>
  <c r="V95" i="14"/>
  <c r="V112" i="14" s="1"/>
  <c r="M95" i="14"/>
  <c r="S95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T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T109" i="15" s="1"/>
  <c r="T108" i="15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T101" i="15" s="1"/>
  <c r="S100" i="15"/>
  <c r="R100" i="15"/>
  <c r="E100" i="15"/>
  <c r="S99" i="15"/>
  <c r="R99" i="15"/>
  <c r="E99" i="15"/>
  <c r="T99" i="15" s="1"/>
  <c r="S98" i="15"/>
  <c r="R98" i="15"/>
  <c r="E98" i="15"/>
  <c r="U98" i="15" s="1"/>
  <c r="S97" i="15"/>
  <c r="R97" i="15"/>
  <c r="E97" i="15"/>
  <c r="T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U110" i="16"/>
  <c r="S110" i="16"/>
  <c r="R110" i="16"/>
  <c r="E110" i="16"/>
  <c r="T110" i="16" s="1"/>
  <c r="T109" i="16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T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T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T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R113" i="17"/>
  <c r="Q113" i="17"/>
  <c r="P113" i="17"/>
  <c r="O113" i="17"/>
  <c r="N113" i="17"/>
  <c r="M113" i="17"/>
  <c r="S113" i="17" s="1"/>
  <c r="L113" i="17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T109" i="17"/>
  <c r="S109" i="17"/>
  <c r="R109" i="17"/>
  <c r="E109" i="17"/>
  <c r="U109" i="17" s="1"/>
  <c r="T108" i="17"/>
  <c r="S108" i="17"/>
  <c r="R108" i="17"/>
  <c r="E108" i="17"/>
  <c r="U108" i="17" s="1"/>
  <c r="U107" i="17"/>
  <c r="S107" i="17"/>
  <c r="R107" i="17"/>
  <c r="E107" i="17"/>
  <c r="T107" i="17" s="1"/>
  <c r="T106" i="17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T110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E95" i="20"/>
  <c r="U95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1"/>
  <c r="V113" i="1"/>
  <c r="S113" i="1"/>
  <c r="Q113" i="1"/>
  <c r="P113" i="1"/>
  <c r="O113" i="1"/>
  <c r="N113" i="1"/>
  <c r="M113" i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79" i="12" s="1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79" i="14" s="1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79" i="15" s="1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79" i="18" s="1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E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E79" i="1"/>
  <c r="D79" i="1"/>
  <c r="C79" i="1"/>
  <c r="B79" i="1"/>
  <c r="A76" i="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T91" i="21" s="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P88" i="21"/>
  <c r="E88" i="21"/>
  <c r="U88" i="21" s="1"/>
  <c r="S87" i="21"/>
  <c r="R87" i="21"/>
  <c r="Q87" i="21"/>
  <c r="P87" i="21"/>
  <c r="E87" i="21"/>
  <c r="T87" i="21" s="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I72" i="21"/>
  <c r="Q72" i="21" s="1"/>
  <c r="H72" i="21"/>
  <c r="R72" i="21" s="1"/>
  <c r="G72" i="21"/>
  <c r="F72" i="21"/>
  <c r="C72" i="21"/>
  <c r="B72" i="21"/>
  <c r="W71" i="21"/>
  <c r="V71" i="21"/>
  <c r="O71" i="21"/>
  <c r="N71" i="21"/>
  <c r="M71" i="21"/>
  <c r="L71" i="21"/>
  <c r="K71" i="21"/>
  <c r="S71" i="21" s="1"/>
  <c r="J71" i="21"/>
  <c r="I71" i="21"/>
  <c r="H71" i="2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R70" i="21" s="1"/>
  <c r="I70" i="21"/>
  <c r="S70" i="21" s="1"/>
  <c r="H70" i="2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R67" i="21" s="1"/>
  <c r="G67" i="21"/>
  <c r="F67" i="21"/>
  <c r="C67" i="21"/>
  <c r="B67" i="21"/>
  <c r="W66" i="21"/>
  <c r="V66" i="21"/>
  <c r="S66" i="21"/>
  <c r="O66" i="21"/>
  <c r="N66" i="21"/>
  <c r="M66" i="21"/>
  <c r="L66" i="21"/>
  <c r="K66" i="21"/>
  <c r="J66" i="2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T64" i="2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S62" i="21"/>
  <c r="R62" i="21"/>
  <c r="Q62" i="21"/>
  <c r="P62" i="21"/>
  <c r="E62" i="21"/>
  <c r="U62" i="21" s="1"/>
  <c r="U61" i="2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H59" i="21"/>
  <c r="R59" i="21" s="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U56" i="21"/>
  <c r="T56" i="21"/>
  <c r="S56" i="21"/>
  <c r="R56" i="21"/>
  <c r="Q56" i="21"/>
  <c r="P56" i="21"/>
  <c r="E56" i="2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J53" i="21"/>
  <c r="R53" i="21" s="1"/>
  <c r="I53" i="21"/>
  <c r="H53" i="2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T51" i="21" s="1"/>
  <c r="E51" i="2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U48" i="2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T44" i="21" s="1"/>
  <c r="S43" i="21"/>
  <c r="R43" i="21"/>
  <c r="Q43" i="21"/>
  <c r="P43" i="21"/>
  <c r="E43" i="2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S40" i="21" s="1"/>
  <c r="J40" i="21"/>
  <c r="R40" i="21" s="1"/>
  <c r="I40" i="21"/>
  <c r="H40" i="21"/>
  <c r="G40" i="21"/>
  <c r="F40" i="21"/>
  <c r="C40" i="21"/>
  <c r="B40" i="21"/>
  <c r="U39" i="21"/>
  <c r="S39" i="21"/>
  <c r="R39" i="21"/>
  <c r="Q39" i="21"/>
  <c r="P39" i="21"/>
  <c r="E39" i="21"/>
  <c r="T39" i="21" s="1"/>
  <c r="S38" i="21"/>
  <c r="R38" i="21"/>
  <c r="Q38" i="21"/>
  <c r="U38" i="21" s="1"/>
  <c r="P38" i="21"/>
  <c r="T38" i="21" s="1"/>
  <c r="E38" i="21"/>
  <c r="S37" i="21"/>
  <c r="R37" i="21"/>
  <c r="Q37" i="21"/>
  <c r="P37" i="21"/>
  <c r="E37" i="21"/>
  <c r="U37" i="21" s="1"/>
  <c r="S36" i="21"/>
  <c r="R36" i="21"/>
  <c r="Q36" i="21"/>
  <c r="P36" i="21"/>
  <c r="E36" i="21"/>
  <c r="U36" i="21" s="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H33" i="21"/>
  <c r="G33" i="21"/>
  <c r="F33" i="21"/>
  <c r="C33" i="21"/>
  <c r="E33" i="21" s="1"/>
  <c r="B33" i="21"/>
  <c r="S32" i="21"/>
  <c r="R32" i="21"/>
  <c r="Q32" i="21"/>
  <c r="P32" i="21"/>
  <c r="E32" i="21"/>
  <c r="U32" i="21" s="1"/>
  <c r="W30" i="21"/>
  <c r="V30" i="21"/>
  <c r="O30" i="21"/>
  <c r="N30" i="21"/>
  <c r="M30" i="21"/>
  <c r="L30" i="21"/>
  <c r="K30" i="21"/>
  <c r="J30" i="21"/>
  <c r="I30" i="21"/>
  <c r="H30" i="21"/>
  <c r="P30" i="21" s="1"/>
  <c r="G30" i="21"/>
  <c r="F30" i="21"/>
  <c r="C30" i="21"/>
  <c r="B30" i="21"/>
  <c r="E30" i="21" s="1"/>
  <c r="U29" i="21"/>
  <c r="S29" i="21"/>
  <c r="R29" i="21"/>
  <c r="Q29" i="21"/>
  <c r="P29" i="21"/>
  <c r="E29" i="21"/>
  <c r="T29" i="21" s="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J24" i="21"/>
  <c r="I24" i="21"/>
  <c r="S24" i="21" s="1"/>
  <c r="H24" i="21"/>
  <c r="P24" i="21" s="1"/>
  <c r="G24" i="21"/>
  <c r="F24" i="21"/>
  <c r="E24" i="21"/>
  <c r="C24" i="21"/>
  <c r="B24" i="21"/>
  <c r="U23" i="21"/>
  <c r="T23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U20" i="21"/>
  <c r="S20" i="21"/>
  <c r="R20" i="21"/>
  <c r="Q20" i="21"/>
  <c r="P20" i="21"/>
  <c r="E20" i="21"/>
  <c r="T20" i="21" s="1"/>
  <c r="T19" i="21"/>
  <c r="S19" i="21"/>
  <c r="R19" i="21"/>
  <c r="Q19" i="21"/>
  <c r="P19" i="21"/>
  <c r="E19" i="21"/>
  <c r="U19" i="21" s="1"/>
  <c r="S18" i="21"/>
  <c r="R18" i="21"/>
  <c r="Q18" i="21"/>
  <c r="P18" i="21"/>
  <c r="E18" i="21"/>
  <c r="U18" i="21" s="1"/>
  <c r="W16" i="21"/>
  <c r="V16" i="21"/>
  <c r="O16" i="21"/>
  <c r="N16" i="21"/>
  <c r="M16" i="21"/>
  <c r="L16" i="21"/>
  <c r="K16" i="21"/>
  <c r="S16" i="21" s="1"/>
  <c r="J16" i="21"/>
  <c r="R16" i="21" s="1"/>
  <c r="I16" i="21"/>
  <c r="H16" i="21"/>
  <c r="G16" i="21"/>
  <c r="F16" i="21"/>
  <c r="C16" i="21"/>
  <c r="B16" i="21"/>
  <c r="E16" i="21" s="1"/>
  <c r="U15" i="21"/>
  <c r="S15" i="21"/>
  <c r="R15" i="21"/>
  <c r="Q15" i="21"/>
  <c r="P15" i="21"/>
  <c r="E15" i="21"/>
  <c r="T15" i="21" s="1"/>
  <c r="S14" i="21"/>
  <c r="R14" i="21"/>
  <c r="Q14" i="21"/>
  <c r="U14" i="21" s="1"/>
  <c r="P14" i="21"/>
  <c r="T14" i="21" s="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U11" i="2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S93" i="20"/>
  <c r="R93" i="20"/>
  <c r="Q93" i="20"/>
  <c r="P93" i="20"/>
  <c r="E93" i="20"/>
  <c r="U93" i="20" s="1"/>
  <c r="S92" i="20"/>
  <c r="R92" i="20"/>
  <c r="Q92" i="20"/>
  <c r="P92" i="20"/>
  <c r="E92" i="20"/>
  <c r="U91" i="20"/>
  <c r="T91" i="20"/>
  <c r="S91" i="20"/>
  <c r="R91" i="20"/>
  <c r="Q91" i="20"/>
  <c r="P91" i="20"/>
  <c r="E91" i="20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U88" i="20"/>
  <c r="S88" i="20"/>
  <c r="R88" i="20"/>
  <c r="Q88" i="20"/>
  <c r="P88" i="20"/>
  <c r="E88" i="20"/>
  <c r="T88" i="20" s="1"/>
  <c r="U87" i="20"/>
  <c r="T87" i="20"/>
  <c r="S87" i="20"/>
  <c r="R87" i="20"/>
  <c r="Q87" i="20"/>
  <c r="P87" i="20"/>
  <c r="E87" i="20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I72" i="20"/>
  <c r="H72" i="20"/>
  <c r="P72" i="20" s="1"/>
  <c r="G72" i="20"/>
  <c r="F72" i="20"/>
  <c r="C72" i="20"/>
  <c r="B72" i="20"/>
  <c r="W71" i="20"/>
  <c r="V71" i="20"/>
  <c r="O71" i="20"/>
  <c r="N71" i="20"/>
  <c r="M71" i="20"/>
  <c r="L71" i="20"/>
  <c r="K71" i="20"/>
  <c r="J71" i="20"/>
  <c r="R71" i="20" s="1"/>
  <c r="I71" i="20"/>
  <c r="S71" i="20" s="1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I70" i="20"/>
  <c r="S70" i="20" s="1"/>
  <c r="H70" i="20"/>
  <c r="G70" i="20"/>
  <c r="F70" i="20"/>
  <c r="C70" i="20"/>
  <c r="E70" i="20" s="1"/>
  <c r="B70" i="20"/>
  <c r="S69" i="20"/>
  <c r="R69" i="20"/>
  <c r="Q69" i="20"/>
  <c r="P69" i="20"/>
  <c r="E69" i="20"/>
  <c r="W67" i="20"/>
  <c r="V67" i="20"/>
  <c r="O67" i="20"/>
  <c r="N67" i="20"/>
  <c r="M67" i="20"/>
  <c r="L67" i="20"/>
  <c r="K67" i="20"/>
  <c r="J67" i="20"/>
  <c r="I67" i="20"/>
  <c r="H67" i="20"/>
  <c r="P67" i="20" s="1"/>
  <c r="G67" i="20"/>
  <c r="F67" i="20"/>
  <c r="C67" i="20"/>
  <c r="B67" i="20"/>
  <c r="W66" i="20"/>
  <c r="V66" i="20"/>
  <c r="O66" i="20"/>
  <c r="N66" i="20"/>
  <c r="M66" i="20"/>
  <c r="L66" i="20"/>
  <c r="K66" i="20"/>
  <c r="J66" i="20"/>
  <c r="I66" i="20"/>
  <c r="S66" i="20" s="1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S57" i="20"/>
  <c r="R57" i="20"/>
  <c r="Q57" i="20"/>
  <c r="P57" i="20"/>
  <c r="E57" i="20"/>
  <c r="S56" i="20"/>
  <c r="R56" i="20"/>
  <c r="Q56" i="20"/>
  <c r="P56" i="20"/>
  <c r="E56" i="20"/>
  <c r="U56" i="20" s="1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J53" i="20"/>
  <c r="R53" i="20" s="1"/>
  <c r="I53" i="20"/>
  <c r="S53" i="20" s="1"/>
  <c r="H53" i="20"/>
  <c r="G53" i="20"/>
  <c r="F53" i="20"/>
  <c r="C53" i="20"/>
  <c r="B53" i="20"/>
  <c r="E53" i="20" s="1"/>
  <c r="U52" i="20"/>
  <c r="T52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U48" i="20"/>
  <c r="T48" i="20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U45" i="20"/>
  <c r="S45" i="20"/>
  <c r="R45" i="20"/>
  <c r="Q45" i="20"/>
  <c r="P45" i="20"/>
  <c r="E45" i="20"/>
  <c r="T45" i="20" s="1"/>
  <c r="T44" i="20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J40" i="20"/>
  <c r="I40" i="20"/>
  <c r="S40" i="20" s="1"/>
  <c r="H40" i="20"/>
  <c r="P40" i="20" s="1"/>
  <c r="G40" i="20"/>
  <c r="F40" i="20"/>
  <c r="E40" i="20"/>
  <c r="C40" i="20"/>
  <c r="B40" i="20"/>
  <c r="U39" i="20"/>
  <c r="T39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W33" i="20"/>
  <c r="V33" i="20"/>
  <c r="S33" i="20"/>
  <c r="O33" i="20"/>
  <c r="N33" i="20"/>
  <c r="M33" i="20"/>
  <c r="L33" i="20"/>
  <c r="K33" i="20"/>
  <c r="J33" i="20"/>
  <c r="I33" i="20"/>
  <c r="H33" i="20"/>
  <c r="G33" i="20"/>
  <c r="F33" i="20"/>
  <c r="C33" i="20"/>
  <c r="B33" i="20"/>
  <c r="S32" i="20"/>
  <c r="R32" i="20"/>
  <c r="Q32" i="20"/>
  <c r="P32" i="20"/>
  <c r="E32" i="20"/>
  <c r="U32" i="20" s="1"/>
  <c r="W30" i="20"/>
  <c r="V30" i="20"/>
  <c r="O30" i="20"/>
  <c r="N30" i="20"/>
  <c r="M30" i="20"/>
  <c r="L30" i="20"/>
  <c r="K30" i="20"/>
  <c r="J30" i="20"/>
  <c r="I30" i="20"/>
  <c r="S30" i="20" s="1"/>
  <c r="H30" i="20"/>
  <c r="G30" i="20"/>
  <c r="F30" i="20"/>
  <c r="C30" i="20"/>
  <c r="B30" i="20"/>
  <c r="E30" i="20" s="1"/>
  <c r="U29" i="20"/>
  <c r="T29" i="20"/>
  <c r="S29" i="20"/>
  <c r="R29" i="20"/>
  <c r="Q29" i="20"/>
  <c r="P29" i="20"/>
  <c r="E29" i="20"/>
  <c r="S28" i="20"/>
  <c r="R28" i="20"/>
  <c r="Q28" i="20"/>
  <c r="P28" i="20"/>
  <c r="E28" i="20"/>
  <c r="U28" i="20" s="1"/>
  <c r="S27" i="20"/>
  <c r="R27" i="20"/>
  <c r="Q27" i="20"/>
  <c r="P27" i="20"/>
  <c r="E27" i="20"/>
  <c r="U27" i="20" s="1"/>
  <c r="U26" i="20"/>
  <c r="S26" i="20"/>
  <c r="R26" i="20"/>
  <c r="Q26" i="20"/>
  <c r="P26" i="20"/>
  <c r="E26" i="20"/>
  <c r="T26" i="20" s="1"/>
  <c r="W24" i="20"/>
  <c r="V24" i="20"/>
  <c r="O24" i="20"/>
  <c r="N24" i="20"/>
  <c r="M24" i="20"/>
  <c r="L24" i="20"/>
  <c r="K24" i="20"/>
  <c r="J24" i="20"/>
  <c r="I24" i="20"/>
  <c r="S24" i="20" s="1"/>
  <c r="H24" i="20"/>
  <c r="R24" i="20" s="1"/>
  <c r="G24" i="20"/>
  <c r="F24" i="20"/>
  <c r="C24" i="20"/>
  <c r="E24" i="20" s="1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J16" i="20"/>
  <c r="I16" i="20"/>
  <c r="S16" i="20" s="1"/>
  <c r="H16" i="20"/>
  <c r="G16" i="20"/>
  <c r="F16" i="20"/>
  <c r="C16" i="20"/>
  <c r="B16" i="20"/>
  <c r="E16" i="20" s="1"/>
  <c r="S15" i="20"/>
  <c r="R15" i="20"/>
  <c r="Q15" i="20"/>
  <c r="P15" i="20"/>
  <c r="E15" i="20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U11" i="20"/>
  <c r="T11" i="20"/>
  <c r="S11" i="20"/>
  <c r="R11" i="20"/>
  <c r="Q11" i="20"/>
  <c r="P11" i="20"/>
  <c r="E11" i="20"/>
  <c r="S10" i="20"/>
  <c r="R10" i="20"/>
  <c r="Q10" i="20"/>
  <c r="P10" i="20"/>
  <c r="E10" i="20"/>
  <c r="U10" i="20" s="1"/>
  <c r="S9" i="20"/>
  <c r="R9" i="20"/>
  <c r="Q9" i="20"/>
  <c r="P9" i="20"/>
  <c r="E9" i="20"/>
  <c r="U93" i="19"/>
  <c r="S93" i="19"/>
  <c r="R93" i="19"/>
  <c r="Q93" i="19"/>
  <c r="P93" i="19"/>
  <c r="E93" i="19"/>
  <c r="T93" i="19" s="1"/>
  <c r="S92" i="19"/>
  <c r="R92" i="19"/>
  <c r="Q92" i="19"/>
  <c r="P92" i="19"/>
  <c r="E92" i="19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T88" i="19"/>
  <c r="S88" i="19"/>
  <c r="R88" i="19"/>
  <c r="Q88" i="19"/>
  <c r="P88" i="19"/>
  <c r="E88" i="19"/>
  <c r="U88" i="19" s="1"/>
  <c r="S87" i="19"/>
  <c r="R87" i="19"/>
  <c r="Q87" i="19"/>
  <c r="P87" i="19"/>
  <c r="E87" i="19"/>
  <c r="U87" i="19" s="1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J72" i="19"/>
  <c r="I72" i="19"/>
  <c r="H72" i="19"/>
  <c r="P72" i="19" s="1"/>
  <c r="G72" i="19"/>
  <c r="F72" i="19"/>
  <c r="C72" i="19"/>
  <c r="B72" i="19"/>
  <c r="W71" i="19"/>
  <c r="V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E70" i="19" s="1"/>
  <c r="S69" i="19"/>
  <c r="R69" i="19"/>
  <c r="Q69" i="19"/>
  <c r="P69" i="19"/>
  <c r="E69" i="19"/>
  <c r="U69" i="19" s="1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W66" i="19"/>
  <c r="V66" i="19"/>
  <c r="O66" i="19"/>
  <c r="N66" i="19"/>
  <c r="M66" i="19"/>
  <c r="L66" i="19"/>
  <c r="K66" i="19"/>
  <c r="J66" i="19"/>
  <c r="I66" i="19"/>
  <c r="S66" i="19" s="1"/>
  <c r="H66" i="19"/>
  <c r="G66" i="19"/>
  <c r="F66" i="19"/>
  <c r="C66" i="19"/>
  <c r="E66" i="19" s="1"/>
  <c r="B66" i="19"/>
  <c r="S65" i="19"/>
  <c r="R65" i="19"/>
  <c r="Q65" i="19"/>
  <c r="P65" i="19"/>
  <c r="E65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2" i="19"/>
  <c r="R62" i="19"/>
  <c r="Q62" i="19"/>
  <c r="P62" i="19"/>
  <c r="E62" i="19"/>
  <c r="T61" i="19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S55" i="19"/>
  <c r="R55" i="19"/>
  <c r="Q55" i="19"/>
  <c r="P55" i="19"/>
  <c r="E55" i="19"/>
  <c r="T55" i="19" s="1"/>
  <c r="W53" i="19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S52" i="19"/>
  <c r="R52" i="19"/>
  <c r="Q52" i="19"/>
  <c r="P52" i="19"/>
  <c r="E52" i="19"/>
  <c r="T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U48" i="19"/>
  <c r="T48" i="19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U45" i="19"/>
  <c r="S45" i="19"/>
  <c r="R45" i="19"/>
  <c r="Q45" i="19"/>
  <c r="P45" i="19"/>
  <c r="E45" i="19"/>
  <c r="T45" i="19" s="1"/>
  <c r="S44" i="19"/>
  <c r="R44" i="19"/>
  <c r="Q44" i="19"/>
  <c r="U44" i="19" s="1"/>
  <c r="P44" i="19"/>
  <c r="E44" i="19"/>
  <c r="S43" i="19"/>
  <c r="R43" i="19"/>
  <c r="Q43" i="19"/>
  <c r="P43" i="19"/>
  <c r="E43" i="19"/>
  <c r="S42" i="19"/>
  <c r="R42" i="19"/>
  <c r="Q42" i="19"/>
  <c r="P42" i="19"/>
  <c r="E42" i="19"/>
  <c r="T42" i="19" s="1"/>
  <c r="W40" i="19"/>
  <c r="V40" i="19"/>
  <c r="O40" i="19"/>
  <c r="N40" i="19"/>
  <c r="M40" i="19"/>
  <c r="L40" i="19"/>
  <c r="K40" i="19"/>
  <c r="J40" i="19"/>
  <c r="I40" i="19"/>
  <c r="S40" i="19" s="1"/>
  <c r="H40" i="19"/>
  <c r="P40" i="19" s="1"/>
  <c r="G40" i="19"/>
  <c r="F40" i="19"/>
  <c r="E40" i="19"/>
  <c r="C40" i="19"/>
  <c r="B40" i="19"/>
  <c r="T39" i="19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S36" i="19"/>
  <c r="R36" i="19"/>
  <c r="Q36" i="19"/>
  <c r="P36" i="19"/>
  <c r="E36" i="19"/>
  <c r="T36" i="19" s="1"/>
  <c r="S35" i="19"/>
  <c r="R35" i="19"/>
  <c r="Q35" i="19"/>
  <c r="P35" i="19"/>
  <c r="T35" i="19" s="1"/>
  <c r="E35" i="19"/>
  <c r="W33" i="19"/>
  <c r="V33" i="19"/>
  <c r="O33" i="19"/>
  <c r="N33" i="19"/>
  <c r="M33" i="19"/>
  <c r="L33" i="19"/>
  <c r="K33" i="19"/>
  <c r="S33" i="19" s="1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T32" i="19" s="1"/>
  <c r="W30" i="19"/>
  <c r="V30" i="19"/>
  <c r="O30" i="19"/>
  <c r="N30" i="19"/>
  <c r="M30" i="19"/>
  <c r="L30" i="19"/>
  <c r="K30" i="19"/>
  <c r="J30" i="19"/>
  <c r="I30" i="19"/>
  <c r="S30" i="19" s="1"/>
  <c r="H30" i="19"/>
  <c r="G30" i="19"/>
  <c r="F30" i="19"/>
  <c r="E30" i="19"/>
  <c r="C30" i="19"/>
  <c r="B30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S27" i="19"/>
  <c r="R27" i="19"/>
  <c r="Q27" i="19"/>
  <c r="P27" i="19"/>
  <c r="E27" i="19"/>
  <c r="T27" i="19" s="1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J24" i="19"/>
  <c r="I24" i="19"/>
  <c r="Q24" i="19" s="1"/>
  <c r="H24" i="19"/>
  <c r="R24" i="19" s="1"/>
  <c r="G24" i="19"/>
  <c r="F24" i="19"/>
  <c r="C24" i="19"/>
  <c r="E24" i="19" s="1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T22" i="19" s="1"/>
  <c r="U21" i="19"/>
  <c r="S21" i="19"/>
  <c r="R21" i="19"/>
  <c r="Q21" i="19"/>
  <c r="P21" i="19"/>
  <c r="E21" i="19"/>
  <c r="T21" i="19" s="1"/>
  <c r="S20" i="19"/>
  <c r="R20" i="19"/>
  <c r="Q20" i="19"/>
  <c r="P20" i="19"/>
  <c r="E20" i="19"/>
  <c r="T20" i="19" s="1"/>
  <c r="S19" i="19"/>
  <c r="R19" i="19"/>
  <c r="Q19" i="19"/>
  <c r="P19" i="19"/>
  <c r="E19" i="19"/>
  <c r="U19" i="19" s="1"/>
  <c r="S18" i="19"/>
  <c r="R18" i="19"/>
  <c r="Q18" i="19"/>
  <c r="P18" i="19"/>
  <c r="E18" i="19"/>
  <c r="T18" i="19" s="1"/>
  <c r="W16" i="19"/>
  <c r="V16" i="19"/>
  <c r="O16" i="19"/>
  <c r="N16" i="19"/>
  <c r="M16" i="19"/>
  <c r="L16" i="19"/>
  <c r="K16" i="19"/>
  <c r="J16" i="19"/>
  <c r="I16" i="19"/>
  <c r="S16" i="19" s="1"/>
  <c r="H16" i="19"/>
  <c r="G16" i="19"/>
  <c r="F16" i="19"/>
  <c r="C16" i="19"/>
  <c r="B16" i="19"/>
  <c r="E16" i="19" s="1"/>
  <c r="T15" i="19"/>
  <c r="S15" i="19"/>
  <c r="R15" i="19"/>
  <c r="Q15" i="19"/>
  <c r="P15" i="19"/>
  <c r="E15" i="19"/>
  <c r="U15" i="19" s="1"/>
  <c r="S14" i="19"/>
  <c r="R14" i="19"/>
  <c r="Q14" i="19"/>
  <c r="P14" i="19"/>
  <c r="E14" i="19"/>
  <c r="U14" i="19" s="1"/>
  <c r="S13" i="19"/>
  <c r="R13" i="19"/>
  <c r="Q13" i="19"/>
  <c r="P13" i="19"/>
  <c r="E13" i="19"/>
  <c r="T13" i="19" s="1"/>
  <c r="U12" i="19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P10" i="19"/>
  <c r="E10" i="19"/>
  <c r="U10" i="19" s="1"/>
  <c r="S9" i="19"/>
  <c r="R9" i="19"/>
  <c r="Q9" i="19"/>
  <c r="P9" i="19"/>
  <c r="E9" i="19"/>
  <c r="U9" i="19" s="1"/>
  <c r="S93" i="18"/>
  <c r="R93" i="18"/>
  <c r="Q93" i="18"/>
  <c r="P93" i="18"/>
  <c r="E93" i="18"/>
  <c r="U92" i="18"/>
  <c r="T92" i="18"/>
  <c r="S92" i="18"/>
  <c r="R92" i="18"/>
  <c r="Q92" i="18"/>
  <c r="P92" i="18"/>
  <c r="E92" i="18"/>
  <c r="S91" i="18"/>
  <c r="R91" i="18"/>
  <c r="Q91" i="18"/>
  <c r="P91" i="18"/>
  <c r="E91" i="18"/>
  <c r="U91" i="18" s="1"/>
  <c r="S90" i="18"/>
  <c r="R90" i="18"/>
  <c r="Q90" i="18"/>
  <c r="P90" i="18"/>
  <c r="E90" i="18"/>
  <c r="T90" i="18" s="1"/>
  <c r="U89" i="18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U87" i="18" s="1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E72" i="18" s="1"/>
  <c r="W71" i="18"/>
  <c r="V71" i="18"/>
  <c r="O71" i="18"/>
  <c r="N71" i="18"/>
  <c r="M71" i="18"/>
  <c r="L71" i="18"/>
  <c r="K71" i="18"/>
  <c r="J71" i="18"/>
  <c r="I71" i="18"/>
  <c r="H71" i="18"/>
  <c r="R71" i="18" s="1"/>
  <c r="G71" i="18"/>
  <c r="F71" i="18"/>
  <c r="C71" i="18"/>
  <c r="B71" i="18"/>
  <c r="W70" i="18"/>
  <c r="V70" i="18"/>
  <c r="O70" i="18"/>
  <c r="N70" i="18"/>
  <c r="M70" i="18"/>
  <c r="L70" i="18"/>
  <c r="K70" i="18"/>
  <c r="S70" i="18" s="1"/>
  <c r="J70" i="18"/>
  <c r="I70" i="18"/>
  <c r="H70" i="18"/>
  <c r="G70" i="18"/>
  <c r="F70" i="18"/>
  <c r="C70" i="18"/>
  <c r="B70" i="18"/>
  <c r="E70" i="18" s="1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E67" i="18"/>
  <c r="C67" i="18"/>
  <c r="B67" i="18"/>
  <c r="W66" i="18"/>
  <c r="V66" i="18"/>
  <c r="O66" i="18"/>
  <c r="N66" i="18"/>
  <c r="M66" i="18"/>
  <c r="L66" i="18"/>
  <c r="K66" i="18"/>
  <c r="J66" i="18"/>
  <c r="I66" i="18"/>
  <c r="H66" i="18"/>
  <c r="R66" i="18" s="1"/>
  <c r="G66" i="18"/>
  <c r="F66" i="18"/>
  <c r="C66" i="18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T64" i="18" s="1"/>
  <c r="S63" i="18"/>
  <c r="R63" i="18"/>
  <c r="Q63" i="18"/>
  <c r="P63" i="18"/>
  <c r="E63" i="18"/>
  <c r="S62" i="18"/>
  <c r="R62" i="18"/>
  <c r="Q62" i="18"/>
  <c r="P62" i="18"/>
  <c r="E62" i="18"/>
  <c r="U62" i="18" s="1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G59" i="18"/>
  <c r="F59" i="18"/>
  <c r="C59" i="18"/>
  <c r="B59" i="18"/>
  <c r="U58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T56" i="18" s="1"/>
  <c r="U55" i="18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J53" i="18"/>
  <c r="I53" i="18"/>
  <c r="Q53" i="18" s="1"/>
  <c r="H53" i="18"/>
  <c r="G53" i="18"/>
  <c r="F53" i="18"/>
  <c r="C53" i="18"/>
  <c r="E53" i="18" s="1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U50" i="18"/>
  <c r="S50" i="18"/>
  <c r="R50" i="18"/>
  <c r="Q50" i="18"/>
  <c r="P50" i="18"/>
  <c r="E50" i="18"/>
  <c r="T50" i="18" s="1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S46" i="18"/>
  <c r="R46" i="18"/>
  <c r="Q46" i="18"/>
  <c r="P46" i="18"/>
  <c r="E46" i="18"/>
  <c r="U45" i="18"/>
  <c r="T45" i="18"/>
  <c r="S45" i="18"/>
  <c r="R45" i="18"/>
  <c r="Q45" i="18"/>
  <c r="P45" i="18"/>
  <c r="E45" i="18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U42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J40" i="18"/>
  <c r="I40" i="18"/>
  <c r="H40" i="18"/>
  <c r="R40" i="18" s="1"/>
  <c r="G40" i="18"/>
  <c r="F40" i="18"/>
  <c r="C40" i="18"/>
  <c r="E40" i="18" s="1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U37" i="18"/>
  <c r="S37" i="18"/>
  <c r="R37" i="18"/>
  <c r="Q37" i="18"/>
  <c r="P37" i="18"/>
  <c r="E37" i="18"/>
  <c r="T37" i="18" s="1"/>
  <c r="S36" i="18"/>
  <c r="R36" i="18"/>
  <c r="Q36" i="18"/>
  <c r="P36" i="18"/>
  <c r="E36" i="18"/>
  <c r="S35" i="18"/>
  <c r="R35" i="18"/>
  <c r="Q35" i="18"/>
  <c r="P35" i="18"/>
  <c r="E35" i="18"/>
  <c r="W33" i="18"/>
  <c r="V33" i="18"/>
  <c r="O33" i="18"/>
  <c r="N33" i="18"/>
  <c r="M33" i="18"/>
  <c r="L33" i="18"/>
  <c r="K33" i="18"/>
  <c r="J33" i="18"/>
  <c r="I33" i="18"/>
  <c r="H33" i="18"/>
  <c r="P33" i="18" s="1"/>
  <c r="G33" i="18"/>
  <c r="F33" i="18"/>
  <c r="C33" i="18"/>
  <c r="B33" i="18"/>
  <c r="S32" i="18"/>
  <c r="R32" i="18"/>
  <c r="Q32" i="18"/>
  <c r="P32" i="18"/>
  <c r="E32" i="18"/>
  <c r="T32" i="18" s="1"/>
  <c r="W30" i="18"/>
  <c r="V30" i="18"/>
  <c r="O30" i="18"/>
  <c r="N30" i="18"/>
  <c r="M30" i="18"/>
  <c r="L30" i="18"/>
  <c r="K30" i="18"/>
  <c r="J30" i="18"/>
  <c r="I30" i="18"/>
  <c r="H30" i="18"/>
  <c r="R30" i="18" s="1"/>
  <c r="G30" i="18"/>
  <c r="F30" i="18"/>
  <c r="C30" i="18"/>
  <c r="B30" i="18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S27" i="18"/>
  <c r="R27" i="18"/>
  <c r="Q27" i="18"/>
  <c r="P27" i="18"/>
  <c r="E27" i="18"/>
  <c r="U26" i="18"/>
  <c r="T26" i="18"/>
  <c r="S26" i="18"/>
  <c r="R26" i="18"/>
  <c r="Q26" i="18"/>
  <c r="P26" i="18"/>
  <c r="E26" i="18"/>
  <c r="W24" i="18"/>
  <c r="V24" i="18"/>
  <c r="S24" i="18"/>
  <c r="O24" i="18"/>
  <c r="N24" i="18"/>
  <c r="M24" i="18"/>
  <c r="L24" i="18"/>
  <c r="K24" i="18"/>
  <c r="J24" i="18"/>
  <c r="I24" i="18"/>
  <c r="Q24" i="18" s="1"/>
  <c r="H24" i="18"/>
  <c r="G24" i="18"/>
  <c r="F24" i="18"/>
  <c r="C24" i="18"/>
  <c r="B24" i="18"/>
  <c r="E24" i="18" s="1"/>
  <c r="S23" i="18"/>
  <c r="R23" i="18"/>
  <c r="Q23" i="18"/>
  <c r="P23" i="18"/>
  <c r="E23" i="18"/>
  <c r="T23" i="18" s="1"/>
  <c r="U22" i="18"/>
  <c r="S22" i="18"/>
  <c r="R22" i="18"/>
  <c r="Q22" i="18"/>
  <c r="P22" i="18"/>
  <c r="E22" i="18"/>
  <c r="T22" i="18" s="1"/>
  <c r="S21" i="18"/>
  <c r="R21" i="18"/>
  <c r="Q21" i="18"/>
  <c r="P21" i="18"/>
  <c r="E21" i="18"/>
  <c r="T21" i="18" s="1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S18" i="18"/>
  <c r="R18" i="18"/>
  <c r="Q18" i="18"/>
  <c r="P18" i="18"/>
  <c r="E18" i="18"/>
  <c r="W16" i="18"/>
  <c r="V16" i="18"/>
  <c r="O16" i="18"/>
  <c r="N16" i="18"/>
  <c r="M16" i="18"/>
  <c r="L16" i="18"/>
  <c r="K16" i="18"/>
  <c r="J16" i="18"/>
  <c r="I16" i="18"/>
  <c r="Q16" i="18" s="1"/>
  <c r="H16" i="18"/>
  <c r="R16" i="18" s="1"/>
  <c r="G16" i="18"/>
  <c r="F16" i="18"/>
  <c r="C16" i="18"/>
  <c r="B16" i="18"/>
  <c r="S15" i="18"/>
  <c r="R15" i="18"/>
  <c r="Q15" i="18"/>
  <c r="P15" i="18"/>
  <c r="E15" i="18"/>
  <c r="U15" i="18" s="1"/>
  <c r="S14" i="18"/>
  <c r="R14" i="18"/>
  <c r="Q14" i="18"/>
  <c r="P14" i="18"/>
  <c r="E14" i="18"/>
  <c r="T14" i="18" s="1"/>
  <c r="U13" i="18"/>
  <c r="S13" i="18"/>
  <c r="R13" i="18"/>
  <c r="Q13" i="18"/>
  <c r="P13" i="18"/>
  <c r="E13" i="18"/>
  <c r="T13" i="18" s="1"/>
  <c r="T12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U9" i="18"/>
  <c r="S9" i="18"/>
  <c r="R9" i="18"/>
  <c r="Q9" i="18"/>
  <c r="P9" i="18"/>
  <c r="E9" i="18"/>
  <c r="T9" i="18" s="1"/>
  <c r="S93" i="17"/>
  <c r="R93" i="17"/>
  <c r="Q93" i="17"/>
  <c r="P93" i="17"/>
  <c r="E93" i="17"/>
  <c r="S92" i="17"/>
  <c r="R92" i="17"/>
  <c r="Q92" i="17"/>
  <c r="P92" i="17"/>
  <c r="E92" i="17"/>
  <c r="U92" i="17" s="1"/>
  <c r="S91" i="17"/>
  <c r="R91" i="17"/>
  <c r="Q91" i="17"/>
  <c r="P91" i="17"/>
  <c r="E91" i="17"/>
  <c r="T91" i="17" s="1"/>
  <c r="S90" i="17"/>
  <c r="R90" i="17"/>
  <c r="Q90" i="17"/>
  <c r="P90" i="17"/>
  <c r="E90" i="17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S87" i="17"/>
  <c r="R87" i="17"/>
  <c r="Q87" i="17"/>
  <c r="P87" i="17"/>
  <c r="E87" i="17"/>
  <c r="T87" i="17" s="1"/>
  <c r="U86" i="17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J72" i="17"/>
  <c r="I72" i="17"/>
  <c r="H72" i="17"/>
  <c r="R72" i="17" s="1"/>
  <c r="G72" i="17"/>
  <c r="F72" i="17"/>
  <c r="C72" i="17"/>
  <c r="E72" i="17" s="1"/>
  <c r="B72" i="17"/>
  <c r="W71" i="17"/>
  <c r="V71" i="17"/>
  <c r="S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J70" i="17"/>
  <c r="R70" i="17" s="1"/>
  <c r="I70" i="17"/>
  <c r="H70" i="17"/>
  <c r="G70" i="17"/>
  <c r="F70" i="17"/>
  <c r="C70" i="17"/>
  <c r="B70" i="17"/>
  <c r="E70" i="17" s="1"/>
  <c r="S69" i="17"/>
  <c r="R69" i="17"/>
  <c r="Q69" i="17"/>
  <c r="P69" i="17"/>
  <c r="E69" i="17"/>
  <c r="T69" i="17" s="1"/>
  <c r="W67" i="17"/>
  <c r="V67" i="17"/>
  <c r="O67" i="17"/>
  <c r="N67" i="17"/>
  <c r="M67" i="17"/>
  <c r="L67" i="17"/>
  <c r="K67" i="17"/>
  <c r="J67" i="17"/>
  <c r="I67" i="17"/>
  <c r="Q67" i="17" s="1"/>
  <c r="H67" i="17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H66" i="17"/>
  <c r="P66" i="17" s="1"/>
  <c r="G66" i="17"/>
  <c r="F66" i="17"/>
  <c r="C66" i="17"/>
  <c r="B66" i="17"/>
  <c r="S65" i="17"/>
  <c r="R65" i="17"/>
  <c r="Q65" i="17"/>
  <c r="P65" i="17"/>
  <c r="E65" i="17"/>
  <c r="T65" i="17" s="1"/>
  <c r="T64" i="17"/>
  <c r="S64" i="17"/>
  <c r="R64" i="17"/>
  <c r="Q64" i="17"/>
  <c r="P64" i="17"/>
  <c r="E64" i="17"/>
  <c r="U64" i="17" s="1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U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Q59" i="17" s="1"/>
  <c r="H59" i="17"/>
  <c r="R59" i="17" s="1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S56" i="17"/>
  <c r="R56" i="17"/>
  <c r="Q56" i="17"/>
  <c r="P56" i="17"/>
  <c r="E56" i="17"/>
  <c r="S55" i="17"/>
  <c r="R55" i="17"/>
  <c r="Q55" i="17"/>
  <c r="P55" i="17"/>
  <c r="E55" i="17"/>
  <c r="W53" i="17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E53" i="17" s="1"/>
  <c r="S52" i="17"/>
  <c r="R52" i="17"/>
  <c r="Q52" i="17"/>
  <c r="P52" i="17"/>
  <c r="E52" i="17"/>
  <c r="T52" i="17" s="1"/>
  <c r="U51" i="17"/>
  <c r="T51" i="17"/>
  <c r="S51" i="17"/>
  <c r="R51" i="17"/>
  <c r="Q51" i="17"/>
  <c r="P51" i="17"/>
  <c r="E51" i="17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U47" i="17"/>
  <c r="S47" i="17"/>
  <c r="R47" i="17"/>
  <c r="Q47" i="17"/>
  <c r="P47" i="17"/>
  <c r="E47" i="17"/>
  <c r="T47" i="17" s="1"/>
  <c r="S46" i="17"/>
  <c r="R46" i="17"/>
  <c r="Q46" i="17"/>
  <c r="P46" i="17"/>
  <c r="E46" i="17"/>
  <c r="S45" i="17"/>
  <c r="R45" i="17"/>
  <c r="Q45" i="17"/>
  <c r="P45" i="17"/>
  <c r="E45" i="17"/>
  <c r="U45" i="17" s="1"/>
  <c r="S44" i="17"/>
  <c r="R44" i="17"/>
  <c r="Q44" i="17"/>
  <c r="P44" i="17"/>
  <c r="E44" i="17"/>
  <c r="T44" i="17" s="1"/>
  <c r="T43" i="17"/>
  <c r="S43" i="17"/>
  <c r="R43" i="17"/>
  <c r="Q43" i="17"/>
  <c r="P43" i="17"/>
  <c r="E43" i="17"/>
  <c r="U43" i="17" s="1"/>
  <c r="T42" i="17"/>
  <c r="S42" i="17"/>
  <c r="R42" i="17"/>
  <c r="Q42" i="17"/>
  <c r="P42" i="17"/>
  <c r="E42" i="17"/>
  <c r="U42" i="17" s="1"/>
  <c r="W40" i="17"/>
  <c r="V40" i="17"/>
  <c r="S40" i="17"/>
  <c r="O40" i="17"/>
  <c r="N40" i="17"/>
  <c r="M40" i="17"/>
  <c r="L40" i="17"/>
  <c r="K40" i="17"/>
  <c r="J40" i="17"/>
  <c r="I40" i="17"/>
  <c r="H40" i="17"/>
  <c r="G40" i="17"/>
  <c r="F40" i="17"/>
  <c r="C40" i="17"/>
  <c r="B40" i="17"/>
  <c r="E40" i="17" s="1"/>
  <c r="U39" i="17"/>
  <c r="S39" i="17"/>
  <c r="R39" i="17"/>
  <c r="Q39" i="17"/>
  <c r="P39" i="17"/>
  <c r="E39" i="17"/>
  <c r="T39" i="17" s="1"/>
  <c r="S38" i="17"/>
  <c r="R38" i="17"/>
  <c r="Q38" i="17"/>
  <c r="P38" i="17"/>
  <c r="E38" i="17"/>
  <c r="S37" i="17"/>
  <c r="R37" i="17"/>
  <c r="Q37" i="17"/>
  <c r="P37" i="17"/>
  <c r="E37" i="17"/>
  <c r="S36" i="17"/>
  <c r="R36" i="17"/>
  <c r="Q36" i="17"/>
  <c r="P36" i="17"/>
  <c r="E36" i="17"/>
  <c r="U36" i="17" s="1"/>
  <c r="U35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S33" i="17" s="1"/>
  <c r="H33" i="17"/>
  <c r="R33" i="17" s="1"/>
  <c r="G33" i="17"/>
  <c r="F33" i="17"/>
  <c r="C33" i="17"/>
  <c r="B33" i="17"/>
  <c r="E33" i="17" s="1"/>
  <c r="S32" i="17"/>
  <c r="R32" i="17"/>
  <c r="Q32" i="17"/>
  <c r="P32" i="17"/>
  <c r="T32" i="17" s="1"/>
  <c r="E32" i="17"/>
  <c r="W30" i="17"/>
  <c r="V30" i="17"/>
  <c r="S30" i="17"/>
  <c r="O30" i="17"/>
  <c r="N30" i="17"/>
  <c r="M30" i="17"/>
  <c r="L30" i="17"/>
  <c r="K30" i="17"/>
  <c r="J30" i="17"/>
  <c r="I30" i="17"/>
  <c r="Q30" i="17" s="1"/>
  <c r="H30" i="17"/>
  <c r="G30" i="17"/>
  <c r="F30" i="17"/>
  <c r="C30" i="17"/>
  <c r="B30" i="17"/>
  <c r="U29" i="17"/>
  <c r="S29" i="17"/>
  <c r="R29" i="17"/>
  <c r="Q29" i="17"/>
  <c r="P29" i="17"/>
  <c r="E29" i="17"/>
  <c r="T29" i="17" s="1"/>
  <c r="U28" i="17"/>
  <c r="T28" i="17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S24" i="17" s="1"/>
  <c r="H24" i="17"/>
  <c r="G24" i="17"/>
  <c r="F24" i="17"/>
  <c r="C24" i="17"/>
  <c r="B24" i="17"/>
  <c r="E24" i="17" s="1"/>
  <c r="S23" i="17"/>
  <c r="R23" i="17"/>
  <c r="Q23" i="17"/>
  <c r="P23" i="17"/>
  <c r="E23" i="17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U20" i="17"/>
  <c r="S20" i="17"/>
  <c r="R20" i="17"/>
  <c r="Q20" i="17"/>
  <c r="P20" i="17"/>
  <c r="E20" i="17"/>
  <c r="T20" i="17" s="1"/>
  <c r="S19" i="17"/>
  <c r="R19" i="17"/>
  <c r="Q19" i="17"/>
  <c r="P19" i="17"/>
  <c r="E19" i="17"/>
  <c r="T19" i="17" s="1"/>
  <c r="S18" i="17"/>
  <c r="R18" i="17"/>
  <c r="Q18" i="17"/>
  <c r="P18" i="17"/>
  <c r="E18" i="17"/>
  <c r="U18" i="17" s="1"/>
  <c r="W16" i="17"/>
  <c r="V16" i="17"/>
  <c r="S16" i="17"/>
  <c r="O16" i="17"/>
  <c r="N16" i="17"/>
  <c r="M16" i="17"/>
  <c r="L16" i="17"/>
  <c r="K16" i="17"/>
  <c r="J16" i="17"/>
  <c r="I16" i="17"/>
  <c r="H16" i="17"/>
  <c r="P16" i="17" s="1"/>
  <c r="G16" i="17"/>
  <c r="F16" i="17"/>
  <c r="C16" i="17"/>
  <c r="B16" i="17"/>
  <c r="E16" i="17" s="1"/>
  <c r="S15" i="17"/>
  <c r="R15" i="17"/>
  <c r="Q15" i="17"/>
  <c r="P15" i="17"/>
  <c r="E15" i="17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U11" i="17"/>
  <c r="S11" i="17"/>
  <c r="R11" i="17"/>
  <c r="Q11" i="17"/>
  <c r="P11" i="17"/>
  <c r="E11" i="17"/>
  <c r="T11" i="17" s="1"/>
  <c r="S10" i="17"/>
  <c r="R10" i="17"/>
  <c r="Q10" i="17"/>
  <c r="U10" i="17" s="1"/>
  <c r="P10" i="17"/>
  <c r="T10" i="17" s="1"/>
  <c r="E10" i="17"/>
  <c r="S9" i="17"/>
  <c r="R9" i="17"/>
  <c r="Q9" i="17"/>
  <c r="P9" i="17"/>
  <c r="E9" i="17"/>
  <c r="S93" i="16"/>
  <c r="R93" i="16"/>
  <c r="Q93" i="16"/>
  <c r="P93" i="16"/>
  <c r="E93" i="16"/>
  <c r="U93" i="16" s="1"/>
  <c r="U92" i="16"/>
  <c r="S92" i="16"/>
  <c r="R92" i="16"/>
  <c r="Q92" i="16"/>
  <c r="P92" i="16"/>
  <c r="E92" i="16"/>
  <c r="T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U88" i="16"/>
  <c r="S88" i="16"/>
  <c r="R88" i="16"/>
  <c r="Q88" i="16"/>
  <c r="P88" i="16"/>
  <c r="E88" i="16"/>
  <c r="T88" i="16" s="1"/>
  <c r="S87" i="16"/>
  <c r="R87" i="16"/>
  <c r="Q87" i="16"/>
  <c r="P87" i="16"/>
  <c r="E87" i="16"/>
  <c r="S86" i="16"/>
  <c r="R86" i="16"/>
  <c r="Q86" i="16"/>
  <c r="P86" i="16"/>
  <c r="E86" i="16"/>
  <c r="U86" i="16" s="1"/>
  <c r="W72" i="16"/>
  <c r="V72" i="16"/>
  <c r="O72" i="16"/>
  <c r="N72" i="16"/>
  <c r="M72" i="16"/>
  <c r="L72" i="16"/>
  <c r="K72" i="16"/>
  <c r="J72" i="16"/>
  <c r="I72" i="16"/>
  <c r="Q72" i="16" s="1"/>
  <c r="H72" i="16"/>
  <c r="G72" i="16"/>
  <c r="F72" i="16"/>
  <c r="C72" i="16"/>
  <c r="B72" i="16"/>
  <c r="E72" i="16" s="1"/>
  <c r="W71" i="16"/>
  <c r="V71" i="16"/>
  <c r="O71" i="16"/>
  <c r="N71" i="16"/>
  <c r="M71" i="16"/>
  <c r="L71" i="16"/>
  <c r="K71" i="16"/>
  <c r="J71" i="16"/>
  <c r="I71" i="16"/>
  <c r="S71" i="16" s="1"/>
  <c r="H71" i="16"/>
  <c r="P71" i="16" s="1"/>
  <c r="G71" i="16"/>
  <c r="F71" i="16"/>
  <c r="E71" i="16"/>
  <c r="C71" i="16"/>
  <c r="B71" i="16"/>
  <c r="W70" i="16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B70" i="16"/>
  <c r="S69" i="16"/>
  <c r="R69" i="16"/>
  <c r="Q69" i="16"/>
  <c r="P69" i="16"/>
  <c r="E69" i="16"/>
  <c r="U69" i="16" s="1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S66" i="16" s="1"/>
  <c r="H66" i="16"/>
  <c r="P66" i="16" s="1"/>
  <c r="G66" i="16"/>
  <c r="F66" i="16"/>
  <c r="C66" i="16"/>
  <c r="B66" i="16"/>
  <c r="E66" i="16" s="1"/>
  <c r="U65" i="16"/>
  <c r="T65" i="16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U63" i="16" s="1"/>
  <c r="U62" i="16"/>
  <c r="T62" i="16"/>
  <c r="S62" i="16"/>
  <c r="R62" i="16"/>
  <c r="Q62" i="16"/>
  <c r="P62" i="16"/>
  <c r="E62" i="16"/>
  <c r="U61" i="16"/>
  <c r="T61" i="16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T58" i="16" s="1"/>
  <c r="T57" i="16"/>
  <c r="S57" i="16"/>
  <c r="R57" i="16"/>
  <c r="Q57" i="16"/>
  <c r="P57" i="16"/>
  <c r="E57" i="16"/>
  <c r="U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R53" i="16" s="1"/>
  <c r="I53" i="16"/>
  <c r="S53" i="16" s="1"/>
  <c r="H53" i="16"/>
  <c r="G53" i="16"/>
  <c r="F53" i="16"/>
  <c r="C53" i="16"/>
  <c r="B53" i="16"/>
  <c r="S52" i="16"/>
  <c r="R52" i="16"/>
  <c r="Q52" i="16"/>
  <c r="P52" i="16"/>
  <c r="E52" i="16"/>
  <c r="T52" i="16" s="1"/>
  <c r="S51" i="16"/>
  <c r="R51" i="16"/>
  <c r="Q51" i="16"/>
  <c r="P51" i="16"/>
  <c r="E51" i="16"/>
  <c r="S50" i="16"/>
  <c r="R50" i="16"/>
  <c r="Q50" i="16"/>
  <c r="P50" i="16"/>
  <c r="E50" i="16"/>
  <c r="U50" i="16" s="1"/>
  <c r="T49" i="16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T45" i="16"/>
  <c r="S45" i="16"/>
  <c r="R45" i="16"/>
  <c r="Q45" i="16"/>
  <c r="P45" i="16"/>
  <c r="E45" i="16"/>
  <c r="U45" i="16" s="1"/>
  <c r="S44" i="16"/>
  <c r="R44" i="16"/>
  <c r="Q44" i="16"/>
  <c r="U44" i="16" s="1"/>
  <c r="P44" i="16"/>
  <c r="T44" i="16" s="1"/>
  <c r="E44" i="16"/>
  <c r="S43" i="16"/>
  <c r="R43" i="16"/>
  <c r="Q43" i="16"/>
  <c r="P43" i="16"/>
  <c r="E43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B40" i="16"/>
  <c r="E40" i="16" s="1"/>
  <c r="U39" i="16"/>
  <c r="T39" i="16"/>
  <c r="S39" i="16"/>
  <c r="R39" i="16"/>
  <c r="Q39" i="16"/>
  <c r="P39" i="16"/>
  <c r="E39" i="16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U36" i="16" s="1"/>
  <c r="P36" i="16"/>
  <c r="T36" i="16" s="1"/>
  <c r="E36" i="16"/>
  <c r="T35" i="16"/>
  <c r="S35" i="16"/>
  <c r="R35" i="16"/>
  <c r="Q35" i="16"/>
  <c r="P35" i="16"/>
  <c r="E35" i="16"/>
  <c r="U35" i="16" s="1"/>
  <c r="W33" i="16"/>
  <c r="V33" i="16"/>
  <c r="S33" i="16"/>
  <c r="O33" i="16"/>
  <c r="N33" i="16"/>
  <c r="M33" i="16"/>
  <c r="L33" i="16"/>
  <c r="K33" i="16"/>
  <c r="J33" i="16"/>
  <c r="I33" i="16"/>
  <c r="H33" i="16"/>
  <c r="R33" i="16" s="1"/>
  <c r="G33" i="16"/>
  <c r="F33" i="16"/>
  <c r="C33" i="16"/>
  <c r="B33" i="16"/>
  <c r="E33" i="16" s="1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J30" i="16"/>
  <c r="I30" i="16"/>
  <c r="S30" i="16" s="1"/>
  <c r="H30" i="16"/>
  <c r="G30" i="16"/>
  <c r="F30" i="16"/>
  <c r="C30" i="16"/>
  <c r="B30" i="16"/>
  <c r="E30" i="16" s="1"/>
  <c r="S29" i="16"/>
  <c r="R29" i="16"/>
  <c r="Q29" i="16"/>
  <c r="P29" i="16"/>
  <c r="E29" i="16"/>
  <c r="T29" i="16" s="1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T26" i="16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U21" i="16"/>
  <c r="S21" i="16"/>
  <c r="R21" i="16"/>
  <c r="Q21" i="16"/>
  <c r="P21" i="16"/>
  <c r="E21" i="16"/>
  <c r="T21" i="16" s="1"/>
  <c r="U20" i="16"/>
  <c r="T20" i="16"/>
  <c r="S20" i="16"/>
  <c r="R20" i="16"/>
  <c r="Q20" i="16"/>
  <c r="P20" i="16"/>
  <c r="E20" i="16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J16" i="16"/>
  <c r="R16" i="16" s="1"/>
  <c r="I16" i="16"/>
  <c r="S16" i="16" s="1"/>
  <c r="H16" i="16"/>
  <c r="G16" i="16"/>
  <c r="F16" i="16"/>
  <c r="C16" i="16"/>
  <c r="B16" i="16"/>
  <c r="E16" i="16" s="1"/>
  <c r="U15" i="16"/>
  <c r="T15" i="16"/>
  <c r="S15" i="16"/>
  <c r="R15" i="16"/>
  <c r="Q15" i="16"/>
  <c r="P15" i="16"/>
  <c r="E15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U11" i="16"/>
  <c r="T11" i="16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U93" i="15"/>
  <c r="S93" i="15"/>
  <c r="R93" i="15"/>
  <c r="Q93" i="15"/>
  <c r="P93" i="15"/>
  <c r="E93" i="15"/>
  <c r="T93" i="15" s="1"/>
  <c r="U92" i="15"/>
  <c r="T92" i="15"/>
  <c r="S92" i="15"/>
  <c r="R92" i="15"/>
  <c r="Q92" i="15"/>
  <c r="P92" i="15"/>
  <c r="E92" i="15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S89" i="15"/>
  <c r="R89" i="15"/>
  <c r="Q89" i="15"/>
  <c r="P89" i="15"/>
  <c r="E89" i="15"/>
  <c r="U88" i="15"/>
  <c r="T88" i="15"/>
  <c r="S88" i="15"/>
  <c r="R88" i="15"/>
  <c r="Q88" i="15"/>
  <c r="P88" i="15"/>
  <c r="E88" i="15"/>
  <c r="S87" i="15"/>
  <c r="R87" i="15"/>
  <c r="Q87" i="15"/>
  <c r="P87" i="15"/>
  <c r="E87" i="15"/>
  <c r="U87" i="15" s="1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S72" i="15" s="1"/>
  <c r="H72" i="15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C71" i="15"/>
  <c r="E71" i="15" s="1"/>
  <c r="B71" i="15"/>
  <c r="W70" i="15"/>
  <c r="V70" i="15"/>
  <c r="S70" i="15"/>
  <c r="O70" i="15"/>
  <c r="N70" i="15"/>
  <c r="M70" i="15"/>
  <c r="L70" i="15"/>
  <c r="K70" i="15"/>
  <c r="J70" i="15"/>
  <c r="I70" i="15"/>
  <c r="Q70" i="15" s="1"/>
  <c r="H70" i="15"/>
  <c r="R70" i="15" s="1"/>
  <c r="G70" i="15"/>
  <c r="F70" i="15"/>
  <c r="C70" i="15"/>
  <c r="B70" i="15"/>
  <c r="E70" i="15" s="1"/>
  <c r="S69" i="15"/>
  <c r="R69" i="15"/>
  <c r="Q69" i="15"/>
  <c r="P69" i="15"/>
  <c r="E69" i="15"/>
  <c r="W67" i="15"/>
  <c r="V67" i="15"/>
  <c r="O67" i="15"/>
  <c r="N67" i="15"/>
  <c r="M67" i="15"/>
  <c r="L67" i="15"/>
  <c r="K67" i="15"/>
  <c r="J67" i="15"/>
  <c r="I67" i="15"/>
  <c r="S67" i="15" s="1"/>
  <c r="H67" i="15"/>
  <c r="G67" i="15"/>
  <c r="F67" i="15"/>
  <c r="C67" i="15"/>
  <c r="B67" i="15"/>
  <c r="W66" i="15"/>
  <c r="V66" i="15"/>
  <c r="O66" i="15"/>
  <c r="N66" i="15"/>
  <c r="M66" i="15"/>
  <c r="L66" i="15"/>
  <c r="K66" i="15"/>
  <c r="J66" i="15"/>
  <c r="I66" i="15"/>
  <c r="S66" i="15" s="1"/>
  <c r="H66" i="15"/>
  <c r="R66" i="15" s="1"/>
  <c r="G66" i="15"/>
  <c r="F66" i="15"/>
  <c r="C66" i="15"/>
  <c r="E66" i="15" s="1"/>
  <c r="B66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U63" i="15"/>
  <c r="T63" i="15"/>
  <c r="S63" i="15"/>
  <c r="R63" i="15"/>
  <c r="Q63" i="15"/>
  <c r="P63" i="15"/>
  <c r="E63" i="15"/>
  <c r="U62" i="15"/>
  <c r="T62" i="15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G59" i="15"/>
  <c r="F59" i="15"/>
  <c r="C59" i="15"/>
  <c r="B59" i="15"/>
  <c r="E59" i="15" s="1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U55" i="15"/>
  <c r="S55" i="15"/>
  <c r="R55" i="15"/>
  <c r="Q55" i="15"/>
  <c r="P55" i="15"/>
  <c r="E55" i="15"/>
  <c r="T55" i="15" s="1"/>
  <c r="W53" i="15"/>
  <c r="V53" i="15"/>
  <c r="O53" i="15"/>
  <c r="N53" i="15"/>
  <c r="M53" i="15"/>
  <c r="L53" i="15"/>
  <c r="K53" i="15"/>
  <c r="J53" i="15"/>
  <c r="I53" i="15"/>
  <c r="S53" i="15" s="1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T50" i="15"/>
  <c r="S50" i="15"/>
  <c r="R50" i="15"/>
  <c r="Q50" i="15"/>
  <c r="P50" i="15"/>
  <c r="E50" i="15"/>
  <c r="U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7" i="15" s="1"/>
  <c r="T46" i="15"/>
  <c r="S46" i="15"/>
  <c r="R46" i="15"/>
  <c r="Q46" i="15"/>
  <c r="P46" i="15"/>
  <c r="E46" i="15"/>
  <c r="U46" i="15" s="1"/>
  <c r="U45" i="15"/>
  <c r="T45" i="15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T42" i="15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J40" i="15"/>
  <c r="I40" i="15"/>
  <c r="S40" i="15" s="1"/>
  <c r="H40" i="15"/>
  <c r="G40" i="15"/>
  <c r="F40" i="15"/>
  <c r="C40" i="15"/>
  <c r="E40" i="15" s="1"/>
  <c r="B40" i="15"/>
  <c r="S39" i="15"/>
  <c r="R39" i="15"/>
  <c r="Q39" i="15"/>
  <c r="P39" i="15"/>
  <c r="E39" i="15"/>
  <c r="U39" i="15" s="1"/>
  <c r="S38" i="15"/>
  <c r="R38" i="15"/>
  <c r="Q38" i="15"/>
  <c r="P38" i="15"/>
  <c r="E38" i="15"/>
  <c r="U37" i="15"/>
  <c r="T37" i="15"/>
  <c r="S37" i="15"/>
  <c r="R37" i="15"/>
  <c r="Q37" i="15"/>
  <c r="P37" i="15"/>
  <c r="E37" i="15"/>
  <c r="S36" i="15"/>
  <c r="R36" i="15"/>
  <c r="Q36" i="15"/>
  <c r="U36" i="15" s="1"/>
  <c r="P36" i="15"/>
  <c r="T36" i="15" s="1"/>
  <c r="E36" i="15"/>
  <c r="S35" i="15"/>
  <c r="R35" i="15"/>
  <c r="Q35" i="15"/>
  <c r="P35" i="15"/>
  <c r="E35" i="15"/>
  <c r="T35" i="15" s="1"/>
  <c r="W33" i="15"/>
  <c r="V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E33" i="15" s="1"/>
  <c r="S32" i="15"/>
  <c r="R32" i="15"/>
  <c r="Q32" i="15"/>
  <c r="P32" i="15"/>
  <c r="T32" i="15" s="1"/>
  <c r="E32" i="15"/>
  <c r="W30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E30" i="15" s="1"/>
  <c r="B30" i="15"/>
  <c r="S29" i="15"/>
  <c r="R29" i="15"/>
  <c r="Q29" i="15"/>
  <c r="P29" i="15"/>
  <c r="E29" i="15"/>
  <c r="U29" i="15" s="1"/>
  <c r="U28" i="15"/>
  <c r="S28" i="15"/>
  <c r="R28" i="15"/>
  <c r="Q28" i="15"/>
  <c r="P28" i="15"/>
  <c r="E28" i="15"/>
  <c r="T28" i="15" s="1"/>
  <c r="T27" i="15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H24" i="15"/>
  <c r="G24" i="15"/>
  <c r="F24" i="15"/>
  <c r="C24" i="15"/>
  <c r="B24" i="15"/>
  <c r="S23" i="15"/>
  <c r="R23" i="15"/>
  <c r="Q23" i="15"/>
  <c r="P23" i="15"/>
  <c r="E23" i="15"/>
  <c r="T23" i="15" s="1"/>
  <c r="T22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U19" i="15"/>
  <c r="T19" i="15"/>
  <c r="S19" i="15"/>
  <c r="R19" i="15"/>
  <c r="Q19" i="15"/>
  <c r="P19" i="15"/>
  <c r="E19" i="15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R16" i="15" s="1"/>
  <c r="I16" i="15"/>
  <c r="S16" i="15" s="1"/>
  <c r="H16" i="15"/>
  <c r="G16" i="15"/>
  <c r="F16" i="15"/>
  <c r="C16" i="15"/>
  <c r="B16" i="15"/>
  <c r="E16" i="15" s="1"/>
  <c r="S15" i="15"/>
  <c r="R15" i="15"/>
  <c r="Q15" i="15"/>
  <c r="P15" i="15"/>
  <c r="E15" i="15"/>
  <c r="U14" i="15"/>
  <c r="T14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U12" i="15" s="1"/>
  <c r="U11" i="15"/>
  <c r="S11" i="15"/>
  <c r="R11" i="15"/>
  <c r="Q11" i="15"/>
  <c r="P11" i="15"/>
  <c r="E11" i="15"/>
  <c r="T11" i="15" s="1"/>
  <c r="S10" i="15"/>
  <c r="R10" i="15"/>
  <c r="Q10" i="15"/>
  <c r="P10" i="15"/>
  <c r="E10" i="15"/>
  <c r="S9" i="15"/>
  <c r="R9" i="15"/>
  <c r="Q9" i="15"/>
  <c r="P9" i="15"/>
  <c r="E9" i="15"/>
  <c r="U9" i="15" s="1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U91" i="14" s="1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S88" i="14"/>
  <c r="R88" i="14"/>
  <c r="Q88" i="14"/>
  <c r="P88" i="14"/>
  <c r="E88" i="14"/>
  <c r="T88" i="14" s="1"/>
  <c r="U87" i="14"/>
  <c r="S87" i="14"/>
  <c r="R87" i="14"/>
  <c r="Q87" i="14"/>
  <c r="P87" i="14"/>
  <c r="E87" i="14"/>
  <c r="T87" i="14" s="1"/>
  <c r="S86" i="14"/>
  <c r="R86" i="14"/>
  <c r="Q86" i="14"/>
  <c r="P86" i="14"/>
  <c r="E86" i="14"/>
  <c r="U86" i="14" s="1"/>
  <c r="W72" i="14"/>
  <c r="V72" i="14"/>
  <c r="S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L71" i="14"/>
  <c r="K71" i="14"/>
  <c r="J71" i="14"/>
  <c r="I71" i="14"/>
  <c r="H71" i="14"/>
  <c r="P71" i="14" s="1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I70" i="14"/>
  <c r="S70" i="14" s="1"/>
  <c r="H70" i="14"/>
  <c r="G70" i="14"/>
  <c r="F70" i="14"/>
  <c r="C70" i="14"/>
  <c r="B70" i="14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J67" i="14"/>
  <c r="R67" i="14" s="1"/>
  <c r="I67" i="14"/>
  <c r="Q67" i="14" s="1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Q66" i="14" s="1"/>
  <c r="H66" i="14"/>
  <c r="P66" i="14" s="1"/>
  <c r="G66" i="14"/>
  <c r="F66" i="14"/>
  <c r="C66" i="14"/>
  <c r="E66" i="14" s="1"/>
  <c r="B66" i="14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U62" i="14"/>
  <c r="S62" i="14"/>
  <c r="R62" i="14"/>
  <c r="Q62" i="14"/>
  <c r="P62" i="14"/>
  <c r="E62" i="14"/>
  <c r="T62" i="14" s="1"/>
  <c r="T61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P53" i="14" s="1"/>
  <c r="G53" i="14"/>
  <c r="F53" i="14"/>
  <c r="C53" i="14"/>
  <c r="B53" i="14"/>
  <c r="U52" i="14"/>
  <c r="S52" i="14"/>
  <c r="R52" i="14"/>
  <c r="Q52" i="14"/>
  <c r="P52" i="14"/>
  <c r="E52" i="14"/>
  <c r="T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U48" i="14"/>
  <c r="T48" i="14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J40" i="14"/>
  <c r="I40" i="14"/>
  <c r="H40" i="14"/>
  <c r="G40" i="14"/>
  <c r="F40" i="14"/>
  <c r="E40" i="14"/>
  <c r="C40" i="14"/>
  <c r="B40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T36" i="14" s="1"/>
  <c r="S35" i="14"/>
  <c r="R35" i="14"/>
  <c r="Q35" i="14"/>
  <c r="P35" i="14"/>
  <c r="E35" i="14"/>
  <c r="W33" i="14"/>
  <c r="V33" i="14"/>
  <c r="S33" i="14"/>
  <c r="O33" i="14"/>
  <c r="N33" i="14"/>
  <c r="M33" i="14"/>
  <c r="L33" i="14"/>
  <c r="K33" i="14"/>
  <c r="J33" i="14"/>
  <c r="I33" i="14"/>
  <c r="H33" i="14"/>
  <c r="R33" i="14" s="1"/>
  <c r="G33" i="14"/>
  <c r="F33" i="14"/>
  <c r="C33" i="14"/>
  <c r="B33" i="14"/>
  <c r="S32" i="14"/>
  <c r="R32" i="14"/>
  <c r="Q32" i="14"/>
  <c r="P32" i="14"/>
  <c r="E32" i="14"/>
  <c r="U32" i="14" s="1"/>
  <c r="W30" i="14"/>
  <c r="V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E30" i="14" s="1"/>
  <c r="S29" i="14"/>
  <c r="R29" i="14"/>
  <c r="Q29" i="14"/>
  <c r="P29" i="14"/>
  <c r="E29" i="14"/>
  <c r="S28" i="14"/>
  <c r="R28" i="14"/>
  <c r="Q28" i="14"/>
  <c r="P28" i="14"/>
  <c r="E28" i="14"/>
  <c r="U28" i="14" s="1"/>
  <c r="S27" i="14"/>
  <c r="R27" i="14"/>
  <c r="Q27" i="14"/>
  <c r="P27" i="14"/>
  <c r="E27" i="14"/>
  <c r="U27" i="14" s="1"/>
  <c r="S26" i="14"/>
  <c r="R26" i="14"/>
  <c r="Q26" i="14"/>
  <c r="P26" i="14"/>
  <c r="E26" i="14"/>
  <c r="W24" i="14"/>
  <c r="V24" i="14"/>
  <c r="O24" i="14"/>
  <c r="N24" i="14"/>
  <c r="M24" i="14"/>
  <c r="L24" i="14"/>
  <c r="K24" i="14"/>
  <c r="J24" i="14"/>
  <c r="I24" i="14"/>
  <c r="S24" i="14" s="1"/>
  <c r="H24" i="14"/>
  <c r="G24" i="14"/>
  <c r="F24" i="14"/>
  <c r="C24" i="14"/>
  <c r="E24" i="14" s="1"/>
  <c r="B24" i="14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T20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J16" i="14"/>
  <c r="I16" i="14"/>
  <c r="Q16" i="14" s="1"/>
  <c r="H16" i="14"/>
  <c r="P16" i="14" s="1"/>
  <c r="G16" i="14"/>
  <c r="F16" i="14"/>
  <c r="C16" i="14"/>
  <c r="E16" i="14" s="1"/>
  <c r="B16" i="14"/>
  <c r="S15" i="14"/>
  <c r="R15" i="14"/>
  <c r="Q15" i="14"/>
  <c r="U15" i="14" s="1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T12" i="14" s="1"/>
  <c r="U11" i="14"/>
  <c r="T11" i="14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U93" i="13"/>
  <c r="S93" i="13"/>
  <c r="R93" i="13"/>
  <c r="Q93" i="13"/>
  <c r="P93" i="13"/>
  <c r="E93" i="13"/>
  <c r="T93" i="13" s="1"/>
  <c r="S92" i="13"/>
  <c r="R92" i="13"/>
  <c r="Q92" i="13"/>
  <c r="P92" i="13"/>
  <c r="E92" i="13"/>
  <c r="S91" i="13"/>
  <c r="R91" i="13"/>
  <c r="Q91" i="13"/>
  <c r="P91" i="13"/>
  <c r="E91" i="13"/>
  <c r="U91" i="13" s="1"/>
  <c r="S90" i="13"/>
  <c r="R90" i="13"/>
  <c r="Q90" i="13"/>
  <c r="P90" i="13"/>
  <c r="E90" i="13"/>
  <c r="U90" i="13" s="1"/>
  <c r="S89" i="13"/>
  <c r="R89" i="13"/>
  <c r="Q89" i="13"/>
  <c r="P89" i="13"/>
  <c r="E89" i="13"/>
  <c r="S88" i="13"/>
  <c r="R88" i="13"/>
  <c r="Q88" i="13"/>
  <c r="P88" i="13"/>
  <c r="E88" i="13"/>
  <c r="S87" i="13"/>
  <c r="R87" i="13"/>
  <c r="Q87" i="13"/>
  <c r="P87" i="13"/>
  <c r="E87" i="13"/>
  <c r="U87" i="13" s="1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I71" i="13"/>
  <c r="S71" i="13" s="1"/>
  <c r="H71" i="13"/>
  <c r="G71" i="13"/>
  <c r="F71" i="13"/>
  <c r="E71" i="13"/>
  <c r="C71" i="13"/>
  <c r="B71" i="13"/>
  <c r="W70" i="13"/>
  <c r="V70" i="13"/>
  <c r="O70" i="13"/>
  <c r="N70" i="13"/>
  <c r="M70" i="13"/>
  <c r="L70" i="13"/>
  <c r="K70" i="13"/>
  <c r="J70" i="13"/>
  <c r="I70" i="13"/>
  <c r="H70" i="13"/>
  <c r="G70" i="13"/>
  <c r="F70" i="13"/>
  <c r="C70" i="13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S66" i="13" s="1"/>
  <c r="H66" i="13"/>
  <c r="G66" i="13"/>
  <c r="F66" i="13"/>
  <c r="C66" i="13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U62" i="13"/>
  <c r="T62" i="13"/>
  <c r="S62" i="13"/>
  <c r="R62" i="13"/>
  <c r="Q62" i="13"/>
  <c r="P62" i="13"/>
  <c r="E62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J59" i="13"/>
  <c r="I59" i="13"/>
  <c r="H59" i="13"/>
  <c r="G59" i="13"/>
  <c r="F59" i="13"/>
  <c r="C59" i="13"/>
  <c r="B59" i="13"/>
  <c r="E59" i="13" s="1"/>
  <c r="S58" i="13"/>
  <c r="R58" i="13"/>
  <c r="Q58" i="13"/>
  <c r="P58" i="13"/>
  <c r="E58" i="13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S55" i="13"/>
  <c r="R55" i="13"/>
  <c r="Q55" i="13"/>
  <c r="P55" i="13"/>
  <c r="E55" i="13"/>
  <c r="W53" i="13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E53" i="13" s="1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U50" i="13"/>
  <c r="S50" i="13"/>
  <c r="R50" i="13"/>
  <c r="Q50" i="13"/>
  <c r="P50" i="13"/>
  <c r="E50" i="13"/>
  <c r="T50" i="13" s="1"/>
  <c r="T49" i="13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U46" i="13"/>
  <c r="S46" i="13"/>
  <c r="R46" i="13"/>
  <c r="Q46" i="13"/>
  <c r="P46" i="13"/>
  <c r="E46" i="13"/>
  <c r="T46" i="13" s="1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2" i="13"/>
  <c r="S42" i="13"/>
  <c r="R42" i="13"/>
  <c r="Q42" i="13"/>
  <c r="P42" i="13"/>
  <c r="E42" i="13"/>
  <c r="T42" i="13" s="1"/>
  <c r="W40" i="13"/>
  <c r="V40" i="13"/>
  <c r="O40" i="13"/>
  <c r="N40" i="13"/>
  <c r="M40" i="13"/>
  <c r="L40" i="13"/>
  <c r="K40" i="13"/>
  <c r="J40" i="13"/>
  <c r="I40" i="13"/>
  <c r="S40" i="13" s="1"/>
  <c r="H40" i="13"/>
  <c r="G40" i="13"/>
  <c r="F40" i="13"/>
  <c r="C40" i="13"/>
  <c r="E40" i="13" s="1"/>
  <c r="B40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U37" i="13"/>
  <c r="S37" i="13"/>
  <c r="R37" i="13"/>
  <c r="Q37" i="13"/>
  <c r="P37" i="13"/>
  <c r="E37" i="13"/>
  <c r="T37" i="13" s="1"/>
  <c r="S36" i="13"/>
  <c r="R36" i="13"/>
  <c r="Q36" i="13"/>
  <c r="U36" i="13" s="1"/>
  <c r="P36" i="13"/>
  <c r="E36" i="13"/>
  <c r="S35" i="13"/>
  <c r="R35" i="13"/>
  <c r="Q35" i="13"/>
  <c r="P35" i="13"/>
  <c r="E35" i="13"/>
  <c r="U35" i="13" s="1"/>
  <c r="W33" i="13"/>
  <c r="V33" i="13"/>
  <c r="S33" i="13"/>
  <c r="O33" i="13"/>
  <c r="N33" i="13"/>
  <c r="M33" i="13"/>
  <c r="L33" i="13"/>
  <c r="K33" i="13"/>
  <c r="J33" i="13"/>
  <c r="R33" i="13" s="1"/>
  <c r="I33" i="13"/>
  <c r="H33" i="13"/>
  <c r="G33" i="13"/>
  <c r="F33" i="13"/>
  <c r="C33" i="13"/>
  <c r="B33" i="13"/>
  <c r="E33" i="13" s="1"/>
  <c r="S32" i="13"/>
  <c r="R32" i="13"/>
  <c r="Q32" i="13"/>
  <c r="P32" i="13"/>
  <c r="E32" i="13"/>
  <c r="T32" i="13" s="1"/>
  <c r="W30" i="13"/>
  <c r="V30" i="13"/>
  <c r="O30" i="13"/>
  <c r="N30" i="13"/>
  <c r="M30" i="13"/>
  <c r="L30" i="13"/>
  <c r="K30" i="13"/>
  <c r="J30" i="13"/>
  <c r="I30" i="13"/>
  <c r="S30" i="13" s="1"/>
  <c r="H30" i="13"/>
  <c r="G30" i="13"/>
  <c r="F30" i="13"/>
  <c r="C30" i="13"/>
  <c r="E30" i="13" s="1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U27" i="13"/>
  <c r="S27" i="13"/>
  <c r="R27" i="13"/>
  <c r="Q27" i="13"/>
  <c r="P27" i="13"/>
  <c r="E27" i="13"/>
  <c r="T27" i="13" s="1"/>
  <c r="T26" i="13"/>
  <c r="S26" i="13"/>
  <c r="R26" i="13"/>
  <c r="Q26" i="13"/>
  <c r="P26" i="13"/>
  <c r="E26" i="13"/>
  <c r="U26" i="13" s="1"/>
  <c r="W24" i="13"/>
  <c r="V24" i="13"/>
  <c r="S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T22" i="13" s="1"/>
  <c r="U21" i="13"/>
  <c r="T21" i="13"/>
  <c r="S21" i="13"/>
  <c r="R21" i="13"/>
  <c r="Q21" i="13"/>
  <c r="P21" i="13"/>
  <c r="E21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U18" i="13"/>
  <c r="S18" i="13"/>
  <c r="R18" i="13"/>
  <c r="Q18" i="13"/>
  <c r="P18" i="13"/>
  <c r="E18" i="13"/>
  <c r="T18" i="13" s="1"/>
  <c r="W16" i="13"/>
  <c r="V16" i="13"/>
  <c r="O16" i="13"/>
  <c r="N16" i="13"/>
  <c r="M16" i="13"/>
  <c r="L16" i="13"/>
  <c r="K16" i="13"/>
  <c r="J16" i="13"/>
  <c r="I16" i="13"/>
  <c r="S16" i="13" s="1"/>
  <c r="H16" i="13"/>
  <c r="P16" i="13" s="1"/>
  <c r="G16" i="13"/>
  <c r="F16" i="13"/>
  <c r="C16" i="13"/>
  <c r="E16" i="13" s="1"/>
  <c r="B16" i="13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U13" i="13"/>
  <c r="S13" i="13"/>
  <c r="R13" i="13"/>
  <c r="Q13" i="13"/>
  <c r="P13" i="13"/>
  <c r="E13" i="13"/>
  <c r="T13" i="13" s="1"/>
  <c r="U12" i="13"/>
  <c r="S12" i="13"/>
  <c r="R12" i="13"/>
  <c r="Q12" i="13"/>
  <c r="P12" i="13"/>
  <c r="E12" i="13"/>
  <c r="T12" i="13" s="1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S9" i="13"/>
  <c r="R9" i="13"/>
  <c r="Q9" i="13"/>
  <c r="P9" i="13"/>
  <c r="E9" i="13"/>
  <c r="U9" i="13" s="1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S86" i="12"/>
  <c r="R86" i="12"/>
  <c r="Q86" i="12"/>
  <c r="P86" i="12"/>
  <c r="E86" i="12"/>
  <c r="W72" i="12"/>
  <c r="V72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H71" i="12"/>
  <c r="G71" i="12"/>
  <c r="F71" i="12"/>
  <c r="C71" i="12"/>
  <c r="B71" i="12"/>
  <c r="W70" i="12"/>
  <c r="V70" i="12"/>
  <c r="O70" i="12"/>
  <c r="N70" i="12"/>
  <c r="M70" i="12"/>
  <c r="L70" i="12"/>
  <c r="K70" i="12"/>
  <c r="J70" i="12"/>
  <c r="I70" i="12"/>
  <c r="Q70" i="12" s="1"/>
  <c r="H70" i="12"/>
  <c r="P70" i="12" s="1"/>
  <c r="G70" i="12"/>
  <c r="F70" i="12"/>
  <c r="C70" i="12"/>
  <c r="B70" i="12"/>
  <c r="E70" i="12" s="1"/>
  <c r="S69" i="12"/>
  <c r="R69" i="12"/>
  <c r="Q69" i="12"/>
  <c r="U69" i="12" s="1"/>
  <c r="P69" i="12"/>
  <c r="E69" i="12"/>
  <c r="W67" i="12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W66" i="12"/>
  <c r="V66" i="12"/>
  <c r="S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B66" i="12"/>
  <c r="E66" i="12" s="1"/>
  <c r="S65" i="12"/>
  <c r="R65" i="12"/>
  <c r="Q65" i="12"/>
  <c r="P65" i="12"/>
  <c r="E65" i="12"/>
  <c r="U65" i="12" s="1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5" i="12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U46" i="12"/>
  <c r="T46" i="12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U43" i="12"/>
  <c r="S43" i="12"/>
  <c r="R43" i="12"/>
  <c r="Q43" i="12"/>
  <c r="P43" i="12"/>
  <c r="E43" i="12"/>
  <c r="T42" i="12"/>
  <c r="S42" i="12"/>
  <c r="R42" i="12"/>
  <c r="Q42" i="12"/>
  <c r="P42" i="12"/>
  <c r="E42" i="12"/>
  <c r="U42" i="12" s="1"/>
  <c r="W40" i="12"/>
  <c r="V40" i="12"/>
  <c r="S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R33" i="12" s="1"/>
  <c r="I33" i="12"/>
  <c r="Q33" i="12" s="1"/>
  <c r="H33" i="12"/>
  <c r="G33" i="12"/>
  <c r="F33" i="12"/>
  <c r="E33" i="12"/>
  <c r="C33" i="12"/>
  <c r="B33" i="12"/>
  <c r="S32" i="12"/>
  <c r="R32" i="12"/>
  <c r="Q32" i="12"/>
  <c r="U32" i="12" s="1"/>
  <c r="P32" i="12"/>
  <c r="T32" i="12" s="1"/>
  <c r="E32" i="12"/>
  <c r="W30" i="12"/>
  <c r="V30" i="12"/>
  <c r="S30" i="12"/>
  <c r="O30" i="12"/>
  <c r="N30" i="12"/>
  <c r="M30" i="12"/>
  <c r="L30" i="12"/>
  <c r="K30" i="12"/>
  <c r="J30" i="12"/>
  <c r="I30" i="12"/>
  <c r="H30" i="12"/>
  <c r="R30" i="12" s="1"/>
  <c r="G30" i="12"/>
  <c r="F30" i="12"/>
  <c r="C30" i="12"/>
  <c r="B30" i="12"/>
  <c r="E30" i="12" s="1"/>
  <c r="S29" i="12"/>
  <c r="R29" i="12"/>
  <c r="Q29" i="12"/>
  <c r="P29" i="12"/>
  <c r="E29" i="12"/>
  <c r="U29" i="12" s="1"/>
  <c r="U28" i="12"/>
  <c r="S28" i="12"/>
  <c r="R28" i="12"/>
  <c r="Q28" i="12"/>
  <c r="P28" i="12"/>
  <c r="E28" i="12"/>
  <c r="T28" i="12" s="1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S24" i="12"/>
  <c r="O24" i="12"/>
  <c r="N24" i="12"/>
  <c r="M24" i="12"/>
  <c r="L24" i="12"/>
  <c r="K24" i="12"/>
  <c r="J24" i="12"/>
  <c r="I24" i="12"/>
  <c r="Q24" i="12" s="1"/>
  <c r="H24" i="12"/>
  <c r="G24" i="12"/>
  <c r="F24" i="12"/>
  <c r="C24" i="12"/>
  <c r="B24" i="12"/>
  <c r="S23" i="12"/>
  <c r="R23" i="12"/>
  <c r="Q23" i="12"/>
  <c r="P23" i="12"/>
  <c r="E23" i="12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U18" i="12"/>
  <c r="T18" i="12"/>
  <c r="S18" i="12"/>
  <c r="R18" i="12"/>
  <c r="Q18" i="12"/>
  <c r="P18" i="12"/>
  <c r="E18" i="12"/>
  <c r="W16" i="12"/>
  <c r="V16" i="12"/>
  <c r="S16" i="12"/>
  <c r="O16" i="12"/>
  <c r="N16" i="12"/>
  <c r="M16" i="12"/>
  <c r="L16" i="12"/>
  <c r="K16" i="12"/>
  <c r="J16" i="12"/>
  <c r="I16" i="12"/>
  <c r="Q16" i="12" s="1"/>
  <c r="H16" i="12"/>
  <c r="R16" i="12" s="1"/>
  <c r="G16" i="12"/>
  <c r="F16" i="12"/>
  <c r="C16" i="12"/>
  <c r="B16" i="12"/>
  <c r="E16" i="12" s="1"/>
  <c r="S15" i="12"/>
  <c r="R15" i="12"/>
  <c r="Q15" i="12"/>
  <c r="P15" i="12"/>
  <c r="E15" i="12"/>
  <c r="U15" i="12" s="1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T9" i="12"/>
  <c r="S9" i="12"/>
  <c r="R9" i="12"/>
  <c r="Q9" i="12"/>
  <c r="P9" i="12"/>
  <c r="E9" i="12"/>
  <c r="U9" i="12" s="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U91" i="11"/>
  <c r="S91" i="11"/>
  <c r="R91" i="11"/>
  <c r="Q91" i="11"/>
  <c r="P91" i="11"/>
  <c r="E91" i="11"/>
  <c r="T91" i="11" s="1"/>
  <c r="U90" i="11"/>
  <c r="T90" i="11"/>
  <c r="S90" i="11"/>
  <c r="R90" i="11"/>
  <c r="Q90" i="11"/>
  <c r="P90" i="11"/>
  <c r="E90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U86" i="11"/>
  <c r="T86" i="1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H72" i="11"/>
  <c r="R72" i="11" s="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Q70" i="11" s="1"/>
  <c r="H70" i="11"/>
  <c r="P70" i="11" s="1"/>
  <c r="G70" i="11"/>
  <c r="F70" i="11"/>
  <c r="C70" i="11"/>
  <c r="B70" i="11"/>
  <c r="S69" i="11"/>
  <c r="R69" i="11"/>
  <c r="Q69" i="11"/>
  <c r="U69" i="11" s="1"/>
  <c r="P69" i="11"/>
  <c r="E69" i="11"/>
  <c r="W67" i="11"/>
  <c r="V67" i="11"/>
  <c r="O67" i="11"/>
  <c r="N67" i="11"/>
  <c r="M67" i="11"/>
  <c r="L67" i="11"/>
  <c r="K67" i="11"/>
  <c r="S67" i="11" s="1"/>
  <c r="J67" i="11"/>
  <c r="I67" i="11"/>
  <c r="H67" i="11"/>
  <c r="R67" i="11" s="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H66" i="11"/>
  <c r="P66" i="11" s="1"/>
  <c r="G66" i="11"/>
  <c r="F66" i="11"/>
  <c r="C66" i="11"/>
  <c r="B66" i="11"/>
  <c r="E66" i="11" s="1"/>
  <c r="S65" i="11"/>
  <c r="R65" i="11"/>
  <c r="Q65" i="11"/>
  <c r="P65" i="11"/>
  <c r="E65" i="11"/>
  <c r="T65" i="11" s="1"/>
  <c r="U64" i="11"/>
  <c r="T64" i="11"/>
  <c r="S64" i="11"/>
  <c r="R64" i="11"/>
  <c r="Q64" i="11"/>
  <c r="P64" i="11"/>
  <c r="E64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U61" i="11"/>
  <c r="S61" i="11"/>
  <c r="R61" i="11"/>
  <c r="Q61" i="11"/>
  <c r="P61" i="11"/>
  <c r="E61" i="11"/>
  <c r="V59" i="11"/>
  <c r="S59" i="11"/>
  <c r="O59" i="11"/>
  <c r="N59" i="11"/>
  <c r="M59" i="11"/>
  <c r="L59" i="11"/>
  <c r="K59" i="11"/>
  <c r="J59" i="11"/>
  <c r="I59" i="11"/>
  <c r="H59" i="11"/>
  <c r="R59" i="11" s="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T56" i="11"/>
  <c r="S56" i="11"/>
  <c r="R56" i="11"/>
  <c r="Q56" i="11"/>
  <c r="P56" i="11"/>
  <c r="E56" i="1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J53" i="11"/>
  <c r="I53" i="11"/>
  <c r="H53" i="11"/>
  <c r="P53" i="11" s="1"/>
  <c r="G53" i="11"/>
  <c r="F53" i="11"/>
  <c r="C53" i="11"/>
  <c r="B53" i="11"/>
  <c r="S52" i="11"/>
  <c r="R52" i="11"/>
  <c r="Q52" i="11"/>
  <c r="P52" i="11"/>
  <c r="E52" i="11"/>
  <c r="T52" i="11" s="1"/>
  <c r="S51" i="11"/>
  <c r="R51" i="11"/>
  <c r="Q51" i="11"/>
  <c r="P51" i="11"/>
  <c r="T51" i="11" s="1"/>
  <c r="E51" i="1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U47" i="1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U45" i="11" s="1"/>
  <c r="U44" i="11"/>
  <c r="S44" i="11"/>
  <c r="R44" i="11"/>
  <c r="Q44" i="11"/>
  <c r="P44" i="11"/>
  <c r="E44" i="11"/>
  <c r="T44" i="11" s="1"/>
  <c r="S43" i="11"/>
  <c r="R43" i="11"/>
  <c r="Q43" i="11"/>
  <c r="U43" i="11" s="1"/>
  <c r="P43" i="11"/>
  <c r="E43" i="11"/>
  <c r="S42" i="11"/>
  <c r="R42" i="11"/>
  <c r="Q42" i="11"/>
  <c r="P42" i="11"/>
  <c r="E42" i="11"/>
  <c r="W40" i="11"/>
  <c r="V40" i="11"/>
  <c r="S40" i="11"/>
  <c r="O40" i="11"/>
  <c r="N40" i="11"/>
  <c r="M40" i="11"/>
  <c r="L40" i="11"/>
  <c r="K40" i="11"/>
  <c r="J40" i="11"/>
  <c r="R40" i="11" s="1"/>
  <c r="I40" i="11"/>
  <c r="H40" i="11"/>
  <c r="G40" i="11"/>
  <c r="F40" i="11"/>
  <c r="C40" i="11"/>
  <c r="B40" i="11"/>
  <c r="E40" i="11" s="1"/>
  <c r="S39" i="11"/>
  <c r="R39" i="11"/>
  <c r="Q39" i="11"/>
  <c r="P39" i="11"/>
  <c r="E39" i="11"/>
  <c r="S38" i="11"/>
  <c r="R38" i="11"/>
  <c r="Q38" i="11"/>
  <c r="P38" i="11"/>
  <c r="T38" i="11" s="1"/>
  <c r="E38" i="11"/>
  <c r="S37" i="11"/>
  <c r="R37" i="11"/>
  <c r="Q37" i="11"/>
  <c r="P37" i="11"/>
  <c r="E37" i="11"/>
  <c r="S36" i="11"/>
  <c r="R36" i="11"/>
  <c r="Q36" i="11"/>
  <c r="P36" i="11"/>
  <c r="E36" i="11"/>
  <c r="U36" i="11" s="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U32" i="11" s="1"/>
  <c r="W30" i="1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C30" i="11"/>
  <c r="B30" i="11"/>
  <c r="S29" i="11"/>
  <c r="R29" i="11"/>
  <c r="Q29" i="11"/>
  <c r="P29" i="11"/>
  <c r="E29" i="11"/>
  <c r="T29" i="11" s="1"/>
  <c r="U28" i="11"/>
  <c r="T28" i="11"/>
  <c r="S28" i="11"/>
  <c r="R28" i="11"/>
  <c r="Q28" i="11"/>
  <c r="P28" i="11"/>
  <c r="E28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W24" i="11"/>
  <c r="V24" i="11"/>
  <c r="O24" i="11"/>
  <c r="N24" i="11"/>
  <c r="M24" i="11"/>
  <c r="L24" i="11"/>
  <c r="K24" i="11"/>
  <c r="J24" i="11"/>
  <c r="I24" i="11"/>
  <c r="H24" i="11"/>
  <c r="R24" i="11" s="1"/>
  <c r="G24" i="11"/>
  <c r="F24" i="11"/>
  <c r="C24" i="11"/>
  <c r="B24" i="11"/>
  <c r="E24" i="11" s="1"/>
  <c r="U23" i="11"/>
  <c r="T23" i="1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U19" i="11"/>
  <c r="T19" i="11"/>
  <c r="S19" i="11"/>
  <c r="R19" i="11"/>
  <c r="Q19" i="11"/>
  <c r="P19" i="11"/>
  <c r="E19" i="11"/>
  <c r="U18" i="1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J16" i="11"/>
  <c r="I16" i="11"/>
  <c r="Q16" i="11" s="1"/>
  <c r="H16" i="11"/>
  <c r="R16" i="11" s="1"/>
  <c r="G16" i="11"/>
  <c r="F16" i="11"/>
  <c r="C16" i="11"/>
  <c r="B16" i="11"/>
  <c r="S15" i="11"/>
  <c r="R15" i="11"/>
  <c r="Q15" i="11"/>
  <c r="P15" i="11"/>
  <c r="E15" i="11"/>
  <c r="U15" i="11" s="1"/>
  <c r="U14" i="11"/>
  <c r="T14" i="1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P10" i="11"/>
  <c r="E10" i="11"/>
  <c r="U9" i="11"/>
  <c r="S9" i="11"/>
  <c r="R9" i="11"/>
  <c r="Q9" i="11"/>
  <c r="P9" i="11"/>
  <c r="E9" i="11"/>
  <c r="T9" i="11" s="1"/>
  <c r="S93" i="10"/>
  <c r="R93" i="10"/>
  <c r="Q93" i="10"/>
  <c r="P93" i="10"/>
  <c r="E93" i="10"/>
  <c r="S92" i="10"/>
  <c r="R92" i="10"/>
  <c r="Q92" i="10"/>
  <c r="P92" i="10"/>
  <c r="E92" i="10"/>
  <c r="U92" i="10" s="1"/>
  <c r="U91" i="10"/>
  <c r="T91" i="10"/>
  <c r="S91" i="10"/>
  <c r="R91" i="10"/>
  <c r="Q91" i="10"/>
  <c r="P91" i="10"/>
  <c r="E91" i="10"/>
  <c r="U90" i="10"/>
  <c r="S90" i="10"/>
  <c r="R90" i="10"/>
  <c r="Q90" i="10"/>
  <c r="P90" i="10"/>
  <c r="E90" i="10"/>
  <c r="T90" i="10" s="1"/>
  <c r="S89" i="10"/>
  <c r="R89" i="10"/>
  <c r="Q89" i="10"/>
  <c r="P89" i="10"/>
  <c r="E89" i="10"/>
  <c r="S88" i="10"/>
  <c r="R88" i="10"/>
  <c r="Q88" i="10"/>
  <c r="P88" i="10"/>
  <c r="E88" i="10"/>
  <c r="U88" i="10" s="1"/>
  <c r="U87" i="10"/>
  <c r="T87" i="10"/>
  <c r="S87" i="10"/>
  <c r="R87" i="10"/>
  <c r="Q87" i="10"/>
  <c r="P87" i="10"/>
  <c r="E87" i="10"/>
  <c r="U86" i="10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S72" i="10" s="1"/>
  <c r="J72" i="10"/>
  <c r="I72" i="10"/>
  <c r="H72" i="10"/>
  <c r="R72" i="10" s="1"/>
  <c r="G72" i="10"/>
  <c r="F72" i="10"/>
  <c r="C72" i="10"/>
  <c r="B72" i="10"/>
  <c r="W71" i="10"/>
  <c r="V71" i="10"/>
  <c r="O71" i="10"/>
  <c r="N71" i="10"/>
  <c r="M71" i="10"/>
  <c r="L71" i="10"/>
  <c r="K71" i="10"/>
  <c r="S71" i="10" s="1"/>
  <c r="J71" i="10"/>
  <c r="R71" i="10" s="1"/>
  <c r="I71" i="10"/>
  <c r="H71" i="10"/>
  <c r="G71" i="10"/>
  <c r="F71" i="10"/>
  <c r="C71" i="10"/>
  <c r="B71" i="10"/>
  <c r="W70" i="10"/>
  <c r="V70" i="10"/>
  <c r="O70" i="10"/>
  <c r="N70" i="10"/>
  <c r="M70" i="10"/>
  <c r="L70" i="10"/>
  <c r="K70" i="10"/>
  <c r="J70" i="10"/>
  <c r="I70" i="10"/>
  <c r="S70" i="10" s="1"/>
  <c r="H70" i="10"/>
  <c r="P70" i="10" s="1"/>
  <c r="G70" i="10"/>
  <c r="F70" i="10"/>
  <c r="C70" i="10"/>
  <c r="E70" i="10" s="1"/>
  <c r="B70" i="10"/>
  <c r="S69" i="10"/>
  <c r="R69" i="10"/>
  <c r="Q69" i="10"/>
  <c r="U69" i="10" s="1"/>
  <c r="P69" i="10"/>
  <c r="E69" i="10"/>
  <c r="W67" i="10"/>
  <c r="V67" i="10"/>
  <c r="O67" i="10"/>
  <c r="N67" i="10"/>
  <c r="M67" i="10"/>
  <c r="L67" i="10"/>
  <c r="K67" i="10"/>
  <c r="S67" i="10" s="1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H66" i="10"/>
  <c r="G66" i="10"/>
  <c r="F66" i="10"/>
  <c r="C66" i="10"/>
  <c r="B66" i="10"/>
  <c r="E66" i="10" s="1"/>
  <c r="U65" i="10"/>
  <c r="T65" i="10"/>
  <c r="S65" i="10"/>
  <c r="R65" i="10"/>
  <c r="Q65" i="10"/>
  <c r="P65" i="10"/>
  <c r="E65" i="10"/>
  <c r="U64" i="10"/>
  <c r="S64" i="10"/>
  <c r="R64" i="10"/>
  <c r="Q64" i="10"/>
  <c r="P64" i="10"/>
  <c r="E64" i="10"/>
  <c r="T64" i="10" s="1"/>
  <c r="T63" i="10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U61" i="10"/>
  <c r="T61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S55" i="10"/>
  <c r="R55" i="10"/>
  <c r="Q55" i="10"/>
  <c r="P55" i="10"/>
  <c r="E55" i="10"/>
  <c r="W53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E53" i="10" s="1"/>
  <c r="U52" i="10"/>
  <c r="T52" i="10"/>
  <c r="S52" i="10"/>
  <c r="R52" i="10"/>
  <c r="Q52" i="10"/>
  <c r="P52" i="10"/>
  <c r="E52" i="10"/>
  <c r="U51" i="10"/>
  <c r="S51" i="10"/>
  <c r="R51" i="10"/>
  <c r="Q51" i="10"/>
  <c r="P51" i="10"/>
  <c r="E51" i="10"/>
  <c r="T51" i="10" s="1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U48" i="10"/>
  <c r="T48" i="10"/>
  <c r="S48" i="10"/>
  <c r="R48" i="10"/>
  <c r="Q48" i="10"/>
  <c r="P48" i="10"/>
  <c r="E48" i="10"/>
  <c r="U47" i="10"/>
  <c r="S47" i="10"/>
  <c r="R47" i="10"/>
  <c r="Q47" i="10"/>
  <c r="P47" i="10"/>
  <c r="E47" i="10"/>
  <c r="T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U44" i="10" s="1"/>
  <c r="P44" i="10"/>
  <c r="E44" i="10"/>
  <c r="U43" i="10"/>
  <c r="S43" i="10"/>
  <c r="R43" i="10"/>
  <c r="Q43" i="10"/>
  <c r="P43" i="10"/>
  <c r="E43" i="10"/>
  <c r="T43" i="10" s="1"/>
  <c r="S42" i="10"/>
  <c r="R42" i="10"/>
  <c r="Q42" i="10"/>
  <c r="P42" i="10"/>
  <c r="E42" i="10"/>
  <c r="W40" i="10"/>
  <c r="V40" i="10"/>
  <c r="O40" i="10"/>
  <c r="N40" i="10"/>
  <c r="M40" i="10"/>
  <c r="L40" i="10"/>
  <c r="K40" i="10"/>
  <c r="J40" i="10"/>
  <c r="R40" i="10" s="1"/>
  <c r="I40" i="10"/>
  <c r="Q40" i="10" s="1"/>
  <c r="H40" i="10"/>
  <c r="G40" i="10"/>
  <c r="F40" i="10"/>
  <c r="C40" i="10"/>
  <c r="B40" i="10"/>
  <c r="T39" i="10"/>
  <c r="S39" i="10"/>
  <c r="R39" i="10"/>
  <c r="Q39" i="10"/>
  <c r="P39" i="10"/>
  <c r="E39" i="10"/>
  <c r="U39" i="10" s="1"/>
  <c r="S38" i="10"/>
  <c r="R38" i="10"/>
  <c r="Q38" i="10"/>
  <c r="U38" i="10" s="1"/>
  <c r="P38" i="10"/>
  <c r="E38" i="10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U35" i="10" s="1"/>
  <c r="P35" i="10"/>
  <c r="T35" i="10" s="1"/>
  <c r="E35" i="10"/>
  <c r="W33" i="10"/>
  <c r="V33" i="10"/>
  <c r="O33" i="10"/>
  <c r="N33" i="10"/>
  <c r="M33" i="10"/>
  <c r="L33" i="10"/>
  <c r="K33" i="10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T32" i="10" s="1"/>
  <c r="E32" i="10"/>
  <c r="U32" i="10" s="1"/>
  <c r="W30" i="10"/>
  <c r="V30" i="10"/>
  <c r="S30" i="10"/>
  <c r="O30" i="10"/>
  <c r="N30" i="10"/>
  <c r="M30" i="10"/>
  <c r="L30" i="10"/>
  <c r="K30" i="10"/>
  <c r="J30" i="10"/>
  <c r="I30" i="10"/>
  <c r="H30" i="10"/>
  <c r="G30" i="10"/>
  <c r="F30" i="10"/>
  <c r="C30" i="10"/>
  <c r="B30" i="10"/>
  <c r="S29" i="10"/>
  <c r="R29" i="10"/>
  <c r="Q29" i="10"/>
  <c r="P29" i="10"/>
  <c r="E29" i="10"/>
  <c r="U29" i="10" s="1"/>
  <c r="U28" i="10"/>
  <c r="S28" i="10"/>
  <c r="R28" i="10"/>
  <c r="Q28" i="10"/>
  <c r="P28" i="10"/>
  <c r="E28" i="10"/>
  <c r="T28" i="10" s="1"/>
  <c r="S27" i="10"/>
  <c r="R27" i="10"/>
  <c r="Q27" i="10"/>
  <c r="P27" i="10"/>
  <c r="E27" i="10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J24" i="10"/>
  <c r="I24" i="10"/>
  <c r="S24" i="10" s="1"/>
  <c r="H24" i="10"/>
  <c r="G24" i="10"/>
  <c r="F24" i="10"/>
  <c r="C24" i="10"/>
  <c r="B24" i="10"/>
  <c r="E24" i="10" s="1"/>
  <c r="U23" i="10"/>
  <c r="S23" i="10"/>
  <c r="R23" i="10"/>
  <c r="Q23" i="10"/>
  <c r="P23" i="10"/>
  <c r="E23" i="10"/>
  <c r="T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U20" i="10"/>
  <c r="T20" i="10"/>
  <c r="S20" i="10"/>
  <c r="R20" i="10"/>
  <c r="Q20" i="10"/>
  <c r="P20" i="10"/>
  <c r="E20" i="10"/>
  <c r="U19" i="10"/>
  <c r="T19" i="10"/>
  <c r="S19" i="10"/>
  <c r="R19" i="10"/>
  <c r="Q19" i="10"/>
  <c r="P19" i="10"/>
  <c r="E19" i="10"/>
  <c r="T18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S16" i="10" s="1"/>
  <c r="J16" i="10"/>
  <c r="I16" i="10"/>
  <c r="H16" i="10"/>
  <c r="G16" i="10"/>
  <c r="F16" i="10"/>
  <c r="C16" i="10"/>
  <c r="B16" i="10"/>
  <c r="S15" i="10"/>
  <c r="R15" i="10"/>
  <c r="Q15" i="10"/>
  <c r="P15" i="10"/>
  <c r="E15" i="10"/>
  <c r="U14" i="10"/>
  <c r="S14" i="10"/>
  <c r="R14" i="10"/>
  <c r="Q14" i="10"/>
  <c r="P14" i="10"/>
  <c r="E14" i="10"/>
  <c r="T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T10" i="10" s="1"/>
  <c r="E10" i="10"/>
  <c r="T9" i="10"/>
  <c r="S9" i="10"/>
  <c r="R9" i="10"/>
  <c r="Q9" i="10"/>
  <c r="P9" i="10"/>
  <c r="E9" i="10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U87" i="9"/>
  <c r="S87" i="9"/>
  <c r="R87" i="9"/>
  <c r="Q87" i="9"/>
  <c r="P87" i="9"/>
  <c r="E87" i="9"/>
  <c r="T87" i="9" s="1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W71" i="9"/>
  <c r="V71" i="9"/>
  <c r="O71" i="9"/>
  <c r="N71" i="9"/>
  <c r="M71" i="9"/>
  <c r="L71" i="9"/>
  <c r="K71" i="9"/>
  <c r="J71" i="9"/>
  <c r="R71" i="9" s="1"/>
  <c r="I71" i="9"/>
  <c r="S71" i="9" s="1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J70" i="9"/>
  <c r="I70" i="9"/>
  <c r="S70" i="9" s="1"/>
  <c r="H70" i="9"/>
  <c r="G70" i="9"/>
  <c r="F70" i="9"/>
  <c r="C70" i="9"/>
  <c r="B70" i="9"/>
  <c r="S69" i="9"/>
  <c r="R69" i="9"/>
  <c r="Q69" i="9"/>
  <c r="P69" i="9"/>
  <c r="E69" i="9"/>
  <c r="W67" i="9"/>
  <c r="V67" i="9"/>
  <c r="S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S66" i="9" s="1"/>
  <c r="H66" i="9"/>
  <c r="G66" i="9"/>
  <c r="F66" i="9"/>
  <c r="E66" i="9"/>
  <c r="C66" i="9"/>
  <c r="B66" i="9"/>
  <c r="T65" i="9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U63" i="9" s="1"/>
  <c r="U62" i="9"/>
  <c r="T62" i="9"/>
  <c r="S62" i="9"/>
  <c r="R62" i="9"/>
  <c r="Q62" i="9"/>
  <c r="P62" i="9"/>
  <c r="E62" i="9"/>
  <c r="T61" i="9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S52" i="9"/>
  <c r="R52" i="9"/>
  <c r="Q52" i="9"/>
  <c r="U52" i="9" s="1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S40" i="9" s="1"/>
  <c r="H40" i="9"/>
  <c r="G40" i="9"/>
  <c r="F40" i="9"/>
  <c r="C40" i="9"/>
  <c r="B40" i="9"/>
  <c r="E40" i="9" s="1"/>
  <c r="U39" i="9"/>
  <c r="T39" i="9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U35" i="9" s="1"/>
  <c r="P35" i="9"/>
  <c r="T35" i="9" s="1"/>
  <c r="E35" i="9"/>
  <c r="W33" i="9"/>
  <c r="V33" i="9"/>
  <c r="S33" i="9"/>
  <c r="O33" i="9"/>
  <c r="N33" i="9"/>
  <c r="M33" i="9"/>
  <c r="L33" i="9"/>
  <c r="K33" i="9"/>
  <c r="J33" i="9"/>
  <c r="I33" i="9"/>
  <c r="H33" i="9"/>
  <c r="R33" i="9" s="1"/>
  <c r="G33" i="9"/>
  <c r="F33" i="9"/>
  <c r="C33" i="9"/>
  <c r="B33" i="9"/>
  <c r="E33" i="9" s="1"/>
  <c r="S32" i="9"/>
  <c r="R32" i="9"/>
  <c r="Q32" i="9"/>
  <c r="P32" i="9"/>
  <c r="E32" i="9"/>
  <c r="U32" i="9" s="1"/>
  <c r="W30" i="9"/>
  <c r="V30" i="9"/>
  <c r="O30" i="9"/>
  <c r="N30" i="9"/>
  <c r="M30" i="9"/>
  <c r="L30" i="9"/>
  <c r="K30" i="9"/>
  <c r="J30" i="9"/>
  <c r="I30" i="9"/>
  <c r="S30" i="9" s="1"/>
  <c r="H30" i="9"/>
  <c r="P30" i="9" s="1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S27" i="9"/>
  <c r="R27" i="9"/>
  <c r="Q27" i="9"/>
  <c r="P27" i="9"/>
  <c r="E27" i="9"/>
  <c r="U27" i="9" s="1"/>
  <c r="T26" i="9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S24" i="9" s="1"/>
  <c r="H24" i="9"/>
  <c r="R24" i="9" s="1"/>
  <c r="G24" i="9"/>
  <c r="F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U20" i="9"/>
  <c r="T20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I16" i="9"/>
  <c r="S16" i="9" s="1"/>
  <c r="H16" i="9"/>
  <c r="G16" i="9"/>
  <c r="F16" i="9"/>
  <c r="C16" i="9"/>
  <c r="B16" i="9"/>
  <c r="E16" i="9" s="1"/>
  <c r="S15" i="9"/>
  <c r="R15" i="9"/>
  <c r="Q15" i="9"/>
  <c r="P15" i="9"/>
  <c r="E15" i="9"/>
  <c r="U15" i="9" s="1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S93" i="8"/>
  <c r="R93" i="8"/>
  <c r="Q93" i="8"/>
  <c r="P93" i="8"/>
  <c r="E93" i="8"/>
  <c r="U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U88" i="8" s="1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B72" i="8"/>
  <c r="E72" i="8" s="1"/>
  <c r="W71" i="8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E71" i="8" s="1"/>
  <c r="B71" i="8"/>
  <c r="W70" i="8"/>
  <c r="V70" i="8"/>
  <c r="S70" i="8"/>
  <c r="O70" i="8"/>
  <c r="N70" i="8"/>
  <c r="M70" i="8"/>
  <c r="L70" i="8"/>
  <c r="K70" i="8"/>
  <c r="J70" i="8"/>
  <c r="I70" i="8"/>
  <c r="Q70" i="8" s="1"/>
  <c r="H70" i="8"/>
  <c r="R70" i="8" s="1"/>
  <c r="G70" i="8"/>
  <c r="F70" i="8"/>
  <c r="C70" i="8"/>
  <c r="B70" i="8"/>
  <c r="E70" i="8" s="1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R67" i="8" s="1"/>
  <c r="I67" i="8"/>
  <c r="S67" i="8" s="1"/>
  <c r="H67" i="8"/>
  <c r="G67" i="8"/>
  <c r="F67" i="8"/>
  <c r="C67" i="8"/>
  <c r="B67" i="8"/>
  <c r="E67" i="8" s="1"/>
  <c r="W66" i="8"/>
  <c r="V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U62" i="8"/>
  <c r="S62" i="8"/>
  <c r="R62" i="8"/>
  <c r="Q62" i="8"/>
  <c r="P62" i="8"/>
  <c r="E62" i="8"/>
  <c r="T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G59" i="8"/>
  <c r="F59" i="8"/>
  <c r="C59" i="8"/>
  <c r="B59" i="8"/>
  <c r="E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U55" i="8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J53" i="8"/>
  <c r="I53" i="8"/>
  <c r="S53" i="8" s="1"/>
  <c r="H53" i="8"/>
  <c r="R53" i="8" s="1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U51" i="8" s="1"/>
  <c r="U50" i="8"/>
  <c r="T50" i="8"/>
  <c r="S50" i="8"/>
  <c r="R50" i="8"/>
  <c r="Q50" i="8"/>
  <c r="P50" i="8"/>
  <c r="E50" i="8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U45" i="8"/>
  <c r="T45" i="8"/>
  <c r="S45" i="8"/>
  <c r="R45" i="8"/>
  <c r="Q45" i="8"/>
  <c r="P45" i="8"/>
  <c r="E45" i="8"/>
  <c r="S44" i="8"/>
  <c r="R44" i="8"/>
  <c r="Q44" i="8"/>
  <c r="P44" i="8"/>
  <c r="E44" i="8"/>
  <c r="U44" i="8" s="1"/>
  <c r="S43" i="8"/>
  <c r="R43" i="8"/>
  <c r="Q43" i="8"/>
  <c r="P43" i="8"/>
  <c r="E43" i="8"/>
  <c r="U42" i="8"/>
  <c r="T42" i="8"/>
  <c r="S42" i="8"/>
  <c r="R42" i="8"/>
  <c r="Q42" i="8"/>
  <c r="P42" i="8"/>
  <c r="E42" i="8"/>
  <c r="W40" i="8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U37" i="8"/>
  <c r="T37" i="8"/>
  <c r="S37" i="8"/>
  <c r="R37" i="8"/>
  <c r="Q37" i="8"/>
  <c r="P37" i="8"/>
  <c r="E37" i="8"/>
  <c r="S36" i="8"/>
  <c r="R36" i="8"/>
  <c r="Q36" i="8"/>
  <c r="U36" i="8" s="1"/>
  <c r="P36" i="8"/>
  <c r="T36" i="8" s="1"/>
  <c r="E36" i="8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R33" i="8" s="1"/>
  <c r="I33" i="8"/>
  <c r="Q33" i="8" s="1"/>
  <c r="H33" i="8"/>
  <c r="G33" i="8"/>
  <c r="F33" i="8"/>
  <c r="C33" i="8"/>
  <c r="B33" i="8"/>
  <c r="S32" i="8"/>
  <c r="R32" i="8"/>
  <c r="Q32" i="8"/>
  <c r="U32" i="8" s="1"/>
  <c r="P32" i="8"/>
  <c r="T32" i="8" s="1"/>
  <c r="E32" i="8"/>
  <c r="W30" i="8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S27" i="8"/>
  <c r="R27" i="8"/>
  <c r="Q27" i="8"/>
  <c r="P27" i="8"/>
  <c r="E27" i="8"/>
  <c r="U26" i="8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E24" i="8" s="1"/>
  <c r="S23" i="8"/>
  <c r="R23" i="8"/>
  <c r="Q23" i="8"/>
  <c r="P23" i="8"/>
  <c r="E23" i="8"/>
  <c r="U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U20" i="8" s="1"/>
  <c r="S19" i="8"/>
  <c r="R19" i="8"/>
  <c r="Q19" i="8"/>
  <c r="P19" i="8"/>
  <c r="E19" i="8"/>
  <c r="U19" i="8" s="1"/>
  <c r="T18" i="8"/>
  <c r="S18" i="8"/>
  <c r="R18" i="8"/>
  <c r="Q18" i="8"/>
  <c r="P18" i="8"/>
  <c r="E18" i="8"/>
  <c r="U18" i="8" s="1"/>
  <c r="W16" i="8"/>
  <c r="V16" i="8"/>
  <c r="O16" i="8"/>
  <c r="N16" i="8"/>
  <c r="M16" i="8"/>
  <c r="L16" i="8"/>
  <c r="K16" i="8"/>
  <c r="J16" i="8"/>
  <c r="I16" i="8"/>
  <c r="S16" i="8" s="1"/>
  <c r="H16" i="8"/>
  <c r="G16" i="8"/>
  <c r="F16" i="8"/>
  <c r="C16" i="8"/>
  <c r="E16" i="8" s="1"/>
  <c r="B16" i="8"/>
  <c r="S15" i="8"/>
  <c r="R15" i="8"/>
  <c r="Q15" i="8"/>
  <c r="P15" i="8"/>
  <c r="E15" i="8"/>
  <c r="U15" i="8" s="1"/>
  <c r="S14" i="8"/>
  <c r="R14" i="8"/>
  <c r="Q14" i="8"/>
  <c r="P14" i="8"/>
  <c r="E14" i="8"/>
  <c r="U14" i="8" s="1"/>
  <c r="S13" i="8"/>
  <c r="R13" i="8"/>
  <c r="Q13" i="8"/>
  <c r="P13" i="8"/>
  <c r="E13" i="8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P10" i="8"/>
  <c r="E10" i="8"/>
  <c r="S9" i="8"/>
  <c r="R9" i="8"/>
  <c r="Q9" i="8"/>
  <c r="P9" i="8"/>
  <c r="E9" i="8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S86" i="7"/>
  <c r="R86" i="7"/>
  <c r="Q86" i="7"/>
  <c r="P86" i="7"/>
  <c r="E86" i="7"/>
  <c r="W72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W71" i="7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B71" i="7"/>
  <c r="W70" i="7"/>
  <c r="V70" i="7"/>
  <c r="S70" i="7"/>
  <c r="O70" i="7"/>
  <c r="N70" i="7"/>
  <c r="M70" i="7"/>
  <c r="L70" i="7"/>
  <c r="K70" i="7"/>
  <c r="J70" i="7"/>
  <c r="I70" i="7"/>
  <c r="H70" i="7"/>
  <c r="G70" i="7"/>
  <c r="F70" i="7"/>
  <c r="C70" i="7"/>
  <c r="B70" i="7"/>
  <c r="E70" i="7" s="1"/>
  <c r="S69" i="7"/>
  <c r="R69" i="7"/>
  <c r="Q69" i="7"/>
  <c r="P69" i="7"/>
  <c r="T69" i="7" s="1"/>
  <c r="E69" i="7"/>
  <c r="W67" i="7"/>
  <c r="V67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W66" i="7"/>
  <c r="V66" i="7"/>
  <c r="S66" i="7"/>
  <c r="O66" i="7"/>
  <c r="N66" i="7"/>
  <c r="M66" i="7"/>
  <c r="L66" i="7"/>
  <c r="K66" i="7"/>
  <c r="J66" i="7"/>
  <c r="I66" i="7"/>
  <c r="H66" i="7"/>
  <c r="R66" i="7" s="1"/>
  <c r="G66" i="7"/>
  <c r="F66" i="7"/>
  <c r="C66" i="7"/>
  <c r="B66" i="7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T63" i="7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U56" i="7"/>
  <c r="T56" i="7"/>
  <c r="S56" i="7"/>
  <c r="R56" i="7"/>
  <c r="Q56" i="7"/>
  <c r="P56" i="7"/>
  <c r="E56" i="7"/>
  <c r="T55" i="7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S52" i="7"/>
  <c r="R52" i="7"/>
  <c r="Q52" i="7"/>
  <c r="P52" i="7"/>
  <c r="E52" i="7"/>
  <c r="T52" i="7" s="1"/>
  <c r="S51" i="7"/>
  <c r="R51" i="7"/>
  <c r="Q51" i="7"/>
  <c r="U51" i="7" s="1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U48" i="7"/>
  <c r="S48" i="7"/>
  <c r="R48" i="7"/>
  <c r="Q48" i="7"/>
  <c r="P48" i="7"/>
  <c r="E48" i="7"/>
  <c r="T48" i="7" s="1"/>
  <c r="U47" i="7"/>
  <c r="T47" i="7"/>
  <c r="S47" i="7"/>
  <c r="R47" i="7"/>
  <c r="Q47" i="7"/>
  <c r="P47" i="7"/>
  <c r="E47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U44" i="7" s="1"/>
  <c r="P44" i="7"/>
  <c r="E44" i="7"/>
  <c r="T44" i="7" s="1"/>
  <c r="U43" i="7"/>
  <c r="T43" i="7"/>
  <c r="S43" i="7"/>
  <c r="R43" i="7"/>
  <c r="Q43" i="7"/>
  <c r="P43" i="7"/>
  <c r="E43" i="7"/>
  <c r="S42" i="7"/>
  <c r="R42" i="7"/>
  <c r="Q42" i="7"/>
  <c r="P42" i="7"/>
  <c r="E42" i="7"/>
  <c r="U42" i="7" s="1"/>
  <c r="W40" i="7"/>
  <c r="V40" i="7"/>
  <c r="S40" i="7"/>
  <c r="O40" i="7"/>
  <c r="N40" i="7"/>
  <c r="M40" i="7"/>
  <c r="L40" i="7"/>
  <c r="K40" i="7"/>
  <c r="J40" i="7"/>
  <c r="R40" i="7" s="1"/>
  <c r="I40" i="7"/>
  <c r="H40" i="7"/>
  <c r="G40" i="7"/>
  <c r="F40" i="7"/>
  <c r="C40" i="7"/>
  <c r="B40" i="7"/>
  <c r="E40" i="7" s="1"/>
  <c r="U39" i="7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T37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S33" i="7" s="1"/>
  <c r="H33" i="7"/>
  <c r="G33" i="7"/>
  <c r="F33" i="7"/>
  <c r="E33" i="7"/>
  <c r="C33" i="7"/>
  <c r="B33" i="7"/>
  <c r="S32" i="7"/>
  <c r="R32" i="7"/>
  <c r="Q32" i="7"/>
  <c r="P32" i="7"/>
  <c r="E32" i="7"/>
  <c r="U32" i="7" s="1"/>
  <c r="W30" i="7"/>
  <c r="V30" i="7"/>
  <c r="O30" i="7"/>
  <c r="N30" i="7"/>
  <c r="M30" i="7"/>
  <c r="L30" i="7"/>
  <c r="K30" i="7"/>
  <c r="J30" i="7"/>
  <c r="I30" i="7"/>
  <c r="H30" i="7"/>
  <c r="G30" i="7"/>
  <c r="F30" i="7"/>
  <c r="C30" i="7"/>
  <c r="B30" i="7"/>
  <c r="E30" i="7" s="1"/>
  <c r="S29" i="7"/>
  <c r="R29" i="7"/>
  <c r="Q29" i="7"/>
  <c r="P29" i="7"/>
  <c r="E29" i="7"/>
  <c r="T29" i="7" s="1"/>
  <c r="U28" i="7"/>
  <c r="T28" i="7"/>
  <c r="S28" i="7"/>
  <c r="R28" i="7"/>
  <c r="Q28" i="7"/>
  <c r="P28" i="7"/>
  <c r="E28" i="7"/>
  <c r="T27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H24" i="7"/>
  <c r="G24" i="7"/>
  <c r="F24" i="7"/>
  <c r="C24" i="7"/>
  <c r="B24" i="7"/>
  <c r="E24" i="7" s="1"/>
  <c r="S23" i="7"/>
  <c r="R23" i="7"/>
  <c r="Q23" i="7"/>
  <c r="P23" i="7"/>
  <c r="E23" i="7"/>
  <c r="U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U19" i="7" s="1"/>
  <c r="T18" i="7"/>
  <c r="S18" i="7"/>
  <c r="R18" i="7"/>
  <c r="Q18" i="7"/>
  <c r="P18" i="7"/>
  <c r="E18" i="7"/>
  <c r="U18" i="7" s="1"/>
  <c r="W16" i="7"/>
  <c r="V16" i="7"/>
  <c r="S16" i="7"/>
  <c r="O16" i="7"/>
  <c r="N16" i="7"/>
  <c r="M16" i="7"/>
  <c r="L16" i="7"/>
  <c r="K16" i="7"/>
  <c r="J16" i="7"/>
  <c r="I16" i="7"/>
  <c r="Q16" i="7" s="1"/>
  <c r="H16" i="7"/>
  <c r="P16" i="7" s="1"/>
  <c r="G16" i="7"/>
  <c r="F16" i="7"/>
  <c r="C16" i="7"/>
  <c r="B16" i="7"/>
  <c r="E16" i="7" s="1"/>
  <c r="U15" i="7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U12" i="7" s="1"/>
  <c r="U11" i="7"/>
  <c r="S11" i="7"/>
  <c r="R11" i="7"/>
  <c r="Q11" i="7"/>
  <c r="P11" i="7"/>
  <c r="E11" i="7"/>
  <c r="T11" i="7" s="1"/>
  <c r="S10" i="7"/>
  <c r="R10" i="7"/>
  <c r="Q10" i="7"/>
  <c r="P10" i="7"/>
  <c r="E10" i="7"/>
  <c r="T9" i="7"/>
  <c r="S9" i="7"/>
  <c r="R9" i="7"/>
  <c r="Q9" i="7"/>
  <c r="P9" i="7"/>
  <c r="E9" i="7"/>
  <c r="U9" i="7" s="1"/>
  <c r="S93" i="6"/>
  <c r="R93" i="6"/>
  <c r="Q93" i="6"/>
  <c r="P93" i="6"/>
  <c r="E93" i="6"/>
  <c r="U93" i="6" s="1"/>
  <c r="S92" i="6"/>
  <c r="R92" i="6"/>
  <c r="Q92" i="6"/>
  <c r="P92" i="6"/>
  <c r="E92" i="6"/>
  <c r="T92" i="6" s="1"/>
  <c r="S91" i="6"/>
  <c r="R91" i="6"/>
  <c r="Q91" i="6"/>
  <c r="P91" i="6"/>
  <c r="E91" i="6"/>
  <c r="U91" i="6" s="1"/>
  <c r="T90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T88" i="6" s="1"/>
  <c r="S87" i="6"/>
  <c r="R87" i="6"/>
  <c r="Q87" i="6"/>
  <c r="P87" i="6"/>
  <c r="E87" i="6"/>
  <c r="U87" i="6" s="1"/>
  <c r="T86" i="6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H71" i="6"/>
  <c r="G71" i="6"/>
  <c r="F71" i="6"/>
  <c r="E71" i="6"/>
  <c r="C71" i="6"/>
  <c r="B71" i="6"/>
  <c r="W70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E70" i="6" s="1"/>
  <c r="B70" i="6"/>
  <c r="S69" i="6"/>
  <c r="R69" i="6"/>
  <c r="Q69" i="6"/>
  <c r="P69" i="6"/>
  <c r="E69" i="6"/>
  <c r="U69" i="6" s="1"/>
  <c r="W67" i="6"/>
  <c r="V67" i="6"/>
  <c r="O67" i="6"/>
  <c r="N67" i="6"/>
  <c r="M67" i="6"/>
  <c r="L67" i="6"/>
  <c r="K67" i="6"/>
  <c r="J67" i="6"/>
  <c r="I67" i="6"/>
  <c r="H67" i="6"/>
  <c r="P67" i="6" s="1"/>
  <c r="G67" i="6"/>
  <c r="F67" i="6"/>
  <c r="C67" i="6"/>
  <c r="B67" i="6"/>
  <c r="E67" i="6" s="1"/>
  <c r="W66" i="6"/>
  <c r="V66" i="6"/>
  <c r="O66" i="6"/>
  <c r="N66" i="6"/>
  <c r="M66" i="6"/>
  <c r="L66" i="6"/>
  <c r="K66" i="6"/>
  <c r="J66" i="6"/>
  <c r="I66" i="6"/>
  <c r="H66" i="6"/>
  <c r="P66" i="6" s="1"/>
  <c r="G66" i="6"/>
  <c r="F66" i="6"/>
  <c r="C66" i="6"/>
  <c r="B66" i="6"/>
  <c r="E66" i="6" s="1"/>
  <c r="U65" i="6"/>
  <c r="T65" i="6"/>
  <c r="S65" i="6"/>
  <c r="R65" i="6"/>
  <c r="Q65" i="6"/>
  <c r="P65" i="6"/>
  <c r="E65" i="6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U62" i="6"/>
  <c r="S62" i="6"/>
  <c r="R62" i="6"/>
  <c r="Q62" i="6"/>
  <c r="P62" i="6"/>
  <c r="E62" i="6"/>
  <c r="T62" i="6" s="1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E59" i="6" s="1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T56" i="6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P53" i="6" s="1"/>
  <c r="G53" i="6"/>
  <c r="F53" i="6"/>
  <c r="C53" i="6"/>
  <c r="B53" i="6"/>
  <c r="E53" i="6" s="1"/>
  <c r="U52" i="6"/>
  <c r="T52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U48" i="6"/>
  <c r="T48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U45" i="6"/>
  <c r="S45" i="6"/>
  <c r="R45" i="6"/>
  <c r="Q45" i="6"/>
  <c r="P45" i="6"/>
  <c r="E45" i="6"/>
  <c r="T45" i="6" s="1"/>
  <c r="U44" i="6"/>
  <c r="T44" i="6"/>
  <c r="S44" i="6"/>
  <c r="R44" i="6"/>
  <c r="Q44" i="6"/>
  <c r="P44" i="6"/>
  <c r="E44" i="6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I40" i="6"/>
  <c r="H40" i="6"/>
  <c r="G40" i="6"/>
  <c r="F40" i="6"/>
  <c r="E40" i="6"/>
  <c r="C40" i="6"/>
  <c r="B40" i="6"/>
  <c r="U39" i="6"/>
  <c r="T39" i="6"/>
  <c r="S39" i="6"/>
  <c r="R39" i="6"/>
  <c r="Q39" i="6"/>
  <c r="P39" i="6"/>
  <c r="E39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U36" i="6" s="1"/>
  <c r="P36" i="6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I33" i="6"/>
  <c r="Q33" i="6" s="1"/>
  <c r="H33" i="6"/>
  <c r="R33" i="6" s="1"/>
  <c r="G33" i="6"/>
  <c r="F33" i="6"/>
  <c r="C33" i="6"/>
  <c r="B33" i="6"/>
  <c r="S32" i="6"/>
  <c r="R32" i="6"/>
  <c r="Q32" i="6"/>
  <c r="P32" i="6"/>
  <c r="E32" i="6"/>
  <c r="W30" i="6"/>
  <c r="V30" i="6"/>
  <c r="O30" i="6"/>
  <c r="N30" i="6"/>
  <c r="M30" i="6"/>
  <c r="L30" i="6"/>
  <c r="K30" i="6"/>
  <c r="J30" i="6"/>
  <c r="I30" i="6"/>
  <c r="H30" i="6"/>
  <c r="G30" i="6"/>
  <c r="F30" i="6"/>
  <c r="E30" i="6"/>
  <c r="C30" i="6"/>
  <c r="B30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U26" i="6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E24" i="6" s="1"/>
  <c r="B24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T20" i="6"/>
  <c r="S20" i="6"/>
  <c r="R20" i="6"/>
  <c r="Q20" i="6"/>
  <c r="P20" i="6"/>
  <c r="E20" i="6"/>
  <c r="U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I16" i="6"/>
  <c r="H16" i="6"/>
  <c r="G16" i="6"/>
  <c r="F16" i="6"/>
  <c r="E16" i="6"/>
  <c r="C16" i="6"/>
  <c r="B16" i="6"/>
  <c r="U15" i="6"/>
  <c r="T15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U12" i="6"/>
  <c r="S12" i="6"/>
  <c r="R12" i="6"/>
  <c r="Q12" i="6"/>
  <c r="P12" i="6"/>
  <c r="E12" i="6"/>
  <c r="T12" i="6" s="1"/>
  <c r="U11" i="6"/>
  <c r="T11" i="6"/>
  <c r="S11" i="6"/>
  <c r="R11" i="6"/>
  <c r="Q11" i="6"/>
  <c r="P11" i="6"/>
  <c r="E11" i="6"/>
  <c r="S10" i="6"/>
  <c r="R10" i="6"/>
  <c r="Q10" i="6"/>
  <c r="P10" i="6"/>
  <c r="E10" i="6"/>
  <c r="U10" i="6" s="1"/>
  <c r="S9" i="6"/>
  <c r="R9" i="6"/>
  <c r="Q9" i="6"/>
  <c r="P9" i="6"/>
  <c r="E9" i="6"/>
  <c r="U93" i="5"/>
  <c r="S93" i="5"/>
  <c r="R93" i="5"/>
  <c r="Q93" i="5"/>
  <c r="P93" i="5"/>
  <c r="E93" i="5"/>
  <c r="T93" i="5" s="1"/>
  <c r="T92" i="5"/>
  <c r="S92" i="5"/>
  <c r="R92" i="5"/>
  <c r="Q92" i="5"/>
  <c r="P92" i="5"/>
  <c r="E92" i="5"/>
  <c r="U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U89" i="5"/>
  <c r="S89" i="5"/>
  <c r="R89" i="5"/>
  <c r="Q89" i="5"/>
  <c r="P89" i="5"/>
  <c r="E89" i="5"/>
  <c r="T89" i="5" s="1"/>
  <c r="T88" i="5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S71" i="5" s="1"/>
  <c r="H71" i="5"/>
  <c r="G71" i="5"/>
  <c r="F71" i="5"/>
  <c r="C71" i="5"/>
  <c r="E71" i="5" s="1"/>
  <c r="B71" i="5"/>
  <c r="W70" i="5"/>
  <c r="V70" i="5"/>
  <c r="S70" i="5"/>
  <c r="O70" i="5"/>
  <c r="N70" i="5"/>
  <c r="M70" i="5"/>
  <c r="L70" i="5"/>
  <c r="K70" i="5"/>
  <c r="J70" i="5"/>
  <c r="I70" i="5"/>
  <c r="H70" i="5"/>
  <c r="R70" i="5" s="1"/>
  <c r="G70" i="5"/>
  <c r="F70" i="5"/>
  <c r="C70" i="5"/>
  <c r="B70" i="5"/>
  <c r="E70" i="5" s="1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S66" i="5" s="1"/>
  <c r="H66" i="5"/>
  <c r="G66" i="5"/>
  <c r="F66" i="5"/>
  <c r="E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U63" i="5"/>
  <c r="S63" i="5"/>
  <c r="R63" i="5"/>
  <c r="Q63" i="5"/>
  <c r="P63" i="5"/>
  <c r="E63" i="5"/>
  <c r="T63" i="5" s="1"/>
  <c r="U62" i="5"/>
  <c r="T62" i="5"/>
  <c r="S62" i="5"/>
  <c r="R62" i="5"/>
  <c r="Q62" i="5"/>
  <c r="P62" i="5"/>
  <c r="E62" i="5"/>
  <c r="S61" i="5"/>
  <c r="R61" i="5"/>
  <c r="Q61" i="5"/>
  <c r="P61" i="5"/>
  <c r="E61" i="5"/>
  <c r="T61" i="5" s="1"/>
  <c r="V59" i="5"/>
  <c r="O59" i="5"/>
  <c r="N59" i="5"/>
  <c r="M59" i="5"/>
  <c r="L59" i="5"/>
  <c r="K59" i="5"/>
  <c r="J59" i="5"/>
  <c r="I59" i="5"/>
  <c r="S59" i="5" s="1"/>
  <c r="H59" i="5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5" i="5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U50" i="5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T46" i="5" s="1"/>
  <c r="U45" i="5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E40" i="5" s="1"/>
  <c r="U39" i="5"/>
  <c r="S39" i="5"/>
  <c r="R39" i="5"/>
  <c r="Q39" i="5"/>
  <c r="P39" i="5"/>
  <c r="E39" i="5"/>
  <c r="T39" i="5" s="1"/>
  <c r="S38" i="5"/>
  <c r="R38" i="5"/>
  <c r="Q38" i="5"/>
  <c r="P38" i="5"/>
  <c r="E38" i="5"/>
  <c r="U37" i="5"/>
  <c r="S37" i="5"/>
  <c r="R37" i="5"/>
  <c r="Q37" i="5"/>
  <c r="P37" i="5"/>
  <c r="E37" i="5"/>
  <c r="T37" i="5" s="1"/>
  <c r="S36" i="5"/>
  <c r="R36" i="5"/>
  <c r="Q36" i="5"/>
  <c r="P36" i="5"/>
  <c r="E36" i="5"/>
  <c r="S35" i="5"/>
  <c r="R35" i="5"/>
  <c r="Q35" i="5"/>
  <c r="P35" i="5"/>
  <c r="E35" i="5"/>
  <c r="W33" i="5"/>
  <c r="V33" i="5"/>
  <c r="O33" i="5"/>
  <c r="N33" i="5"/>
  <c r="M33" i="5"/>
  <c r="L33" i="5"/>
  <c r="K33" i="5"/>
  <c r="J33" i="5"/>
  <c r="I33" i="5"/>
  <c r="H33" i="5"/>
  <c r="P33" i="5" s="1"/>
  <c r="G33" i="5"/>
  <c r="F33" i="5"/>
  <c r="C33" i="5"/>
  <c r="B33" i="5"/>
  <c r="S32" i="5"/>
  <c r="R32" i="5"/>
  <c r="Q32" i="5"/>
  <c r="P32" i="5"/>
  <c r="E32" i="5"/>
  <c r="T32" i="5" s="1"/>
  <c r="W30" i="5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B30" i="5"/>
  <c r="S29" i="5"/>
  <c r="R29" i="5"/>
  <c r="Q29" i="5"/>
  <c r="P29" i="5"/>
  <c r="E29" i="5"/>
  <c r="T29" i="5" s="1"/>
  <c r="T28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U26" i="5"/>
  <c r="T26" i="5"/>
  <c r="S26" i="5"/>
  <c r="R26" i="5"/>
  <c r="Q26" i="5"/>
  <c r="P26" i="5"/>
  <c r="E26" i="5"/>
  <c r="W24" i="5"/>
  <c r="V24" i="5"/>
  <c r="O24" i="5"/>
  <c r="N24" i="5"/>
  <c r="M24" i="5"/>
  <c r="L24" i="5"/>
  <c r="K24" i="5"/>
  <c r="J24" i="5"/>
  <c r="I24" i="5"/>
  <c r="H24" i="5"/>
  <c r="R24" i="5" s="1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T21" i="5"/>
  <c r="S21" i="5"/>
  <c r="R21" i="5"/>
  <c r="Q21" i="5"/>
  <c r="P21" i="5"/>
  <c r="E21" i="5"/>
  <c r="U20" i="5"/>
  <c r="S20" i="5"/>
  <c r="R20" i="5"/>
  <c r="Q20" i="5"/>
  <c r="P20" i="5"/>
  <c r="E20" i="5"/>
  <c r="T20" i="5" s="1"/>
  <c r="T19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J16" i="5"/>
  <c r="I16" i="5"/>
  <c r="S16" i="5" s="1"/>
  <c r="H16" i="5"/>
  <c r="P16" i="5" s="1"/>
  <c r="G16" i="5"/>
  <c r="F16" i="5"/>
  <c r="C16" i="5"/>
  <c r="B16" i="5"/>
  <c r="S15" i="5"/>
  <c r="R15" i="5"/>
  <c r="Q15" i="5"/>
  <c r="P15" i="5"/>
  <c r="E15" i="5"/>
  <c r="T15" i="5" s="1"/>
  <c r="S14" i="5"/>
  <c r="R14" i="5"/>
  <c r="Q14" i="5"/>
  <c r="P14" i="5"/>
  <c r="E14" i="5"/>
  <c r="U14" i="5" s="1"/>
  <c r="S13" i="5"/>
  <c r="R13" i="5"/>
  <c r="Q13" i="5"/>
  <c r="P13" i="5"/>
  <c r="E13" i="5"/>
  <c r="T13" i="5" s="1"/>
  <c r="U12" i="5"/>
  <c r="T12" i="5"/>
  <c r="S12" i="5"/>
  <c r="R12" i="5"/>
  <c r="Q12" i="5"/>
  <c r="P12" i="5"/>
  <c r="E12" i="5"/>
  <c r="U11" i="5"/>
  <c r="T11" i="5"/>
  <c r="S11" i="5"/>
  <c r="R11" i="5"/>
  <c r="Q11" i="5"/>
  <c r="P11" i="5"/>
  <c r="E11" i="5"/>
  <c r="S10" i="5"/>
  <c r="R10" i="5"/>
  <c r="Q10" i="5"/>
  <c r="P10" i="5"/>
  <c r="E10" i="5"/>
  <c r="U10" i="5" s="1"/>
  <c r="U9" i="5"/>
  <c r="S9" i="5"/>
  <c r="R9" i="5"/>
  <c r="Q9" i="5"/>
  <c r="P9" i="5"/>
  <c r="E9" i="5"/>
  <c r="U93" i="4"/>
  <c r="T93" i="4"/>
  <c r="S93" i="4"/>
  <c r="R93" i="4"/>
  <c r="Q93" i="4"/>
  <c r="P93" i="4"/>
  <c r="E93" i="4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T89" i="4"/>
  <c r="S89" i="4"/>
  <c r="R89" i="4"/>
  <c r="Q89" i="4"/>
  <c r="P89" i="4"/>
  <c r="E89" i="4"/>
  <c r="U88" i="4"/>
  <c r="T88" i="4"/>
  <c r="S88" i="4"/>
  <c r="R88" i="4"/>
  <c r="Q88" i="4"/>
  <c r="P88" i="4"/>
  <c r="E88" i="4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H71" i="4"/>
  <c r="R71" i="4" s="1"/>
  <c r="G71" i="4"/>
  <c r="F71" i="4"/>
  <c r="E71" i="4"/>
  <c r="C71" i="4"/>
  <c r="B71" i="4"/>
  <c r="W70" i="4"/>
  <c r="V70" i="4"/>
  <c r="S70" i="4"/>
  <c r="O70" i="4"/>
  <c r="N70" i="4"/>
  <c r="M70" i="4"/>
  <c r="L70" i="4"/>
  <c r="K70" i="4"/>
  <c r="J70" i="4"/>
  <c r="I70" i="4"/>
  <c r="H70" i="4"/>
  <c r="G70" i="4"/>
  <c r="F70" i="4"/>
  <c r="C70" i="4"/>
  <c r="B70" i="4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H66" i="4"/>
  <c r="R66" i="4" s="1"/>
  <c r="G66" i="4"/>
  <c r="F66" i="4"/>
  <c r="C66" i="4"/>
  <c r="B66" i="4"/>
  <c r="E66" i="4" s="1"/>
  <c r="T65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U63" i="4"/>
  <c r="S63" i="4"/>
  <c r="R63" i="4"/>
  <c r="Q63" i="4"/>
  <c r="P63" i="4"/>
  <c r="E63" i="4"/>
  <c r="T63" i="4" s="1"/>
  <c r="U62" i="4"/>
  <c r="T62" i="4"/>
  <c r="S62" i="4"/>
  <c r="R62" i="4"/>
  <c r="Q62" i="4"/>
  <c r="P62" i="4"/>
  <c r="E62" i="4"/>
  <c r="T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U55" i="4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H53" i="4"/>
  <c r="R53" i="4" s="1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U50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U46" i="4"/>
  <c r="S46" i="4"/>
  <c r="R46" i="4"/>
  <c r="Q46" i="4"/>
  <c r="P46" i="4"/>
  <c r="E46" i="4"/>
  <c r="T46" i="4" s="1"/>
  <c r="T45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U42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J40" i="4"/>
  <c r="I40" i="4"/>
  <c r="H40" i="4"/>
  <c r="R40" i="4" s="1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U37" i="4"/>
  <c r="S37" i="4"/>
  <c r="R37" i="4"/>
  <c r="Q37" i="4"/>
  <c r="P37" i="4"/>
  <c r="E37" i="4"/>
  <c r="T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T35" i="4" s="1"/>
  <c r="W33" i="4"/>
  <c r="V33" i="4"/>
  <c r="O33" i="4"/>
  <c r="N33" i="4"/>
  <c r="M33" i="4"/>
  <c r="L33" i="4"/>
  <c r="K33" i="4"/>
  <c r="J33" i="4"/>
  <c r="R33" i="4" s="1"/>
  <c r="I33" i="4"/>
  <c r="Q33" i="4" s="1"/>
  <c r="H33" i="4"/>
  <c r="G33" i="4"/>
  <c r="F33" i="4"/>
  <c r="C33" i="4"/>
  <c r="B33" i="4"/>
  <c r="E33" i="4" s="1"/>
  <c r="S32" i="4"/>
  <c r="R32" i="4"/>
  <c r="Q32" i="4"/>
  <c r="U32" i="4" s="1"/>
  <c r="P32" i="4"/>
  <c r="E32" i="4"/>
  <c r="T32" i="4" s="1"/>
  <c r="W30" i="4"/>
  <c r="V30" i="4"/>
  <c r="O30" i="4"/>
  <c r="N30" i="4"/>
  <c r="M30" i="4"/>
  <c r="L30" i="4"/>
  <c r="K30" i="4"/>
  <c r="J30" i="4"/>
  <c r="I30" i="4"/>
  <c r="H30" i="4"/>
  <c r="R30" i="4" s="1"/>
  <c r="G30" i="4"/>
  <c r="F30" i="4"/>
  <c r="C30" i="4"/>
  <c r="E30" i="4" s="1"/>
  <c r="B30" i="4"/>
  <c r="S29" i="4"/>
  <c r="R29" i="4"/>
  <c r="Q29" i="4"/>
  <c r="P29" i="4"/>
  <c r="T29" i="4" s="1"/>
  <c r="E29" i="4"/>
  <c r="U29" i="4" s="1"/>
  <c r="S28" i="4"/>
  <c r="R28" i="4"/>
  <c r="Q28" i="4"/>
  <c r="P28" i="4"/>
  <c r="E28" i="4"/>
  <c r="T28" i="4" s="1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B24" i="4"/>
  <c r="E24" i="4" s="1"/>
  <c r="S23" i="4"/>
  <c r="R23" i="4"/>
  <c r="Q23" i="4"/>
  <c r="P23" i="4"/>
  <c r="E23" i="4"/>
  <c r="T23" i="4" s="1"/>
  <c r="U22" i="4"/>
  <c r="S22" i="4"/>
  <c r="R22" i="4"/>
  <c r="Q22" i="4"/>
  <c r="P22" i="4"/>
  <c r="E22" i="4"/>
  <c r="T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U18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H16" i="4"/>
  <c r="R16" i="4" s="1"/>
  <c r="G16" i="4"/>
  <c r="F16" i="4"/>
  <c r="C16" i="4"/>
  <c r="E16" i="4" s="1"/>
  <c r="B16" i="4"/>
  <c r="S15" i="4"/>
  <c r="R15" i="4"/>
  <c r="Q15" i="4"/>
  <c r="P15" i="4"/>
  <c r="E15" i="4"/>
  <c r="U15" i="4" s="1"/>
  <c r="S14" i="4"/>
  <c r="R14" i="4"/>
  <c r="Q14" i="4"/>
  <c r="P14" i="4"/>
  <c r="E14" i="4"/>
  <c r="T14" i="4" s="1"/>
  <c r="S13" i="4"/>
  <c r="R13" i="4"/>
  <c r="Q13" i="4"/>
  <c r="P13" i="4"/>
  <c r="E13" i="4"/>
  <c r="T13" i="4" s="1"/>
  <c r="T12" i="4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P9" i="4"/>
  <c r="E9" i="4"/>
  <c r="T9" i="4" s="1"/>
  <c r="T93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T91" i="3" s="1"/>
  <c r="S90" i="3"/>
  <c r="R90" i="3"/>
  <c r="Q90" i="3"/>
  <c r="P90" i="3"/>
  <c r="E90" i="3"/>
  <c r="T90" i="3" s="1"/>
  <c r="T89" i="3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H72" i="3"/>
  <c r="R72" i="3" s="1"/>
  <c r="G72" i="3"/>
  <c r="F72" i="3"/>
  <c r="C72" i="3"/>
  <c r="E72" i="3" s="1"/>
  <c r="B72" i="3"/>
  <c r="W71" i="3"/>
  <c r="V71" i="3"/>
  <c r="S71" i="3"/>
  <c r="O71" i="3"/>
  <c r="N71" i="3"/>
  <c r="M71" i="3"/>
  <c r="L71" i="3"/>
  <c r="K71" i="3"/>
  <c r="J71" i="3"/>
  <c r="I71" i="3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H70" i="3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Q67" i="3" s="1"/>
  <c r="H67" i="3"/>
  <c r="R67" i="3" s="1"/>
  <c r="G67" i="3"/>
  <c r="F67" i="3"/>
  <c r="C67" i="3"/>
  <c r="B67" i="3"/>
  <c r="E67" i="3" s="1"/>
  <c r="W66" i="3"/>
  <c r="V66" i="3"/>
  <c r="S66" i="3"/>
  <c r="O66" i="3"/>
  <c r="N66" i="3"/>
  <c r="M66" i="3"/>
  <c r="L66" i="3"/>
  <c r="K66" i="3"/>
  <c r="J66" i="3"/>
  <c r="I66" i="3"/>
  <c r="Q66" i="3" s="1"/>
  <c r="H66" i="3"/>
  <c r="P66" i="3" s="1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T64" i="3" s="1"/>
  <c r="U63" i="3"/>
  <c r="S63" i="3"/>
  <c r="R63" i="3"/>
  <c r="Q63" i="3"/>
  <c r="P63" i="3"/>
  <c r="E63" i="3"/>
  <c r="T63" i="3" s="1"/>
  <c r="T62" i="3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S56" i="3"/>
  <c r="R56" i="3"/>
  <c r="Q56" i="3"/>
  <c r="P56" i="3"/>
  <c r="E56" i="3"/>
  <c r="T56" i="3" s="1"/>
  <c r="U55" i="3"/>
  <c r="T55" i="3"/>
  <c r="S55" i="3"/>
  <c r="R55" i="3"/>
  <c r="Q55" i="3"/>
  <c r="P55" i="3"/>
  <c r="E55" i="3"/>
  <c r="W53" i="3"/>
  <c r="V53" i="3"/>
  <c r="O53" i="3"/>
  <c r="N53" i="3"/>
  <c r="M53" i="3"/>
  <c r="L53" i="3"/>
  <c r="K53" i="3"/>
  <c r="J53" i="3"/>
  <c r="I53" i="3"/>
  <c r="H53" i="3"/>
  <c r="P53" i="3" s="1"/>
  <c r="G53" i="3"/>
  <c r="F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T51" i="3" s="1"/>
  <c r="U50" i="3"/>
  <c r="T50" i="3"/>
  <c r="S50" i="3"/>
  <c r="R50" i="3"/>
  <c r="Q50" i="3"/>
  <c r="P50" i="3"/>
  <c r="E50" i="3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T45" i="3"/>
  <c r="S45" i="3"/>
  <c r="R45" i="3"/>
  <c r="Q45" i="3"/>
  <c r="P45" i="3"/>
  <c r="E45" i="3"/>
  <c r="U45" i="3" s="1"/>
  <c r="S44" i="3"/>
  <c r="R44" i="3"/>
  <c r="Q44" i="3"/>
  <c r="P44" i="3"/>
  <c r="E44" i="3"/>
  <c r="T44" i="3" s="1"/>
  <c r="U43" i="3"/>
  <c r="S43" i="3"/>
  <c r="R43" i="3"/>
  <c r="Q43" i="3"/>
  <c r="P43" i="3"/>
  <c r="E43" i="3"/>
  <c r="T43" i="3" s="1"/>
  <c r="T42" i="3"/>
  <c r="S42" i="3"/>
  <c r="R42" i="3"/>
  <c r="Q42" i="3"/>
  <c r="P42" i="3"/>
  <c r="E42" i="3"/>
  <c r="U42" i="3" s="1"/>
  <c r="W40" i="3"/>
  <c r="V40" i="3"/>
  <c r="S40" i="3"/>
  <c r="O40" i="3"/>
  <c r="N40" i="3"/>
  <c r="M40" i="3"/>
  <c r="L40" i="3"/>
  <c r="K40" i="3"/>
  <c r="J40" i="3"/>
  <c r="I40" i="3"/>
  <c r="H40" i="3"/>
  <c r="P40" i="3" s="1"/>
  <c r="G40" i="3"/>
  <c r="F40" i="3"/>
  <c r="C40" i="3"/>
  <c r="B40" i="3"/>
  <c r="E40" i="3" s="1"/>
  <c r="S39" i="3"/>
  <c r="R39" i="3"/>
  <c r="Q39" i="3"/>
  <c r="P39" i="3"/>
  <c r="E39" i="3"/>
  <c r="T39" i="3" s="1"/>
  <c r="S38" i="3"/>
  <c r="R38" i="3"/>
  <c r="Q38" i="3"/>
  <c r="P38" i="3"/>
  <c r="E38" i="3"/>
  <c r="T38" i="3" s="1"/>
  <c r="U37" i="3"/>
  <c r="T37" i="3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R33" i="3" s="1"/>
  <c r="I33" i="3"/>
  <c r="S33" i="3" s="1"/>
  <c r="H33" i="3"/>
  <c r="G33" i="3"/>
  <c r="F33" i="3"/>
  <c r="C33" i="3"/>
  <c r="B33" i="3"/>
  <c r="E33" i="3" s="1"/>
  <c r="S32" i="3"/>
  <c r="R32" i="3"/>
  <c r="Q32" i="3"/>
  <c r="P32" i="3"/>
  <c r="T32" i="3" s="1"/>
  <c r="E32" i="3"/>
  <c r="W30" i="3"/>
  <c r="V30" i="3"/>
  <c r="S30" i="3"/>
  <c r="O30" i="3"/>
  <c r="N30" i="3"/>
  <c r="M30" i="3"/>
  <c r="L30" i="3"/>
  <c r="K30" i="3"/>
  <c r="J30" i="3"/>
  <c r="I30" i="3"/>
  <c r="H30" i="3"/>
  <c r="P30" i="3" s="1"/>
  <c r="G30" i="3"/>
  <c r="F30" i="3"/>
  <c r="C30" i="3"/>
  <c r="B30" i="3"/>
  <c r="E30" i="3" s="1"/>
  <c r="S29" i="3"/>
  <c r="R29" i="3"/>
  <c r="Q29" i="3"/>
  <c r="P29" i="3"/>
  <c r="E29" i="3"/>
  <c r="T29" i="3" s="1"/>
  <c r="S28" i="3"/>
  <c r="R28" i="3"/>
  <c r="Q28" i="3"/>
  <c r="P28" i="3"/>
  <c r="E28" i="3"/>
  <c r="T28" i="3" s="1"/>
  <c r="U27" i="3"/>
  <c r="T27" i="3"/>
  <c r="S27" i="3"/>
  <c r="R27" i="3"/>
  <c r="Q27" i="3"/>
  <c r="P27" i="3"/>
  <c r="E27" i="3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H24" i="3"/>
  <c r="P24" i="3" s="1"/>
  <c r="G24" i="3"/>
  <c r="F24" i="3"/>
  <c r="C24" i="3"/>
  <c r="B24" i="3"/>
  <c r="E24" i="3" s="1"/>
  <c r="U23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T19" i="3" s="1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J16" i="3"/>
  <c r="I16" i="3"/>
  <c r="Q16" i="3" s="1"/>
  <c r="H16" i="3"/>
  <c r="G16" i="3"/>
  <c r="F16" i="3"/>
  <c r="C16" i="3"/>
  <c r="B16" i="3"/>
  <c r="S15" i="3"/>
  <c r="R15" i="3"/>
  <c r="Q15" i="3"/>
  <c r="P15" i="3"/>
  <c r="E15" i="3"/>
  <c r="T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T12" i="3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T10" i="3" s="1"/>
  <c r="U9" i="3"/>
  <c r="S9" i="3"/>
  <c r="R9" i="3"/>
  <c r="Q9" i="3"/>
  <c r="P9" i="3"/>
  <c r="E9" i="3"/>
  <c r="T9" i="3" s="1"/>
  <c r="T93" i="2"/>
  <c r="S93" i="2"/>
  <c r="R93" i="2"/>
  <c r="Q93" i="2"/>
  <c r="P93" i="2"/>
  <c r="E93" i="2"/>
  <c r="U93" i="2" s="1"/>
  <c r="S92" i="2"/>
  <c r="R92" i="2"/>
  <c r="Q92" i="2"/>
  <c r="P92" i="2"/>
  <c r="E92" i="2"/>
  <c r="T92" i="2" s="1"/>
  <c r="S91" i="2"/>
  <c r="R91" i="2"/>
  <c r="Q91" i="2"/>
  <c r="P91" i="2"/>
  <c r="E91" i="2"/>
  <c r="T91" i="2" s="1"/>
  <c r="U90" i="2"/>
  <c r="S90" i="2"/>
  <c r="R90" i="2"/>
  <c r="Q90" i="2"/>
  <c r="P90" i="2"/>
  <c r="E90" i="2"/>
  <c r="T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T88" i="2" s="1"/>
  <c r="S87" i="2"/>
  <c r="R87" i="2"/>
  <c r="Q87" i="2"/>
  <c r="P87" i="2"/>
  <c r="E87" i="2"/>
  <c r="T87" i="2" s="1"/>
  <c r="U86" i="2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H72" i="2"/>
  <c r="P72" i="2" s="1"/>
  <c r="G72" i="2"/>
  <c r="F72" i="2"/>
  <c r="C72" i="2"/>
  <c r="B72" i="2"/>
  <c r="E72" i="2" s="1"/>
  <c r="W71" i="2"/>
  <c r="V71" i="2"/>
  <c r="O71" i="2"/>
  <c r="N71" i="2"/>
  <c r="M71" i="2"/>
  <c r="L71" i="2"/>
  <c r="K71" i="2"/>
  <c r="J71" i="2"/>
  <c r="I71" i="2"/>
  <c r="Q71" i="2" s="1"/>
  <c r="H71" i="2"/>
  <c r="P71" i="2" s="1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S70" i="2" s="1"/>
  <c r="H70" i="2"/>
  <c r="P70" i="2" s="1"/>
  <c r="G70" i="2"/>
  <c r="F70" i="2"/>
  <c r="C70" i="2"/>
  <c r="B70" i="2"/>
  <c r="E70" i="2" s="1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H66" i="2"/>
  <c r="G66" i="2"/>
  <c r="F66" i="2"/>
  <c r="C66" i="2"/>
  <c r="B66" i="2"/>
  <c r="S65" i="2"/>
  <c r="R65" i="2"/>
  <c r="Q65" i="2"/>
  <c r="P65" i="2"/>
  <c r="E65" i="2"/>
  <c r="T65" i="2" s="1"/>
  <c r="U64" i="2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S58" i="2"/>
  <c r="R58" i="2"/>
  <c r="Q58" i="2"/>
  <c r="P58" i="2"/>
  <c r="E58" i="2"/>
  <c r="S57" i="2"/>
  <c r="R57" i="2"/>
  <c r="Q57" i="2"/>
  <c r="P57" i="2"/>
  <c r="E57" i="2"/>
  <c r="T57" i="2" s="1"/>
  <c r="U56" i="2"/>
  <c r="S56" i="2"/>
  <c r="R56" i="2"/>
  <c r="Q56" i="2"/>
  <c r="P56" i="2"/>
  <c r="E56" i="2"/>
  <c r="T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S52" i="2"/>
  <c r="R52" i="2"/>
  <c r="Q52" i="2"/>
  <c r="P52" i="2"/>
  <c r="E52" i="2"/>
  <c r="T52" i="2" s="1"/>
  <c r="U51" i="2"/>
  <c r="S51" i="2"/>
  <c r="R51" i="2"/>
  <c r="Q51" i="2"/>
  <c r="P51" i="2"/>
  <c r="E51" i="2"/>
  <c r="T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U44" i="2"/>
  <c r="S44" i="2"/>
  <c r="R44" i="2"/>
  <c r="Q44" i="2"/>
  <c r="P44" i="2"/>
  <c r="E44" i="2"/>
  <c r="T44" i="2" s="1"/>
  <c r="T43" i="2"/>
  <c r="S43" i="2"/>
  <c r="R43" i="2"/>
  <c r="Q43" i="2"/>
  <c r="P43" i="2"/>
  <c r="E43" i="2"/>
  <c r="U43" i="2" s="1"/>
  <c r="T42" i="2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B40" i="2"/>
  <c r="E40" i="2" s="1"/>
  <c r="S39" i="2"/>
  <c r="R39" i="2"/>
  <c r="Q39" i="2"/>
  <c r="P39" i="2"/>
  <c r="E39" i="2"/>
  <c r="T39" i="2" s="1"/>
  <c r="S38" i="2"/>
  <c r="R38" i="2"/>
  <c r="Q38" i="2"/>
  <c r="P38" i="2"/>
  <c r="E38" i="2"/>
  <c r="U38" i="2" s="1"/>
  <c r="T37" i="2"/>
  <c r="S37" i="2"/>
  <c r="R37" i="2"/>
  <c r="Q37" i="2"/>
  <c r="P37" i="2"/>
  <c r="E37" i="2"/>
  <c r="U37" i="2" s="1"/>
  <c r="S36" i="2"/>
  <c r="R36" i="2"/>
  <c r="Q36" i="2"/>
  <c r="P36" i="2"/>
  <c r="E36" i="2"/>
  <c r="S35" i="2"/>
  <c r="R35" i="2"/>
  <c r="Q35" i="2"/>
  <c r="P35" i="2"/>
  <c r="E35" i="2"/>
  <c r="T35" i="2" s="1"/>
  <c r="W33" i="2"/>
  <c r="V33" i="2"/>
  <c r="O33" i="2"/>
  <c r="N33" i="2"/>
  <c r="M33" i="2"/>
  <c r="L33" i="2"/>
  <c r="K33" i="2"/>
  <c r="J33" i="2"/>
  <c r="I33" i="2"/>
  <c r="H33" i="2"/>
  <c r="G33" i="2"/>
  <c r="F33" i="2"/>
  <c r="C33" i="2"/>
  <c r="E33" i="2" s="1"/>
  <c r="B33" i="2"/>
  <c r="S32" i="2"/>
  <c r="R32" i="2"/>
  <c r="Q32" i="2"/>
  <c r="P32" i="2"/>
  <c r="E32" i="2"/>
  <c r="W30" i="2"/>
  <c r="V30" i="2"/>
  <c r="O30" i="2"/>
  <c r="N30" i="2"/>
  <c r="M30" i="2"/>
  <c r="L30" i="2"/>
  <c r="K30" i="2"/>
  <c r="J30" i="2"/>
  <c r="I30" i="2"/>
  <c r="H30" i="2"/>
  <c r="G30" i="2"/>
  <c r="F30" i="2"/>
  <c r="C30" i="2"/>
  <c r="B30" i="2"/>
  <c r="E30" i="2" s="1"/>
  <c r="S29" i="2"/>
  <c r="R29" i="2"/>
  <c r="Q29" i="2"/>
  <c r="P29" i="2"/>
  <c r="E29" i="2"/>
  <c r="T29" i="2" s="1"/>
  <c r="S28" i="2"/>
  <c r="R28" i="2"/>
  <c r="Q28" i="2"/>
  <c r="P28" i="2"/>
  <c r="E28" i="2"/>
  <c r="U28" i="2" s="1"/>
  <c r="T27" i="2"/>
  <c r="S27" i="2"/>
  <c r="R27" i="2"/>
  <c r="Q27" i="2"/>
  <c r="P27" i="2"/>
  <c r="E27" i="2"/>
  <c r="U27" i="2" s="1"/>
  <c r="S26" i="2"/>
  <c r="R26" i="2"/>
  <c r="Q26" i="2"/>
  <c r="P26" i="2"/>
  <c r="E26" i="2"/>
  <c r="W24" i="2"/>
  <c r="V24" i="2"/>
  <c r="O24" i="2"/>
  <c r="N24" i="2"/>
  <c r="M24" i="2"/>
  <c r="L24" i="2"/>
  <c r="K24" i="2"/>
  <c r="J24" i="2"/>
  <c r="I24" i="2"/>
  <c r="S24" i="2" s="1"/>
  <c r="H24" i="2"/>
  <c r="G24" i="2"/>
  <c r="F24" i="2"/>
  <c r="C24" i="2"/>
  <c r="B24" i="2"/>
  <c r="E24" i="2" s="1"/>
  <c r="U23" i="2"/>
  <c r="T23" i="2"/>
  <c r="S23" i="2"/>
  <c r="R23" i="2"/>
  <c r="Q23" i="2"/>
  <c r="P23" i="2"/>
  <c r="E23" i="2"/>
  <c r="S22" i="2"/>
  <c r="R22" i="2"/>
  <c r="Q22" i="2"/>
  <c r="P22" i="2"/>
  <c r="E22" i="2"/>
  <c r="U22" i="2" s="1"/>
  <c r="S21" i="2"/>
  <c r="R21" i="2"/>
  <c r="Q21" i="2"/>
  <c r="P21" i="2"/>
  <c r="E21" i="2"/>
  <c r="U20" i="2"/>
  <c r="S20" i="2"/>
  <c r="R20" i="2"/>
  <c r="Q20" i="2"/>
  <c r="P20" i="2"/>
  <c r="E20" i="2"/>
  <c r="T20" i="2" s="1"/>
  <c r="S19" i="2"/>
  <c r="R19" i="2"/>
  <c r="Q19" i="2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J16" i="2"/>
  <c r="I16" i="2"/>
  <c r="Q16" i="2" s="1"/>
  <c r="H16" i="2"/>
  <c r="P16" i="2" s="1"/>
  <c r="G16" i="2"/>
  <c r="F16" i="2"/>
  <c r="C16" i="2"/>
  <c r="B16" i="2"/>
  <c r="E16" i="2" s="1"/>
  <c r="U15" i="2"/>
  <c r="S15" i="2"/>
  <c r="R15" i="2"/>
  <c r="Q15" i="2"/>
  <c r="P15" i="2"/>
  <c r="E15" i="2"/>
  <c r="T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U10" i="2" s="1"/>
  <c r="P10" i="2"/>
  <c r="T10" i="2" s="1"/>
  <c r="E10" i="2"/>
  <c r="U9" i="2"/>
  <c r="T9" i="2"/>
  <c r="S9" i="2"/>
  <c r="R9" i="2"/>
  <c r="Q9" i="2"/>
  <c r="P9" i="2"/>
  <c r="E9" i="2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T89" i="1"/>
  <c r="S89" i="1"/>
  <c r="R89" i="1"/>
  <c r="Q89" i="1"/>
  <c r="P89" i="1"/>
  <c r="E89" i="1"/>
  <c r="U89" i="1" s="1"/>
  <c r="S88" i="1"/>
  <c r="R88" i="1"/>
  <c r="Q88" i="1"/>
  <c r="P88" i="1"/>
  <c r="E88" i="1"/>
  <c r="T88" i="1" s="1"/>
  <c r="U87" i="1"/>
  <c r="S87" i="1"/>
  <c r="R87" i="1"/>
  <c r="Q87" i="1"/>
  <c r="P87" i="1"/>
  <c r="E87" i="1"/>
  <c r="T87" i="1" s="1"/>
  <c r="U86" i="1"/>
  <c r="T86" i="1"/>
  <c r="S86" i="1"/>
  <c r="R86" i="1"/>
  <c r="Q86" i="1"/>
  <c r="P86" i="1"/>
  <c r="E86" i="1"/>
  <c r="W72" i="1"/>
  <c r="V72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W71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C70" i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S66" i="1" s="1"/>
  <c r="H66" i="1"/>
  <c r="R66" i="1" s="1"/>
  <c r="G66" i="1"/>
  <c r="F66" i="1"/>
  <c r="C66" i="1"/>
  <c r="B66" i="1"/>
  <c r="E66" i="1" s="1"/>
  <c r="U65" i="1"/>
  <c r="S65" i="1"/>
  <c r="R65" i="1"/>
  <c r="Q65" i="1"/>
  <c r="P65" i="1"/>
  <c r="E65" i="1"/>
  <c r="T65" i="1" s="1"/>
  <c r="U64" i="1"/>
  <c r="S64" i="1"/>
  <c r="R64" i="1"/>
  <c r="Q64" i="1"/>
  <c r="P64" i="1"/>
  <c r="E64" i="1"/>
  <c r="T64" i="1" s="1"/>
  <c r="S63" i="1"/>
  <c r="R63" i="1"/>
  <c r="Q63" i="1"/>
  <c r="P63" i="1"/>
  <c r="E63" i="1"/>
  <c r="U63" i="1" s="1"/>
  <c r="U62" i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P53" i="1" s="1"/>
  <c r="G53" i="1"/>
  <c r="F53" i="1"/>
  <c r="C53" i="1"/>
  <c r="B53" i="1"/>
  <c r="S52" i="1"/>
  <c r="R52" i="1"/>
  <c r="Q52" i="1"/>
  <c r="P52" i="1"/>
  <c r="E52" i="1"/>
  <c r="S51" i="1"/>
  <c r="R51" i="1"/>
  <c r="Q51" i="1"/>
  <c r="U51" i="1" s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U44" i="1" s="1"/>
  <c r="P44" i="1"/>
  <c r="T44" i="1" s="1"/>
  <c r="E44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I40" i="1"/>
  <c r="H40" i="1"/>
  <c r="R40" i="1" s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I33" i="1"/>
  <c r="Q33" i="1" s="1"/>
  <c r="H33" i="1"/>
  <c r="G33" i="1"/>
  <c r="F33" i="1"/>
  <c r="C33" i="1"/>
  <c r="E33" i="1" s="1"/>
  <c r="B33" i="1"/>
  <c r="S32" i="1"/>
  <c r="R32" i="1"/>
  <c r="Q32" i="1"/>
  <c r="P32" i="1"/>
  <c r="E32" i="1"/>
  <c r="W30" i="1"/>
  <c r="V30" i="1"/>
  <c r="O30" i="1"/>
  <c r="N30" i="1"/>
  <c r="M30" i="1"/>
  <c r="L30" i="1"/>
  <c r="K30" i="1"/>
  <c r="J30" i="1"/>
  <c r="I30" i="1"/>
  <c r="S30" i="1" s="1"/>
  <c r="H30" i="1"/>
  <c r="G30" i="1"/>
  <c r="F30" i="1"/>
  <c r="C30" i="1"/>
  <c r="E30" i="1" s="1"/>
  <c r="B30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U27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S24" i="1"/>
  <c r="O24" i="1"/>
  <c r="N24" i="1"/>
  <c r="M24" i="1"/>
  <c r="L24" i="1"/>
  <c r="K24" i="1"/>
  <c r="J24" i="1"/>
  <c r="I24" i="1"/>
  <c r="H24" i="1"/>
  <c r="R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U18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H16" i="1"/>
  <c r="G16" i="1"/>
  <c r="F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S13" i="1"/>
  <c r="R13" i="1"/>
  <c r="Q13" i="1"/>
  <c r="U13" i="1" s="1"/>
  <c r="P13" i="1"/>
  <c r="E13" i="1"/>
  <c r="T13" i="1" s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U10" i="1" s="1"/>
  <c r="U9" i="1"/>
  <c r="S9" i="1"/>
  <c r="R9" i="1"/>
  <c r="Q9" i="1"/>
  <c r="P9" i="1"/>
  <c r="E9" i="1"/>
  <c r="U49" i="9" l="1"/>
  <c r="T49" i="9"/>
  <c r="T86" i="12"/>
  <c r="U86" i="12"/>
  <c r="T52" i="1"/>
  <c r="E70" i="1"/>
  <c r="S16" i="2"/>
  <c r="R70" i="2"/>
  <c r="S71" i="2"/>
  <c r="R24" i="3"/>
  <c r="R33" i="5"/>
  <c r="T51" i="6"/>
  <c r="R66" i="6"/>
  <c r="T32" i="7"/>
  <c r="U27" i="8"/>
  <c r="T27" i="8"/>
  <c r="E30" i="8"/>
  <c r="T39" i="11"/>
  <c r="U39" i="11"/>
  <c r="R66" i="11"/>
  <c r="S70" i="12"/>
  <c r="Q71" i="12"/>
  <c r="S71" i="12"/>
  <c r="E67" i="13"/>
  <c r="Q70" i="13"/>
  <c r="S70" i="13"/>
  <c r="U88" i="13"/>
  <c r="T88" i="13"/>
  <c r="T26" i="14"/>
  <c r="U26" i="14"/>
  <c r="U44" i="14"/>
  <c r="T44" i="14"/>
  <c r="R66" i="14"/>
  <c r="T92" i="14"/>
  <c r="U92" i="14"/>
  <c r="R16" i="2"/>
  <c r="U13" i="8"/>
  <c r="T13" i="8"/>
  <c r="E16" i="1"/>
  <c r="T35" i="1"/>
  <c r="T39" i="1"/>
  <c r="Q40" i="1"/>
  <c r="U52" i="1"/>
  <c r="S53" i="1"/>
  <c r="T57" i="1"/>
  <c r="T61" i="1"/>
  <c r="T19" i="2"/>
  <c r="P24" i="2"/>
  <c r="Q24" i="2"/>
  <c r="P30" i="2"/>
  <c r="R30" i="2"/>
  <c r="T69" i="2"/>
  <c r="S16" i="3"/>
  <c r="U19" i="3"/>
  <c r="Q24" i="3"/>
  <c r="S24" i="3"/>
  <c r="T26" i="3"/>
  <c r="Q30" i="3"/>
  <c r="T36" i="3"/>
  <c r="Q40" i="3"/>
  <c r="T49" i="3"/>
  <c r="Q53" i="3"/>
  <c r="E59" i="3"/>
  <c r="U59" i="3" s="1"/>
  <c r="S33" i="4"/>
  <c r="Q24" i="5"/>
  <c r="Q33" i="5"/>
  <c r="S33" i="5"/>
  <c r="T10" i="6"/>
  <c r="P16" i="6"/>
  <c r="S33" i="6"/>
  <c r="T35" i="6"/>
  <c r="P40" i="6"/>
  <c r="T40" i="6" s="1"/>
  <c r="T43" i="6"/>
  <c r="Q66" i="6"/>
  <c r="T10" i="7"/>
  <c r="R16" i="7"/>
  <c r="P33" i="7"/>
  <c r="Q24" i="8"/>
  <c r="S24" i="8"/>
  <c r="U88" i="9"/>
  <c r="T88" i="9"/>
  <c r="U15" i="10"/>
  <c r="T15" i="10"/>
  <c r="U55" i="10"/>
  <c r="T55" i="10"/>
  <c r="T14" i="12"/>
  <c r="U14" i="12"/>
  <c r="U50" i="12"/>
  <c r="T50" i="12"/>
  <c r="T92" i="20"/>
  <c r="U92" i="20"/>
  <c r="U22" i="1"/>
  <c r="Q30" i="1"/>
  <c r="U35" i="1"/>
  <c r="U43" i="1"/>
  <c r="T51" i="1"/>
  <c r="U69" i="1"/>
  <c r="U19" i="2"/>
  <c r="R24" i="2"/>
  <c r="E59" i="2"/>
  <c r="P66" i="2"/>
  <c r="R66" i="2"/>
  <c r="S72" i="2"/>
  <c r="U10" i="3"/>
  <c r="E16" i="3"/>
  <c r="U86" i="3"/>
  <c r="U90" i="3"/>
  <c r="U9" i="4"/>
  <c r="U13" i="4"/>
  <c r="E59" i="4"/>
  <c r="Q66" i="4"/>
  <c r="P70" i="4"/>
  <c r="R72" i="4"/>
  <c r="E30" i="5"/>
  <c r="T36" i="5"/>
  <c r="P66" i="5"/>
  <c r="R67" i="5"/>
  <c r="Q72" i="5"/>
  <c r="Q16" i="6"/>
  <c r="U16" i="6" s="1"/>
  <c r="P30" i="6"/>
  <c r="R30" i="6"/>
  <c r="E33" i="6"/>
  <c r="U35" i="6"/>
  <c r="Q40" i="6"/>
  <c r="T69" i="6"/>
  <c r="P71" i="6"/>
  <c r="U10" i="7"/>
  <c r="Q66" i="7"/>
  <c r="U89" i="7"/>
  <c r="T89" i="7"/>
  <c r="U12" i="8"/>
  <c r="T12" i="8"/>
  <c r="R30" i="9"/>
  <c r="U45" i="9"/>
  <c r="T45" i="9"/>
  <c r="P16" i="10"/>
  <c r="T16" i="10" s="1"/>
  <c r="E30" i="11"/>
  <c r="U63" i="12"/>
  <c r="T63" i="12"/>
  <c r="U39" i="14"/>
  <c r="T39" i="14"/>
  <c r="T27" i="18"/>
  <c r="U27" i="18"/>
  <c r="R71" i="2"/>
  <c r="U89" i="10"/>
  <c r="T89" i="10"/>
  <c r="T15" i="17"/>
  <c r="U15" i="17"/>
  <c r="P59" i="1"/>
  <c r="Q66" i="1"/>
  <c r="Q66" i="2"/>
  <c r="S66" i="2"/>
  <c r="Q67" i="2"/>
  <c r="P70" i="3"/>
  <c r="R70" i="3"/>
  <c r="P71" i="3"/>
  <c r="T49" i="4"/>
  <c r="Q70" i="4"/>
  <c r="Q71" i="4"/>
  <c r="U36" i="5"/>
  <c r="P71" i="5"/>
  <c r="R16" i="6"/>
  <c r="P24" i="6"/>
  <c r="T29" i="6"/>
  <c r="Q30" i="6"/>
  <c r="R40" i="6"/>
  <c r="P70" i="6"/>
  <c r="T70" i="6" s="1"/>
  <c r="Q71" i="6"/>
  <c r="U71" i="6" s="1"/>
  <c r="S72" i="6"/>
  <c r="T14" i="7"/>
  <c r="P30" i="7"/>
  <c r="R30" i="7"/>
  <c r="T46" i="7"/>
  <c r="T50" i="7"/>
  <c r="P70" i="7"/>
  <c r="T70" i="7" s="1"/>
  <c r="Q71" i="7"/>
  <c r="U86" i="7"/>
  <c r="T86" i="7"/>
  <c r="U9" i="8"/>
  <c r="T9" i="8"/>
  <c r="P16" i="9"/>
  <c r="R16" i="9"/>
  <c r="P67" i="9"/>
  <c r="U11" i="10"/>
  <c r="T11" i="10"/>
  <c r="U42" i="10"/>
  <c r="T42" i="10"/>
  <c r="U29" i="14"/>
  <c r="T29" i="14"/>
  <c r="P16" i="1"/>
  <c r="T26" i="1"/>
  <c r="Q59" i="1"/>
  <c r="Q71" i="1"/>
  <c r="U92" i="1"/>
  <c r="U29" i="2"/>
  <c r="S30" i="2"/>
  <c r="U32" i="2"/>
  <c r="U35" i="2"/>
  <c r="U39" i="2"/>
  <c r="U14" i="3"/>
  <c r="T22" i="3"/>
  <c r="Q70" i="3"/>
  <c r="S70" i="3"/>
  <c r="Q71" i="3"/>
  <c r="Q16" i="4"/>
  <c r="P24" i="4"/>
  <c r="T26" i="4"/>
  <c r="Q30" i="4"/>
  <c r="U30" i="4" s="1"/>
  <c r="Q40" i="4"/>
  <c r="E67" i="4"/>
  <c r="T87" i="4"/>
  <c r="E16" i="5"/>
  <c r="U35" i="5"/>
  <c r="U38" i="5"/>
  <c r="T49" i="5"/>
  <c r="T57" i="5"/>
  <c r="T65" i="5"/>
  <c r="Q70" i="5"/>
  <c r="T14" i="6"/>
  <c r="T38" i="6"/>
  <c r="T47" i="6"/>
  <c r="R71" i="6"/>
  <c r="U88" i="6"/>
  <c r="U92" i="6"/>
  <c r="U20" i="7"/>
  <c r="P24" i="7"/>
  <c r="R24" i="7"/>
  <c r="Q30" i="7"/>
  <c r="S30" i="7"/>
  <c r="P40" i="7"/>
  <c r="T42" i="7"/>
  <c r="U69" i="7"/>
  <c r="Q70" i="7"/>
  <c r="U21" i="8"/>
  <c r="T21" i="8"/>
  <c r="P72" i="8"/>
  <c r="T89" i="8"/>
  <c r="T93" i="8"/>
  <c r="T12" i="9"/>
  <c r="T21" i="9"/>
  <c r="T29" i="9"/>
  <c r="Q30" i="10"/>
  <c r="U37" i="10"/>
  <c r="T37" i="10"/>
  <c r="S40" i="10"/>
  <c r="T27" i="12"/>
  <c r="T56" i="12"/>
  <c r="U56" i="12"/>
  <c r="U92" i="13"/>
  <c r="T92" i="13"/>
  <c r="T92" i="19"/>
  <c r="U92" i="19"/>
  <c r="U90" i="7"/>
  <c r="T90" i="7"/>
  <c r="U11" i="1"/>
  <c r="S16" i="1"/>
  <c r="Q24" i="1"/>
  <c r="U32" i="1"/>
  <c r="T36" i="1"/>
  <c r="T91" i="1"/>
  <c r="T28" i="2"/>
  <c r="R33" i="2"/>
  <c r="T38" i="2"/>
  <c r="U48" i="2"/>
  <c r="U52" i="2"/>
  <c r="U61" i="2"/>
  <c r="U65" i="2"/>
  <c r="U87" i="2"/>
  <c r="U91" i="2"/>
  <c r="T13" i="3"/>
  <c r="T18" i="3"/>
  <c r="U32" i="3"/>
  <c r="P33" i="3"/>
  <c r="U64" i="3"/>
  <c r="T88" i="3"/>
  <c r="T92" i="3"/>
  <c r="T11" i="4"/>
  <c r="T15" i="4"/>
  <c r="T20" i="4"/>
  <c r="Q24" i="4"/>
  <c r="T39" i="4"/>
  <c r="T44" i="4"/>
  <c r="T48" i="4"/>
  <c r="T52" i="4"/>
  <c r="P59" i="4"/>
  <c r="T91" i="4"/>
  <c r="T14" i="5"/>
  <c r="P30" i="5"/>
  <c r="P40" i="5"/>
  <c r="R40" i="5"/>
  <c r="U42" i="5"/>
  <c r="T87" i="5"/>
  <c r="T91" i="5"/>
  <c r="T19" i="6"/>
  <c r="T23" i="6"/>
  <c r="T28" i="6"/>
  <c r="U32" i="6"/>
  <c r="T36" i="6"/>
  <c r="T87" i="6"/>
  <c r="T91" i="6"/>
  <c r="T13" i="7"/>
  <c r="T19" i="7"/>
  <c r="T23" i="7"/>
  <c r="Q24" i="7"/>
  <c r="U35" i="7"/>
  <c r="Q40" i="7"/>
  <c r="T51" i="7"/>
  <c r="R53" i="7"/>
  <c r="E66" i="7"/>
  <c r="E67" i="7"/>
  <c r="R70" i="7"/>
  <c r="T63" i="8"/>
  <c r="T88" i="8"/>
  <c r="T92" i="8"/>
  <c r="T11" i="9"/>
  <c r="T15" i="9"/>
  <c r="T58" i="9"/>
  <c r="U91" i="9"/>
  <c r="P24" i="10"/>
  <c r="R24" i="10"/>
  <c r="U27" i="10"/>
  <c r="T27" i="10"/>
  <c r="T29" i="10"/>
  <c r="U58" i="13"/>
  <c r="T58" i="13"/>
  <c r="T89" i="13"/>
  <c r="U89" i="13"/>
  <c r="T65" i="19"/>
  <c r="U65" i="19"/>
  <c r="U14" i="1"/>
  <c r="R33" i="1"/>
  <c r="T11" i="2"/>
  <c r="S33" i="2"/>
  <c r="E53" i="2"/>
  <c r="E66" i="2"/>
  <c r="P16" i="3"/>
  <c r="T16" i="3" s="1"/>
  <c r="T21" i="3"/>
  <c r="U28" i="3"/>
  <c r="U38" i="3"/>
  <c r="U51" i="3"/>
  <c r="U56" i="3"/>
  <c r="U69" i="3"/>
  <c r="P33" i="4"/>
  <c r="E53" i="4"/>
  <c r="E70" i="4"/>
  <c r="U22" i="5"/>
  <c r="T43" i="5"/>
  <c r="E53" i="5"/>
  <c r="P59" i="5"/>
  <c r="U29" i="7"/>
  <c r="U52" i="7"/>
  <c r="E71" i="7"/>
  <c r="U71" i="7" s="1"/>
  <c r="U93" i="7"/>
  <c r="T93" i="7"/>
  <c r="P33" i="8"/>
  <c r="S33" i="8"/>
  <c r="U69" i="8"/>
  <c r="R71" i="8"/>
  <c r="E30" i="9"/>
  <c r="U30" i="9" s="1"/>
  <c r="U48" i="9"/>
  <c r="U92" i="9"/>
  <c r="T92" i="9"/>
  <c r="E16" i="10"/>
  <c r="T69" i="10"/>
  <c r="Q71" i="10"/>
  <c r="U93" i="10"/>
  <c r="T93" i="10"/>
  <c r="U11" i="11"/>
  <c r="P30" i="11"/>
  <c r="R30" i="11"/>
  <c r="E53" i="11"/>
  <c r="E70" i="11"/>
  <c r="T23" i="12"/>
  <c r="U23" i="12"/>
  <c r="T51" i="12"/>
  <c r="U51" i="12"/>
  <c r="U89" i="12"/>
  <c r="T89" i="12"/>
  <c r="T55" i="13"/>
  <c r="U55" i="13"/>
  <c r="T89" i="15"/>
  <c r="U89" i="15"/>
  <c r="T23" i="17"/>
  <c r="U23" i="17"/>
  <c r="T56" i="17"/>
  <c r="U56" i="17"/>
  <c r="T93" i="17"/>
  <c r="U93" i="17"/>
  <c r="T58" i="19"/>
  <c r="U58" i="19"/>
  <c r="T62" i="19"/>
  <c r="U62" i="19"/>
  <c r="T89" i="19"/>
  <c r="U89" i="19"/>
  <c r="T20" i="20"/>
  <c r="U20" i="20"/>
  <c r="R30" i="21"/>
  <c r="U105" i="14"/>
  <c r="T105" i="14"/>
  <c r="U109" i="7"/>
  <c r="T109" i="7"/>
  <c r="R33" i="11"/>
  <c r="R70" i="11"/>
  <c r="Q40" i="12"/>
  <c r="R70" i="12"/>
  <c r="Q24" i="13"/>
  <c r="P33" i="13"/>
  <c r="U10" i="14"/>
  <c r="R16" i="14"/>
  <c r="Q33" i="14"/>
  <c r="P70" i="14"/>
  <c r="Q71" i="14"/>
  <c r="U10" i="15"/>
  <c r="U10" i="16"/>
  <c r="T87" i="16"/>
  <c r="U87" i="16"/>
  <c r="P24" i="17"/>
  <c r="R24" i="17"/>
  <c r="U27" i="17"/>
  <c r="T27" i="17"/>
  <c r="U37" i="17"/>
  <c r="T37" i="17"/>
  <c r="T90" i="17"/>
  <c r="U90" i="17"/>
  <c r="T18" i="18"/>
  <c r="U18" i="18"/>
  <c r="R72" i="18"/>
  <c r="T93" i="18"/>
  <c r="U93" i="18"/>
  <c r="U51" i="20"/>
  <c r="T52" i="21"/>
  <c r="U52" i="21"/>
  <c r="E79" i="20"/>
  <c r="E79" i="10"/>
  <c r="E79" i="6"/>
  <c r="U103" i="8"/>
  <c r="T103" i="8"/>
  <c r="T52" i="9"/>
  <c r="P53" i="9"/>
  <c r="P66" i="9"/>
  <c r="R66" i="9"/>
  <c r="E70" i="9"/>
  <c r="E30" i="10"/>
  <c r="E40" i="10"/>
  <c r="R70" i="10"/>
  <c r="E71" i="10"/>
  <c r="Q40" i="11"/>
  <c r="U40" i="11" s="1"/>
  <c r="T43" i="11"/>
  <c r="T10" i="12"/>
  <c r="P24" i="12"/>
  <c r="R24" i="12"/>
  <c r="Q30" i="12"/>
  <c r="E53" i="12"/>
  <c r="E71" i="12"/>
  <c r="E72" i="12"/>
  <c r="U32" i="13"/>
  <c r="Q33" i="13"/>
  <c r="T36" i="13"/>
  <c r="P40" i="13"/>
  <c r="E66" i="13"/>
  <c r="E70" i="13"/>
  <c r="U12" i="14"/>
  <c r="U36" i="14"/>
  <c r="U43" i="14"/>
  <c r="U49" i="14"/>
  <c r="P33" i="15"/>
  <c r="R33" i="15"/>
  <c r="U12" i="16"/>
  <c r="U38" i="16"/>
  <c r="U58" i="16"/>
  <c r="P71" i="17"/>
  <c r="T71" i="17" s="1"/>
  <c r="Q72" i="17"/>
  <c r="U72" i="17" s="1"/>
  <c r="U49" i="18"/>
  <c r="U20" i="19"/>
  <c r="U52" i="19"/>
  <c r="T58" i="20"/>
  <c r="U58" i="20"/>
  <c r="P16" i="21"/>
  <c r="U100" i="15"/>
  <c r="T100" i="15"/>
  <c r="U107" i="7"/>
  <c r="T107" i="7"/>
  <c r="U101" i="3"/>
  <c r="T101" i="3"/>
  <c r="P67" i="13"/>
  <c r="P40" i="14"/>
  <c r="T15" i="15"/>
  <c r="U15" i="15"/>
  <c r="P30" i="16"/>
  <c r="R30" i="16"/>
  <c r="R66" i="16"/>
  <c r="U55" i="17"/>
  <c r="T55" i="17"/>
  <c r="Q70" i="19"/>
  <c r="S70" i="19"/>
  <c r="T15" i="20"/>
  <c r="U15" i="20"/>
  <c r="P59" i="20"/>
  <c r="T62" i="20"/>
  <c r="U62" i="20"/>
  <c r="R24" i="21"/>
  <c r="U104" i="13"/>
  <c r="T104" i="13"/>
  <c r="R16" i="8"/>
  <c r="E33" i="8"/>
  <c r="E66" i="8"/>
  <c r="Q33" i="9"/>
  <c r="T36" i="9"/>
  <c r="T44" i="9"/>
  <c r="U69" i="9"/>
  <c r="P71" i="9"/>
  <c r="T71" i="9" s="1"/>
  <c r="R72" i="9"/>
  <c r="U10" i="10"/>
  <c r="Q16" i="10"/>
  <c r="R33" i="10"/>
  <c r="U38" i="11"/>
  <c r="Q53" i="11"/>
  <c r="E59" i="11"/>
  <c r="Q66" i="11"/>
  <c r="S66" i="11"/>
  <c r="U10" i="12"/>
  <c r="E40" i="12"/>
  <c r="P59" i="12"/>
  <c r="P67" i="12"/>
  <c r="E24" i="13"/>
  <c r="P30" i="14"/>
  <c r="R30" i="14"/>
  <c r="E33" i="14"/>
  <c r="U33" i="14" s="1"/>
  <c r="T35" i="14"/>
  <c r="Q40" i="14"/>
  <c r="E53" i="14"/>
  <c r="Q24" i="15"/>
  <c r="S24" i="15"/>
  <c r="Q66" i="17"/>
  <c r="S66" i="17"/>
  <c r="T12" i="20"/>
  <c r="U12" i="20"/>
  <c r="P16" i="20"/>
  <c r="T35" i="20"/>
  <c r="U35" i="20"/>
  <c r="R40" i="20"/>
  <c r="P66" i="20"/>
  <c r="R66" i="20"/>
  <c r="E95" i="14"/>
  <c r="T95" i="14" s="1"/>
  <c r="U113" i="12"/>
  <c r="T113" i="12"/>
  <c r="U104" i="8"/>
  <c r="T104" i="8"/>
  <c r="U105" i="7"/>
  <c r="T105" i="7"/>
  <c r="P59" i="8"/>
  <c r="E24" i="9"/>
  <c r="T24" i="9" s="1"/>
  <c r="U36" i="9"/>
  <c r="U44" i="9"/>
  <c r="E67" i="9"/>
  <c r="R70" i="9"/>
  <c r="R16" i="10"/>
  <c r="S33" i="10"/>
  <c r="T44" i="10"/>
  <c r="P53" i="10"/>
  <c r="P66" i="10"/>
  <c r="R66" i="10"/>
  <c r="T10" i="11"/>
  <c r="S16" i="11"/>
  <c r="U35" i="11"/>
  <c r="P71" i="11"/>
  <c r="U36" i="12"/>
  <c r="U52" i="12"/>
  <c r="P72" i="12"/>
  <c r="Q59" i="13"/>
  <c r="P66" i="13"/>
  <c r="U69" i="13"/>
  <c r="Q30" i="14"/>
  <c r="U35" i="14"/>
  <c r="R40" i="14"/>
  <c r="U19" i="17"/>
  <c r="U69" i="17"/>
  <c r="Q70" i="17"/>
  <c r="S70" i="17"/>
  <c r="U21" i="18"/>
  <c r="P24" i="18"/>
  <c r="U11" i="19"/>
  <c r="U57" i="20"/>
  <c r="T57" i="20"/>
  <c r="T65" i="21"/>
  <c r="U65" i="21"/>
  <c r="E79" i="11"/>
  <c r="E79" i="7"/>
  <c r="M112" i="12"/>
  <c r="S112" i="12" s="1"/>
  <c r="S95" i="12"/>
  <c r="U104" i="6"/>
  <c r="T104" i="6"/>
  <c r="U10" i="8"/>
  <c r="E53" i="8"/>
  <c r="U10" i="9"/>
  <c r="P40" i="9"/>
  <c r="R40" i="9"/>
  <c r="E53" i="9"/>
  <c r="Q59" i="9"/>
  <c r="P30" i="10"/>
  <c r="R30" i="10"/>
  <c r="T38" i="10"/>
  <c r="P40" i="10"/>
  <c r="Q53" i="10"/>
  <c r="Q66" i="10"/>
  <c r="S66" i="10"/>
  <c r="P71" i="10"/>
  <c r="T71" i="10" s="1"/>
  <c r="U10" i="11"/>
  <c r="E16" i="11"/>
  <c r="Q24" i="11"/>
  <c r="U29" i="11"/>
  <c r="U51" i="11"/>
  <c r="U52" i="11"/>
  <c r="U57" i="11"/>
  <c r="U65" i="11"/>
  <c r="T69" i="11"/>
  <c r="Q71" i="11"/>
  <c r="S72" i="11"/>
  <c r="U19" i="12"/>
  <c r="E24" i="12"/>
  <c r="P33" i="12"/>
  <c r="U38" i="12"/>
  <c r="Q66" i="12"/>
  <c r="T69" i="12"/>
  <c r="R71" i="12"/>
  <c r="U22" i="13"/>
  <c r="P30" i="13"/>
  <c r="U63" i="13"/>
  <c r="R70" i="13"/>
  <c r="P71" i="13"/>
  <c r="R72" i="13"/>
  <c r="T15" i="14"/>
  <c r="P24" i="14"/>
  <c r="U58" i="14"/>
  <c r="P72" i="14"/>
  <c r="U29" i="16"/>
  <c r="U52" i="16"/>
  <c r="T38" i="17"/>
  <c r="U38" i="17"/>
  <c r="Q40" i="17"/>
  <c r="U44" i="17"/>
  <c r="U46" i="17"/>
  <c r="T46" i="17"/>
  <c r="U32" i="18"/>
  <c r="Q33" i="18"/>
  <c r="U36" i="18"/>
  <c r="Q40" i="18"/>
  <c r="T46" i="18"/>
  <c r="U46" i="18"/>
  <c r="T63" i="18"/>
  <c r="U63" i="18"/>
  <c r="Q33" i="19"/>
  <c r="U36" i="19"/>
  <c r="T49" i="19"/>
  <c r="U49" i="19"/>
  <c r="R70" i="20"/>
  <c r="P66" i="21"/>
  <c r="P71" i="21"/>
  <c r="U102" i="8"/>
  <c r="T102" i="8"/>
  <c r="U88" i="14"/>
  <c r="T91" i="14"/>
  <c r="P16" i="15"/>
  <c r="T16" i="15" s="1"/>
  <c r="E24" i="16"/>
  <c r="U24" i="16" s="1"/>
  <c r="R16" i="17"/>
  <c r="S33" i="18"/>
  <c r="T62" i="18"/>
  <c r="P70" i="18"/>
  <c r="U26" i="19"/>
  <c r="T29" i="19"/>
  <c r="P66" i="19"/>
  <c r="R66" i="19"/>
  <c r="R16" i="20"/>
  <c r="Q33" i="20"/>
  <c r="U10" i="21"/>
  <c r="S33" i="21"/>
  <c r="Q40" i="21"/>
  <c r="U43" i="21"/>
  <c r="U44" i="21"/>
  <c r="T47" i="21"/>
  <c r="P70" i="21"/>
  <c r="T103" i="11"/>
  <c r="T113" i="10"/>
  <c r="T108" i="9"/>
  <c r="Q16" i="15"/>
  <c r="P24" i="15"/>
  <c r="E53" i="15"/>
  <c r="U51" i="16"/>
  <c r="P30" i="17"/>
  <c r="R30" i="17"/>
  <c r="E16" i="18"/>
  <c r="E33" i="18"/>
  <c r="E59" i="18"/>
  <c r="Q70" i="18"/>
  <c r="P16" i="19"/>
  <c r="T16" i="19" s="1"/>
  <c r="R16" i="19"/>
  <c r="P53" i="19"/>
  <c r="R67" i="19"/>
  <c r="T36" i="20"/>
  <c r="Q53" i="21"/>
  <c r="E70" i="14"/>
  <c r="T10" i="15"/>
  <c r="U32" i="15"/>
  <c r="Q33" i="15"/>
  <c r="U33" i="15" s="1"/>
  <c r="S33" i="15"/>
  <c r="P16" i="16"/>
  <c r="P40" i="16"/>
  <c r="R40" i="16"/>
  <c r="E59" i="16"/>
  <c r="E70" i="16"/>
  <c r="P72" i="16"/>
  <c r="P40" i="17"/>
  <c r="R40" i="17"/>
  <c r="P70" i="17"/>
  <c r="Q71" i="17"/>
  <c r="Q30" i="18"/>
  <c r="T51" i="18"/>
  <c r="E66" i="18"/>
  <c r="E71" i="18"/>
  <c r="U71" i="18" s="1"/>
  <c r="P33" i="19"/>
  <c r="T33" i="19" s="1"/>
  <c r="T44" i="19"/>
  <c r="R70" i="19"/>
  <c r="R71" i="19"/>
  <c r="P30" i="20"/>
  <c r="R30" i="20"/>
  <c r="E33" i="20"/>
  <c r="U36" i="20"/>
  <c r="U38" i="20"/>
  <c r="U69" i="20"/>
  <c r="P71" i="20"/>
  <c r="Q16" i="21"/>
  <c r="Q30" i="21"/>
  <c r="S30" i="21"/>
  <c r="U35" i="21"/>
  <c r="E40" i="21"/>
  <c r="U51" i="21"/>
  <c r="E79" i="8"/>
  <c r="R95" i="15"/>
  <c r="U106" i="7"/>
  <c r="T108" i="7"/>
  <c r="R71" i="14"/>
  <c r="R40" i="15"/>
  <c r="U69" i="15"/>
  <c r="R72" i="15"/>
  <c r="E53" i="16"/>
  <c r="E30" i="17"/>
  <c r="U32" i="17"/>
  <c r="E66" i="17"/>
  <c r="T36" i="18"/>
  <c r="R40" i="19"/>
  <c r="E53" i="19"/>
  <c r="E67" i="20"/>
  <c r="E72" i="20"/>
  <c r="T113" i="13"/>
  <c r="Q33" i="16"/>
  <c r="P59" i="16"/>
  <c r="R71" i="16"/>
  <c r="Q16" i="17"/>
  <c r="T10" i="18"/>
  <c r="E30" i="18"/>
  <c r="T30" i="18" s="1"/>
  <c r="R33" i="18"/>
  <c r="Q66" i="18"/>
  <c r="R67" i="18"/>
  <c r="T69" i="18"/>
  <c r="Q71" i="18"/>
  <c r="P30" i="19"/>
  <c r="R30" i="19"/>
  <c r="U35" i="19"/>
  <c r="R33" i="20"/>
  <c r="T10" i="21"/>
  <c r="R33" i="21"/>
  <c r="P40" i="21"/>
  <c r="T43" i="21"/>
  <c r="Q66" i="21"/>
  <c r="U69" i="21"/>
  <c r="Q71" i="21"/>
  <c r="U71" i="21" s="1"/>
  <c r="E79" i="21"/>
  <c r="Q67" i="21"/>
  <c r="E53" i="21"/>
  <c r="P53" i="21"/>
  <c r="S53" i="21"/>
  <c r="Q59" i="21"/>
  <c r="U57" i="21"/>
  <c r="E67" i="21"/>
  <c r="E72" i="21"/>
  <c r="E59" i="21"/>
  <c r="S59" i="21"/>
  <c r="P53" i="20"/>
  <c r="R67" i="20"/>
  <c r="R59" i="20"/>
  <c r="Q59" i="20"/>
  <c r="S59" i="20"/>
  <c r="Q67" i="20"/>
  <c r="Q72" i="20"/>
  <c r="R72" i="20"/>
  <c r="E72" i="19"/>
  <c r="S53" i="19"/>
  <c r="S67" i="19"/>
  <c r="R53" i="19"/>
  <c r="T57" i="19"/>
  <c r="P59" i="19"/>
  <c r="R59" i="19"/>
  <c r="Q59" i="19"/>
  <c r="S59" i="19"/>
  <c r="E67" i="19"/>
  <c r="P67" i="19"/>
  <c r="Q67" i="19"/>
  <c r="R53" i="18"/>
  <c r="S72" i="18"/>
  <c r="P59" i="18"/>
  <c r="R59" i="18"/>
  <c r="P67" i="18"/>
  <c r="P72" i="18"/>
  <c r="P53" i="17"/>
  <c r="Q53" i="17"/>
  <c r="E59" i="17"/>
  <c r="T59" i="17" s="1"/>
  <c r="E67" i="17"/>
  <c r="R67" i="17"/>
  <c r="T110" i="17"/>
  <c r="E95" i="17"/>
  <c r="E112" i="17" s="1"/>
  <c r="U112" i="17" s="1"/>
  <c r="R95" i="17"/>
  <c r="T98" i="17"/>
  <c r="T99" i="17"/>
  <c r="E79" i="17"/>
  <c r="P53" i="16"/>
  <c r="R67" i="16"/>
  <c r="Q67" i="16"/>
  <c r="R59" i="16"/>
  <c r="Q59" i="16"/>
  <c r="S59" i="16"/>
  <c r="R72" i="16"/>
  <c r="E67" i="16"/>
  <c r="P67" i="16"/>
  <c r="S67" i="16"/>
  <c r="S95" i="16"/>
  <c r="T97" i="16"/>
  <c r="E67" i="15"/>
  <c r="P67" i="15"/>
  <c r="E72" i="15"/>
  <c r="R53" i="15"/>
  <c r="P72" i="15"/>
  <c r="P59" i="15"/>
  <c r="R59" i="15"/>
  <c r="R67" i="15"/>
  <c r="S95" i="15"/>
  <c r="T104" i="15"/>
  <c r="T96" i="15"/>
  <c r="Q53" i="14"/>
  <c r="R53" i="14"/>
  <c r="T57" i="14"/>
  <c r="E59" i="14"/>
  <c r="P59" i="14"/>
  <c r="R59" i="14"/>
  <c r="Q72" i="14"/>
  <c r="Q59" i="14"/>
  <c r="S59" i="14"/>
  <c r="E67" i="14"/>
  <c r="P67" i="14"/>
  <c r="S67" i="14"/>
  <c r="R72" i="14"/>
  <c r="T109" i="14"/>
  <c r="T101" i="14"/>
  <c r="Q67" i="13"/>
  <c r="U67" i="13" s="1"/>
  <c r="E72" i="13"/>
  <c r="P53" i="13"/>
  <c r="R67" i="13"/>
  <c r="P72" i="13"/>
  <c r="P59" i="13"/>
  <c r="R59" i="13"/>
  <c r="Q72" i="13"/>
  <c r="T108" i="13"/>
  <c r="T100" i="13"/>
  <c r="E79" i="13"/>
  <c r="U47" i="12"/>
  <c r="Q53" i="12"/>
  <c r="E59" i="12"/>
  <c r="E67" i="12"/>
  <c r="T99" i="12"/>
  <c r="R53" i="11"/>
  <c r="S53" i="11"/>
  <c r="E67" i="11"/>
  <c r="E72" i="11"/>
  <c r="Q67" i="11"/>
  <c r="Q72" i="11"/>
  <c r="Q59" i="11"/>
  <c r="U96" i="11"/>
  <c r="T97" i="11"/>
  <c r="R53" i="10"/>
  <c r="S53" i="10"/>
  <c r="E59" i="10"/>
  <c r="E72" i="10"/>
  <c r="T57" i="10"/>
  <c r="Q59" i="10"/>
  <c r="R67" i="10"/>
  <c r="Q72" i="10"/>
  <c r="Q67" i="10"/>
  <c r="E95" i="10"/>
  <c r="R53" i="9"/>
  <c r="Q67" i="9"/>
  <c r="E72" i="9"/>
  <c r="T57" i="9"/>
  <c r="P72" i="9"/>
  <c r="E59" i="9"/>
  <c r="U59" i="9" s="1"/>
  <c r="P59" i="9"/>
  <c r="R59" i="9"/>
  <c r="R67" i="9"/>
  <c r="Q72" i="9"/>
  <c r="S59" i="9"/>
  <c r="E95" i="9"/>
  <c r="T99" i="9"/>
  <c r="T100" i="9"/>
  <c r="T101" i="9"/>
  <c r="R95" i="9"/>
  <c r="R59" i="8"/>
  <c r="T58" i="8"/>
  <c r="R72" i="8"/>
  <c r="P67" i="8"/>
  <c r="T96" i="8"/>
  <c r="E53" i="7"/>
  <c r="P53" i="7"/>
  <c r="T53" i="7" s="1"/>
  <c r="Q53" i="7"/>
  <c r="E72" i="7"/>
  <c r="E59" i="7"/>
  <c r="Q53" i="6"/>
  <c r="Q67" i="6"/>
  <c r="P72" i="6"/>
  <c r="T72" i="6" s="1"/>
  <c r="R53" i="6"/>
  <c r="U58" i="6"/>
  <c r="E72" i="6"/>
  <c r="P59" i="6"/>
  <c r="R59" i="6"/>
  <c r="R67" i="6"/>
  <c r="Q72" i="6"/>
  <c r="Q59" i="6"/>
  <c r="S59" i="6"/>
  <c r="S67" i="6"/>
  <c r="R72" i="6"/>
  <c r="E72" i="5"/>
  <c r="E67" i="5"/>
  <c r="P72" i="5"/>
  <c r="Q59" i="5"/>
  <c r="T58" i="5"/>
  <c r="R59" i="5"/>
  <c r="R72" i="5"/>
  <c r="Q67" i="5"/>
  <c r="T103" i="5"/>
  <c r="Q53" i="4"/>
  <c r="P67" i="4"/>
  <c r="S67" i="4"/>
  <c r="E72" i="4"/>
  <c r="R59" i="4"/>
  <c r="T58" i="4"/>
  <c r="R67" i="4"/>
  <c r="P72" i="4"/>
  <c r="T57" i="4"/>
  <c r="T110" i="4"/>
  <c r="Q72" i="3"/>
  <c r="U47" i="3"/>
  <c r="E53" i="3"/>
  <c r="S53" i="3"/>
  <c r="Q59" i="3"/>
  <c r="T58" i="3"/>
  <c r="T99" i="3"/>
  <c r="T105" i="3"/>
  <c r="E79" i="3"/>
  <c r="T47" i="2"/>
  <c r="U57" i="2"/>
  <c r="Q72" i="2"/>
  <c r="U72" i="2" s="1"/>
  <c r="S67" i="2"/>
  <c r="T102" i="2"/>
  <c r="T96" i="2"/>
  <c r="T106" i="2"/>
  <c r="U107" i="2"/>
  <c r="T108" i="2"/>
  <c r="S72" i="1"/>
  <c r="Q53" i="1"/>
  <c r="U53" i="1" s="1"/>
  <c r="E53" i="1"/>
  <c r="R53" i="1"/>
  <c r="P67" i="1"/>
  <c r="R67" i="1"/>
  <c r="Q67" i="1"/>
  <c r="U67" i="1" s="1"/>
  <c r="S67" i="1"/>
  <c r="E59" i="1"/>
  <c r="U59" i="1" s="1"/>
  <c r="S59" i="1"/>
  <c r="U71" i="1"/>
  <c r="U30" i="1"/>
  <c r="U33" i="1"/>
  <c r="U24" i="1"/>
  <c r="T24" i="1"/>
  <c r="U70" i="1"/>
  <c r="P70" i="1"/>
  <c r="T70" i="1" s="1"/>
  <c r="Q16" i="1"/>
  <c r="P24" i="1"/>
  <c r="T38" i="1"/>
  <c r="T42" i="1"/>
  <c r="U45" i="1"/>
  <c r="T47" i="1"/>
  <c r="T50" i="1"/>
  <c r="T56" i="1"/>
  <c r="R59" i="1"/>
  <c r="T69" i="1"/>
  <c r="Q70" i="1"/>
  <c r="Q40" i="2"/>
  <c r="U71" i="2"/>
  <c r="T71" i="2"/>
  <c r="U70" i="3"/>
  <c r="T70" i="3"/>
  <c r="U71" i="3"/>
  <c r="T71" i="3"/>
  <c r="P30" i="1"/>
  <c r="T30" i="1" s="1"/>
  <c r="P33" i="1"/>
  <c r="T33" i="1" s="1"/>
  <c r="T15" i="1"/>
  <c r="T20" i="1"/>
  <c r="U36" i="1"/>
  <c r="S40" i="1"/>
  <c r="T10" i="1"/>
  <c r="T14" i="1"/>
  <c r="R16" i="1"/>
  <c r="T23" i="1"/>
  <c r="T28" i="1"/>
  <c r="U29" i="1"/>
  <c r="T32" i="1"/>
  <c r="S33" i="1"/>
  <c r="T53" i="1"/>
  <c r="T63" i="1"/>
  <c r="P66" i="1"/>
  <c r="P71" i="1"/>
  <c r="T71" i="1" s="1"/>
  <c r="T18" i="2"/>
  <c r="T22" i="2"/>
  <c r="P33" i="2"/>
  <c r="T33" i="2" s="1"/>
  <c r="T58" i="2"/>
  <c r="U58" i="2"/>
  <c r="T24" i="3"/>
  <c r="U24" i="3"/>
  <c r="U30" i="3"/>
  <c r="T30" i="3"/>
  <c r="U24" i="4"/>
  <c r="T24" i="4"/>
  <c r="T24" i="5"/>
  <c r="U24" i="5"/>
  <c r="T11" i="1"/>
  <c r="R30" i="1"/>
  <c r="T16" i="1"/>
  <c r="T67" i="1"/>
  <c r="U16" i="1"/>
  <c r="T19" i="1"/>
  <c r="T9" i="1"/>
  <c r="T37" i="1"/>
  <c r="P40" i="1"/>
  <c r="T43" i="1"/>
  <c r="T46" i="1"/>
  <c r="U49" i="1"/>
  <c r="T55" i="1"/>
  <c r="U58" i="1"/>
  <c r="E67" i="1"/>
  <c r="E72" i="1"/>
  <c r="P72" i="1"/>
  <c r="T72" i="1" s="1"/>
  <c r="U88" i="1"/>
  <c r="T90" i="1"/>
  <c r="T93" i="1"/>
  <c r="U11" i="2"/>
  <c r="T13" i="2"/>
  <c r="T26" i="2"/>
  <c r="U26" i="2"/>
  <c r="T30" i="2"/>
  <c r="Q33" i="2"/>
  <c r="U33" i="2" s="1"/>
  <c r="T45" i="2"/>
  <c r="U45" i="2"/>
  <c r="T49" i="2"/>
  <c r="U49" i="2"/>
  <c r="P53" i="2"/>
  <c r="U59" i="2"/>
  <c r="T59" i="2"/>
  <c r="P59" i="2"/>
  <c r="U70" i="4"/>
  <c r="T70" i="4"/>
  <c r="Q72" i="1"/>
  <c r="U72" i="1" s="1"/>
  <c r="T72" i="2"/>
  <c r="U67" i="2"/>
  <c r="T16" i="2"/>
  <c r="U16" i="2"/>
  <c r="T21" i="2"/>
  <c r="U21" i="2"/>
  <c r="U24" i="2"/>
  <c r="T24" i="2"/>
  <c r="Q30" i="2"/>
  <c r="U30" i="2" s="1"/>
  <c r="T32" i="2"/>
  <c r="T36" i="2"/>
  <c r="U36" i="2"/>
  <c r="P40" i="2"/>
  <c r="Q53" i="2"/>
  <c r="T55" i="2"/>
  <c r="Q59" i="2"/>
  <c r="T62" i="2"/>
  <c r="U62" i="2"/>
  <c r="E67" i="2"/>
  <c r="P67" i="2"/>
  <c r="T67" i="2" s="1"/>
  <c r="R67" i="2"/>
  <c r="U33" i="4"/>
  <c r="T33" i="4"/>
  <c r="U30" i="5"/>
  <c r="T30" i="5"/>
  <c r="U40" i="1"/>
  <c r="T40" i="1"/>
  <c r="U66" i="1"/>
  <c r="T66" i="1"/>
  <c r="U53" i="2"/>
  <c r="T53" i="2"/>
  <c r="R72" i="2"/>
  <c r="U88" i="2"/>
  <c r="U92" i="2"/>
  <c r="U72" i="3"/>
  <c r="U67" i="3"/>
  <c r="U16" i="3"/>
  <c r="U11" i="3"/>
  <c r="U15" i="3"/>
  <c r="R16" i="3"/>
  <c r="U20" i="3"/>
  <c r="U29" i="3"/>
  <c r="R30" i="3"/>
  <c r="U39" i="3"/>
  <c r="R40" i="3"/>
  <c r="U44" i="3"/>
  <c r="U48" i="3"/>
  <c r="U52" i="3"/>
  <c r="R53" i="3"/>
  <c r="U57" i="3"/>
  <c r="S59" i="3"/>
  <c r="U65" i="3"/>
  <c r="R66" i="3"/>
  <c r="S67" i="3"/>
  <c r="R71" i="3"/>
  <c r="S72" i="3"/>
  <c r="U87" i="3"/>
  <c r="U91" i="3"/>
  <c r="U10" i="4"/>
  <c r="U14" i="4"/>
  <c r="S16" i="4"/>
  <c r="U19" i="4"/>
  <c r="U23" i="4"/>
  <c r="R24" i="4"/>
  <c r="U28" i="4"/>
  <c r="S30" i="4"/>
  <c r="U38" i="4"/>
  <c r="S40" i="4"/>
  <c r="U47" i="4"/>
  <c r="U51" i="4"/>
  <c r="S53" i="4"/>
  <c r="U56" i="4"/>
  <c r="U64" i="4"/>
  <c r="S66" i="4"/>
  <c r="U69" i="4"/>
  <c r="R70" i="4"/>
  <c r="S71" i="4"/>
  <c r="U86" i="4"/>
  <c r="U92" i="4"/>
  <c r="U72" i="5"/>
  <c r="U67" i="5"/>
  <c r="T72" i="5"/>
  <c r="T16" i="5"/>
  <c r="T9" i="5"/>
  <c r="U15" i="5"/>
  <c r="R16" i="5"/>
  <c r="U18" i="5"/>
  <c r="T23" i="5"/>
  <c r="S24" i="5"/>
  <c r="U29" i="5"/>
  <c r="R30" i="5"/>
  <c r="U32" i="5"/>
  <c r="U46" i="5"/>
  <c r="U64" i="5"/>
  <c r="T64" i="5"/>
  <c r="Q66" i="5"/>
  <c r="P67" i="5"/>
  <c r="T67" i="5" s="1"/>
  <c r="U70" i="8"/>
  <c r="U59" i="10"/>
  <c r="T59" i="10"/>
  <c r="U70" i="2"/>
  <c r="T70" i="2"/>
  <c r="Q70" i="2"/>
  <c r="T33" i="3"/>
  <c r="Q33" i="3"/>
  <c r="U33" i="3" s="1"/>
  <c r="P59" i="3"/>
  <c r="P67" i="3"/>
  <c r="T67" i="3" s="1"/>
  <c r="P72" i="3"/>
  <c r="T72" i="3" s="1"/>
  <c r="P16" i="4"/>
  <c r="P30" i="4"/>
  <c r="T30" i="4" s="1"/>
  <c r="U40" i="4"/>
  <c r="T40" i="4"/>
  <c r="P40" i="4"/>
  <c r="P53" i="4"/>
  <c r="U59" i="4"/>
  <c r="T59" i="4"/>
  <c r="Q59" i="4"/>
  <c r="U66" i="4"/>
  <c r="T66" i="4"/>
  <c r="P66" i="4"/>
  <c r="Q67" i="4"/>
  <c r="P71" i="4"/>
  <c r="Q72" i="4"/>
  <c r="U72" i="4" s="1"/>
  <c r="E33" i="5"/>
  <c r="Q40" i="5"/>
  <c r="U47" i="5"/>
  <c r="T47" i="5"/>
  <c r="U51" i="5"/>
  <c r="T51" i="5"/>
  <c r="P53" i="5"/>
  <c r="T53" i="5" s="1"/>
  <c r="U66" i="5"/>
  <c r="T66" i="5"/>
  <c r="U61" i="5"/>
  <c r="U30" i="7"/>
  <c r="T30" i="7"/>
  <c r="U24" i="8"/>
  <c r="T24" i="8"/>
  <c r="T30" i="8"/>
  <c r="U30" i="8"/>
  <c r="T30" i="10"/>
  <c r="U30" i="10"/>
  <c r="T70" i="10"/>
  <c r="T24" i="11"/>
  <c r="U24" i="11"/>
  <c r="U40" i="3"/>
  <c r="T40" i="3"/>
  <c r="U66" i="3"/>
  <c r="T66" i="3"/>
  <c r="U53" i="4"/>
  <c r="T53" i="4"/>
  <c r="U71" i="4"/>
  <c r="T71" i="4"/>
  <c r="P24" i="5"/>
  <c r="U40" i="5"/>
  <c r="T40" i="5"/>
  <c r="Q53" i="5"/>
  <c r="U53" i="5" s="1"/>
  <c r="U70" i="7"/>
  <c r="U33" i="9"/>
  <c r="U71" i="10"/>
  <c r="U40" i="2"/>
  <c r="T40" i="2"/>
  <c r="U66" i="2"/>
  <c r="T66" i="2"/>
  <c r="T35" i="3"/>
  <c r="U53" i="3"/>
  <c r="T53" i="3"/>
  <c r="T61" i="3"/>
  <c r="T72" i="4"/>
  <c r="U67" i="4"/>
  <c r="T16" i="4"/>
  <c r="T67" i="4"/>
  <c r="U16" i="4"/>
  <c r="U35" i="4"/>
  <c r="T43" i="4"/>
  <c r="U61" i="4"/>
  <c r="U90" i="4"/>
  <c r="T10" i="5"/>
  <c r="U13" i="5"/>
  <c r="Q16" i="5"/>
  <c r="U16" i="5" s="1"/>
  <c r="U27" i="5"/>
  <c r="Q30" i="5"/>
  <c r="T35" i="5"/>
  <c r="T38" i="5"/>
  <c r="U43" i="5"/>
  <c r="T48" i="5"/>
  <c r="T52" i="5"/>
  <c r="U56" i="5"/>
  <c r="T56" i="5"/>
  <c r="U59" i="5"/>
  <c r="T59" i="5"/>
  <c r="U70" i="5"/>
  <c r="U33" i="6"/>
  <c r="U59" i="6"/>
  <c r="T59" i="6"/>
  <c r="U59" i="7"/>
  <c r="T59" i="7"/>
  <c r="U33" i="8"/>
  <c r="T33" i="8"/>
  <c r="P70" i="5"/>
  <c r="T70" i="5" s="1"/>
  <c r="T71" i="5"/>
  <c r="Q71" i="5"/>
  <c r="U71" i="5" s="1"/>
  <c r="U72" i="6"/>
  <c r="U67" i="6"/>
  <c r="T16" i="6"/>
  <c r="T67" i="6"/>
  <c r="U24" i="6"/>
  <c r="T24" i="6"/>
  <c r="Q24" i="6"/>
  <c r="P33" i="6"/>
  <c r="T33" i="6" s="1"/>
  <c r="Q70" i="6"/>
  <c r="U70" i="6" s="1"/>
  <c r="T33" i="7"/>
  <c r="Q33" i="7"/>
  <c r="U33" i="7" s="1"/>
  <c r="P59" i="7"/>
  <c r="P67" i="7"/>
  <c r="P72" i="7"/>
  <c r="P16" i="8"/>
  <c r="P30" i="8"/>
  <c r="U40" i="8"/>
  <c r="T40" i="8"/>
  <c r="P40" i="8"/>
  <c r="P53" i="8"/>
  <c r="T53" i="8" s="1"/>
  <c r="U59" i="8"/>
  <c r="T59" i="8"/>
  <c r="Q59" i="8"/>
  <c r="U66" i="8"/>
  <c r="T66" i="8"/>
  <c r="P66" i="8"/>
  <c r="Q67" i="8"/>
  <c r="U67" i="8" s="1"/>
  <c r="P71" i="8"/>
  <c r="T71" i="8" s="1"/>
  <c r="Q72" i="8"/>
  <c r="Q16" i="9"/>
  <c r="P24" i="9"/>
  <c r="Q30" i="9"/>
  <c r="Q40" i="9"/>
  <c r="U53" i="9"/>
  <c r="T53" i="9"/>
  <c r="Q53" i="9"/>
  <c r="Q66" i="9"/>
  <c r="P70" i="9"/>
  <c r="T70" i="9" s="1"/>
  <c r="Q71" i="9"/>
  <c r="U71" i="9" s="1"/>
  <c r="U72" i="10"/>
  <c r="U67" i="10"/>
  <c r="U16" i="10"/>
  <c r="U24" i="10"/>
  <c r="T24" i="10"/>
  <c r="Q24" i="10"/>
  <c r="P33" i="10"/>
  <c r="T33" i="10" s="1"/>
  <c r="Q70" i="10"/>
  <c r="U70" i="10" s="1"/>
  <c r="S24" i="11"/>
  <c r="T26" i="11"/>
  <c r="P33" i="11"/>
  <c r="U24" i="12"/>
  <c r="T24" i="12"/>
  <c r="U59" i="12"/>
  <c r="T59" i="12"/>
  <c r="T33" i="13"/>
  <c r="U33" i="13"/>
  <c r="U59" i="14"/>
  <c r="T59" i="14"/>
  <c r="R66" i="5"/>
  <c r="S67" i="5"/>
  <c r="T69" i="5"/>
  <c r="R71" i="5"/>
  <c r="S72" i="5"/>
  <c r="T86" i="5"/>
  <c r="T90" i="5"/>
  <c r="T9" i="6"/>
  <c r="T13" i="6"/>
  <c r="S16" i="6"/>
  <c r="T18" i="6"/>
  <c r="T22" i="6"/>
  <c r="R24" i="6"/>
  <c r="T27" i="6"/>
  <c r="S30" i="6"/>
  <c r="T32" i="6"/>
  <c r="T37" i="6"/>
  <c r="S40" i="6"/>
  <c r="T42" i="6"/>
  <c r="T46" i="6"/>
  <c r="T50" i="6"/>
  <c r="S53" i="6"/>
  <c r="T55" i="6"/>
  <c r="T63" i="6"/>
  <c r="S66" i="6"/>
  <c r="R70" i="6"/>
  <c r="S71" i="6"/>
  <c r="T89" i="6"/>
  <c r="T93" i="6"/>
  <c r="T12" i="7"/>
  <c r="T21" i="7"/>
  <c r="S24" i="7"/>
  <c r="T26" i="7"/>
  <c r="R33" i="7"/>
  <c r="U40" i="7"/>
  <c r="T40" i="7"/>
  <c r="T36" i="7"/>
  <c r="T45" i="7"/>
  <c r="T49" i="7"/>
  <c r="T58" i="7"/>
  <c r="Q59" i="7"/>
  <c r="U66" i="7"/>
  <c r="T66" i="7"/>
  <c r="T62" i="7"/>
  <c r="P66" i="7"/>
  <c r="Q67" i="7"/>
  <c r="U67" i="7" s="1"/>
  <c r="P71" i="7"/>
  <c r="Q72" i="7"/>
  <c r="T88" i="7"/>
  <c r="T92" i="7"/>
  <c r="T11" i="8"/>
  <c r="T15" i="8"/>
  <c r="Q16" i="8"/>
  <c r="U16" i="8" s="1"/>
  <c r="T20" i="8"/>
  <c r="P24" i="8"/>
  <c r="T29" i="8"/>
  <c r="Q30" i="8"/>
  <c r="T35" i="8"/>
  <c r="T39" i="8"/>
  <c r="Q40" i="8"/>
  <c r="T44" i="8"/>
  <c r="T48" i="8"/>
  <c r="T52" i="8"/>
  <c r="Q53" i="8"/>
  <c r="U53" i="8" s="1"/>
  <c r="T57" i="8"/>
  <c r="T61" i="8"/>
  <c r="T65" i="8"/>
  <c r="Q66" i="8"/>
  <c r="P70" i="8"/>
  <c r="T70" i="8" s="1"/>
  <c r="Q71" i="8"/>
  <c r="U71" i="8" s="1"/>
  <c r="T87" i="8"/>
  <c r="T91" i="8"/>
  <c r="U72" i="9"/>
  <c r="U67" i="9"/>
  <c r="U16" i="9"/>
  <c r="T72" i="9"/>
  <c r="T67" i="9"/>
  <c r="T16" i="9"/>
  <c r="T10" i="9"/>
  <c r="T14" i="9"/>
  <c r="T19" i="9"/>
  <c r="T23" i="9"/>
  <c r="Q24" i="9"/>
  <c r="T28" i="9"/>
  <c r="P33" i="9"/>
  <c r="T33" i="9" s="1"/>
  <c r="T38" i="9"/>
  <c r="T43" i="9"/>
  <c r="T47" i="9"/>
  <c r="T51" i="9"/>
  <c r="T56" i="9"/>
  <c r="T64" i="9"/>
  <c r="T69" i="9"/>
  <c r="Q70" i="9"/>
  <c r="U70" i="9" s="1"/>
  <c r="T86" i="9"/>
  <c r="T90" i="9"/>
  <c r="Q33" i="10"/>
  <c r="U33" i="10" s="1"/>
  <c r="P59" i="10"/>
  <c r="P67" i="10"/>
  <c r="T67" i="10" s="1"/>
  <c r="P72" i="10"/>
  <c r="T72" i="10" s="1"/>
  <c r="P16" i="11"/>
  <c r="T16" i="11" s="1"/>
  <c r="U30" i="11"/>
  <c r="T30" i="11"/>
  <c r="T33" i="11"/>
  <c r="S33" i="11"/>
  <c r="Q33" i="11"/>
  <c r="U33" i="11" s="1"/>
  <c r="U46" i="11"/>
  <c r="T46" i="11"/>
  <c r="U71" i="12"/>
  <c r="U24" i="14"/>
  <c r="T24" i="14"/>
  <c r="U9" i="6"/>
  <c r="U40" i="6"/>
  <c r="U66" i="6"/>
  <c r="T66" i="6"/>
  <c r="T35" i="7"/>
  <c r="U53" i="7"/>
  <c r="T57" i="7"/>
  <c r="T61" i="7"/>
  <c r="T65" i="7"/>
  <c r="T87" i="7"/>
  <c r="T91" i="7"/>
  <c r="U72" i="8"/>
  <c r="T72" i="8"/>
  <c r="T16" i="8"/>
  <c r="T67" i="8"/>
  <c r="T10" i="8"/>
  <c r="T14" i="8"/>
  <c r="T19" i="8"/>
  <c r="T23" i="8"/>
  <c r="T28" i="8"/>
  <c r="U35" i="8"/>
  <c r="T38" i="8"/>
  <c r="T43" i="8"/>
  <c r="T47" i="8"/>
  <c r="T51" i="8"/>
  <c r="T56" i="8"/>
  <c r="U61" i="8"/>
  <c r="T64" i="8"/>
  <c r="T69" i="8"/>
  <c r="T86" i="8"/>
  <c r="T90" i="8"/>
  <c r="T9" i="9"/>
  <c r="T13" i="9"/>
  <c r="T18" i="9"/>
  <c r="T22" i="9"/>
  <c r="T27" i="9"/>
  <c r="T32" i="9"/>
  <c r="T37" i="9"/>
  <c r="T42" i="9"/>
  <c r="U43" i="9"/>
  <c r="T46" i="9"/>
  <c r="T50" i="9"/>
  <c r="T55" i="9"/>
  <c r="T63" i="9"/>
  <c r="T89" i="9"/>
  <c r="T93" i="9"/>
  <c r="U9" i="10"/>
  <c r="T12" i="10"/>
  <c r="T21" i="10"/>
  <c r="T26" i="10"/>
  <c r="U40" i="10"/>
  <c r="T40" i="10"/>
  <c r="T36" i="10"/>
  <c r="T45" i="10"/>
  <c r="T49" i="10"/>
  <c r="T58" i="10"/>
  <c r="U66" i="10"/>
  <c r="T66" i="10"/>
  <c r="T62" i="10"/>
  <c r="T88" i="10"/>
  <c r="T92" i="10"/>
  <c r="T11" i="11"/>
  <c r="T15" i="11"/>
  <c r="T20" i="11"/>
  <c r="P24" i="11"/>
  <c r="T27" i="11"/>
  <c r="Q30" i="11"/>
  <c r="T32" i="11"/>
  <c r="U37" i="11"/>
  <c r="T37" i="11"/>
  <c r="U59" i="11"/>
  <c r="T59" i="11"/>
  <c r="U70" i="12"/>
  <c r="T70" i="12"/>
  <c r="U30" i="13"/>
  <c r="T30" i="13"/>
  <c r="U70" i="14"/>
  <c r="T70" i="14"/>
  <c r="T30" i="6"/>
  <c r="U30" i="6"/>
  <c r="U53" i="6"/>
  <c r="T53" i="6"/>
  <c r="T71" i="6"/>
  <c r="U72" i="7"/>
  <c r="T67" i="7"/>
  <c r="U16" i="7"/>
  <c r="T16" i="7"/>
  <c r="T72" i="7"/>
  <c r="T24" i="7"/>
  <c r="U24" i="7"/>
  <c r="U61" i="7"/>
  <c r="U43" i="8"/>
  <c r="U9" i="9"/>
  <c r="U40" i="9"/>
  <c r="T40" i="9"/>
  <c r="U66" i="9"/>
  <c r="T66" i="9"/>
  <c r="U53" i="10"/>
  <c r="T53" i="10"/>
  <c r="U72" i="11"/>
  <c r="U67" i="11"/>
  <c r="U16" i="11"/>
  <c r="P40" i="11"/>
  <c r="U42" i="11"/>
  <c r="T42" i="11"/>
  <c r="U71" i="11"/>
  <c r="T71" i="11"/>
  <c r="T30" i="12"/>
  <c r="U30" i="12"/>
  <c r="T24" i="13"/>
  <c r="U24" i="13"/>
  <c r="U70" i="13"/>
  <c r="U30" i="15"/>
  <c r="T30" i="15"/>
  <c r="T50" i="11"/>
  <c r="T55" i="11"/>
  <c r="P59" i="11"/>
  <c r="T63" i="11"/>
  <c r="P67" i="11"/>
  <c r="T67" i="11" s="1"/>
  <c r="P72" i="11"/>
  <c r="T72" i="11" s="1"/>
  <c r="T89" i="11"/>
  <c r="T93" i="11"/>
  <c r="T12" i="12"/>
  <c r="P16" i="12"/>
  <c r="T16" i="12" s="1"/>
  <c r="T21" i="12"/>
  <c r="T26" i="12"/>
  <c r="P30" i="12"/>
  <c r="U40" i="12"/>
  <c r="T40" i="12"/>
  <c r="T36" i="12"/>
  <c r="P40" i="12"/>
  <c r="T45" i="12"/>
  <c r="T49" i="12"/>
  <c r="P53" i="12"/>
  <c r="T58" i="12"/>
  <c r="Q59" i="12"/>
  <c r="U66" i="12"/>
  <c r="T66" i="12"/>
  <c r="T62" i="12"/>
  <c r="P66" i="12"/>
  <c r="Q67" i="12"/>
  <c r="P71" i="12"/>
  <c r="T71" i="12" s="1"/>
  <c r="Q72" i="12"/>
  <c r="T88" i="12"/>
  <c r="T92" i="12"/>
  <c r="T11" i="13"/>
  <c r="T15" i="13"/>
  <c r="Q16" i="13"/>
  <c r="U16" i="13" s="1"/>
  <c r="T20" i="13"/>
  <c r="P24" i="13"/>
  <c r="T29" i="13"/>
  <c r="Q30" i="13"/>
  <c r="T35" i="13"/>
  <c r="T39" i="13"/>
  <c r="Q40" i="13"/>
  <c r="U53" i="13"/>
  <c r="T53" i="13"/>
  <c r="T44" i="13"/>
  <c r="T48" i="13"/>
  <c r="T52" i="13"/>
  <c r="Q53" i="13"/>
  <c r="T57" i="13"/>
  <c r="T61" i="13"/>
  <c r="T65" i="13"/>
  <c r="Q66" i="13"/>
  <c r="P70" i="13"/>
  <c r="T70" i="13" s="1"/>
  <c r="T71" i="13"/>
  <c r="Q71" i="13"/>
  <c r="U71" i="13" s="1"/>
  <c r="T87" i="13"/>
  <c r="T91" i="13"/>
  <c r="U72" i="14"/>
  <c r="T72" i="14"/>
  <c r="U67" i="14"/>
  <c r="T16" i="14"/>
  <c r="T67" i="14"/>
  <c r="U16" i="14"/>
  <c r="T10" i="14"/>
  <c r="T14" i="14"/>
  <c r="T19" i="14"/>
  <c r="T23" i="14"/>
  <c r="Q24" i="14"/>
  <c r="T28" i="14"/>
  <c r="P33" i="14"/>
  <c r="T38" i="14"/>
  <c r="T43" i="14"/>
  <c r="T47" i="14"/>
  <c r="T51" i="14"/>
  <c r="T56" i="14"/>
  <c r="T64" i="14"/>
  <c r="T69" i="14"/>
  <c r="Q70" i="14"/>
  <c r="T86" i="14"/>
  <c r="T90" i="14"/>
  <c r="T9" i="15"/>
  <c r="T13" i="15"/>
  <c r="T18" i="15"/>
  <c r="T21" i="15"/>
  <c r="R24" i="15"/>
  <c r="Q30" i="15"/>
  <c r="U33" i="16"/>
  <c r="U71" i="17"/>
  <c r="T24" i="19"/>
  <c r="U24" i="19"/>
  <c r="T40" i="11"/>
  <c r="T36" i="11"/>
  <c r="T45" i="11"/>
  <c r="T49" i="11"/>
  <c r="T58" i="11"/>
  <c r="U66" i="11"/>
  <c r="T66" i="11"/>
  <c r="T62" i="11"/>
  <c r="S70" i="11"/>
  <c r="T88" i="11"/>
  <c r="T92" i="11"/>
  <c r="T11" i="12"/>
  <c r="T15" i="12"/>
  <c r="T20" i="12"/>
  <c r="T29" i="12"/>
  <c r="S33" i="12"/>
  <c r="T35" i="12"/>
  <c r="T39" i="12"/>
  <c r="U53" i="12"/>
  <c r="T53" i="12"/>
  <c r="T44" i="12"/>
  <c r="T48" i="12"/>
  <c r="T52" i="12"/>
  <c r="T57" i="12"/>
  <c r="R59" i="12"/>
  <c r="T61" i="12"/>
  <c r="T65" i="12"/>
  <c r="R67" i="12"/>
  <c r="R72" i="12"/>
  <c r="T87" i="12"/>
  <c r="T91" i="12"/>
  <c r="U72" i="13"/>
  <c r="T72" i="13"/>
  <c r="T67" i="13"/>
  <c r="T16" i="13"/>
  <c r="T10" i="13"/>
  <c r="T14" i="13"/>
  <c r="R16" i="13"/>
  <c r="T19" i="13"/>
  <c r="T23" i="13"/>
  <c r="T28" i="13"/>
  <c r="R30" i="13"/>
  <c r="T38" i="13"/>
  <c r="R40" i="13"/>
  <c r="T43" i="13"/>
  <c r="T47" i="13"/>
  <c r="T51" i="13"/>
  <c r="R53" i="13"/>
  <c r="T56" i="13"/>
  <c r="S59" i="13"/>
  <c r="T64" i="13"/>
  <c r="R66" i="13"/>
  <c r="S67" i="13"/>
  <c r="T69" i="13"/>
  <c r="R71" i="13"/>
  <c r="S72" i="13"/>
  <c r="T86" i="13"/>
  <c r="T90" i="13"/>
  <c r="T9" i="14"/>
  <c r="T13" i="14"/>
  <c r="S16" i="14"/>
  <c r="T18" i="14"/>
  <c r="T22" i="14"/>
  <c r="R24" i="14"/>
  <c r="T27" i="14"/>
  <c r="S30" i="14"/>
  <c r="T32" i="14"/>
  <c r="T37" i="14"/>
  <c r="S40" i="14"/>
  <c r="T42" i="14"/>
  <c r="T46" i="14"/>
  <c r="T50" i="14"/>
  <c r="S53" i="14"/>
  <c r="T55" i="14"/>
  <c r="T63" i="14"/>
  <c r="S66" i="14"/>
  <c r="R70" i="14"/>
  <c r="S71" i="14"/>
  <c r="T89" i="14"/>
  <c r="T93" i="14"/>
  <c r="T12" i="15"/>
  <c r="T26" i="15"/>
  <c r="T29" i="15"/>
  <c r="T39" i="15"/>
  <c r="U70" i="17"/>
  <c r="T70" i="17"/>
  <c r="U70" i="18"/>
  <c r="T70" i="18"/>
  <c r="U33" i="19"/>
  <c r="U59" i="19"/>
  <c r="T59" i="19"/>
  <c r="T35" i="11"/>
  <c r="U53" i="11"/>
  <c r="T53" i="11"/>
  <c r="T61" i="11"/>
  <c r="U72" i="12"/>
  <c r="T72" i="12"/>
  <c r="U67" i="12"/>
  <c r="T67" i="12"/>
  <c r="U16" i="12"/>
  <c r="U35" i="12"/>
  <c r="T43" i="12"/>
  <c r="U61" i="12"/>
  <c r="T9" i="13"/>
  <c r="U43" i="13"/>
  <c r="U9" i="14"/>
  <c r="U40" i="14"/>
  <c r="T40" i="14"/>
  <c r="U66" i="14"/>
  <c r="T66" i="14"/>
  <c r="T20" i="15"/>
  <c r="U23" i="15"/>
  <c r="U44" i="15"/>
  <c r="T44" i="15"/>
  <c r="U48" i="15"/>
  <c r="T48" i="15"/>
  <c r="U59" i="16"/>
  <c r="T59" i="16"/>
  <c r="U59" i="17"/>
  <c r="U24" i="18"/>
  <c r="T24" i="18"/>
  <c r="U70" i="11"/>
  <c r="T70" i="11"/>
  <c r="U33" i="12"/>
  <c r="T33" i="12"/>
  <c r="U40" i="13"/>
  <c r="T40" i="13"/>
  <c r="U59" i="13"/>
  <c r="T59" i="13"/>
  <c r="U66" i="13"/>
  <c r="T66" i="13"/>
  <c r="T30" i="14"/>
  <c r="U30" i="14"/>
  <c r="U53" i="14"/>
  <c r="T53" i="14"/>
  <c r="U71" i="14"/>
  <c r="T71" i="14"/>
  <c r="T67" i="15"/>
  <c r="U16" i="15"/>
  <c r="T72" i="15"/>
  <c r="E24" i="15"/>
  <c r="P30" i="15"/>
  <c r="T33" i="15"/>
  <c r="U35" i="15"/>
  <c r="U38" i="15"/>
  <c r="T38" i="15"/>
  <c r="P40" i="15"/>
  <c r="T40" i="15" s="1"/>
  <c r="U70" i="15"/>
  <c r="U30" i="17"/>
  <c r="T30" i="17"/>
  <c r="U33" i="18"/>
  <c r="T33" i="18"/>
  <c r="P53" i="15"/>
  <c r="T53" i="15" s="1"/>
  <c r="U59" i="15"/>
  <c r="T59" i="15"/>
  <c r="Q59" i="15"/>
  <c r="U66" i="15"/>
  <c r="T66" i="15"/>
  <c r="P66" i="15"/>
  <c r="Q67" i="15"/>
  <c r="U67" i="15" s="1"/>
  <c r="P71" i="15"/>
  <c r="T71" i="15" s="1"/>
  <c r="Q72" i="15"/>
  <c r="U72" i="15" s="1"/>
  <c r="Q16" i="16"/>
  <c r="U16" i="16" s="1"/>
  <c r="P24" i="16"/>
  <c r="T30" i="16"/>
  <c r="U30" i="16"/>
  <c r="Q30" i="16"/>
  <c r="Q40" i="16"/>
  <c r="T53" i="16"/>
  <c r="Q53" i="16"/>
  <c r="U53" i="16" s="1"/>
  <c r="Q66" i="16"/>
  <c r="P70" i="16"/>
  <c r="T70" i="16" s="1"/>
  <c r="T71" i="16"/>
  <c r="Q71" i="16"/>
  <c r="U71" i="16" s="1"/>
  <c r="U67" i="17"/>
  <c r="U16" i="17"/>
  <c r="T16" i="17"/>
  <c r="T24" i="17"/>
  <c r="U24" i="17"/>
  <c r="Q24" i="17"/>
  <c r="P33" i="17"/>
  <c r="U48" i="17"/>
  <c r="U52" i="17"/>
  <c r="R53" i="17"/>
  <c r="U57" i="17"/>
  <c r="S59" i="17"/>
  <c r="U65" i="17"/>
  <c r="R66" i="17"/>
  <c r="S67" i="17"/>
  <c r="R71" i="17"/>
  <c r="S72" i="17"/>
  <c r="U87" i="17"/>
  <c r="U91" i="17"/>
  <c r="U10" i="18"/>
  <c r="U14" i="18"/>
  <c r="S16" i="18"/>
  <c r="U19" i="18"/>
  <c r="U23" i="18"/>
  <c r="R24" i="18"/>
  <c r="U28" i="18"/>
  <c r="S30" i="18"/>
  <c r="U38" i="18"/>
  <c r="S40" i="18"/>
  <c r="U47" i="18"/>
  <c r="U51" i="18"/>
  <c r="S53" i="18"/>
  <c r="U56" i="18"/>
  <c r="U64" i="18"/>
  <c r="S66" i="18"/>
  <c r="U69" i="18"/>
  <c r="R70" i="18"/>
  <c r="S71" i="18"/>
  <c r="U86" i="18"/>
  <c r="U90" i="18"/>
  <c r="U13" i="19"/>
  <c r="U18" i="19"/>
  <c r="U22" i="19"/>
  <c r="S24" i="19"/>
  <c r="U27" i="19"/>
  <c r="U32" i="19"/>
  <c r="R33" i="19"/>
  <c r="T40" i="19"/>
  <c r="U37" i="19"/>
  <c r="U42" i="19"/>
  <c r="U46" i="19"/>
  <c r="U50" i="19"/>
  <c r="U55" i="19"/>
  <c r="U66" i="19"/>
  <c r="T66" i="19"/>
  <c r="U63" i="19"/>
  <c r="P70" i="19"/>
  <c r="U59" i="20"/>
  <c r="T59" i="20"/>
  <c r="T70" i="21"/>
  <c r="Q40" i="15"/>
  <c r="U40" i="15" s="1"/>
  <c r="T52" i="15"/>
  <c r="Q53" i="15"/>
  <c r="U53" i="15" s="1"/>
  <c r="T57" i="15"/>
  <c r="T61" i="15"/>
  <c r="T65" i="15"/>
  <c r="Q66" i="15"/>
  <c r="P70" i="15"/>
  <c r="T70" i="15" s="1"/>
  <c r="Q71" i="15"/>
  <c r="U71" i="15" s="1"/>
  <c r="T87" i="15"/>
  <c r="T91" i="15"/>
  <c r="U72" i="16"/>
  <c r="T72" i="16"/>
  <c r="U67" i="16"/>
  <c r="T16" i="16"/>
  <c r="T67" i="16"/>
  <c r="T10" i="16"/>
  <c r="T14" i="16"/>
  <c r="T19" i="16"/>
  <c r="T23" i="16"/>
  <c r="Q24" i="16"/>
  <c r="T28" i="16"/>
  <c r="P33" i="16"/>
  <c r="T33" i="16" s="1"/>
  <c r="T38" i="16"/>
  <c r="T43" i="16"/>
  <c r="T47" i="16"/>
  <c r="T51" i="16"/>
  <c r="T56" i="16"/>
  <c r="T64" i="16"/>
  <c r="T69" i="16"/>
  <c r="Q70" i="16"/>
  <c r="U70" i="16" s="1"/>
  <c r="S72" i="16"/>
  <c r="T86" i="16"/>
  <c r="T90" i="16"/>
  <c r="T9" i="17"/>
  <c r="T13" i="17"/>
  <c r="T18" i="17"/>
  <c r="T33" i="17"/>
  <c r="U33" i="17"/>
  <c r="Q33" i="17"/>
  <c r="P59" i="17"/>
  <c r="P67" i="17"/>
  <c r="T67" i="17" s="1"/>
  <c r="P72" i="17"/>
  <c r="T72" i="17" s="1"/>
  <c r="P16" i="18"/>
  <c r="P30" i="18"/>
  <c r="U40" i="18"/>
  <c r="T40" i="18"/>
  <c r="P40" i="18"/>
  <c r="P53" i="18"/>
  <c r="T53" i="18" s="1"/>
  <c r="U59" i="18"/>
  <c r="T59" i="18"/>
  <c r="Q59" i="18"/>
  <c r="U66" i="18"/>
  <c r="T66" i="18"/>
  <c r="P66" i="18"/>
  <c r="Q67" i="18"/>
  <c r="U67" i="18" s="1"/>
  <c r="P71" i="18"/>
  <c r="Q72" i="18"/>
  <c r="U72" i="18" s="1"/>
  <c r="Q16" i="19"/>
  <c r="U16" i="19" s="1"/>
  <c r="P24" i="19"/>
  <c r="U30" i="19"/>
  <c r="T30" i="19"/>
  <c r="Q30" i="19"/>
  <c r="Q40" i="19"/>
  <c r="U40" i="19" s="1"/>
  <c r="T53" i="19"/>
  <c r="Q53" i="19"/>
  <c r="U53" i="19" s="1"/>
  <c r="Q66" i="19"/>
  <c r="U70" i="19"/>
  <c r="T70" i="19"/>
  <c r="P71" i="19"/>
  <c r="T71" i="19" s="1"/>
  <c r="T43" i="15"/>
  <c r="T47" i="15"/>
  <c r="T51" i="15"/>
  <c r="T56" i="15"/>
  <c r="U61" i="15"/>
  <c r="T64" i="15"/>
  <c r="T69" i="15"/>
  <c r="T86" i="15"/>
  <c r="T90" i="15"/>
  <c r="T9" i="16"/>
  <c r="T13" i="16"/>
  <c r="T18" i="16"/>
  <c r="T22" i="16"/>
  <c r="T27" i="16"/>
  <c r="T32" i="16"/>
  <c r="T37" i="16"/>
  <c r="T42" i="16"/>
  <c r="U43" i="16"/>
  <c r="T46" i="16"/>
  <c r="T50" i="16"/>
  <c r="T55" i="16"/>
  <c r="T63" i="16"/>
  <c r="T89" i="16"/>
  <c r="T93" i="16"/>
  <c r="U9" i="17"/>
  <c r="T12" i="17"/>
  <c r="T21" i="17"/>
  <c r="T26" i="17"/>
  <c r="U40" i="17"/>
  <c r="T40" i="17"/>
  <c r="T36" i="17"/>
  <c r="T45" i="17"/>
  <c r="T49" i="17"/>
  <c r="T58" i="17"/>
  <c r="U66" i="17"/>
  <c r="T66" i="17"/>
  <c r="T62" i="17"/>
  <c r="T88" i="17"/>
  <c r="T92" i="17"/>
  <c r="T11" i="18"/>
  <c r="T15" i="18"/>
  <c r="T20" i="18"/>
  <c r="T29" i="18"/>
  <c r="T35" i="18"/>
  <c r="T39" i="18"/>
  <c r="U53" i="18"/>
  <c r="T44" i="18"/>
  <c r="T48" i="18"/>
  <c r="T52" i="18"/>
  <c r="T57" i="18"/>
  <c r="T61" i="18"/>
  <c r="T65" i="18"/>
  <c r="T87" i="18"/>
  <c r="T91" i="18"/>
  <c r="U67" i="19"/>
  <c r="T67" i="19"/>
  <c r="T72" i="19"/>
  <c r="T10" i="19"/>
  <c r="T14" i="19"/>
  <c r="T19" i="19"/>
  <c r="T23" i="19"/>
  <c r="T28" i="19"/>
  <c r="T38" i="19"/>
  <c r="T43" i="19"/>
  <c r="T47" i="19"/>
  <c r="T51" i="19"/>
  <c r="T56" i="19"/>
  <c r="T64" i="19"/>
  <c r="T69" i="19"/>
  <c r="U71" i="19"/>
  <c r="S71" i="19"/>
  <c r="Q71" i="19"/>
  <c r="S72" i="19"/>
  <c r="Q72" i="19"/>
  <c r="U72" i="19" s="1"/>
  <c r="U24" i="20"/>
  <c r="T24" i="20"/>
  <c r="U30" i="21"/>
  <c r="T30" i="21"/>
  <c r="T71" i="21"/>
  <c r="U43" i="15"/>
  <c r="U9" i="16"/>
  <c r="U40" i="16"/>
  <c r="T40" i="16"/>
  <c r="U66" i="16"/>
  <c r="T66" i="16"/>
  <c r="T35" i="17"/>
  <c r="U53" i="17"/>
  <c r="T53" i="17"/>
  <c r="T61" i="17"/>
  <c r="T72" i="18"/>
  <c r="T16" i="18"/>
  <c r="T67" i="18"/>
  <c r="U16" i="18"/>
  <c r="U35" i="18"/>
  <c r="T43" i="18"/>
  <c r="U61" i="18"/>
  <c r="T9" i="19"/>
  <c r="U43" i="19"/>
  <c r="U33" i="20"/>
  <c r="U59" i="21"/>
  <c r="T59" i="21"/>
  <c r="Q16" i="20"/>
  <c r="U16" i="20" s="1"/>
  <c r="P24" i="20"/>
  <c r="T30" i="20"/>
  <c r="U30" i="20"/>
  <c r="Q30" i="20"/>
  <c r="Q40" i="20"/>
  <c r="U40" i="20" s="1"/>
  <c r="T53" i="20"/>
  <c r="Q53" i="20"/>
  <c r="U53" i="20" s="1"/>
  <c r="Q66" i="20"/>
  <c r="P70" i="20"/>
  <c r="T70" i="20" s="1"/>
  <c r="T71" i="20"/>
  <c r="Q71" i="20"/>
  <c r="U71" i="20" s="1"/>
  <c r="U72" i="21"/>
  <c r="U67" i="21"/>
  <c r="U16" i="21"/>
  <c r="T16" i="21"/>
  <c r="T24" i="21"/>
  <c r="U24" i="21"/>
  <c r="Q24" i="21"/>
  <c r="P33" i="21"/>
  <c r="T33" i="21" s="1"/>
  <c r="R66" i="21"/>
  <c r="S67" i="21"/>
  <c r="T69" i="21"/>
  <c r="Q70" i="21"/>
  <c r="U70" i="21" s="1"/>
  <c r="R71" i="21"/>
  <c r="S72" i="21"/>
  <c r="T86" i="21"/>
  <c r="U87" i="21"/>
  <c r="T90" i="21"/>
  <c r="U91" i="21"/>
  <c r="E79" i="4"/>
  <c r="S95" i="1"/>
  <c r="T100" i="1"/>
  <c r="T101" i="1"/>
  <c r="T99" i="21"/>
  <c r="T102" i="20"/>
  <c r="S95" i="18"/>
  <c r="T99" i="18"/>
  <c r="T100" i="18"/>
  <c r="T107" i="18"/>
  <c r="T108" i="18"/>
  <c r="T113" i="18"/>
  <c r="U113" i="16"/>
  <c r="T98" i="15"/>
  <c r="T106" i="15"/>
  <c r="T103" i="14"/>
  <c r="T102" i="13"/>
  <c r="T110" i="13"/>
  <c r="T97" i="12"/>
  <c r="U105" i="12"/>
  <c r="T106" i="12"/>
  <c r="T99" i="11"/>
  <c r="U100" i="11"/>
  <c r="T101" i="11"/>
  <c r="S95" i="10"/>
  <c r="T96" i="9"/>
  <c r="T97" i="9"/>
  <c r="T113" i="9"/>
  <c r="T98" i="8"/>
  <c r="T99" i="8"/>
  <c r="T100" i="8"/>
  <c r="L112" i="8"/>
  <c r="R112" i="8" s="1"/>
  <c r="U113" i="8"/>
  <c r="T113" i="8"/>
  <c r="T97" i="7"/>
  <c r="U98" i="7"/>
  <c r="T99" i="7"/>
  <c r="T100" i="7"/>
  <c r="T101" i="7"/>
  <c r="U102" i="7"/>
  <c r="T103" i="7"/>
  <c r="R72" i="19"/>
  <c r="T87" i="19"/>
  <c r="T91" i="19"/>
  <c r="U72" i="20"/>
  <c r="T72" i="20"/>
  <c r="U67" i="20"/>
  <c r="T16" i="20"/>
  <c r="T67" i="20"/>
  <c r="T10" i="20"/>
  <c r="T14" i="20"/>
  <c r="T19" i="20"/>
  <c r="T23" i="20"/>
  <c r="Q24" i="20"/>
  <c r="T28" i="20"/>
  <c r="P33" i="20"/>
  <c r="T33" i="20" s="1"/>
  <c r="T38" i="20"/>
  <c r="T43" i="20"/>
  <c r="T47" i="20"/>
  <c r="T51" i="20"/>
  <c r="T56" i="20"/>
  <c r="T64" i="20"/>
  <c r="S67" i="20"/>
  <c r="T69" i="20"/>
  <c r="Q70" i="20"/>
  <c r="U70" i="20" s="1"/>
  <c r="S72" i="20"/>
  <c r="T86" i="20"/>
  <c r="T90" i="20"/>
  <c r="T9" i="21"/>
  <c r="T13" i="21"/>
  <c r="T18" i="21"/>
  <c r="T22" i="21"/>
  <c r="T27" i="21"/>
  <c r="T32" i="21"/>
  <c r="Q33" i="21"/>
  <c r="U33" i="21" s="1"/>
  <c r="T37" i="21"/>
  <c r="T42" i="21"/>
  <c r="T46" i="21"/>
  <c r="T50" i="21"/>
  <c r="T55" i="21"/>
  <c r="P59" i="21"/>
  <c r="T63" i="21"/>
  <c r="P67" i="21"/>
  <c r="T67" i="21" s="1"/>
  <c r="P72" i="21"/>
  <c r="T72" i="21" s="1"/>
  <c r="T89" i="21"/>
  <c r="T93" i="21"/>
  <c r="R95" i="21"/>
  <c r="T103" i="21"/>
  <c r="T106" i="20"/>
  <c r="S95" i="19"/>
  <c r="T100" i="19"/>
  <c r="T101" i="19"/>
  <c r="T108" i="19"/>
  <c r="T109" i="19"/>
  <c r="T113" i="19"/>
  <c r="T102" i="17"/>
  <c r="T103" i="17"/>
  <c r="M112" i="14"/>
  <c r="S112" i="14" s="1"/>
  <c r="T86" i="19"/>
  <c r="T90" i="19"/>
  <c r="T9" i="20"/>
  <c r="T13" i="20"/>
  <c r="T18" i="20"/>
  <c r="T22" i="20"/>
  <c r="T27" i="20"/>
  <c r="T32" i="20"/>
  <c r="T37" i="20"/>
  <c r="T42" i="20"/>
  <c r="U43" i="20"/>
  <c r="T46" i="20"/>
  <c r="T50" i="20"/>
  <c r="T55" i="20"/>
  <c r="T63" i="20"/>
  <c r="T89" i="20"/>
  <c r="T93" i="20"/>
  <c r="U9" i="21"/>
  <c r="T12" i="21"/>
  <c r="T21" i="21"/>
  <c r="T26" i="21"/>
  <c r="U40" i="21"/>
  <c r="T40" i="21"/>
  <c r="T36" i="21"/>
  <c r="T45" i="21"/>
  <c r="T49" i="21"/>
  <c r="T58" i="21"/>
  <c r="U66" i="21"/>
  <c r="T66" i="21"/>
  <c r="T62" i="21"/>
  <c r="T88" i="21"/>
  <c r="T92" i="21"/>
  <c r="T96" i="1"/>
  <c r="T97" i="1"/>
  <c r="T104" i="1"/>
  <c r="T107" i="21"/>
  <c r="T96" i="18"/>
  <c r="T103" i="18"/>
  <c r="T104" i="18"/>
  <c r="R95" i="16"/>
  <c r="T101" i="16"/>
  <c r="U102" i="16"/>
  <c r="T103" i="16"/>
  <c r="T104" i="16"/>
  <c r="T105" i="16"/>
  <c r="T102" i="15"/>
  <c r="T110" i="15"/>
  <c r="R95" i="14"/>
  <c r="T99" i="14"/>
  <c r="T107" i="14"/>
  <c r="T98" i="13"/>
  <c r="T106" i="13"/>
  <c r="L112" i="13"/>
  <c r="R112" i="13" s="1"/>
  <c r="T101" i="12"/>
  <c r="T96" i="10"/>
  <c r="T97" i="10"/>
  <c r="T98" i="10"/>
  <c r="U99" i="10"/>
  <c r="T100" i="10"/>
  <c r="T101" i="10"/>
  <c r="T102" i="10"/>
  <c r="U103" i="10"/>
  <c r="T104" i="10"/>
  <c r="T105" i="10"/>
  <c r="T106" i="10"/>
  <c r="U107" i="10"/>
  <c r="T108" i="10"/>
  <c r="T109" i="10"/>
  <c r="T110" i="10"/>
  <c r="S95" i="9"/>
  <c r="T103" i="9"/>
  <c r="T104" i="9"/>
  <c r="T105" i="9"/>
  <c r="E95" i="8"/>
  <c r="T95" i="8" s="1"/>
  <c r="T106" i="8"/>
  <c r="T107" i="8"/>
  <c r="T108" i="8"/>
  <c r="U9" i="20"/>
  <c r="T40" i="20"/>
  <c r="U66" i="20"/>
  <c r="T66" i="20"/>
  <c r="T35" i="21"/>
  <c r="U53" i="21"/>
  <c r="T53" i="21"/>
  <c r="T61" i="21"/>
  <c r="T108" i="1"/>
  <c r="T113" i="1"/>
  <c r="T98" i="20"/>
  <c r="T96" i="19"/>
  <c r="T97" i="19"/>
  <c r="T104" i="19"/>
  <c r="T105" i="19"/>
  <c r="R95" i="18"/>
  <c r="M112" i="3"/>
  <c r="S112" i="3" s="1"/>
  <c r="T113" i="2"/>
  <c r="R95" i="6"/>
  <c r="T113" i="6"/>
  <c r="T101" i="5"/>
  <c r="T109" i="5"/>
  <c r="U110" i="5"/>
  <c r="S95" i="4"/>
  <c r="T100" i="4"/>
  <c r="T108" i="4"/>
  <c r="T113" i="4"/>
  <c r="T97" i="3"/>
  <c r="T107" i="3"/>
  <c r="R95" i="2"/>
  <c r="T104" i="2"/>
  <c r="T100" i="6"/>
  <c r="U101" i="6"/>
  <c r="T102" i="6"/>
  <c r="T103" i="6"/>
  <c r="T98" i="5"/>
  <c r="T99" i="5"/>
  <c r="T107" i="5"/>
  <c r="T98" i="4"/>
  <c r="T106" i="4"/>
  <c r="L112" i="4"/>
  <c r="R112" i="4" s="1"/>
  <c r="T103" i="3"/>
  <c r="U104" i="3"/>
  <c r="S95" i="2"/>
  <c r="T96" i="6"/>
  <c r="U97" i="6"/>
  <c r="T98" i="6"/>
  <c r="T108" i="6"/>
  <c r="U109" i="6"/>
  <c r="T110" i="6"/>
  <c r="T105" i="5"/>
  <c r="T96" i="4"/>
  <c r="T104" i="4"/>
  <c r="U113" i="3"/>
  <c r="T98" i="2"/>
  <c r="T100" i="2"/>
  <c r="T110" i="2"/>
  <c r="T105" i="1"/>
  <c r="T109" i="1"/>
  <c r="S95" i="21"/>
  <c r="T96" i="21"/>
  <c r="T100" i="21"/>
  <c r="T104" i="21"/>
  <c r="T108" i="21"/>
  <c r="T113" i="21"/>
  <c r="R95" i="20"/>
  <c r="T99" i="20"/>
  <c r="T103" i="20"/>
  <c r="T107" i="20"/>
  <c r="E112" i="20"/>
  <c r="M112" i="20"/>
  <c r="S112" i="20" s="1"/>
  <c r="E95" i="19"/>
  <c r="T98" i="19"/>
  <c r="T102" i="19"/>
  <c r="T106" i="19"/>
  <c r="T110" i="19"/>
  <c r="L112" i="19"/>
  <c r="R112" i="19" s="1"/>
  <c r="T97" i="18"/>
  <c r="T101" i="18"/>
  <c r="T105" i="18"/>
  <c r="T109" i="18"/>
  <c r="S95" i="17"/>
  <c r="T96" i="17"/>
  <c r="T100" i="17"/>
  <c r="T104" i="17"/>
  <c r="T112" i="17"/>
  <c r="T113" i="17"/>
  <c r="E95" i="16"/>
  <c r="U96" i="16"/>
  <c r="U98" i="16"/>
  <c r="T99" i="16"/>
  <c r="U106" i="16"/>
  <c r="T107" i="16"/>
  <c r="E95" i="15"/>
  <c r="U95" i="14"/>
  <c r="E95" i="1"/>
  <c r="T98" i="1"/>
  <c r="T102" i="1"/>
  <c r="T106" i="1"/>
  <c r="T110" i="1"/>
  <c r="L112" i="1"/>
  <c r="R112" i="1" s="1"/>
  <c r="T97" i="21"/>
  <c r="T101" i="21"/>
  <c r="T105" i="21"/>
  <c r="T109" i="21"/>
  <c r="T96" i="20"/>
  <c r="T100" i="20"/>
  <c r="T104" i="20"/>
  <c r="T108" i="20"/>
  <c r="T113" i="20"/>
  <c r="T99" i="19"/>
  <c r="T103" i="19"/>
  <c r="T107" i="19"/>
  <c r="E95" i="18"/>
  <c r="T98" i="18"/>
  <c r="T102" i="18"/>
  <c r="T106" i="18"/>
  <c r="T110" i="18"/>
  <c r="T95" i="17"/>
  <c r="T97" i="17"/>
  <c r="T101" i="17"/>
  <c r="T105" i="17"/>
  <c r="T100" i="16"/>
  <c r="T108" i="16"/>
  <c r="U97" i="15"/>
  <c r="U99" i="15"/>
  <c r="U101" i="15"/>
  <c r="U103" i="15"/>
  <c r="U105" i="15"/>
  <c r="U107" i="15"/>
  <c r="U109" i="15"/>
  <c r="T99" i="1"/>
  <c r="T103" i="1"/>
  <c r="T107" i="1"/>
  <c r="E95" i="21"/>
  <c r="T98" i="21"/>
  <c r="T102" i="21"/>
  <c r="T106" i="21"/>
  <c r="T110" i="21"/>
  <c r="T95" i="20"/>
  <c r="T97" i="20"/>
  <c r="T101" i="20"/>
  <c r="T105" i="20"/>
  <c r="T109" i="20"/>
  <c r="U95" i="17"/>
  <c r="T96" i="14"/>
  <c r="T100" i="14"/>
  <c r="T104" i="14"/>
  <c r="T108" i="14"/>
  <c r="T113" i="14"/>
  <c r="T99" i="13"/>
  <c r="T103" i="13"/>
  <c r="T107" i="13"/>
  <c r="E112" i="13"/>
  <c r="M112" i="13"/>
  <c r="S112" i="13" s="1"/>
  <c r="E95" i="12"/>
  <c r="T98" i="12"/>
  <c r="T102" i="12"/>
  <c r="T107" i="12"/>
  <c r="E95" i="11"/>
  <c r="S95" i="11"/>
  <c r="M112" i="11"/>
  <c r="S112" i="11" s="1"/>
  <c r="T102" i="11"/>
  <c r="U104" i="11"/>
  <c r="T105" i="11"/>
  <c r="L112" i="11"/>
  <c r="R112" i="11" s="1"/>
  <c r="U95" i="9"/>
  <c r="T95" i="9"/>
  <c r="E112" i="9"/>
  <c r="U96" i="14"/>
  <c r="R95" i="12"/>
  <c r="U113" i="11"/>
  <c r="T98" i="14"/>
  <c r="T102" i="14"/>
  <c r="T106" i="14"/>
  <c r="T110" i="14"/>
  <c r="T95" i="13"/>
  <c r="T97" i="13"/>
  <c r="T101" i="13"/>
  <c r="T105" i="13"/>
  <c r="T109" i="13"/>
  <c r="T96" i="12"/>
  <c r="T100" i="12"/>
  <c r="T104" i="12"/>
  <c r="T98" i="11"/>
  <c r="E112" i="10"/>
  <c r="U95" i="10"/>
  <c r="T95" i="10"/>
  <c r="U98" i="9"/>
  <c r="U102" i="9"/>
  <c r="U106" i="9"/>
  <c r="U110" i="9"/>
  <c r="U95" i="8"/>
  <c r="U97" i="8"/>
  <c r="U101" i="8"/>
  <c r="U105" i="8"/>
  <c r="U109" i="8"/>
  <c r="U96" i="7"/>
  <c r="U104" i="7"/>
  <c r="U99" i="6"/>
  <c r="U107" i="6"/>
  <c r="R95" i="5"/>
  <c r="U96" i="5"/>
  <c r="T97" i="5"/>
  <c r="M112" i="5"/>
  <c r="S112" i="5" s="1"/>
  <c r="E95" i="4"/>
  <c r="U97" i="4"/>
  <c r="U99" i="4"/>
  <c r="U101" i="4"/>
  <c r="U103" i="4"/>
  <c r="U105" i="4"/>
  <c r="U107" i="4"/>
  <c r="U109" i="4"/>
  <c r="T96" i="3"/>
  <c r="E95" i="3"/>
  <c r="U108" i="3"/>
  <c r="T99" i="2"/>
  <c r="E95" i="2"/>
  <c r="U96" i="10"/>
  <c r="M112" i="8"/>
  <c r="S112" i="8" s="1"/>
  <c r="E95" i="7"/>
  <c r="E95" i="6"/>
  <c r="L112" i="10"/>
  <c r="R112" i="10" s="1"/>
  <c r="U96" i="9"/>
  <c r="R95" i="7"/>
  <c r="U110" i="7"/>
  <c r="T113" i="7"/>
  <c r="U105" i="6"/>
  <c r="T106" i="6"/>
  <c r="M112" i="6"/>
  <c r="S112" i="6" s="1"/>
  <c r="U100" i="5"/>
  <c r="U102" i="5"/>
  <c r="U104" i="5"/>
  <c r="U106" i="5"/>
  <c r="U108" i="5"/>
  <c r="U113" i="5"/>
  <c r="R95" i="3"/>
  <c r="L112" i="3"/>
  <c r="R112" i="3" s="1"/>
  <c r="U100" i="3"/>
  <c r="U103" i="2"/>
  <c r="S95" i="7"/>
  <c r="E95" i="5"/>
  <c r="T98" i="3"/>
  <c r="T102" i="3"/>
  <c r="T106" i="3"/>
  <c r="T110" i="3"/>
  <c r="T97" i="2"/>
  <c r="T101" i="2"/>
  <c r="T105" i="2"/>
  <c r="T109" i="2"/>
  <c r="U24" i="9" l="1"/>
  <c r="T59" i="1"/>
  <c r="T24" i="16"/>
  <c r="T30" i="9"/>
  <c r="E112" i="14"/>
  <c r="T71" i="18"/>
  <c r="T59" i="3"/>
  <c r="U30" i="18"/>
  <c r="T59" i="9"/>
  <c r="T33" i="14"/>
  <c r="T71" i="7"/>
  <c r="E112" i="8"/>
  <c r="T24" i="15"/>
  <c r="U24" i="15"/>
  <c r="T33" i="5"/>
  <c r="U33" i="5"/>
  <c r="U95" i="5"/>
  <c r="T95" i="5"/>
  <c r="E112" i="5"/>
  <c r="T95" i="6"/>
  <c r="E112" i="6"/>
  <c r="U95" i="6"/>
  <c r="E112" i="3"/>
  <c r="U95" i="3"/>
  <c r="T95" i="3"/>
  <c r="E112" i="21"/>
  <c r="U95" i="21"/>
  <c r="T95" i="21"/>
  <c r="E112" i="7"/>
  <c r="U95" i="7"/>
  <c r="T95" i="7"/>
  <c r="E112" i="2"/>
  <c r="U95" i="2"/>
  <c r="T95" i="2"/>
  <c r="T95" i="4"/>
  <c r="E112" i="4"/>
  <c r="U95" i="4"/>
  <c r="U112" i="10"/>
  <c r="T112" i="10"/>
  <c r="T112" i="13"/>
  <c r="U112" i="13"/>
  <c r="E112" i="18"/>
  <c r="U95" i="18"/>
  <c r="T95" i="18"/>
  <c r="U95" i="16"/>
  <c r="E112" i="16"/>
  <c r="T95" i="16"/>
  <c r="T95" i="19"/>
  <c r="E112" i="19"/>
  <c r="U95" i="19"/>
  <c r="T112" i="9"/>
  <c r="U112" i="9"/>
  <c r="U112" i="14"/>
  <c r="T112" i="14"/>
  <c r="U112" i="8"/>
  <c r="T112" i="8"/>
  <c r="E112" i="11"/>
  <c r="U95" i="11"/>
  <c r="T95" i="11"/>
  <c r="T95" i="12"/>
  <c r="E112" i="12"/>
  <c r="U95" i="12"/>
  <c r="E112" i="1"/>
  <c r="U95" i="1"/>
  <c r="T95" i="1"/>
  <c r="E112" i="15"/>
  <c r="T95" i="15"/>
  <c r="U95" i="15"/>
  <c r="T112" i="20"/>
  <c r="U112" i="20"/>
  <c r="U112" i="4" l="1"/>
  <c r="T112" i="4"/>
  <c r="U112" i="2"/>
  <c r="T112" i="2"/>
  <c r="U112" i="1"/>
  <c r="T112" i="1"/>
  <c r="U112" i="3"/>
  <c r="T112" i="3"/>
  <c r="T112" i="5"/>
  <c r="U112" i="5"/>
  <c r="T112" i="16"/>
  <c r="U112" i="16"/>
  <c r="U112" i="18"/>
  <c r="T112" i="18"/>
  <c r="U112" i="21"/>
  <c r="T112" i="21"/>
  <c r="U112" i="15"/>
  <c r="T112" i="15"/>
  <c r="U112" i="12"/>
  <c r="T112" i="12"/>
  <c r="U112" i="11"/>
  <c r="T112" i="11"/>
  <c r="U112" i="19"/>
  <c r="T112" i="19"/>
  <c r="T112" i="7"/>
  <c r="U112" i="7"/>
  <c r="U112" i="6"/>
  <c r="T112" i="6"/>
</calcChain>
</file>

<file path=xl/sharedStrings.xml><?xml version="1.0" encoding="utf-8"?>
<sst xmlns="http://schemas.openxmlformats.org/spreadsheetml/2006/main" count="4158" uniqueCount="145">
  <si>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</si>
  <si>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</si>
  <si>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</si>
  <si>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</si>
  <si>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</si>
  <si>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</si>
  <si>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</si>
  <si>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</si>
  <si>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</si>
  <si>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</si>
  <si>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</si>
  <si>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</si>
  <si>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</si>
  <si>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</si>
  <si>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</si>
  <si>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</si>
  <si>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</si>
  <si>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</si>
  <si>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</si>
  <si>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</si>
  <si>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</si>
  <si>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</si>
  <si>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</si>
  <si>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</si>
  <si>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</si>
  <si>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</si>
  <si>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</si>
  <si>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</si>
  <si>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</si>
  <si>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</si>
  <si>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</si>
  <si>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</si>
  <si>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</si>
  <si>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</si>
  <si>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</si>
  <si>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</si>
  <si>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</si>
  <si>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</si>
  <si>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</si>
  <si>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</si>
  <si>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</si>
  <si>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</si>
  <si>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</si>
  <si>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</si>
  <si>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</si>
  <si>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</si>
  <si>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</si>
  <si>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</si>
  <si>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</si>
  <si>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</si>
  <si>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</si>
  <si>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</si>
  <si>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</si>
  <si>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</si>
  <si>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</si>
  <si>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</si>
  <si>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</si>
  <si>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</si>
  <si>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</si>
  <si>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</si>
  <si>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</si>
  <si>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</si>
  <si>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</si>
  <si>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</si>
  <si>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</si>
  <si>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</si>
  <si>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</si>
  <si>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</si>
  <si>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</si>
  <si>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</si>
  <si>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</si>
  <si>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</si>
  <si>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</si>
  <si>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</si>
  <si>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</si>
  <si>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</si>
  <si>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</si>
  <si>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</si>
  <si>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</si>
  <si>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</si>
  <si>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</si>
  <si>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</si>
  <si>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</si>
  <si>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</si>
  <si>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</si>
  <si>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</si>
  <si>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</si>
  <si>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</si>
  <si>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</si>
  <si>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</si>
  <si>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</si>
  <si>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</si>
  <si>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</si>
  <si>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</si>
  <si>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</si>
  <si>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</si>
  <si>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</si>
  <si>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</si>
  <si>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</si>
  <si>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</si>
  <si>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</si>
  <si>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</si>
  <si>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</si>
  <si>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</si>
  <si>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</si>
  <si>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</si>
  <si>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</si>
  <si>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</si>
  <si>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</si>
  <si>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</si>
  <si>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</si>
  <si>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GERT SIBANDE (DC30)</t>
  </si>
  <si>
    <t>MPUMALANGA: NKANGALA (DC31)</t>
  </si>
  <si>
    <t>MPUMALANGA: EHLANZENI (DC32)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</si>
  <si>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</si>
  <si>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</si>
  <si>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</si>
  <si>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</si>
  <si>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</si>
  <si>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</si>
  <si>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</si>
  <si>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</si>
  <si>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</si>
  <si>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</si>
  <si>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</si>
  <si>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</si>
  <si>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</si>
  <si>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THABA CHWEU (MP321)</t>
  </si>
  <si>
    <t>MPUMALANGA: NKOMAZI (MP324)</t>
  </si>
  <si>
    <t>MPUMALANGA: BUSHBUCKRIDGE (MP325)</t>
  </si>
  <si>
    <t>MPUMALANGA: CITY OF MBOMBELA (MP326)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</si>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</sst>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44410000</v>
      </c>
      <c r="C10" s="92">
        <v>0</v>
      </c>
      <c r="D10" s="92"/>
      <c r="E10" s="92">
        <f t="shared" ref="E10:E16" si="0">$B10      +$C10      +$D10</f>
        <v>44410000</v>
      </c>
      <c r="F10" s="93">
        <v>44410000</v>
      </c>
      <c r="G10" s="94">
        <v>44410000</v>
      </c>
      <c r="H10" s="93">
        <v>4997000</v>
      </c>
      <c r="I10" s="94">
        <v>2059218</v>
      </c>
      <c r="J10" s="93">
        <v>8303000</v>
      </c>
      <c r="K10" s="94">
        <v>1939711</v>
      </c>
      <c r="L10" s="93"/>
      <c r="M10" s="94"/>
      <c r="N10" s="93"/>
      <c r="O10" s="94"/>
      <c r="P10" s="93">
        <f t="shared" ref="P10:P16" si="1">$H10      +$J10      +$L10      +$N10</f>
        <v>13300000</v>
      </c>
      <c r="Q10" s="94">
        <f t="shared" ref="Q10:Q16" si="2">$I10      +$K10      +$M10      +$O10</f>
        <v>3998929</v>
      </c>
      <c r="R10" s="48">
        <f t="shared" ref="R10:R16" si="3">IF(($H10      =0),0,((($J10      -$H10      )/$H10      )*100))</f>
        <v>66.159695817490487</v>
      </c>
      <c r="S10" s="49">
        <f t="shared" ref="S10:S16" si="4">IF(($I10      =0),0,((($K10      -$I10      )/$I10      )*100))</f>
        <v>-5.8035137610490972</v>
      </c>
      <c r="T10" s="48">
        <f t="shared" ref="T10:T15" si="5">IF(($E10      =0),0,(($P10      /$E10      )*100))</f>
        <v>29.948209862643548</v>
      </c>
      <c r="U10" s="50">
        <f t="shared" ref="U10:U15" si="6">IF(($E10      =0),0,(($Q10      /$E10      )*100))</f>
        <v>9.0045687908128791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38000000</v>
      </c>
      <c r="C11" s="92">
        <v>0</v>
      </c>
      <c r="D11" s="92"/>
      <c r="E11" s="92">
        <f t="shared" si="0"/>
        <v>38000000</v>
      </c>
      <c r="F11" s="93">
        <v>38000000</v>
      </c>
      <c r="G11" s="94">
        <v>20000000</v>
      </c>
      <c r="H11" s="93">
        <v>8420000</v>
      </c>
      <c r="I11" s="94">
        <v>2434236</v>
      </c>
      <c r="J11" s="93"/>
      <c r="K11" s="94">
        <v>3827425</v>
      </c>
      <c r="L11" s="93"/>
      <c r="M11" s="94"/>
      <c r="N11" s="93"/>
      <c r="O11" s="94"/>
      <c r="P11" s="93">
        <f t="shared" si="1"/>
        <v>8420000</v>
      </c>
      <c r="Q11" s="94">
        <f t="shared" si="2"/>
        <v>6261661</v>
      </c>
      <c r="R11" s="48">
        <f t="shared" si="3"/>
        <v>-100</v>
      </c>
      <c r="S11" s="49">
        <f t="shared" si="4"/>
        <v>57.233111333494371</v>
      </c>
      <c r="T11" s="48">
        <f t="shared" si="5"/>
        <v>22.157894736842103</v>
      </c>
      <c r="U11" s="50">
        <f t="shared" si="6"/>
        <v>16.478055263157895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0</v>
      </c>
      <c r="D13" s="92"/>
      <c r="E13" s="92">
        <f t="shared" si="0"/>
        <v>30000000</v>
      </c>
      <c r="F13" s="93">
        <v>30000000</v>
      </c>
      <c r="G13" s="94">
        <v>11153000</v>
      </c>
      <c r="H13" s="93">
        <v>3049000</v>
      </c>
      <c r="I13" s="94"/>
      <c r="J13" s="93">
        <v>1283000</v>
      </c>
      <c r="K13" s="94"/>
      <c r="L13" s="93"/>
      <c r="M13" s="94"/>
      <c r="N13" s="93"/>
      <c r="O13" s="94"/>
      <c r="P13" s="93">
        <f t="shared" si="1"/>
        <v>4332000</v>
      </c>
      <c r="Q13" s="94">
        <f t="shared" si="2"/>
        <v>0</v>
      </c>
      <c r="R13" s="48">
        <f t="shared" si="3"/>
        <v>-57.920629714660542</v>
      </c>
      <c r="S13" s="49">
        <f t="shared" si="4"/>
        <v>0</v>
      </c>
      <c r="T13" s="48">
        <f t="shared" si="5"/>
        <v>14.44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22000000</v>
      </c>
      <c r="C14" s="92">
        <v>0</v>
      </c>
      <c r="D14" s="92"/>
      <c r="E14" s="92">
        <f t="shared" si="0"/>
        <v>22000000</v>
      </c>
      <c r="F14" s="93">
        <v>22000000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60000000</v>
      </c>
      <c r="H15" s="93">
        <v>23093000</v>
      </c>
      <c r="I15" s="94"/>
      <c r="J15" s="93">
        <v>16989000</v>
      </c>
      <c r="K15" s="94"/>
      <c r="L15" s="93"/>
      <c r="M15" s="94"/>
      <c r="N15" s="93"/>
      <c r="O15" s="94"/>
      <c r="P15" s="93">
        <f t="shared" si="1"/>
        <v>40082000</v>
      </c>
      <c r="Q15" s="94">
        <f t="shared" si="2"/>
        <v>0</v>
      </c>
      <c r="R15" s="48">
        <f t="shared" si="3"/>
        <v>-26.432252197635648</v>
      </c>
      <c r="S15" s="49">
        <f t="shared" si="4"/>
        <v>0</v>
      </c>
      <c r="T15" s="48">
        <f t="shared" si="5"/>
        <v>53.287776861921344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209628000</v>
      </c>
      <c r="C16" s="95">
        <f>SUM(C9:C15)</f>
        <v>0</v>
      </c>
      <c r="D16" s="95"/>
      <c r="E16" s="95">
        <f t="shared" si="0"/>
        <v>209628000</v>
      </c>
      <c r="F16" s="96">
        <f t="shared" ref="F16:O16" si="7">SUM(F9:F15)</f>
        <v>209628000</v>
      </c>
      <c r="G16" s="97">
        <f t="shared" si="7"/>
        <v>135563000</v>
      </c>
      <c r="H16" s="96">
        <f t="shared" si="7"/>
        <v>39559000</v>
      </c>
      <c r="I16" s="97">
        <f t="shared" si="7"/>
        <v>4493454</v>
      </c>
      <c r="J16" s="96">
        <f t="shared" si="7"/>
        <v>26575000</v>
      </c>
      <c r="K16" s="97">
        <f t="shared" si="7"/>
        <v>5767136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66134000</v>
      </c>
      <c r="Q16" s="97">
        <f t="shared" si="2"/>
        <v>10260590</v>
      </c>
      <c r="R16" s="52">
        <f t="shared" si="3"/>
        <v>-32.821861017720366</v>
      </c>
      <c r="S16" s="53">
        <f t="shared" si="4"/>
        <v>28.345277374598695</v>
      </c>
      <c r="T16" s="52">
        <f>IF((SUM($E9:$E13)+$E15)=0,0,(P16/(SUM($E9:$E13)+$E15)*100))</f>
        <v>35.247404438569937</v>
      </c>
      <c r="U16" s="54">
        <f>IF((SUM($E9:$E13)+$E15)=0,0,(Q16/(SUM($E9:$E13)+$E15)*100))</f>
        <v>5.4685814483978943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9875000</v>
      </c>
      <c r="C19" s="92">
        <v>0</v>
      </c>
      <c r="D19" s="92"/>
      <c r="E19" s="92">
        <f t="shared" si="8"/>
        <v>9875000</v>
      </c>
      <c r="F19" s="93">
        <v>9875000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9875000</v>
      </c>
      <c r="C24" s="95">
        <f>SUM(C18:C23)</f>
        <v>0</v>
      </c>
      <c r="D24" s="95"/>
      <c r="E24" s="95">
        <f t="shared" si="8"/>
        <v>9875000</v>
      </c>
      <c r="F24" s="96">
        <f t="shared" ref="F24:O24" si="15">SUM(F18:F23)</f>
        <v>9875000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6996000</v>
      </c>
      <c r="C29" s="92">
        <v>0</v>
      </c>
      <c r="D29" s="92"/>
      <c r="E29" s="92">
        <f>$B29      +$C29      +$D29</f>
        <v>6996000</v>
      </c>
      <c r="F29" s="93">
        <v>6996000</v>
      </c>
      <c r="G29" s="94">
        <v>4898000</v>
      </c>
      <c r="H29" s="93">
        <v>817000</v>
      </c>
      <c r="I29" s="94">
        <v>26352</v>
      </c>
      <c r="J29" s="93">
        <v>674000</v>
      </c>
      <c r="K29" s="94">
        <v>796272</v>
      </c>
      <c r="L29" s="93"/>
      <c r="M29" s="94"/>
      <c r="N29" s="93"/>
      <c r="O29" s="94"/>
      <c r="P29" s="93">
        <f>$H29      +$J29      +$L29      +$N29</f>
        <v>1491000</v>
      </c>
      <c r="Q29" s="94">
        <f>$I29      +$K29      +$M29      +$O29</f>
        <v>822624</v>
      </c>
      <c r="R29" s="48">
        <f>IF(($H29      =0),0,((($J29      -$H29      )/$H29      )*100))</f>
        <v>-17.503059975520195</v>
      </c>
      <c r="S29" s="49">
        <f>IF(($I29      =0),0,((($K29      -$I29      )/$I29      )*100))</f>
        <v>2921.6757741347906</v>
      </c>
      <c r="T29" s="48">
        <f>IF(($E29      =0),0,(($P29      /$E29      )*100))</f>
        <v>21.312178387650086</v>
      </c>
      <c r="U29" s="50">
        <f>IF(($E29      =0),0,(($Q29      /$E29      )*100))</f>
        <v>11.758490566037736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6996000</v>
      </c>
      <c r="C30" s="95">
        <f>SUM(C26:C29)</f>
        <v>0</v>
      </c>
      <c r="D30" s="95"/>
      <c r="E30" s="95">
        <f>$B30      +$C30      +$D30</f>
        <v>6996000</v>
      </c>
      <c r="F30" s="96">
        <f t="shared" ref="F30:O30" si="16">SUM(F26:F29)</f>
        <v>6996000</v>
      </c>
      <c r="G30" s="97">
        <f t="shared" si="16"/>
        <v>4898000</v>
      </c>
      <c r="H30" s="96">
        <f t="shared" si="16"/>
        <v>817000</v>
      </c>
      <c r="I30" s="97">
        <f t="shared" si="16"/>
        <v>26352</v>
      </c>
      <c r="J30" s="96">
        <f t="shared" si="16"/>
        <v>674000</v>
      </c>
      <c r="K30" s="97">
        <f t="shared" si="16"/>
        <v>796272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1491000</v>
      </c>
      <c r="Q30" s="97">
        <f>$I30      +$K30      +$M30      +$O30</f>
        <v>822624</v>
      </c>
      <c r="R30" s="52">
        <f>IF(($H30      =0),0,((($J30      -$H30      )/$H30      )*100))</f>
        <v>-17.503059975520195</v>
      </c>
      <c r="S30" s="53">
        <f>IF(($I30      =0),0,((($K30      -$I30      )/$I30      )*100))</f>
        <v>2921.6757741347906</v>
      </c>
      <c r="T30" s="52">
        <f>IF($E30   =0,0,($P30   /$E30   )*100)</f>
        <v>21.312178387650086</v>
      </c>
      <c r="U30" s="54">
        <f>IF($E30   =0,0,($Q30   /$E30   )*100)</f>
        <v>11.758490566037736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59874000</v>
      </c>
      <c r="C32" s="92">
        <v>0</v>
      </c>
      <c r="D32" s="92"/>
      <c r="E32" s="92">
        <f>$B32      +$C32      +$D32</f>
        <v>59874000</v>
      </c>
      <c r="F32" s="93">
        <v>59874000</v>
      </c>
      <c r="G32" s="94">
        <v>37633000</v>
      </c>
      <c r="H32" s="93">
        <v>24746000</v>
      </c>
      <c r="I32" s="94">
        <v>9713751</v>
      </c>
      <c r="J32" s="93">
        <v>17917000</v>
      </c>
      <c r="K32" s="94">
        <v>8511749</v>
      </c>
      <c r="L32" s="93"/>
      <c r="M32" s="94"/>
      <c r="N32" s="93"/>
      <c r="O32" s="94"/>
      <c r="P32" s="93">
        <f>$H32      +$J32      +$L32      +$N32</f>
        <v>42663000</v>
      </c>
      <c r="Q32" s="94">
        <f>$I32      +$K32      +$M32      +$O32</f>
        <v>18225500</v>
      </c>
      <c r="R32" s="48">
        <f>IF(($H32      =0),0,((($J32      -$H32      )/$H32      )*100))</f>
        <v>-27.59637921280207</v>
      </c>
      <c r="S32" s="49">
        <f>IF(($I32      =0),0,((($K32      -$I32      )/$I32      )*100))</f>
        <v>-12.374231128634037</v>
      </c>
      <c r="T32" s="48">
        <f>IF(($E32      =0),0,(($P32      /$E32      )*100))</f>
        <v>71.254634732939166</v>
      </c>
      <c r="U32" s="50">
        <f>IF(($E32      =0),0,(($Q32      /$E32      )*100))</f>
        <v>30.439756822660925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59874000</v>
      </c>
      <c r="C33" s="95">
        <f>C32</f>
        <v>0</v>
      </c>
      <c r="D33" s="95"/>
      <c r="E33" s="95">
        <f>$B33      +$C33      +$D33</f>
        <v>59874000</v>
      </c>
      <c r="F33" s="96">
        <f t="shared" ref="F33:O33" si="17">F32</f>
        <v>59874000</v>
      </c>
      <c r="G33" s="97">
        <f t="shared" si="17"/>
        <v>37633000</v>
      </c>
      <c r="H33" s="96">
        <f t="shared" si="17"/>
        <v>24746000</v>
      </c>
      <c r="I33" s="97">
        <f t="shared" si="17"/>
        <v>9713751</v>
      </c>
      <c r="J33" s="96">
        <f t="shared" si="17"/>
        <v>17917000</v>
      </c>
      <c r="K33" s="97">
        <f t="shared" si="17"/>
        <v>8511749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42663000</v>
      </c>
      <c r="Q33" s="97">
        <f>$I33      +$K33      +$M33      +$O33</f>
        <v>18225500</v>
      </c>
      <c r="R33" s="52">
        <f>IF(($H33      =0),0,((($J33      -$H33      )/$H33      )*100))</f>
        <v>-27.59637921280207</v>
      </c>
      <c r="S33" s="53">
        <f>IF(($I33      =0),0,((($K33      -$I33      )/$I33      )*100))</f>
        <v>-12.374231128634037</v>
      </c>
      <c r="T33" s="52">
        <f>IF($E33   =0,0,($P33   /$E33   )*100)</f>
        <v>71.254634732939166</v>
      </c>
      <c r="U33" s="54">
        <f>IF($E33   =0,0,($Q33   /$E33   )*100)</f>
        <v>30.439756822660925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275381000</v>
      </c>
      <c r="C35" s="92">
        <v>0</v>
      </c>
      <c r="D35" s="92"/>
      <c r="E35" s="92">
        <f t="shared" ref="E35:E40" si="18">$B35      +$C35      +$D35</f>
        <v>275381000</v>
      </c>
      <c r="F35" s="93">
        <v>275381000</v>
      </c>
      <c r="G35" s="94">
        <v>159218000</v>
      </c>
      <c r="H35" s="93">
        <v>42200000</v>
      </c>
      <c r="I35" s="94">
        <v>16552270</v>
      </c>
      <c r="J35" s="93">
        <v>70446000</v>
      </c>
      <c r="K35" s="94">
        <v>43373387</v>
      </c>
      <c r="L35" s="93"/>
      <c r="M35" s="94"/>
      <c r="N35" s="93"/>
      <c r="O35" s="94"/>
      <c r="P35" s="93">
        <f t="shared" ref="P35:P40" si="19">$H35      +$J35      +$L35      +$N35</f>
        <v>112646000</v>
      </c>
      <c r="Q35" s="94">
        <f t="shared" ref="Q35:Q40" si="20">$I35      +$K35      +$M35      +$O35</f>
        <v>59925657</v>
      </c>
      <c r="R35" s="48">
        <f t="shared" ref="R35:R40" si="21">IF(($H35      =0),0,((($J35      -$H35      )/$H35      )*100))</f>
        <v>66.933649289099534</v>
      </c>
      <c r="S35" s="49">
        <f t="shared" ref="S35:S40" si="22">IF(($I35      =0),0,((($K35      -$I35      )/$I35      )*100))</f>
        <v>162.03890463362427</v>
      </c>
      <c r="T35" s="48">
        <f t="shared" ref="T35:T39" si="23">IF(($E35      =0),0,(($P35      /$E35      )*100))</f>
        <v>40.905509094672468</v>
      </c>
      <c r="U35" s="50">
        <f t="shared" ref="U35:U39" si="24">IF(($E35      =0),0,(($Q35      /$E35      )*100))</f>
        <v>21.760999124848844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285000000</v>
      </c>
      <c r="C36" s="92">
        <v>0</v>
      </c>
      <c r="D36" s="92"/>
      <c r="E36" s="92">
        <f t="shared" si="18"/>
        <v>285000000</v>
      </c>
      <c r="F36" s="93">
        <v>285000000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25200000</v>
      </c>
      <c r="C38" s="92">
        <v>0</v>
      </c>
      <c r="D38" s="92"/>
      <c r="E38" s="92">
        <f t="shared" si="18"/>
        <v>25200000</v>
      </c>
      <c r="F38" s="93">
        <v>25200000</v>
      </c>
      <c r="G38" s="94">
        <v>15700000</v>
      </c>
      <c r="H38" s="93"/>
      <c r="I38" s="94">
        <v>4921472</v>
      </c>
      <c r="J38" s="93">
        <v>9266000</v>
      </c>
      <c r="K38" s="94">
        <v>2764716</v>
      </c>
      <c r="L38" s="93"/>
      <c r="M38" s="94"/>
      <c r="N38" s="93"/>
      <c r="O38" s="94"/>
      <c r="P38" s="93">
        <f t="shared" si="19"/>
        <v>9266000</v>
      </c>
      <c r="Q38" s="94">
        <f t="shared" si="20"/>
        <v>7686188</v>
      </c>
      <c r="R38" s="48">
        <f t="shared" si="21"/>
        <v>0</v>
      </c>
      <c r="S38" s="49">
        <f t="shared" si="22"/>
        <v>-43.823392676012382</v>
      </c>
      <c r="T38" s="48">
        <f t="shared" si="23"/>
        <v>36.769841269841272</v>
      </c>
      <c r="U38" s="50">
        <f t="shared" si="24"/>
        <v>30.500746031746033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585581000</v>
      </c>
      <c r="C40" s="95">
        <f>SUM(C35:C39)</f>
        <v>0</v>
      </c>
      <c r="D40" s="95"/>
      <c r="E40" s="95">
        <f t="shared" si="18"/>
        <v>585581000</v>
      </c>
      <c r="F40" s="96">
        <f t="shared" ref="F40:O40" si="25">SUM(F35:F39)</f>
        <v>585581000</v>
      </c>
      <c r="G40" s="97">
        <f t="shared" si="25"/>
        <v>174918000</v>
      </c>
      <c r="H40" s="96">
        <f t="shared" si="25"/>
        <v>42200000</v>
      </c>
      <c r="I40" s="97">
        <f t="shared" si="25"/>
        <v>21473742</v>
      </c>
      <c r="J40" s="96">
        <f t="shared" si="25"/>
        <v>79712000</v>
      </c>
      <c r="K40" s="97">
        <f t="shared" si="25"/>
        <v>46138103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121912000</v>
      </c>
      <c r="Q40" s="97">
        <f t="shared" si="20"/>
        <v>67611845</v>
      </c>
      <c r="R40" s="52">
        <f t="shared" si="21"/>
        <v>88.890995260663502</v>
      </c>
      <c r="S40" s="53">
        <f t="shared" si="22"/>
        <v>114.85823476877015</v>
      </c>
      <c r="T40" s="52">
        <f>IF((+$E35+$E38) =0,0,(P40   /(+$E35+$E38) )*100)</f>
        <v>40.558784487376116</v>
      </c>
      <c r="U40" s="54">
        <f>IF((+$E35+$E38) =0,0,(Q40   /(+$E35+$E38) )*100)</f>
        <v>22.493718831196915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411080000</v>
      </c>
      <c r="C43" s="92">
        <v>0</v>
      </c>
      <c r="D43" s="92"/>
      <c r="E43" s="92">
        <f t="shared" si="26"/>
        <v>411080000</v>
      </c>
      <c r="F43" s="93">
        <v>411080000</v>
      </c>
      <c r="G43" s="94">
        <v>268080000</v>
      </c>
      <c r="H43" s="93">
        <v>127158000</v>
      </c>
      <c r="I43" s="94">
        <v>6857865</v>
      </c>
      <c r="J43" s="93">
        <v>100166000</v>
      </c>
      <c r="K43" s="94">
        <v>194006077</v>
      </c>
      <c r="L43" s="93"/>
      <c r="M43" s="94"/>
      <c r="N43" s="93"/>
      <c r="O43" s="94"/>
      <c r="P43" s="93">
        <f t="shared" si="27"/>
        <v>227324000</v>
      </c>
      <c r="Q43" s="94">
        <f t="shared" si="28"/>
        <v>200863942</v>
      </c>
      <c r="R43" s="48">
        <f t="shared" si="29"/>
        <v>-21.227134745749382</v>
      </c>
      <c r="S43" s="49">
        <f t="shared" si="30"/>
        <v>2728.9573650108305</v>
      </c>
      <c r="T43" s="48">
        <f t="shared" si="31"/>
        <v>55.299211832246762</v>
      </c>
      <c r="U43" s="50">
        <f t="shared" si="32"/>
        <v>48.862494404982002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332057000</v>
      </c>
      <c r="C44" s="92">
        <v>0</v>
      </c>
      <c r="D44" s="92"/>
      <c r="E44" s="92">
        <f t="shared" si="26"/>
        <v>332057000</v>
      </c>
      <c r="F44" s="93">
        <v>332057000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571000000</v>
      </c>
      <c r="C51" s="92">
        <v>0</v>
      </c>
      <c r="D51" s="92"/>
      <c r="E51" s="92">
        <f t="shared" si="26"/>
        <v>571000000</v>
      </c>
      <c r="F51" s="93">
        <v>571000000</v>
      </c>
      <c r="G51" s="94">
        <v>332600000</v>
      </c>
      <c r="H51" s="93">
        <v>62062000</v>
      </c>
      <c r="I51" s="94">
        <v>7082022</v>
      </c>
      <c r="J51" s="93">
        <v>124881000</v>
      </c>
      <c r="K51" s="94">
        <v>84927459</v>
      </c>
      <c r="L51" s="93"/>
      <c r="M51" s="94"/>
      <c r="N51" s="93"/>
      <c r="O51" s="94"/>
      <c r="P51" s="93">
        <f t="shared" si="27"/>
        <v>186943000</v>
      </c>
      <c r="Q51" s="94">
        <f t="shared" si="28"/>
        <v>92009481</v>
      </c>
      <c r="R51" s="48">
        <f t="shared" si="29"/>
        <v>101.21974799394154</v>
      </c>
      <c r="S51" s="49">
        <f t="shared" si="30"/>
        <v>1099.197898566257</v>
      </c>
      <c r="T51" s="48">
        <f t="shared" si="31"/>
        <v>32.739579684763569</v>
      </c>
      <c r="U51" s="50">
        <f t="shared" si="32"/>
        <v>16.11374448336252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150000000</v>
      </c>
      <c r="C52" s="92">
        <v>0</v>
      </c>
      <c r="D52" s="92"/>
      <c r="E52" s="92">
        <f t="shared" si="26"/>
        <v>150000000</v>
      </c>
      <c r="F52" s="93">
        <v>150000000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1464137000</v>
      </c>
      <c r="C53" s="95">
        <f>SUM(C42:C52)</f>
        <v>0</v>
      </c>
      <c r="D53" s="95"/>
      <c r="E53" s="95">
        <f t="shared" si="26"/>
        <v>1464137000</v>
      </c>
      <c r="F53" s="96">
        <f t="shared" ref="F53:O53" si="33">SUM(F42:F52)</f>
        <v>1464137000</v>
      </c>
      <c r="G53" s="97">
        <f t="shared" si="33"/>
        <v>600680000</v>
      </c>
      <c r="H53" s="96">
        <f t="shared" si="33"/>
        <v>189220000</v>
      </c>
      <c r="I53" s="97">
        <f t="shared" si="33"/>
        <v>13939887</v>
      </c>
      <c r="J53" s="96">
        <f t="shared" si="33"/>
        <v>225047000</v>
      </c>
      <c r="K53" s="97">
        <f t="shared" si="33"/>
        <v>278933536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414267000</v>
      </c>
      <c r="Q53" s="97">
        <f t="shared" si="28"/>
        <v>292873423</v>
      </c>
      <c r="R53" s="52">
        <f t="shared" si="29"/>
        <v>18.934045026952752</v>
      </c>
      <c r="S53" s="53">
        <f t="shared" si="30"/>
        <v>1900.9741542381225</v>
      </c>
      <c r="T53" s="52">
        <f>IF((+$E43+$E45+$E47+$E48+$E51) =0,0,(P53   /(+$E43+$E45+$E47+$E48+$E51) )*100)</f>
        <v>42.182612414467251</v>
      </c>
      <c r="U53" s="54">
        <f>IF((+$E43+$E45+$E47+$E48+$E51) =0,0,(Q53   /(+$E43+$E45+$E47+$E48+$E51) )*100)</f>
        <v>29.821748024600847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2336091000</v>
      </c>
      <c r="C67" s="104">
        <f>SUM(C9:C15,C18:C23,C26:C29,C32,C35:C39,C42:C52,C55:C58,C61:C65)</f>
        <v>0</v>
      </c>
      <c r="D67" s="104"/>
      <c r="E67" s="104">
        <f t="shared" si="35"/>
        <v>2336091000</v>
      </c>
      <c r="F67" s="105">
        <f t="shared" ref="F67:O67" si="43">SUM(F9:F15,F18:F23,F26:F29,F32,F35:F39,F42:F52,F55:F58,F61:F65)</f>
        <v>2336091000</v>
      </c>
      <c r="G67" s="106">
        <f t="shared" si="43"/>
        <v>953692000</v>
      </c>
      <c r="H67" s="105">
        <f t="shared" si="43"/>
        <v>296542000</v>
      </c>
      <c r="I67" s="106">
        <f t="shared" si="43"/>
        <v>49647186</v>
      </c>
      <c r="J67" s="105">
        <f t="shared" si="43"/>
        <v>349925000</v>
      </c>
      <c r="K67" s="106">
        <f t="shared" si="43"/>
        <v>340146796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646467000</v>
      </c>
      <c r="Q67" s="106">
        <f t="shared" si="37"/>
        <v>389793982</v>
      </c>
      <c r="R67" s="61">
        <f t="shared" si="38"/>
        <v>18.001834478758489</v>
      </c>
      <c r="S67" s="62">
        <f t="shared" si="39"/>
        <v>585.12804733786925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42.055961679956333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25.35807824694778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1843894000</v>
      </c>
      <c r="C69" s="92">
        <v>0</v>
      </c>
      <c r="D69" s="92"/>
      <c r="E69" s="92">
        <f>$B69      +$C69      +$D69</f>
        <v>1843894000</v>
      </c>
      <c r="F69" s="93">
        <v>1843894000</v>
      </c>
      <c r="G69" s="94">
        <v>868678000</v>
      </c>
      <c r="H69" s="93">
        <v>447499000</v>
      </c>
      <c r="I69" s="94">
        <v>214902006</v>
      </c>
      <c r="J69" s="93">
        <v>516790000</v>
      </c>
      <c r="K69" s="94">
        <v>286303917</v>
      </c>
      <c r="L69" s="93"/>
      <c r="M69" s="94"/>
      <c r="N69" s="93"/>
      <c r="O69" s="94"/>
      <c r="P69" s="93">
        <f>$H69      +$J69      +$L69      +$N69</f>
        <v>964289000</v>
      </c>
      <c r="Q69" s="94">
        <f>$I69      +$K69      +$M69      +$O69</f>
        <v>501205923</v>
      </c>
      <c r="R69" s="48">
        <f>IF(($H69      =0),0,((($J69      -$H69      )/$H69      )*100))</f>
        <v>15.48405694761329</v>
      </c>
      <c r="S69" s="49">
        <f>IF(($I69      =0),0,((($K69      -$I69      )/$I69      )*100))</f>
        <v>33.225334806786307</v>
      </c>
      <c r="T69" s="48">
        <f>IF(($E69      =0),0,(($P69      /$E69      )*100))</f>
        <v>52.29633590651089</v>
      </c>
      <c r="U69" s="50">
        <f>IF(($E69      =0),0,(($Q69      /$E69      )*100))</f>
        <v>27.181927106438874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1843894000</v>
      </c>
      <c r="C70" s="101">
        <f>C69</f>
        <v>0</v>
      </c>
      <c r="D70" s="101"/>
      <c r="E70" s="101">
        <f>$B70      +$C70      +$D70</f>
        <v>1843894000</v>
      </c>
      <c r="F70" s="102">
        <f t="shared" ref="F70:O70" si="44">F69</f>
        <v>1843894000</v>
      </c>
      <c r="G70" s="103">
        <f t="shared" si="44"/>
        <v>868678000</v>
      </c>
      <c r="H70" s="102">
        <f t="shared" si="44"/>
        <v>447499000</v>
      </c>
      <c r="I70" s="103">
        <f t="shared" si="44"/>
        <v>214902006</v>
      </c>
      <c r="J70" s="102">
        <f t="shared" si="44"/>
        <v>516790000</v>
      </c>
      <c r="K70" s="103">
        <f t="shared" si="44"/>
        <v>286303917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964289000</v>
      </c>
      <c r="Q70" s="103">
        <f>$I70      +$K70      +$M70      +$O70</f>
        <v>501205923</v>
      </c>
      <c r="R70" s="57">
        <f>IF(($H70      =0),0,((($J70      -$H70      )/$H70      )*100))</f>
        <v>15.48405694761329</v>
      </c>
      <c r="S70" s="58">
        <f>IF(($I70      =0),0,((($K70      -$I70      )/$I70      )*100))</f>
        <v>33.225334806786307</v>
      </c>
      <c r="T70" s="57">
        <f>IF($E70   =0,0,($P70   /$E70   )*100)</f>
        <v>52.29633590651089</v>
      </c>
      <c r="U70" s="59">
        <f>IF($E70   =0,0,($Q70   /$E70 )*100)</f>
        <v>27.181927106438874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1843894000</v>
      </c>
      <c r="C71" s="104">
        <f>C69</f>
        <v>0</v>
      </c>
      <c r="D71" s="104"/>
      <c r="E71" s="104">
        <f>$B71      +$C71      +$D71</f>
        <v>1843894000</v>
      </c>
      <c r="F71" s="105">
        <f t="shared" ref="F71:O71" si="45">F69</f>
        <v>1843894000</v>
      </c>
      <c r="G71" s="106">
        <f t="shared" si="45"/>
        <v>868678000</v>
      </c>
      <c r="H71" s="105">
        <f t="shared" si="45"/>
        <v>447499000</v>
      </c>
      <c r="I71" s="106">
        <f t="shared" si="45"/>
        <v>214902006</v>
      </c>
      <c r="J71" s="105">
        <f t="shared" si="45"/>
        <v>516790000</v>
      </c>
      <c r="K71" s="106">
        <f t="shared" si="45"/>
        <v>286303917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964289000</v>
      </c>
      <c r="Q71" s="106">
        <f>$I71      +$K71      +$M71      +$O71</f>
        <v>501205923</v>
      </c>
      <c r="R71" s="61">
        <f>IF(($H71      =0),0,((($J71      -$H71      )/$H71      )*100))</f>
        <v>15.48405694761329</v>
      </c>
      <c r="S71" s="62">
        <f>IF(($I71      =0),0,((($K71      -$I71      )/$I71      )*100))</f>
        <v>33.225334806786307</v>
      </c>
      <c r="T71" s="61">
        <f>IF($E71   =0,0,($P71   /$E71   )*100)</f>
        <v>52.29633590651089</v>
      </c>
      <c r="U71" s="65">
        <f>IF($E71   =0,0,($Q71   /$E71   )*100)</f>
        <v>27.181927106438874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4179985000</v>
      </c>
      <c r="C72" s="104">
        <f>SUM(C9:C15,C18:C23,C26:C29,C32,C35:C39,C42:C52,C55:C58,C61:C65,C69)</f>
        <v>0</v>
      </c>
      <c r="D72" s="104"/>
      <c r="E72" s="104">
        <f>$B72      +$C72      +$D72</f>
        <v>4179985000</v>
      </c>
      <c r="F72" s="105">
        <f t="shared" ref="F72:O72" si="46">SUM(F9:F15,F18:F23,F26:F29,F32,F35:F39,F42:F52,F55:F58,F61:F65,F69)</f>
        <v>4179985000</v>
      </c>
      <c r="G72" s="106">
        <f t="shared" si="46"/>
        <v>1822370000</v>
      </c>
      <c r="H72" s="105">
        <f t="shared" si="46"/>
        <v>744041000</v>
      </c>
      <c r="I72" s="106">
        <f t="shared" si="46"/>
        <v>264549192</v>
      </c>
      <c r="J72" s="105">
        <f t="shared" si="46"/>
        <v>866715000</v>
      </c>
      <c r="K72" s="106">
        <f t="shared" si="46"/>
        <v>626450713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1610756000</v>
      </c>
      <c r="Q72" s="106">
        <f>$I72      +$K72      +$M72      +$O72</f>
        <v>890999905</v>
      </c>
      <c r="R72" s="61">
        <f>IF(($H72      =0),0,((($J72      -$H72      )/$H72      )*100))</f>
        <v>16.487532273087101</v>
      </c>
      <c r="S72" s="62">
        <f>IF(($I72      =0),0,((($K72      -$I72      )/$I72      )*100))</f>
        <v>136.79932955531388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47.640661060326472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26.952340482812964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mtjs71F261ZxyfO87eo9rJFpkcXuAPO0Xmajxlb6L/noUTDfUhqO4hMb3kR4+mMF/R0cJyvg43BApCSiW9URA==" saltValue="nMGcSCAsSnjMO2tm70NB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259000</v>
      </c>
      <c r="I10" s="94">
        <v>182600</v>
      </c>
      <c r="J10" s="93">
        <v>742000</v>
      </c>
      <c r="K10" s="94"/>
      <c r="L10" s="93"/>
      <c r="M10" s="94"/>
      <c r="N10" s="93"/>
      <c r="O10" s="94"/>
      <c r="P10" s="93">
        <f t="shared" ref="P10:P16" si="1">$H10      +$J10      +$L10      +$N10</f>
        <v>1001000</v>
      </c>
      <c r="Q10" s="94">
        <f t="shared" ref="Q10:Q16" si="2">$I10      +$K10      +$M10      +$O10</f>
        <v>182600</v>
      </c>
      <c r="R10" s="48">
        <f t="shared" ref="R10:R16" si="3">IF(($H10      =0),0,((($J10      -$H10      )/$H10      )*100))</f>
        <v>186.48648648648648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35.75</v>
      </c>
      <c r="U10" s="50">
        <f t="shared" ref="U10:U15" si="6">IF(($E10      =0),0,(($Q10      /$E10      )*100))</f>
        <v>6.5214285714285714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259000</v>
      </c>
      <c r="I16" s="97">
        <f t="shared" si="7"/>
        <v>182600</v>
      </c>
      <c r="J16" s="96">
        <f t="shared" si="7"/>
        <v>742000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1001000</v>
      </c>
      <c r="Q16" s="97">
        <f t="shared" si="2"/>
        <v>182600</v>
      </c>
      <c r="R16" s="52">
        <f t="shared" si="3"/>
        <v>186.48648648648648</v>
      </c>
      <c r="S16" s="53">
        <f t="shared" si="4"/>
        <v>-100</v>
      </c>
      <c r="T16" s="52">
        <f>IF((SUM($E9:$E13)+$E15)=0,0,(P16/(SUM($E9:$E13)+$E15)*100))</f>
        <v>35.75</v>
      </c>
      <c r="U16" s="54">
        <f>IF((SUM($E9:$E13)+$E15)=0,0,(Q16/(SUM($E9:$E13)+$E15)*100))</f>
        <v>6.5214285714285714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1485000</v>
      </c>
      <c r="C32" s="92">
        <v>0</v>
      </c>
      <c r="D32" s="92"/>
      <c r="E32" s="92">
        <f>$B32      +$C32      +$D32</f>
        <v>1485000</v>
      </c>
      <c r="F32" s="93">
        <v>1485000</v>
      </c>
      <c r="G32" s="94">
        <v>1040000</v>
      </c>
      <c r="H32" s="93">
        <v>227000</v>
      </c>
      <c r="I32" s="94">
        <v>-372000</v>
      </c>
      <c r="J32" s="93">
        <v>371000</v>
      </c>
      <c r="K32" s="94"/>
      <c r="L32" s="93"/>
      <c r="M32" s="94"/>
      <c r="N32" s="93"/>
      <c r="O32" s="94"/>
      <c r="P32" s="93">
        <f>$H32      +$J32      +$L32      +$N32</f>
        <v>598000</v>
      </c>
      <c r="Q32" s="94">
        <f>$I32      +$K32      +$M32      +$O32</f>
        <v>-372000</v>
      </c>
      <c r="R32" s="48">
        <f>IF(($H32      =0),0,((($J32      -$H32      )/$H32      )*100))</f>
        <v>63.436123348017624</v>
      </c>
      <c r="S32" s="49">
        <f>IF(($I32      =0),0,((($K32      -$I32      )/$I32      )*100))</f>
        <v>-100</v>
      </c>
      <c r="T32" s="48">
        <f>IF(($E32      =0),0,(($P32      /$E32      )*100))</f>
        <v>40.26936026936027</v>
      </c>
      <c r="U32" s="50">
        <f>IF(($E32      =0),0,(($Q32      /$E32      )*100))</f>
        <v>-25.050505050505052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1485000</v>
      </c>
      <c r="C33" s="95">
        <f>C32</f>
        <v>0</v>
      </c>
      <c r="D33" s="95"/>
      <c r="E33" s="95">
        <f>$B33      +$C33      +$D33</f>
        <v>1485000</v>
      </c>
      <c r="F33" s="96">
        <f t="shared" ref="F33:O33" si="17">F32</f>
        <v>1485000</v>
      </c>
      <c r="G33" s="97">
        <f t="shared" si="17"/>
        <v>1040000</v>
      </c>
      <c r="H33" s="96">
        <f t="shared" si="17"/>
        <v>227000</v>
      </c>
      <c r="I33" s="97">
        <f t="shared" si="17"/>
        <v>-372000</v>
      </c>
      <c r="J33" s="96">
        <f t="shared" si="17"/>
        <v>371000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598000</v>
      </c>
      <c r="Q33" s="97">
        <f>$I33      +$K33      +$M33      +$O33</f>
        <v>-372000</v>
      </c>
      <c r="R33" s="52">
        <f>IF(($H33      =0),0,((($J33      -$H33      )/$H33      )*100))</f>
        <v>63.436123348017624</v>
      </c>
      <c r="S33" s="53">
        <f>IF(($I33      =0),0,((($K33      -$I33      )/$I33      )*100))</f>
        <v>-100</v>
      </c>
      <c r="T33" s="52">
        <f>IF($E33   =0,0,($P33   /$E33   )*100)</f>
        <v>40.26936026936027</v>
      </c>
      <c r="U33" s="54">
        <f>IF($E33   =0,0,($Q33   /$E33   )*100)</f>
        <v>-25.050505050505052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31797000</v>
      </c>
      <c r="C35" s="92">
        <v>0</v>
      </c>
      <c r="D35" s="92"/>
      <c r="E35" s="92">
        <f t="shared" ref="E35:E40" si="18">$B35      +$C35      +$D35</f>
        <v>31797000</v>
      </c>
      <c r="F35" s="93">
        <v>31797000</v>
      </c>
      <c r="G35" s="94">
        <v>30000000</v>
      </c>
      <c r="H35" s="93">
        <v>8521000</v>
      </c>
      <c r="I35" s="94">
        <v>10740987</v>
      </c>
      <c r="J35" s="93">
        <v>14932000</v>
      </c>
      <c r="K35" s="94"/>
      <c r="L35" s="93"/>
      <c r="M35" s="94"/>
      <c r="N35" s="93"/>
      <c r="O35" s="94"/>
      <c r="P35" s="93">
        <f t="shared" ref="P35:P40" si="19">$H35      +$J35      +$L35      +$N35</f>
        <v>23453000</v>
      </c>
      <c r="Q35" s="94">
        <f t="shared" ref="Q35:Q40" si="20">$I35      +$K35      +$M35      +$O35</f>
        <v>10740987</v>
      </c>
      <c r="R35" s="48">
        <f t="shared" ref="R35:R40" si="21">IF(($H35      =0),0,((($J35      -$H35      )/$H35      )*100))</f>
        <v>75.237648163361101</v>
      </c>
      <c r="S35" s="49">
        <f t="shared" ref="S35:S40" si="22">IF(($I35      =0),0,((($K35      -$I35      )/$I35      )*100))</f>
        <v>-100</v>
      </c>
      <c r="T35" s="48">
        <f t="shared" ref="T35:T39" si="23">IF(($E35      =0),0,(($P35      /$E35      )*100))</f>
        <v>73.758530678994873</v>
      </c>
      <c r="U35" s="50">
        <f t="shared" ref="U35:U39" si="24">IF(($E35      =0),0,(($Q35      /$E35      )*100))</f>
        <v>33.779875459949047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1728000</v>
      </c>
      <c r="C36" s="92">
        <v>0</v>
      </c>
      <c r="D36" s="92"/>
      <c r="E36" s="92">
        <f t="shared" si="18"/>
        <v>1728000</v>
      </c>
      <c r="F36" s="93">
        <v>1728000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2000000</v>
      </c>
      <c r="H38" s="93"/>
      <c r="I38" s="94"/>
      <c r="J38" s="93">
        <v>1719000</v>
      </c>
      <c r="K38" s="94">
        <v>1686188</v>
      </c>
      <c r="L38" s="93"/>
      <c r="M38" s="94"/>
      <c r="N38" s="93"/>
      <c r="O38" s="94"/>
      <c r="P38" s="93">
        <f t="shared" si="19"/>
        <v>1719000</v>
      </c>
      <c r="Q38" s="94">
        <f t="shared" si="20"/>
        <v>1686188</v>
      </c>
      <c r="R38" s="48">
        <f t="shared" si="21"/>
        <v>0</v>
      </c>
      <c r="S38" s="49">
        <f t="shared" si="22"/>
        <v>0</v>
      </c>
      <c r="T38" s="48">
        <f t="shared" si="23"/>
        <v>57.3</v>
      </c>
      <c r="U38" s="50">
        <f t="shared" si="24"/>
        <v>56.206266666666671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36525000</v>
      </c>
      <c r="C40" s="95">
        <f>SUM(C35:C39)</f>
        <v>0</v>
      </c>
      <c r="D40" s="95"/>
      <c r="E40" s="95">
        <f t="shared" si="18"/>
        <v>36525000</v>
      </c>
      <c r="F40" s="96">
        <f t="shared" ref="F40:O40" si="25">SUM(F35:F39)</f>
        <v>36525000</v>
      </c>
      <c r="G40" s="97">
        <f t="shared" si="25"/>
        <v>32000000</v>
      </c>
      <c r="H40" s="96">
        <f t="shared" si="25"/>
        <v>8521000</v>
      </c>
      <c r="I40" s="97">
        <f t="shared" si="25"/>
        <v>10740987</v>
      </c>
      <c r="J40" s="96">
        <f t="shared" si="25"/>
        <v>16651000</v>
      </c>
      <c r="K40" s="97">
        <f t="shared" si="25"/>
        <v>1686188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25172000</v>
      </c>
      <c r="Q40" s="97">
        <f t="shared" si="20"/>
        <v>12427175</v>
      </c>
      <c r="R40" s="52">
        <f t="shared" si="21"/>
        <v>95.411336697570704</v>
      </c>
      <c r="S40" s="53">
        <f t="shared" si="22"/>
        <v>-84.301368207595814</v>
      </c>
      <c r="T40" s="52">
        <f>IF((+$E35+$E38) =0,0,(P40   /(+$E35+$E38) )*100)</f>
        <v>72.339569503118085</v>
      </c>
      <c r="U40" s="54">
        <f>IF((+$E35+$E38) =0,0,(Q40   /(+$E35+$E38) )*100)</f>
        <v>35.713351725723477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102000000</v>
      </c>
      <c r="C44" s="92">
        <v>0</v>
      </c>
      <c r="D44" s="92"/>
      <c r="E44" s="92">
        <f t="shared" si="26"/>
        <v>102000000</v>
      </c>
      <c r="F44" s="93">
        <v>102000000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102000000</v>
      </c>
      <c r="C53" s="95">
        <f>SUM(C42:C52)</f>
        <v>0</v>
      </c>
      <c r="D53" s="95"/>
      <c r="E53" s="95">
        <f t="shared" si="26"/>
        <v>102000000</v>
      </c>
      <c r="F53" s="96">
        <f t="shared" ref="F53:O53" si="33">SUM(F42:F52)</f>
        <v>102000000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142810000</v>
      </c>
      <c r="C67" s="104">
        <f>SUM(C9:C15,C18:C23,C26:C29,C32,C35:C39,C42:C52,C55:C58,C61:C65)</f>
        <v>0</v>
      </c>
      <c r="D67" s="104"/>
      <c r="E67" s="104">
        <f t="shared" si="35"/>
        <v>142810000</v>
      </c>
      <c r="F67" s="105">
        <f t="shared" ref="F67:O67" si="43">SUM(F9:F15,F18:F23,F26:F29,F32,F35:F39,F42:F52,F55:F58,F61:F65)</f>
        <v>142810000</v>
      </c>
      <c r="G67" s="106">
        <f t="shared" si="43"/>
        <v>35840000</v>
      </c>
      <c r="H67" s="105">
        <f t="shared" si="43"/>
        <v>9007000</v>
      </c>
      <c r="I67" s="106">
        <f t="shared" si="43"/>
        <v>10551587</v>
      </c>
      <c r="J67" s="105">
        <f t="shared" si="43"/>
        <v>17764000</v>
      </c>
      <c r="K67" s="106">
        <f t="shared" si="43"/>
        <v>1686188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26771000</v>
      </c>
      <c r="Q67" s="106">
        <f t="shared" si="37"/>
        <v>12237775</v>
      </c>
      <c r="R67" s="61">
        <f t="shared" si="38"/>
        <v>97.224381036971238</v>
      </c>
      <c r="S67" s="62">
        <f t="shared" si="39"/>
        <v>-84.019579234858227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68.499565017143439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31.313072514200911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19664000</v>
      </c>
      <c r="C69" s="92">
        <v>0</v>
      </c>
      <c r="D69" s="92"/>
      <c r="E69" s="92">
        <f>$B69      +$C69      +$D69</f>
        <v>19664000</v>
      </c>
      <c r="F69" s="93">
        <v>19664000</v>
      </c>
      <c r="G69" s="94">
        <v>14034000</v>
      </c>
      <c r="H69" s="93">
        <v>8196000</v>
      </c>
      <c r="I69" s="94">
        <v>2286388</v>
      </c>
      <c r="J69" s="93">
        <v>8071000</v>
      </c>
      <c r="K69" s="94"/>
      <c r="L69" s="93"/>
      <c r="M69" s="94"/>
      <c r="N69" s="93"/>
      <c r="O69" s="94"/>
      <c r="P69" s="93">
        <f>$H69      +$J69      +$L69      +$N69</f>
        <v>16267000</v>
      </c>
      <c r="Q69" s="94">
        <f>$I69      +$K69      +$M69      +$O69</f>
        <v>2286388</v>
      </c>
      <c r="R69" s="48">
        <f>IF(($H69      =0),0,((($J69      -$H69      )/$H69      )*100))</f>
        <v>-1.5251342118106395</v>
      </c>
      <c r="S69" s="49">
        <f>IF(($I69      =0),0,((($K69      -$I69      )/$I69      )*100))</f>
        <v>-100</v>
      </c>
      <c r="T69" s="48">
        <f>IF(($E69      =0),0,(($P69      /$E69      )*100))</f>
        <v>82.724776240846225</v>
      </c>
      <c r="U69" s="50">
        <f>IF(($E69      =0),0,(($Q69      /$E69      )*100))</f>
        <v>11.627278275020341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19664000</v>
      </c>
      <c r="C70" s="101">
        <f>C69</f>
        <v>0</v>
      </c>
      <c r="D70" s="101"/>
      <c r="E70" s="101">
        <f>$B70      +$C70      +$D70</f>
        <v>19664000</v>
      </c>
      <c r="F70" s="102">
        <f t="shared" ref="F70:O70" si="44">F69</f>
        <v>19664000</v>
      </c>
      <c r="G70" s="103">
        <f t="shared" si="44"/>
        <v>14034000</v>
      </c>
      <c r="H70" s="102">
        <f t="shared" si="44"/>
        <v>8196000</v>
      </c>
      <c r="I70" s="103">
        <f t="shared" si="44"/>
        <v>2286388</v>
      </c>
      <c r="J70" s="102">
        <f t="shared" si="44"/>
        <v>8071000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16267000</v>
      </c>
      <c r="Q70" s="103">
        <f>$I70      +$K70      +$M70      +$O70</f>
        <v>2286388</v>
      </c>
      <c r="R70" s="57">
        <f>IF(($H70      =0),0,((($J70      -$H70      )/$H70      )*100))</f>
        <v>-1.5251342118106395</v>
      </c>
      <c r="S70" s="58">
        <f>IF(($I70      =0),0,((($K70      -$I70      )/$I70      )*100))</f>
        <v>-100</v>
      </c>
      <c r="T70" s="57">
        <f>IF($E70   =0,0,($P70   /$E70   )*100)</f>
        <v>82.724776240846225</v>
      </c>
      <c r="U70" s="59">
        <f>IF($E70   =0,0,($Q70   /$E70 )*100)</f>
        <v>11.627278275020341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19664000</v>
      </c>
      <c r="C71" s="104">
        <f>C69</f>
        <v>0</v>
      </c>
      <c r="D71" s="104"/>
      <c r="E71" s="104">
        <f>$B71      +$C71      +$D71</f>
        <v>19664000</v>
      </c>
      <c r="F71" s="105">
        <f t="shared" ref="F71:O71" si="45">F69</f>
        <v>19664000</v>
      </c>
      <c r="G71" s="106">
        <f t="shared" si="45"/>
        <v>14034000</v>
      </c>
      <c r="H71" s="105">
        <f t="shared" si="45"/>
        <v>8196000</v>
      </c>
      <c r="I71" s="106">
        <f t="shared" si="45"/>
        <v>2286388</v>
      </c>
      <c r="J71" s="105">
        <f t="shared" si="45"/>
        <v>8071000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16267000</v>
      </c>
      <c r="Q71" s="106">
        <f>$I71      +$K71      +$M71      +$O71</f>
        <v>2286388</v>
      </c>
      <c r="R71" s="61">
        <f>IF(($H71      =0),0,((($J71      -$H71      )/$H71      )*100))</f>
        <v>-1.5251342118106395</v>
      </c>
      <c r="S71" s="62">
        <f>IF(($I71      =0),0,((($K71      -$I71      )/$I71      )*100))</f>
        <v>-100</v>
      </c>
      <c r="T71" s="61">
        <f>IF($E71   =0,0,($P71   /$E71   )*100)</f>
        <v>82.724776240846225</v>
      </c>
      <c r="U71" s="65">
        <f>IF($E71   =0,0,($Q71   /$E71   )*100)</f>
        <v>11.627278275020341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162474000</v>
      </c>
      <c r="C72" s="104">
        <f>SUM(C9:C15,C18:C23,C26:C29,C32,C35:C39,C42:C52,C55:C58,C61:C65,C69)</f>
        <v>0</v>
      </c>
      <c r="D72" s="104"/>
      <c r="E72" s="104">
        <f>$B72      +$C72      +$D72</f>
        <v>162474000</v>
      </c>
      <c r="F72" s="105">
        <f t="shared" ref="F72:O72" si="46">SUM(F9:F15,F18:F23,F26:F29,F32,F35:F39,F42:F52,F55:F58,F61:F65,F69)</f>
        <v>162474000</v>
      </c>
      <c r="G72" s="106">
        <f t="shared" si="46"/>
        <v>49874000</v>
      </c>
      <c r="H72" s="105">
        <f t="shared" si="46"/>
        <v>17203000</v>
      </c>
      <c r="I72" s="106">
        <f t="shared" si="46"/>
        <v>12837975</v>
      </c>
      <c r="J72" s="105">
        <f t="shared" si="46"/>
        <v>25835000</v>
      </c>
      <c r="K72" s="106">
        <f t="shared" si="46"/>
        <v>1686188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43038000</v>
      </c>
      <c r="Q72" s="106">
        <f>$I72      +$K72      +$M72      +$O72</f>
        <v>14524163</v>
      </c>
      <c r="R72" s="61">
        <f>IF(($H72      =0),0,((($J72      -$H72      )/$H72      )*100))</f>
        <v>50.177294657908497</v>
      </c>
      <c r="S72" s="62">
        <f>IF(($I72      =0),0,((($K72      -$I72      )/$I72      )*100))</f>
        <v>-86.86562327781445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73.261158206516185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24.723662887685972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VCh+qzfFqT/8pVBhnRa5eabgvByfBlkSo0fGlK7lkWJ1Gz+pB9peBGkp/spIx9QAMPBAzFF/pPD1gVTY7Qg+g==" saltValue="ivGj3bz28NVo9G0lZiIR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>
        <v>122000</v>
      </c>
      <c r="K10" s="94">
        <v>53186</v>
      </c>
      <c r="L10" s="93"/>
      <c r="M10" s="94"/>
      <c r="N10" s="93"/>
      <c r="O10" s="94"/>
      <c r="P10" s="93">
        <f t="shared" ref="P10:P16" si="1">$H10      +$J10      +$L10      +$N10</f>
        <v>256000</v>
      </c>
      <c r="Q10" s="94">
        <f t="shared" ref="Q10:Q16" si="2">$I10      +$K10      +$M10      +$O10</f>
        <v>187541</v>
      </c>
      <c r="R10" s="48">
        <f t="shared" ref="R10:R16" si="3">IF(($H10      =0),0,((($J10      -$H10      )/$H10      )*100))</f>
        <v>-8.9552238805970141</v>
      </c>
      <c r="S10" s="49">
        <f t="shared" ref="S10:S16" si="4">IF(($I10      =0),0,((($K10      -$I10      )/$I10      )*100))</f>
        <v>-60.413829035019162</v>
      </c>
      <c r="T10" s="48">
        <f t="shared" ref="T10:T15" si="5">IF(($E10      =0),0,(($P10      /$E10      )*100))</f>
        <v>12.19047619047619</v>
      </c>
      <c r="U10" s="50">
        <f t="shared" ref="U10:U15" si="6">IF(($E10      =0),0,(($Q10      /$E10      )*100))</f>
        <v>8.9305238095238089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13000000</v>
      </c>
      <c r="H11" s="93">
        <v>5988000</v>
      </c>
      <c r="I11" s="94"/>
      <c r="J11" s="93"/>
      <c r="K11" s="94"/>
      <c r="L11" s="93"/>
      <c r="M11" s="94"/>
      <c r="N11" s="93"/>
      <c r="O11" s="94"/>
      <c r="P11" s="93">
        <f t="shared" si="1"/>
        <v>5988000</v>
      </c>
      <c r="Q11" s="94">
        <f t="shared" si="2"/>
        <v>0</v>
      </c>
      <c r="R11" s="48">
        <f t="shared" si="3"/>
        <v>-100</v>
      </c>
      <c r="S11" s="49">
        <f t="shared" si="4"/>
        <v>0</v>
      </c>
      <c r="T11" s="48">
        <f t="shared" si="5"/>
        <v>24.440816326530612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26600000</v>
      </c>
      <c r="C16" s="95">
        <f>SUM(C9:C15)</f>
        <v>0</v>
      </c>
      <c r="D16" s="95"/>
      <c r="E16" s="95">
        <f t="shared" si="0"/>
        <v>26600000</v>
      </c>
      <c r="F16" s="96">
        <f t="shared" ref="F16:O16" si="7">SUM(F9:F15)</f>
        <v>26600000</v>
      </c>
      <c r="G16" s="97">
        <f t="shared" si="7"/>
        <v>15100000</v>
      </c>
      <c r="H16" s="96">
        <f t="shared" si="7"/>
        <v>6122000</v>
      </c>
      <c r="I16" s="97">
        <f t="shared" si="7"/>
        <v>134355</v>
      </c>
      <c r="J16" s="96">
        <f t="shared" si="7"/>
        <v>122000</v>
      </c>
      <c r="K16" s="97">
        <f t="shared" si="7"/>
        <v>53186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6244000</v>
      </c>
      <c r="Q16" s="97">
        <f t="shared" si="2"/>
        <v>187541</v>
      </c>
      <c r="R16" s="52">
        <f t="shared" si="3"/>
        <v>-98.007187193727546</v>
      </c>
      <c r="S16" s="53">
        <f t="shared" si="4"/>
        <v>-60.413829035019162</v>
      </c>
      <c r="T16" s="52">
        <f>IF((SUM($E9:$E13)+$E15)=0,0,(P16/(SUM($E9:$E13)+$E15)*100))</f>
        <v>23.473684210526315</v>
      </c>
      <c r="U16" s="54">
        <f>IF((SUM($E9:$E13)+$E15)=0,0,(Q16/(SUM($E9:$E13)+$E15)*100))</f>
        <v>0.70504135338345864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1174000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IF(($H32      =0),0,((($J32      -$H32      )/$H32      )*100))</f>
        <v>-100</v>
      </c>
      <c r="S32" s="49">
        <f>IF(($I32      =0),0,((($K32      -$I32      )/$I32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1174000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IF(($H33      =0),0,((($J33      -$H33      )/$H33      )*100))</f>
        <v>-100</v>
      </c>
      <c r="S33" s="53">
        <f>IF(($I33      =0),0,((($K33      -$I33      )/$I33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7650000</v>
      </c>
      <c r="C35" s="92">
        <v>0</v>
      </c>
      <c r="D35" s="92"/>
      <c r="E35" s="92">
        <f t="shared" ref="E35:E40" si="18">$B35      +$C35      +$D35</f>
        <v>7650000</v>
      </c>
      <c r="F35" s="93">
        <v>7650000</v>
      </c>
      <c r="G35" s="94">
        <v>3000000</v>
      </c>
      <c r="H35" s="93">
        <v>25000</v>
      </c>
      <c r="I35" s="94"/>
      <c r="J35" s="93">
        <v>1672000</v>
      </c>
      <c r="K35" s="94">
        <v>10904590</v>
      </c>
      <c r="L35" s="93"/>
      <c r="M35" s="94"/>
      <c r="N35" s="93"/>
      <c r="O35" s="94"/>
      <c r="P35" s="93">
        <f t="shared" ref="P35:P40" si="19">$H35      +$J35      +$L35      +$N35</f>
        <v>1697000</v>
      </c>
      <c r="Q35" s="94">
        <f t="shared" ref="Q35:Q40" si="20">$I35      +$K35      +$M35      +$O35</f>
        <v>10904590</v>
      </c>
      <c r="R35" s="48">
        <f t="shared" ref="R35:R40" si="21">IF(($H35      =0),0,((($J35      -$H35      )/$H35      )*100))</f>
        <v>6588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22.183006535947712</v>
      </c>
      <c r="U35" s="50">
        <f t="shared" ref="U35:U39" si="24">IF(($E35      =0),0,(($Q35      /$E35      )*100))</f>
        <v>142.54366013071896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2200000</v>
      </c>
      <c r="H38" s="93"/>
      <c r="I38" s="94"/>
      <c r="J38" s="93">
        <v>828000</v>
      </c>
      <c r="K38" s="94"/>
      <c r="L38" s="93"/>
      <c r="M38" s="94"/>
      <c r="N38" s="93"/>
      <c r="O38" s="94"/>
      <c r="P38" s="93">
        <f t="shared" si="19"/>
        <v>828000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19.714285714285715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13891000</v>
      </c>
      <c r="C40" s="95">
        <f>SUM(C35:C39)</f>
        <v>0</v>
      </c>
      <c r="D40" s="95"/>
      <c r="E40" s="95">
        <f t="shared" si="18"/>
        <v>13891000</v>
      </c>
      <c r="F40" s="96">
        <f t="shared" ref="F40:O40" si="25">SUM(F35:F39)</f>
        <v>13891000</v>
      </c>
      <c r="G40" s="97">
        <f t="shared" si="25"/>
        <v>5200000</v>
      </c>
      <c r="H40" s="96">
        <f t="shared" si="25"/>
        <v>25000</v>
      </c>
      <c r="I40" s="97">
        <f t="shared" si="25"/>
        <v>0</v>
      </c>
      <c r="J40" s="96">
        <f t="shared" si="25"/>
        <v>2500000</v>
      </c>
      <c r="K40" s="97">
        <f t="shared" si="25"/>
        <v>10904590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2525000</v>
      </c>
      <c r="Q40" s="97">
        <f t="shared" si="20"/>
        <v>10904590</v>
      </c>
      <c r="R40" s="52">
        <f t="shared" si="21"/>
        <v>9900</v>
      </c>
      <c r="S40" s="53">
        <f t="shared" si="22"/>
        <v>0</v>
      </c>
      <c r="T40" s="52">
        <f>IF((+$E35+$E38) =0,0,(P40   /(+$E35+$E38) )*100)</f>
        <v>21.308016877637133</v>
      </c>
      <c r="U40" s="54">
        <f>IF((+$E35+$E38) =0,0,(Q40   /(+$E35+$E38) )*100)</f>
        <v>92.021856540084386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40000000</v>
      </c>
      <c r="C43" s="92">
        <v>0</v>
      </c>
      <c r="D43" s="92"/>
      <c r="E43" s="92">
        <f t="shared" si="26"/>
        <v>40000000</v>
      </c>
      <c r="F43" s="93">
        <v>40000000</v>
      </c>
      <c r="G43" s="94">
        <v>0</v>
      </c>
      <c r="H43" s="93"/>
      <c r="I43" s="94"/>
      <c r="J43" s="93"/>
      <c r="K43" s="94">
        <v>3254091</v>
      </c>
      <c r="L43" s="93"/>
      <c r="M43" s="94"/>
      <c r="N43" s="93"/>
      <c r="O43" s="94"/>
      <c r="P43" s="93">
        <f t="shared" si="27"/>
        <v>0</v>
      </c>
      <c r="Q43" s="94">
        <f t="shared" si="28"/>
        <v>3254091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8.1352275000000009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>
        <v>783181</v>
      </c>
      <c r="L51" s="93"/>
      <c r="M51" s="94"/>
      <c r="N51" s="93"/>
      <c r="O51" s="94"/>
      <c r="P51" s="93">
        <f t="shared" si="27"/>
        <v>0</v>
      </c>
      <c r="Q51" s="94">
        <f t="shared" si="28"/>
        <v>1355930</v>
      </c>
      <c r="R51" s="48">
        <f t="shared" si="29"/>
        <v>0</v>
      </c>
      <c r="S51" s="49">
        <f t="shared" si="30"/>
        <v>36.740701424184067</v>
      </c>
      <c r="T51" s="48">
        <f t="shared" si="31"/>
        <v>0</v>
      </c>
      <c r="U51" s="50">
        <f t="shared" si="32"/>
        <v>8.4745625000000011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56000000</v>
      </c>
      <c r="C53" s="95">
        <f>SUM(C42:C52)</f>
        <v>0</v>
      </c>
      <c r="D53" s="95"/>
      <c r="E53" s="95">
        <f t="shared" si="26"/>
        <v>56000000</v>
      </c>
      <c r="F53" s="96">
        <f t="shared" ref="F53:O53" si="33">SUM(F42:F52)</f>
        <v>56000000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4037272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4610021</v>
      </c>
      <c r="R53" s="52">
        <f t="shared" si="29"/>
        <v>0</v>
      </c>
      <c r="S53" s="53">
        <f t="shared" si="30"/>
        <v>604.89376672853211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8.2321803571428571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98168000</v>
      </c>
      <c r="C67" s="104">
        <f>SUM(C9:C15,C18:C23,C26:C29,C32,C35:C39,C42:C52,C55:C58,C61:C65)</f>
        <v>0</v>
      </c>
      <c r="D67" s="104"/>
      <c r="E67" s="104">
        <f t="shared" si="35"/>
        <v>98168000</v>
      </c>
      <c r="F67" s="105">
        <f t="shared" ref="F67:O67" si="43">SUM(F9:F15,F18:F23,F26:F29,F32,F35:F39,F42:F52,F55:F58,F61:F65)</f>
        <v>98168000</v>
      </c>
      <c r="G67" s="106">
        <f t="shared" si="43"/>
        <v>37474000</v>
      </c>
      <c r="H67" s="105">
        <f t="shared" si="43"/>
        <v>7824000</v>
      </c>
      <c r="I67" s="106">
        <f t="shared" si="43"/>
        <v>2384104</v>
      </c>
      <c r="J67" s="105">
        <f t="shared" si="43"/>
        <v>2622000</v>
      </c>
      <c r="K67" s="106">
        <f t="shared" si="43"/>
        <v>14995048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10446000</v>
      </c>
      <c r="Q67" s="106">
        <f t="shared" si="37"/>
        <v>17379152</v>
      </c>
      <c r="R67" s="61">
        <f t="shared" si="38"/>
        <v>-66.487730061349694</v>
      </c>
      <c r="S67" s="62">
        <f t="shared" si="39"/>
        <v>528.9594749222349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10.86687403122952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18.079365838942234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61043000</v>
      </c>
      <c r="C69" s="92">
        <v>0</v>
      </c>
      <c r="D69" s="92"/>
      <c r="E69" s="92">
        <f>$B69      +$C69      +$D69</f>
        <v>61043000</v>
      </c>
      <c r="F69" s="93">
        <v>61043000</v>
      </c>
      <c r="G69" s="94">
        <v>15592000</v>
      </c>
      <c r="H69" s="93">
        <v>7721000</v>
      </c>
      <c r="I69" s="94">
        <v>7326252</v>
      </c>
      <c r="J69" s="93">
        <v>7179000</v>
      </c>
      <c r="K69" s="94">
        <v>6093572</v>
      </c>
      <c r="L69" s="93"/>
      <c r="M69" s="94"/>
      <c r="N69" s="93"/>
      <c r="O69" s="94"/>
      <c r="P69" s="93">
        <f>$H69      +$J69      +$L69      +$N69</f>
        <v>14900000</v>
      </c>
      <c r="Q69" s="94">
        <f>$I69      +$K69      +$M69      +$O69</f>
        <v>13419824</v>
      </c>
      <c r="R69" s="48">
        <f>IF(($H69      =0),0,((($J69      -$H69      )/$H69      )*100))</f>
        <v>-7.0198160859992225</v>
      </c>
      <c r="S69" s="49">
        <f>IF(($I69      =0),0,((($K69      -$I69      )/$I69      )*100))</f>
        <v>-16.825520061280994</v>
      </c>
      <c r="T69" s="48">
        <f>IF(($E69      =0),0,(($P69      /$E69      )*100))</f>
        <v>24.409023147617255</v>
      </c>
      <c r="U69" s="50">
        <f>IF(($E69      =0),0,(($Q69      /$E69      )*100))</f>
        <v>21.984214406238227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61043000</v>
      </c>
      <c r="C70" s="101">
        <f>C69</f>
        <v>0</v>
      </c>
      <c r="D70" s="101"/>
      <c r="E70" s="101">
        <f>$B70      +$C70      +$D70</f>
        <v>61043000</v>
      </c>
      <c r="F70" s="102">
        <f t="shared" ref="F70:O70" si="44">F69</f>
        <v>61043000</v>
      </c>
      <c r="G70" s="103">
        <f t="shared" si="44"/>
        <v>15592000</v>
      </c>
      <c r="H70" s="102">
        <f t="shared" si="44"/>
        <v>7721000</v>
      </c>
      <c r="I70" s="103">
        <f t="shared" si="44"/>
        <v>7326252</v>
      </c>
      <c r="J70" s="102">
        <f t="shared" si="44"/>
        <v>7179000</v>
      </c>
      <c r="K70" s="103">
        <f t="shared" si="44"/>
        <v>6093572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14900000</v>
      </c>
      <c r="Q70" s="103">
        <f>$I70      +$K70      +$M70      +$O70</f>
        <v>13419824</v>
      </c>
      <c r="R70" s="57">
        <f>IF(($H70      =0),0,((($J70      -$H70      )/$H70      )*100))</f>
        <v>-7.0198160859992225</v>
      </c>
      <c r="S70" s="58">
        <f>IF(($I70      =0),0,((($K70      -$I70      )/$I70      )*100))</f>
        <v>-16.825520061280994</v>
      </c>
      <c r="T70" s="57">
        <f>IF($E70   =0,0,($P70   /$E70   )*100)</f>
        <v>24.409023147617255</v>
      </c>
      <c r="U70" s="59">
        <f>IF($E70   =0,0,($Q70   /$E70 )*100)</f>
        <v>21.984214406238227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61043000</v>
      </c>
      <c r="C71" s="104">
        <f>C69</f>
        <v>0</v>
      </c>
      <c r="D71" s="104"/>
      <c r="E71" s="104">
        <f>$B71      +$C71      +$D71</f>
        <v>61043000</v>
      </c>
      <c r="F71" s="105">
        <f t="shared" ref="F71:O71" si="45">F69</f>
        <v>61043000</v>
      </c>
      <c r="G71" s="106">
        <f t="shared" si="45"/>
        <v>15592000</v>
      </c>
      <c r="H71" s="105">
        <f t="shared" si="45"/>
        <v>7721000</v>
      </c>
      <c r="I71" s="106">
        <f t="shared" si="45"/>
        <v>7326252</v>
      </c>
      <c r="J71" s="105">
        <f t="shared" si="45"/>
        <v>7179000</v>
      </c>
      <c r="K71" s="106">
        <f t="shared" si="45"/>
        <v>6093572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14900000</v>
      </c>
      <c r="Q71" s="106">
        <f>$I71      +$K71      +$M71      +$O71</f>
        <v>13419824</v>
      </c>
      <c r="R71" s="61">
        <f>IF(($H71      =0),0,((($J71      -$H71      )/$H71      )*100))</f>
        <v>-7.0198160859992225</v>
      </c>
      <c r="S71" s="62">
        <f>IF(($I71      =0),0,((($K71      -$I71      )/$I71      )*100))</f>
        <v>-16.825520061280994</v>
      </c>
      <c r="T71" s="61">
        <f>IF($E71   =0,0,($P71   /$E71   )*100)</f>
        <v>24.409023147617255</v>
      </c>
      <c r="U71" s="65">
        <f>IF($E71   =0,0,($Q71   /$E71   )*100)</f>
        <v>21.984214406238227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159211000</v>
      </c>
      <c r="C72" s="104">
        <f>SUM(C9:C15,C18:C23,C26:C29,C32,C35:C39,C42:C52,C55:C58,C61:C65,C69)</f>
        <v>0</v>
      </c>
      <c r="D72" s="104"/>
      <c r="E72" s="104">
        <f>$B72      +$C72      +$D72</f>
        <v>159211000</v>
      </c>
      <c r="F72" s="105">
        <f t="shared" ref="F72:O72" si="46">SUM(F9:F15,F18:F23,F26:F29,F32,F35:F39,F42:F52,F55:F58,F61:F65,F69)</f>
        <v>159211000</v>
      </c>
      <c r="G72" s="106">
        <f t="shared" si="46"/>
        <v>53066000</v>
      </c>
      <c r="H72" s="105">
        <f t="shared" si="46"/>
        <v>15545000</v>
      </c>
      <c r="I72" s="106">
        <f t="shared" si="46"/>
        <v>9710356</v>
      </c>
      <c r="J72" s="105">
        <f t="shared" si="46"/>
        <v>9801000</v>
      </c>
      <c r="K72" s="106">
        <f t="shared" si="46"/>
        <v>21088620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25346000</v>
      </c>
      <c r="Q72" s="106">
        <f>$I72      +$K72      +$M72      +$O72</f>
        <v>30798976</v>
      </c>
      <c r="R72" s="61">
        <f>IF(($H72      =0),0,((($J72      -$H72      )/$H72      )*100))</f>
        <v>-36.950788034737855</v>
      </c>
      <c r="S72" s="62">
        <f>IF(($I72      =0),0,((($K72      -$I72      )/$I72      )*100))</f>
        <v>117.17658961216253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16.126487243112553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19.595963606286187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ZMqYBp0W1jHylYCfjDAvKPhVB94J39yEklhM7RitXU85EZxFeyn9HQ2BGH0g54EsolDJQlYTLLyqn/CM6sdnQ==" saltValue="BWu8enzpfAUvMJ7ARuwb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135000</v>
      </c>
      <c r="I10" s="94"/>
      <c r="J10" s="93">
        <v>524000</v>
      </c>
      <c r="K10" s="94"/>
      <c r="L10" s="93"/>
      <c r="M10" s="94"/>
      <c r="N10" s="93"/>
      <c r="O10" s="94"/>
      <c r="P10" s="93">
        <f t="shared" ref="P10:P16" si="1">$H10      +$J10      +$L10      +$N10</f>
        <v>659000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288.14814814814815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38.313953488372093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135000</v>
      </c>
      <c r="I16" s="97">
        <f t="shared" si="7"/>
        <v>0</v>
      </c>
      <c r="J16" s="96">
        <f t="shared" si="7"/>
        <v>524000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659000</v>
      </c>
      <c r="Q16" s="97">
        <f t="shared" si="2"/>
        <v>0</v>
      </c>
      <c r="R16" s="52">
        <f t="shared" si="3"/>
        <v>288.14814814814815</v>
      </c>
      <c r="S16" s="53">
        <f t="shared" si="4"/>
        <v>0</v>
      </c>
      <c r="T16" s="52">
        <f>IF((SUM($E9:$E13)+$E15)=0,0,(P16/(SUM($E9:$E13)+$E15)*100))</f>
        <v>38.313953488372093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3191000</v>
      </c>
      <c r="C32" s="92">
        <v>0</v>
      </c>
      <c r="D32" s="92"/>
      <c r="E32" s="92">
        <f>$B32      +$C32      +$D32</f>
        <v>3191000</v>
      </c>
      <c r="F32" s="93">
        <v>3191000</v>
      </c>
      <c r="G32" s="94">
        <v>2233000</v>
      </c>
      <c r="H32" s="93">
        <v>890000</v>
      </c>
      <c r="I32" s="94"/>
      <c r="J32" s="93">
        <v>1275000</v>
      </c>
      <c r="K32" s="94"/>
      <c r="L32" s="93"/>
      <c r="M32" s="94"/>
      <c r="N32" s="93"/>
      <c r="O32" s="94"/>
      <c r="P32" s="93">
        <f>$H32      +$J32      +$L32      +$N32</f>
        <v>2165000</v>
      </c>
      <c r="Q32" s="94">
        <f>$I32      +$K32      +$M32      +$O32</f>
        <v>0</v>
      </c>
      <c r="R32" s="48">
        <f>IF(($H32      =0),0,((($J32      -$H32      )/$H32      )*100))</f>
        <v>43.258426966292134</v>
      </c>
      <c r="S32" s="49">
        <f>IF(($I32      =0),0,((($K32      -$I32      )/$I32      )*100))</f>
        <v>0</v>
      </c>
      <c r="T32" s="48">
        <f>IF(($E32      =0),0,(($P32      /$E32      )*100))</f>
        <v>67.847069884048878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3191000</v>
      </c>
      <c r="C33" s="95">
        <f>C32</f>
        <v>0</v>
      </c>
      <c r="D33" s="95"/>
      <c r="E33" s="95">
        <f>$B33      +$C33      +$D33</f>
        <v>3191000</v>
      </c>
      <c r="F33" s="96">
        <f t="shared" ref="F33:O33" si="17">F32</f>
        <v>3191000</v>
      </c>
      <c r="G33" s="97">
        <f t="shared" si="17"/>
        <v>2233000</v>
      </c>
      <c r="H33" s="96">
        <f t="shared" si="17"/>
        <v>890000</v>
      </c>
      <c r="I33" s="97">
        <f t="shared" si="17"/>
        <v>0</v>
      </c>
      <c r="J33" s="96">
        <f t="shared" si="17"/>
        <v>1275000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2165000</v>
      </c>
      <c r="Q33" s="97">
        <f>$I33      +$K33      +$M33      +$O33</f>
        <v>0</v>
      </c>
      <c r="R33" s="52">
        <f>IF(($H33      =0),0,((($J33      -$H33      )/$H33      )*100))</f>
        <v>43.258426966292134</v>
      </c>
      <c r="S33" s="53">
        <f>IF(($I33      =0),0,((($K33      -$I33      )/$I33      )*100))</f>
        <v>0</v>
      </c>
      <c r="T33" s="52">
        <f>IF($E33   =0,0,($P33   /$E33   )*100)</f>
        <v>67.847069884048878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13201000</v>
      </c>
      <c r="C36" s="92">
        <v>0</v>
      </c>
      <c r="D36" s="92"/>
      <c r="E36" s="92">
        <f t="shared" si="18"/>
        <v>13201000</v>
      </c>
      <c r="F36" s="93">
        <v>13201000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13201000</v>
      </c>
      <c r="C40" s="95">
        <f>SUM(C35:C39)</f>
        <v>0</v>
      </c>
      <c r="D40" s="95"/>
      <c r="E40" s="95">
        <f t="shared" si="18"/>
        <v>13201000</v>
      </c>
      <c r="F40" s="96">
        <f t="shared" ref="F40:O40" si="25">SUM(F35:F39)</f>
        <v>13201000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30000000</v>
      </c>
      <c r="C52" s="92">
        <v>0</v>
      </c>
      <c r="D52" s="92"/>
      <c r="E52" s="92">
        <f t="shared" si="26"/>
        <v>30000000</v>
      </c>
      <c r="F52" s="93">
        <v>30000000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48112000</v>
      </c>
      <c r="C67" s="104">
        <f>SUM(C9:C15,C18:C23,C26:C29,C32,C35:C39,C42:C52,C55:C58,C61:C65)</f>
        <v>0</v>
      </c>
      <c r="D67" s="104"/>
      <c r="E67" s="104">
        <f t="shared" si="35"/>
        <v>48112000</v>
      </c>
      <c r="F67" s="105">
        <f t="shared" ref="F67:O67" si="43">SUM(F9:F15,F18:F23,F26:F29,F32,F35:F39,F42:F52,F55:F58,F61:F65)</f>
        <v>48112000</v>
      </c>
      <c r="G67" s="106">
        <f t="shared" si="43"/>
        <v>3953000</v>
      </c>
      <c r="H67" s="105">
        <f t="shared" si="43"/>
        <v>1025000</v>
      </c>
      <c r="I67" s="106">
        <f t="shared" si="43"/>
        <v>0</v>
      </c>
      <c r="J67" s="105">
        <f t="shared" si="43"/>
        <v>1799000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2824000</v>
      </c>
      <c r="Q67" s="106">
        <f t="shared" si="37"/>
        <v>0</v>
      </c>
      <c r="R67" s="61">
        <f t="shared" si="38"/>
        <v>75.512195121951223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57.503563429036852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26134000</v>
      </c>
      <c r="C69" s="92">
        <v>0</v>
      </c>
      <c r="D69" s="92"/>
      <c r="E69" s="92">
        <f>$B69      +$C69      +$D69</f>
        <v>26134000</v>
      </c>
      <c r="F69" s="93">
        <v>26134000</v>
      </c>
      <c r="G69" s="94">
        <v>15451000</v>
      </c>
      <c r="H69" s="93">
        <v>214000</v>
      </c>
      <c r="I69" s="94"/>
      <c r="J69" s="93">
        <v>10662000</v>
      </c>
      <c r="K69" s="94"/>
      <c r="L69" s="93"/>
      <c r="M69" s="94"/>
      <c r="N69" s="93"/>
      <c r="O69" s="94"/>
      <c r="P69" s="93">
        <f>$H69      +$J69      +$L69      +$N69</f>
        <v>10876000</v>
      </c>
      <c r="Q69" s="94">
        <f>$I69      +$K69      +$M69      +$O69</f>
        <v>0</v>
      </c>
      <c r="R69" s="48">
        <f>IF(($H69      =0),0,((($J69      -$H69      )/$H69      )*100))</f>
        <v>4882.2429906542056</v>
      </c>
      <c r="S69" s="49">
        <f>IF(($I69      =0),0,((($K69      -$I69      )/$I69      )*100))</f>
        <v>0</v>
      </c>
      <c r="T69" s="48">
        <f>IF(($E69      =0),0,(($P69      /$E69      )*100))</f>
        <v>41.616285298844417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26134000</v>
      </c>
      <c r="C70" s="101">
        <f>C69</f>
        <v>0</v>
      </c>
      <c r="D70" s="101"/>
      <c r="E70" s="101">
        <f>$B70      +$C70      +$D70</f>
        <v>26134000</v>
      </c>
      <c r="F70" s="102">
        <f t="shared" ref="F70:O70" si="44">F69</f>
        <v>26134000</v>
      </c>
      <c r="G70" s="103">
        <f t="shared" si="44"/>
        <v>15451000</v>
      </c>
      <c r="H70" s="102">
        <f t="shared" si="44"/>
        <v>214000</v>
      </c>
      <c r="I70" s="103">
        <f t="shared" si="44"/>
        <v>0</v>
      </c>
      <c r="J70" s="102">
        <f t="shared" si="44"/>
        <v>10662000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10876000</v>
      </c>
      <c r="Q70" s="103">
        <f>$I70      +$K70      +$M70      +$O70</f>
        <v>0</v>
      </c>
      <c r="R70" s="57">
        <f>IF(($H70      =0),0,((($J70      -$H70      )/$H70      )*100))</f>
        <v>4882.2429906542056</v>
      </c>
      <c r="S70" s="58">
        <f>IF(($I70      =0),0,((($K70      -$I70      )/$I70      )*100))</f>
        <v>0</v>
      </c>
      <c r="T70" s="57">
        <f>IF($E70   =0,0,($P70   /$E70   )*100)</f>
        <v>41.616285298844417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26134000</v>
      </c>
      <c r="C71" s="104">
        <f>C69</f>
        <v>0</v>
      </c>
      <c r="D71" s="104"/>
      <c r="E71" s="104">
        <f>$B71      +$C71      +$D71</f>
        <v>26134000</v>
      </c>
      <c r="F71" s="105">
        <f t="shared" ref="F71:O71" si="45">F69</f>
        <v>26134000</v>
      </c>
      <c r="G71" s="106">
        <f t="shared" si="45"/>
        <v>15451000</v>
      </c>
      <c r="H71" s="105">
        <f t="shared" si="45"/>
        <v>214000</v>
      </c>
      <c r="I71" s="106">
        <f t="shared" si="45"/>
        <v>0</v>
      </c>
      <c r="J71" s="105">
        <f t="shared" si="45"/>
        <v>10662000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10876000</v>
      </c>
      <c r="Q71" s="106">
        <f>$I71      +$K71      +$M71      +$O71</f>
        <v>0</v>
      </c>
      <c r="R71" s="61">
        <f>IF(($H71      =0),0,((($J71      -$H71      )/$H71      )*100))</f>
        <v>4882.2429906542056</v>
      </c>
      <c r="S71" s="62">
        <f>IF(($I71      =0),0,((($K71      -$I71      )/$I71      )*100))</f>
        <v>0</v>
      </c>
      <c r="T71" s="61">
        <f>IF($E71   =0,0,($P71   /$E71   )*100)</f>
        <v>41.616285298844417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74246000</v>
      </c>
      <c r="C72" s="104">
        <f>SUM(C9:C15,C18:C23,C26:C29,C32,C35:C39,C42:C52,C55:C58,C61:C65,C69)</f>
        <v>0</v>
      </c>
      <c r="D72" s="104"/>
      <c r="E72" s="104">
        <f>$B72      +$C72      +$D72</f>
        <v>74246000</v>
      </c>
      <c r="F72" s="105">
        <f t="shared" ref="F72:O72" si="46">SUM(F9:F15,F18:F23,F26:F29,F32,F35:F39,F42:F52,F55:F58,F61:F65,F69)</f>
        <v>74246000</v>
      </c>
      <c r="G72" s="106">
        <f t="shared" si="46"/>
        <v>19404000</v>
      </c>
      <c r="H72" s="105">
        <f t="shared" si="46"/>
        <v>1239000</v>
      </c>
      <c r="I72" s="106">
        <f t="shared" si="46"/>
        <v>0</v>
      </c>
      <c r="J72" s="105">
        <f t="shared" si="46"/>
        <v>12461000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13700000</v>
      </c>
      <c r="Q72" s="106">
        <f>$I72      +$K72      +$M72      +$O72</f>
        <v>0</v>
      </c>
      <c r="R72" s="61">
        <f>IF(($H72      =0),0,((($J72      -$H72      )/$H72      )*100))</f>
        <v>905.73042776432612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44.12948945079723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3ab9e75KYlOI7XqXp6BuLWVWupjx01I1W6slH5dSdzK32BAV14JmdfPJwNvOSyPMjd/OnzqKBS82buYuslfKw==" saltValue="ZVuF7wbmupqnZowtehoY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>
        <v>173000</v>
      </c>
      <c r="K10" s="94"/>
      <c r="L10" s="93"/>
      <c r="M10" s="94"/>
      <c r="N10" s="93"/>
      <c r="O10" s="94"/>
      <c r="P10" s="93">
        <f t="shared" ref="P10:P16" si="1">$H10      +$J10      +$L10      +$N10</f>
        <v>332000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8.8050314465408803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11.066666666666666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23000000</v>
      </c>
      <c r="C16" s="95">
        <f>SUM(C9:C15)</f>
        <v>0</v>
      </c>
      <c r="D16" s="95"/>
      <c r="E16" s="95">
        <f t="shared" si="0"/>
        <v>23000000</v>
      </c>
      <c r="F16" s="96">
        <f t="shared" ref="F16:O16" si="7">SUM(F9:F15)</f>
        <v>23000000</v>
      </c>
      <c r="G16" s="97">
        <f t="shared" si="7"/>
        <v>3000000</v>
      </c>
      <c r="H16" s="96">
        <f t="shared" si="7"/>
        <v>159000</v>
      </c>
      <c r="I16" s="97">
        <f t="shared" si="7"/>
        <v>0</v>
      </c>
      <c r="J16" s="96">
        <f t="shared" si="7"/>
        <v>173000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332000</v>
      </c>
      <c r="Q16" s="97">
        <f t="shared" si="2"/>
        <v>0</v>
      </c>
      <c r="R16" s="52">
        <f t="shared" si="3"/>
        <v>8.8050314465408803</v>
      </c>
      <c r="S16" s="53">
        <f t="shared" si="4"/>
        <v>0</v>
      </c>
      <c r="T16" s="52">
        <f>IF((SUM($E9:$E13)+$E15)=0,0,(P16/(SUM($E9:$E13)+$E15)*100))</f>
        <v>11.066666666666666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4210000</v>
      </c>
      <c r="H32" s="93">
        <v>5547000</v>
      </c>
      <c r="I32" s="94"/>
      <c r="J32" s="93">
        <v>468000</v>
      </c>
      <c r="K32" s="94"/>
      <c r="L32" s="93"/>
      <c r="M32" s="94"/>
      <c r="N32" s="93"/>
      <c r="O32" s="94"/>
      <c r="P32" s="93">
        <f>$H32      +$J32      +$L32      +$N32</f>
        <v>6015000</v>
      </c>
      <c r="Q32" s="94">
        <f>$I32      +$K32      +$M32      +$O32</f>
        <v>0</v>
      </c>
      <c r="R32" s="48">
        <f>IF(($H32      =0),0,((($J32      -$H32      )/$H32      )*100))</f>
        <v>-91.563007030827464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4210000</v>
      </c>
      <c r="H33" s="96">
        <f t="shared" si="17"/>
        <v>5547000</v>
      </c>
      <c r="I33" s="97">
        <f t="shared" si="17"/>
        <v>0</v>
      </c>
      <c r="J33" s="96">
        <f t="shared" si="17"/>
        <v>468000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6015000</v>
      </c>
      <c r="Q33" s="97">
        <f>$I33      +$K33      +$M33      +$O33</f>
        <v>0</v>
      </c>
      <c r="R33" s="52">
        <f>IF(($H33      =0),0,((($J33      -$H33      )/$H33      )*100))</f>
        <v>-91.563007030827464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47500000</v>
      </c>
      <c r="C35" s="92">
        <v>0</v>
      </c>
      <c r="D35" s="92"/>
      <c r="E35" s="92">
        <f t="shared" ref="E35:E40" si="18">$B35      +$C35      +$D35</f>
        <v>47500000</v>
      </c>
      <c r="F35" s="93">
        <v>47500000</v>
      </c>
      <c r="G35" s="94">
        <v>13000000</v>
      </c>
      <c r="H35" s="93">
        <v>2095000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2095000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4.4105263157894736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48255000</v>
      </c>
      <c r="C40" s="95">
        <f>SUM(C35:C39)</f>
        <v>0</v>
      </c>
      <c r="D40" s="95"/>
      <c r="E40" s="95">
        <f t="shared" si="18"/>
        <v>48255000</v>
      </c>
      <c r="F40" s="96">
        <f t="shared" ref="F40:O40" si="25">SUM(F35:F39)</f>
        <v>48255000</v>
      </c>
      <c r="G40" s="97">
        <f t="shared" si="25"/>
        <v>13000000</v>
      </c>
      <c r="H40" s="96">
        <f t="shared" si="25"/>
        <v>2095000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2095000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4.4105263157894736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77270000</v>
      </c>
      <c r="C67" s="104">
        <f>SUM(C9:C15,C18:C23,C26:C29,C32,C35:C39,C42:C52,C55:C58,C61:C65)</f>
        <v>0</v>
      </c>
      <c r="D67" s="104"/>
      <c r="E67" s="104">
        <f t="shared" si="35"/>
        <v>77270000</v>
      </c>
      <c r="F67" s="105">
        <f t="shared" ref="F67:O67" si="43">SUM(F9:F15,F18:F23,F26:F29,F32,F35:F39,F42:F52,F55:F58,F61:F65)</f>
        <v>77270000</v>
      </c>
      <c r="G67" s="106">
        <f t="shared" si="43"/>
        <v>20210000</v>
      </c>
      <c r="H67" s="105">
        <f t="shared" si="43"/>
        <v>7801000</v>
      </c>
      <c r="I67" s="106">
        <f t="shared" si="43"/>
        <v>0</v>
      </c>
      <c r="J67" s="105">
        <f t="shared" si="43"/>
        <v>641000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8442000</v>
      </c>
      <c r="Q67" s="106">
        <f t="shared" si="37"/>
        <v>0</v>
      </c>
      <c r="R67" s="61">
        <f t="shared" si="38"/>
        <v>-91.783104730162805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14.937627178625142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32922000</v>
      </c>
      <c r="H69" s="93">
        <v>27334000</v>
      </c>
      <c r="I69" s="94"/>
      <c r="J69" s="93">
        <v>46939000</v>
      </c>
      <c r="K69" s="94"/>
      <c r="L69" s="93"/>
      <c r="M69" s="94"/>
      <c r="N69" s="93"/>
      <c r="O69" s="94"/>
      <c r="P69" s="93">
        <f>$H69      +$J69      +$L69      +$N69</f>
        <v>74273000</v>
      </c>
      <c r="Q69" s="94">
        <f>$I69      +$K69      +$M69      +$O69</f>
        <v>0</v>
      </c>
      <c r="R69" s="48">
        <f>IF(($H69      =0),0,((($J69      -$H69      )/$H69      )*100))</f>
        <v>71.723860393648934</v>
      </c>
      <c r="S69" s="49">
        <f>IF(($I69      =0),0,((($K69      -$I69      )/$I69      )*100))</f>
        <v>0</v>
      </c>
      <c r="T69" s="48">
        <f>IF(($E69      =0),0,(($P69      /$E69      )*100))</f>
        <v>58.467945084703068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32922000</v>
      </c>
      <c r="H70" s="102">
        <f t="shared" si="44"/>
        <v>27334000</v>
      </c>
      <c r="I70" s="103">
        <f t="shared" si="44"/>
        <v>0</v>
      </c>
      <c r="J70" s="102">
        <f t="shared" si="44"/>
        <v>46939000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74273000</v>
      </c>
      <c r="Q70" s="103">
        <f>$I70      +$K70      +$M70      +$O70</f>
        <v>0</v>
      </c>
      <c r="R70" s="57">
        <f>IF(($H70      =0),0,((($J70      -$H70      )/$H70      )*100))</f>
        <v>71.723860393648934</v>
      </c>
      <c r="S70" s="58">
        <f>IF(($I70      =0),0,((($K70      -$I70      )/$I70      )*100))</f>
        <v>0</v>
      </c>
      <c r="T70" s="57">
        <f>IF($E70   =0,0,($P70   /$E70   )*100)</f>
        <v>58.467945084703068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32922000</v>
      </c>
      <c r="H71" s="105">
        <f t="shared" si="45"/>
        <v>27334000</v>
      </c>
      <c r="I71" s="106">
        <f t="shared" si="45"/>
        <v>0</v>
      </c>
      <c r="J71" s="105">
        <f t="shared" si="45"/>
        <v>46939000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74273000</v>
      </c>
      <c r="Q71" s="106">
        <f>$I71      +$K71      +$M71      +$O71</f>
        <v>0</v>
      </c>
      <c r="R71" s="61">
        <f>IF(($H71      =0),0,((($J71      -$H71      )/$H71      )*100))</f>
        <v>71.723860393648934</v>
      </c>
      <c r="S71" s="62">
        <f>IF(($I71      =0),0,((($K71      -$I71      )/$I71      )*100))</f>
        <v>0</v>
      </c>
      <c r="T71" s="61">
        <f>IF($E71   =0,0,($P71   /$E71   )*100)</f>
        <v>58.467945084703068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204302000</v>
      </c>
      <c r="C72" s="104">
        <f>SUM(C9:C15,C18:C23,C26:C29,C32,C35:C39,C42:C52,C55:C58,C61:C65,C69)</f>
        <v>0</v>
      </c>
      <c r="D72" s="104"/>
      <c r="E72" s="104">
        <f>$B72      +$C72      +$D72</f>
        <v>204302000</v>
      </c>
      <c r="F72" s="105">
        <f t="shared" ref="F72:O72" si="46">SUM(F9:F15,F18:F23,F26:F29,F32,F35:F39,F42:F52,F55:F58,F61:F65,F69)</f>
        <v>204302000</v>
      </c>
      <c r="G72" s="106">
        <f t="shared" si="46"/>
        <v>53132000</v>
      </c>
      <c r="H72" s="105">
        <f t="shared" si="46"/>
        <v>35135000</v>
      </c>
      <c r="I72" s="106">
        <f t="shared" si="46"/>
        <v>0</v>
      </c>
      <c r="J72" s="105">
        <f t="shared" si="46"/>
        <v>47580000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82715000</v>
      </c>
      <c r="Q72" s="106">
        <f>$I72      +$K72      +$M72      +$O72</f>
        <v>0</v>
      </c>
      <c r="R72" s="61">
        <f>IF(($H72      =0),0,((($J72      -$H72      )/$H72      )*100))</f>
        <v>35.420520848157111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45.064751807438967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52bROYVrTbB1M5Cj1UOhSJqijCBV6/x9blzHbdl5edwh1t3U77asbOly4m7Jcx8bm8f7k6n/CUU0DegWdsjhw==" saltValue="XcF8bz6ilrUMxLPEPHwJ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>
        <v>126000</v>
      </c>
      <c r="K10" s="94"/>
      <c r="L10" s="93"/>
      <c r="M10" s="94"/>
      <c r="N10" s="93"/>
      <c r="O10" s="94"/>
      <c r="P10" s="93">
        <f t="shared" ref="P10:P16" si="1">$H10      +$J10      +$L10      +$N10</f>
        <v>222000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31.25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13.454545454545455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60000000</v>
      </c>
      <c r="H15" s="93">
        <v>23093000</v>
      </c>
      <c r="I15" s="94"/>
      <c r="J15" s="93">
        <v>16989000</v>
      </c>
      <c r="K15" s="94"/>
      <c r="L15" s="93"/>
      <c r="M15" s="94"/>
      <c r="N15" s="93"/>
      <c r="O15" s="94"/>
      <c r="P15" s="93">
        <f t="shared" si="1"/>
        <v>40082000</v>
      </c>
      <c r="Q15" s="94">
        <f t="shared" si="2"/>
        <v>0</v>
      </c>
      <c r="R15" s="48">
        <f t="shared" si="3"/>
        <v>-26.432252197635648</v>
      </c>
      <c r="S15" s="49">
        <f t="shared" si="4"/>
        <v>0</v>
      </c>
      <c r="T15" s="48">
        <f t="shared" si="5"/>
        <v>53.287776861921344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76868000</v>
      </c>
      <c r="C16" s="95">
        <f>SUM(C9:C15)</f>
        <v>0</v>
      </c>
      <c r="D16" s="95"/>
      <c r="E16" s="95">
        <f t="shared" si="0"/>
        <v>76868000</v>
      </c>
      <c r="F16" s="96">
        <f t="shared" ref="F16:O16" si="7">SUM(F9:F15)</f>
        <v>76868000</v>
      </c>
      <c r="G16" s="97">
        <f t="shared" si="7"/>
        <v>61650000</v>
      </c>
      <c r="H16" s="96">
        <f t="shared" si="7"/>
        <v>23189000</v>
      </c>
      <c r="I16" s="97">
        <f t="shared" si="7"/>
        <v>0</v>
      </c>
      <c r="J16" s="96">
        <f t="shared" si="7"/>
        <v>17115000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40304000</v>
      </c>
      <c r="Q16" s="97">
        <f t="shared" si="2"/>
        <v>0</v>
      </c>
      <c r="R16" s="52">
        <f t="shared" si="3"/>
        <v>-26.193453792746563</v>
      </c>
      <c r="S16" s="53">
        <f t="shared" si="4"/>
        <v>0</v>
      </c>
      <c r="T16" s="52">
        <f>IF((SUM($E9:$E13)+$E15)=0,0,(P16/(SUM($E9:$E13)+$E15)*100))</f>
        <v>52.432741843159704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3213000</v>
      </c>
      <c r="H32" s="93">
        <v>559000</v>
      </c>
      <c r="I32" s="94"/>
      <c r="J32" s="93">
        <v>358000</v>
      </c>
      <c r="K32" s="94"/>
      <c r="L32" s="93"/>
      <c r="M32" s="94"/>
      <c r="N32" s="93"/>
      <c r="O32" s="94"/>
      <c r="P32" s="93">
        <f>$H32      +$J32      +$L32      +$N32</f>
        <v>917000</v>
      </c>
      <c r="Q32" s="94">
        <f>$I32      +$K32      +$M32      +$O32</f>
        <v>0</v>
      </c>
      <c r="R32" s="48">
        <f>IF(($H32      =0),0,((($J32      -$H32      )/$H32      )*100))</f>
        <v>-35.957066189624328</v>
      </c>
      <c r="S32" s="49">
        <f>IF(($I32      =0),0,((($K32      -$I32      )/$I32      )*100))</f>
        <v>0</v>
      </c>
      <c r="T32" s="48">
        <f>IF(($E32      =0),0,(($P32      /$E32      )*100))</f>
        <v>19.978213507625274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3213000</v>
      </c>
      <c r="H33" s="96">
        <f t="shared" si="17"/>
        <v>559000</v>
      </c>
      <c r="I33" s="97">
        <f t="shared" si="17"/>
        <v>0</v>
      </c>
      <c r="J33" s="96">
        <f t="shared" si="17"/>
        <v>358000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917000</v>
      </c>
      <c r="Q33" s="97">
        <f>$I33      +$K33      +$M33      +$O33</f>
        <v>0</v>
      </c>
      <c r="R33" s="52">
        <f>IF(($H33      =0),0,((($J33      -$H33      )/$H33      )*100))</f>
        <v>-35.957066189624328</v>
      </c>
      <c r="S33" s="53">
        <f>IF(($I33      =0),0,((($K33      -$I33      )/$I33      )*100))</f>
        <v>0</v>
      </c>
      <c r="T33" s="52">
        <f>IF($E33   =0,0,($P33   /$E33   )*100)</f>
        <v>19.978213507625274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9250000</v>
      </c>
      <c r="H35" s="93">
        <v>3412000</v>
      </c>
      <c r="I35" s="94"/>
      <c r="J35" s="93">
        <v>5045000</v>
      </c>
      <c r="K35" s="94"/>
      <c r="L35" s="93"/>
      <c r="M35" s="94"/>
      <c r="N35" s="93"/>
      <c r="O35" s="94"/>
      <c r="P35" s="93">
        <f t="shared" ref="P35:P40" si="19">$H35      +$J35      +$L35      +$N35</f>
        <v>8457000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47.860492379835875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56.379999999999995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18961000</v>
      </c>
      <c r="C40" s="95">
        <f>SUM(C35:C39)</f>
        <v>0</v>
      </c>
      <c r="D40" s="95"/>
      <c r="E40" s="95">
        <f t="shared" si="18"/>
        <v>18961000</v>
      </c>
      <c r="F40" s="96">
        <f t="shared" ref="F40:O40" si="25">SUM(F35:F39)</f>
        <v>18961000</v>
      </c>
      <c r="G40" s="97">
        <f t="shared" si="25"/>
        <v>9250000</v>
      </c>
      <c r="H40" s="96">
        <f t="shared" si="25"/>
        <v>3412000</v>
      </c>
      <c r="I40" s="97">
        <f t="shared" si="25"/>
        <v>0</v>
      </c>
      <c r="J40" s="96">
        <f t="shared" si="25"/>
        <v>5045000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8457000</v>
      </c>
      <c r="Q40" s="97">
        <f t="shared" si="20"/>
        <v>0</v>
      </c>
      <c r="R40" s="52">
        <f t="shared" si="21"/>
        <v>47.860492379835875</v>
      </c>
      <c r="S40" s="53">
        <f t="shared" si="22"/>
        <v>0</v>
      </c>
      <c r="T40" s="52">
        <f>IF((+$E35+$E38) =0,0,(P40   /(+$E35+$E38) )*100)</f>
        <v>56.379999999999995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25000000</v>
      </c>
      <c r="H43" s="93"/>
      <c r="I43" s="94"/>
      <c r="J43" s="93">
        <v>21228000</v>
      </c>
      <c r="K43" s="94"/>
      <c r="L43" s="93"/>
      <c r="M43" s="94"/>
      <c r="N43" s="93"/>
      <c r="O43" s="94"/>
      <c r="P43" s="93">
        <f t="shared" si="27"/>
        <v>21228000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47.173333333333332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35000000</v>
      </c>
      <c r="H51" s="93">
        <v>5232000</v>
      </c>
      <c r="I51" s="94"/>
      <c r="J51" s="93">
        <v>20761000</v>
      </c>
      <c r="K51" s="94"/>
      <c r="L51" s="93"/>
      <c r="M51" s="94"/>
      <c r="N51" s="93"/>
      <c r="O51" s="94"/>
      <c r="P51" s="93">
        <f t="shared" si="27"/>
        <v>25993000</v>
      </c>
      <c r="Q51" s="94">
        <f t="shared" si="28"/>
        <v>0</v>
      </c>
      <c r="R51" s="48">
        <f t="shared" si="29"/>
        <v>296.80810397553518</v>
      </c>
      <c r="S51" s="49">
        <f t="shared" si="30"/>
        <v>0</v>
      </c>
      <c r="T51" s="48">
        <f t="shared" si="31"/>
        <v>57.762222222222228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60000000</v>
      </c>
      <c r="H53" s="96">
        <f t="shared" si="33"/>
        <v>5232000</v>
      </c>
      <c r="I53" s="97">
        <f t="shared" si="33"/>
        <v>0</v>
      </c>
      <c r="J53" s="96">
        <f t="shared" si="33"/>
        <v>41989000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47221000</v>
      </c>
      <c r="Q53" s="97">
        <f t="shared" si="28"/>
        <v>0</v>
      </c>
      <c r="R53" s="52">
        <f t="shared" si="29"/>
        <v>702.54204892966357</v>
      </c>
      <c r="S53" s="53">
        <f t="shared" si="30"/>
        <v>0</v>
      </c>
      <c r="T53" s="52">
        <f>IF((+$E43+$E45+$E47+$E48+$E51) =0,0,(P53   /(+$E43+$E45+$E47+$E48+$E51) )*100)</f>
        <v>52.467777777777783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190419000</v>
      </c>
      <c r="C67" s="104">
        <f>SUM(C9:C15,C18:C23,C26:C29,C32,C35:C39,C42:C52,C55:C58,C61:C65)</f>
        <v>0</v>
      </c>
      <c r="D67" s="104"/>
      <c r="E67" s="104">
        <f t="shared" si="35"/>
        <v>190419000</v>
      </c>
      <c r="F67" s="105">
        <f t="shared" ref="F67:O67" si="43">SUM(F9:F15,F18:F23,F26:F29,F32,F35:F39,F42:F52,F55:F58,F61:F65)</f>
        <v>190419000</v>
      </c>
      <c r="G67" s="106">
        <f t="shared" si="43"/>
        <v>134113000</v>
      </c>
      <c r="H67" s="105">
        <f t="shared" si="43"/>
        <v>32392000</v>
      </c>
      <c r="I67" s="106">
        <f t="shared" si="43"/>
        <v>0</v>
      </c>
      <c r="J67" s="105">
        <f t="shared" si="43"/>
        <v>64507000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96899000</v>
      </c>
      <c r="Q67" s="106">
        <f t="shared" si="37"/>
        <v>0</v>
      </c>
      <c r="R67" s="61">
        <f t="shared" si="38"/>
        <v>99.144850580390226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51.968271675122544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190419000</v>
      </c>
      <c r="C72" s="104">
        <f>SUM(C9:C15,C18:C23,C26:C29,C32,C35:C39,C42:C52,C55:C58,C61:C65,C69)</f>
        <v>0</v>
      </c>
      <c r="D72" s="104"/>
      <c r="E72" s="104">
        <f>$B72      +$C72      +$D72</f>
        <v>190419000</v>
      </c>
      <c r="F72" s="105">
        <f t="shared" ref="F72:O72" si="46">SUM(F9:F15,F18:F23,F26:F29,F32,F35:F39,F42:F52,F55:F58,F61:F65,F69)</f>
        <v>190419000</v>
      </c>
      <c r="G72" s="106">
        <f t="shared" si="46"/>
        <v>134113000</v>
      </c>
      <c r="H72" s="105">
        <f t="shared" si="46"/>
        <v>32392000</v>
      </c>
      <c r="I72" s="106">
        <f t="shared" si="46"/>
        <v>0</v>
      </c>
      <c r="J72" s="105">
        <f t="shared" si="46"/>
        <v>64507000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96899000</v>
      </c>
      <c r="Q72" s="106">
        <f>$I72      +$K72      +$M72      +$O72</f>
        <v>0</v>
      </c>
      <c r="R72" s="61">
        <f>IF(($H72      =0),0,((($J72      -$H72      )/$H72      )*100))</f>
        <v>99.144850580390226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51.968271675122544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6K1fJ+MUinC9tPbPjHRU0atdANwb+YGfb+wfU/H1fE/Qe+wY0pjwX9clXwQ7UfOQQ7Z/80g9uVETjPcIr3noA==" saltValue="i34qFlt5TbMGKHuBky9u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>
        <v>990000</v>
      </c>
      <c r="I10" s="94"/>
      <c r="J10" s="93">
        <v>1067000</v>
      </c>
      <c r="K10" s="94">
        <v>637302</v>
      </c>
      <c r="L10" s="93"/>
      <c r="M10" s="94"/>
      <c r="N10" s="93"/>
      <c r="O10" s="94"/>
      <c r="P10" s="93">
        <f t="shared" ref="P10:P16" si="1">$H10      +$J10      +$L10      +$N10</f>
        <v>2057000</v>
      </c>
      <c r="Q10" s="94">
        <f t="shared" ref="Q10:Q16" si="2">$I10      +$K10      +$M10      +$O10</f>
        <v>637302</v>
      </c>
      <c r="R10" s="48">
        <f t="shared" ref="R10:R16" si="3">IF(($H10      =0),0,((($J10      -$H10      )/$H10      )*100))</f>
        <v>7.7777777777777777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70.931034482758619</v>
      </c>
      <c r="U10" s="50">
        <f t="shared" ref="U10:U15" si="6">IF(($E10      =0),0,(($Q10      /$E10      )*100))</f>
        <v>21.975931034482759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990000</v>
      </c>
      <c r="I16" s="97">
        <f t="shared" si="7"/>
        <v>0</v>
      </c>
      <c r="J16" s="96">
        <f t="shared" si="7"/>
        <v>1067000</v>
      </c>
      <c r="K16" s="97">
        <f t="shared" si="7"/>
        <v>637302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2057000</v>
      </c>
      <c r="Q16" s="97">
        <f t="shared" si="2"/>
        <v>637302</v>
      </c>
      <c r="R16" s="52">
        <f t="shared" si="3"/>
        <v>7.7777777777777777</v>
      </c>
      <c r="S16" s="53">
        <f t="shared" si="4"/>
        <v>0</v>
      </c>
      <c r="T16" s="52">
        <f>IF((SUM($E9:$E13)+$E15)=0,0,(P16/(SUM($E9:$E13)+$E15)*100))</f>
        <v>70.931034482758619</v>
      </c>
      <c r="U16" s="54">
        <f>IF((SUM($E9:$E13)+$E15)=0,0,(Q16/(SUM($E9:$E13)+$E15)*100))</f>
        <v>21.975931034482759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1307000</v>
      </c>
      <c r="C32" s="92">
        <v>0</v>
      </c>
      <c r="D32" s="92"/>
      <c r="E32" s="92">
        <f>$B32      +$C32      +$D32</f>
        <v>1307000</v>
      </c>
      <c r="F32" s="93">
        <v>1307000</v>
      </c>
      <c r="G32" s="94">
        <v>915000</v>
      </c>
      <c r="H32" s="93">
        <v>229000</v>
      </c>
      <c r="I32" s="94"/>
      <c r="J32" s="93">
        <v>161000</v>
      </c>
      <c r="K32" s="94">
        <v>-588000</v>
      </c>
      <c r="L32" s="93"/>
      <c r="M32" s="94"/>
      <c r="N32" s="93"/>
      <c r="O32" s="94"/>
      <c r="P32" s="93">
        <f>$H32      +$J32      +$L32      +$N32</f>
        <v>390000</v>
      </c>
      <c r="Q32" s="94">
        <f>$I32      +$K32      +$M32      +$O32</f>
        <v>-588000</v>
      </c>
      <c r="R32" s="48">
        <f>IF(($H32      =0),0,((($J32      -$H32      )/$H32      )*100))</f>
        <v>-29.694323144104807</v>
      </c>
      <c r="S32" s="49">
        <f>IF(($I32      =0),0,((($K32      -$I32      )/$I32      )*100))</f>
        <v>0</v>
      </c>
      <c r="T32" s="48">
        <f>IF(($E32      =0),0,(($P32      /$E32      )*100))</f>
        <v>29.839326702371842</v>
      </c>
      <c r="U32" s="50">
        <f>IF(($E32      =0),0,(($Q32      /$E32      )*100))</f>
        <v>-44.988523335883698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1307000</v>
      </c>
      <c r="C33" s="95">
        <f>C32</f>
        <v>0</v>
      </c>
      <c r="D33" s="95"/>
      <c r="E33" s="95">
        <f>$B33      +$C33      +$D33</f>
        <v>1307000</v>
      </c>
      <c r="F33" s="96">
        <f t="shared" ref="F33:O33" si="17">F32</f>
        <v>1307000</v>
      </c>
      <c r="G33" s="97">
        <f t="shared" si="17"/>
        <v>915000</v>
      </c>
      <c r="H33" s="96">
        <f t="shared" si="17"/>
        <v>229000</v>
      </c>
      <c r="I33" s="97">
        <f t="shared" si="17"/>
        <v>0</v>
      </c>
      <c r="J33" s="96">
        <f t="shared" si="17"/>
        <v>161000</v>
      </c>
      <c r="K33" s="97">
        <f t="shared" si="17"/>
        <v>-588000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390000</v>
      </c>
      <c r="Q33" s="97">
        <f>$I33      +$K33      +$M33      +$O33</f>
        <v>-588000</v>
      </c>
      <c r="R33" s="52">
        <f>IF(($H33      =0),0,((($J33      -$H33      )/$H33      )*100))</f>
        <v>-29.694323144104807</v>
      </c>
      <c r="S33" s="53">
        <f>IF(($I33      =0),0,((($K33      -$I33      )/$I33      )*100))</f>
        <v>0</v>
      </c>
      <c r="T33" s="52">
        <f>IF($E33   =0,0,($P33   /$E33   )*100)</f>
        <v>29.839326702371842</v>
      </c>
      <c r="U33" s="54">
        <f>IF($E33   =0,0,($Q33   /$E33   )*100)</f>
        <v>-44.988523335883698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34000000</v>
      </c>
      <c r="C35" s="92">
        <v>0</v>
      </c>
      <c r="D35" s="92"/>
      <c r="E35" s="92">
        <f t="shared" ref="E35:E40" si="18">$B35      +$C35      +$D35</f>
        <v>34000000</v>
      </c>
      <c r="F35" s="93">
        <v>34000000</v>
      </c>
      <c r="G35" s="94">
        <v>17000000</v>
      </c>
      <c r="H35" s="93">
        <v>5659000</v>
      </c>
      <c r="I35" s="94"/>
      <c r="J35" s="93">
        <v>8264000</v>
      </c>
      <c r="K35" s="94">
        <v>-15893200</v>
      </c>
      <c r="L35" s="93"/>
      <c r="M35" s="94"/>
      <c r="N35" s="93"/>
      <c r="O35" s="94"/>
      <c r="P35" s="93">
        <f t="shared" ref="P35:P40" si="19">$H35      +$J35      +$L35      +$N35</f>
        <v>13923000</v>
      </c>
      <c r="Q35" s="94">
        <f t="shared" ref="Q35:Q40" si="20">$I35      +$K35      +$M35      +$O35</f>
        <v>-15893200</v>
      </c>
      <c r="R35" s="48">
        <f t="shared" ref="R35:R40" si="21">IF(($H35      =0),0,((($J35      -$H35      )/$H35      )*100))</f>
        <v>46.032867997879485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40.949999999999996</v>
      </c>
      <c r="U35" s="50">
        <f t="shared" ref="U35:U39" si="24">IF(($E35      =0),0,(($Q35      /$E35      )*100))</f>
        <v>-46.744705882352946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3067000</v>
      </c>
      <c r="C36" s="92">
        <v>0</v>
      </c>
      <c r="D36" s="92"/>
      <c r="E36" s="92">
        <f t="shared" si="18"/>
        <v>3067000</v>
      </c>
      <c r="F36" s="93">
        <v>3067000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37067000</v>
      </c>
      <c r="C40" s="95">
        <f>SUM(C35:C39)</f>
        <v>0</v>
      </c>
      <c r="D40" s="95"/>
      <c r="E40" s="95">
        <f t="shared" si="18"/>
        <v>37067000</v>
      </c>
      <c r="F40" s="96">
        <f t="shared" ref="F40:O40" si="25">SUM(F35:F39)</f>
        <v>37067000</v>
      </c>
      <c r="G40" s="97">
        <f t="shared" si="25"/>
        <v>17000000</v>
      </c>
      <c r="H40" s="96">
        <f t="shared" si="25"/>
        <v>5659000</v>
      </c>
      <c r="I40" s="97">
        <f t="shared" si="25"/>
        <v>0</v>
      </c>
      <c r="J40" s="96">
        <f t="shared" si="25"/>
        <v>8264000</v>
      </c>
      <c r="K40" s="97">
        <f t="shared" si="25"/>
        <v>-15893200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13923000</v>
      </c>
      <c r="Q40" s="97">
        <f t="shared" si="20"/>
        <v>-15893200</v>
      </c>
      <c r="R40" s="52">
        <f t="shared" si="21"/>
        <v>46.032867997879485</v>
      </c>
      <c r="S40" s="53">
        <f t="shared" si="22"/>
        <v>0</v>
      </c>
      <c r="T40" s="52">
        <f>IF((+$E35+$E38) =0,0,(P40   /(+$E35+$E38) )*100)</f>
        <v>40.949999999999996</v>
      </c>
      <c r="U40" s="54">
        <f>IF((+$E35+$E38) =0,0,(Q40   /(+$E35+$E38) )*100)</f>
        <v>-46.744705882352946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13000000</v>
      </c>
      <c r="H51" s="93">
        <v>4484000</v>
      </c>
      <c r="I51" s="94"/>
      <c r="J51" s="93">
        <v>2622000</v>
      </c>
      <c r="K51" s="94">
        <v>-7285970</v>
      </c>
      <c r="L51" s="93"/>
      <c r="M51" s="94"/>
      <c r="N51" s="93"/>
      <c r="O51" s="94"/>
      <c r="P51" s="93">
        <f t="shared" si="27"/>
        <v>7106000</v>
      </c>
      <c r="Q51" s="94">
        <f t="shared" si="28"/>
        <v>-7285970</v>
      </c>
      <c r="R51" s="48">
        <f t="shared" si="29"/>
        <v>-41.525423728813557</v>
      </c>
      <c r="S51" s="49">
        <f t="shared" si="30"/>
        <v>0</v>
      </c>
      <c r="T51" s="48">
        <f t="shared" si="31"/>
        <v>35.53</v>
      </c>
      <c r="U51" s="50">
        <f t="shared" si="32"/>
        <v>-36.429850000000002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13000000</v>
      </c>
      <c r="H53" s="96">
        <f t="shared" si="33"/>
        <v>4484000</v>
      </c>
      <c r="I53" s="97">
        <f t="shared" si="33"/>
        <v>0</v>
      </c>
      <c r="J53" s="96">
        <f t="shared" si="33"/>
        <v>2622000</v>
      </c>
      <c r="K53" s="97">
        <f t="shared" si="33"/>
        <v>-7285970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7106000</v>
      </c>
      <c r="Q53" s="97">
        <f t="shared" si="28"/>
        <v>-7285970</v>
      </c>
      <c r="R53" s="52">
        <f t="shared" si="29"/>
        <v>-41.525423728813557</v>
      </c>
      <c r="S53" s="53">
        <f t="shared" si="30"/>
        <v>0</v>
      </c>
      <c r="T53" s="52">
        <f>IF((+$E43+$E45+$E47+$E48+$E51) =0,0,(P53   /(+$E43+$E45+$E47+$E48+$E51) )*100)</f>
        <v>35.53</v>
      </c>
      <c r="U53" s="54">
        <f>IF((+$E43+$E45+$E47+$E48+$E51) =0,0,(Q53   /(+$E43+$E45+$E47+$E48+$E51) )*100)</f>
        <v>-36.429850000000002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61274000</v>
      </c>
      <c r="C67" s="104">
        <f>SUM(C9:C15,C18:C23,C26:C29,C32,C35:C39,C42:C52,C55:C58,C61:C65)</f>
        <v>0</v>
      </c>
      <c r="D67" s="104"/>
      <c r="E67" s="104">
        <f t="shared" si="35"/>
        <v>61274000</v>
      </c>
      <c r="F67" s="105">
        <f t="shared" ref="F67:O67" si="43">SUM(F9:F15,F18:F23,F26:F29,F32,F35:F39,F42:F52,F55:F58,F61:F65)</f>
        <v>61274000</v>
      </c>
      <c r="G67" s="106">
        <f t="shared" si="43"/>
        <v>33815000</v>
      </c>
      <c r="H67" s="105">
        <f t="shared" si="43"/>
        <v>11362000</v>
      </c>
      <c r="I67" s="106">
        <f t="shared" si="43"/>
        <v>0</v>
      </c>
      <c r="J67" s="105">
        <f t="shared" si="43"/>
        <v>12114000</v>
      </c>
      <c r="K67" s="106">
        <f t="shared" si="43"/>
        <v>-23129868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23476000</v>
      </c>
      <c r="Q67" s="106">
        <f t="shared" si="37"/>
        <v>-23129868</v>
      </c>
      <c r="R67" s="61">
        <f t="shared" si="38"/>
        <v>6.6185530716423164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40.331918841376471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-39.737261841359292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19046000</v>
      </c>
      <c r="C69" s="92">
        <v>0</v>
      </c>
      <c r="D69" s="92"/>
      <c r="E69" s="92">
        <f>$B69      +$C69      +$D69</f>
        <v>19046000</v>
      </c>
      <c r="F69" s="93">
        <v>19046000</v>
      </c>
      <c r="G69" s="94">
        <v>5072000</v>
      </c>
      <c r="H69" s="93">
        <v>1477000</v>
      </c>
      <c r="I69" s="94"/>
      <c r="J69" s="93">
        <v>7324000</v>
      </c>
      <c r="K69" s="94">
        <v>-12193262</v>
      </c>
      <c r="L69" s="93"/>
      <c r="M69" s="94"/>
      <c r="N69" s="93"/>
      <c r="O69" s="94"/>
      <c r="P69" s="93">
        <f>$H69      +$J69      +$L69      +$N69</f>
        <v>8801000</v>
      </c>
      <c r="Q69" s="94">
        <f>$I69      +$K69      +$M69      +$O69</f>
        <v>-12193262</v>
      </c>
      <c r="R69" s="48">
        <f>IF(($H69      =0),0,((($J69      -$H69      )/$H69      )*100))</f>
        <v>395.8700067704807</v>
      </c>
      <c r="S69" s="49">
        <f>IF(($I69      =0),0,((($K69      -$I69      )/$I69      )*100))</f>
        <v>0</v>
      </c>
      <c r="T69" s="48">
        <f>IF(($E69      =0),0,(($P69      /$E69      )*100))</f>
        <v>46.209177780111311</v>
      </c>
      <c r="U69" s="50">
        <f>IF(($E69      =0),0,(($Q69      /$E69      )*100))</f>
        <v>-64.020067205712479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19046000</v>
      </c>
      <c r="C70" s="101">
        <f>C69</f>
        <v>0</v>
      </c>
      <c r="D70" s="101"/>
      <c r="E70" s="101">
        <f>$B70      +$C70      +$D70</f>
        <v>19046000</v>
      </c>
      <c r="F70" s="102">
        <f t="shared" ref="F70:O70" si="44">F69</f>
        <v>19046000</v>
      </c>
      <c r="G70" s="103">
        <f t="shared" si="44"/>
        <v>5072000</v>
      </c>
      <c r="H70" s="102">
        <f t="shared" si="44"/>
        <v>1477000</v>
      </c>
      <c r="I70" s="103">
        <f t="shared" si="44"/>
        <v>0</v>
      </c>
      <c r="J70" s="102">
        <f t="shared" si="44"/>
        <v>7324000</v>
      </c>
      <c r="K70" s="103">
        <f t="shared" si="44"/>
        <v>-12193262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8801000</v>
      </c>
      <c r="Q70" s="103">
        <f>$I70      +$K70      +$M70      +$O70</f>
        <v>-12193262</v>
      </c>
      <c r="R70" s="57">
        <f>IF(($H70      =0),0,((($J70      -$H70      )/$H70      )*100))</f>
        <v>395.8700067704807</v>
      </c>
      <c r="S70" s="58">
        <f>IF(($I70      =0),0,((($K70      -$I70      )/$I70      )*100))</f>
        <v>0</v>
      </c>
      <c r="T70" s="57">
        <f>IF($E70   =0,0,($P70   /$E70   )*100)</f>
        <v>46.209177780111311</v>
      </c>
      <c r="U70" s="59">
        <f>IF($E70   =0,0,($Q70   /$E70 )*100)</f>
        <v>-64.020067205712479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19046000</v>
      </c>
      <c r="C71" s="104">
        <f>C69</f>
        <v>0</v>
      </c>
      <c r="D71" s="104"/>
      <c r="E71" s="104">
        <f>$B71      +$C71      +$D71</f>
        <v>19046000</v>
      </c>
      <c r="F71" s="105">
        <f t="shared" ref="F71:O71" si="45">F69</f>
        <v>19046000</v>
      </c>
      <c r="G71" s="106">
        <f t="shared" si="45"/>
        <v>5072000</v>
      </c>
      <c r="H71" s="105">
        <f t="shared" si="45"/>
        <v>1477000</v>
      </c>
      <c r="I71" s="106">
        <f t="shared" si="45"/>
        <v>0</v>
      </c>
      <c r="J71" s="105">
        <f t="shared" si="45"/>
        <v>7324000</v>
      </c>
      <c r="K71" s="106">
        <f t="shared" si="45"/>
        <v>-12193262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8801000</v>
      </c>
      <c r="Q71" s="106">
        <f>$I71      +$K71      +$M71      +$O71</f>
        <v>-12193262</v>
      </c>
      <c r="R71" s="61">
        <f>IF(($H71      =0),0,((($J71      -$H71      )/$H71      )*100))</f>
        <v>395.8700067704807</v>
      </c>
      <c r="S71" s="62">
        <f>IF(($I71      =0),0,((($K71      -$I71      )/$I71      )*100))</f>
        <v>0</v>
      </c>
      <c r="T71" s="61">
        <f>IF($E71   =0,0,($P71   /$E71   )*100)</f>
        <v>46.209177780111311</v>
      </c>
      <c r="U71" s="65">
        <f>IF($E71   =0,0,($Q71   /$E71   )*100)</f>
        <v>-64.020067205712479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80320000</v>
      </c>
      <c r="C72" s="104">
        <f>SUM(C9:C15,C18:C23,C26:C29,C32,C35:C39,C42:C52,C55:C58,C61:C65,C69)</f>
        <v>0</v>
      </c>
      <c r="D72" s="104"/>
      <c r="E72" s="104">
        <f>$B72      +$C72      +$D72</f>
        <v>80320000</v>
      </c>
      <c r="F72" s="105">
        <f t="shared" ref="F72:O72" si="46">SUM(F9:F15,F18:F23,F26:F29,F32,F35:F39,F42:F52,F55:F58,F61:F65,F69)</f>
        <v>80320000</v>
      </c>
      <c r="G72" s="106">
        <f t="shared" si="46"/>
        <v>38887000</v>
      </c>
      <c r="H72" s="105">
        <f t="shared" si="46"/>
        <v>12839000</v>
      </c>
      <c r="I72" s="106">
        <f t="shared" si="46"/>
        <v>0</v>
      </c>
      <c r="J72" s="105">
        <f t="shared" si="46"/>
        <v>19438000</v>
      </c>
      <c r="K72" s="106">
        <f t="shared" si="46"/>
        <v>-35323130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32277000</v>
      </c>
      <c r="Q72" s="106">
        <f>$I72      +$K72      +$M72      +$O72</f>
        <v>-35323130</v>
      </c>
      <c r="R72" s="61">
        <f>IF(($H72      =0),0,((($J72      -$H72      )/$H72      )*100))</f>
        <v>51.398083962925455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41.780901712554851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-45.723958940105888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NVzCldyCJfYPyx0/vV5g05B8dIJ4MNfTZwc8Eb7NDoX7jB/FLu6dirjS1OFGklsnsA0gqSCqNKQK+VVzIAMjg==" saltValue="3A37wqJ+Kfhb/Dl/leim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104000</v>
      </c>
      <c r="I10" s="94"/>
      <c r="J10" s="93">
        <v>208000</v>
      </c>
      <c r="K10" s="94"/>
      <c r="L10" s="93"/>
      <c r="M10" s="94"/>
      <c r="N10" s="93"/>
      <c r="O10" s="94"/>
      <c r="P10" s="93">
        <f t="shared" ref="P10:P16" si="1">$H10      +$J10      +$L10      +$N10</f>
        <v>312000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18.13953488372093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104000</v>
      </c>
      <c r="I16" s="97">
        <f t="shared" si="7"/>
        <v>0</v>
      </c>
      <c r="J16" s="96">
        <f t="shared" si="7"/>
        <v>208000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312000</v>
      </c>
      <c r="Q16" s="97">
        <f t="shared" si="2"/>
        <v>0</v>
      </c>
      <c r="R16" s="52">
        <f t="shared" si="3"/>
        <v>100</v>
      </c>
      <c r="S16" s="53">
        <f t="shared" si="4"/>
        <v>0</v>
      </c>
      <c r="T16" s="52">
        <f>IF((SUM($E9:$E13)+$E15)=0,0,(P16/(SUM($E9:$E13)+$E15)*100))</f>
        <v>18.13953488372093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2127000</v>
      </c>
      <c r="C32" s="92">
        <v>0</v>
      </c>
      <c r="D32" s="92"/>
      <c r="E32" s="92">
        <f>$B32      +$C32      +$D32</f>
        <v>2127000</v>
      </c>
      <c r="F32" s="93">
        <v>2127000</v>
      </c>
      <c r="G32" s="94">
        <v>1489000</v>
      </c>
      <c r="H32" s="93">
        <v>899000</v>
      </c>
      <c r="I32" s="94"/>
      <c r="J32" s="93">
        <v>1071000</v>
      </c>
      <c r="K32" s="94"/>
      <c r="L32" s="93"/>
      <c r="M32" s="94"/>
      <c r="N32" s="93"/>
      <c r="O32" s="94"/>
      <c r="P32" s="93">
        <f>$H32      +$J32      +$L32      +$N32</f>
        <v>1970000</v>
      </c>
      <c r="Q32" s="94">
        <f>$I32      +$K32      +$M32      +$O32</f>
        <v>0</v>
      </c>
      <c r="R32" s="48">
        <f>IF(($H32      =0),0,((($J32      -$H32      )/$H32      )*100))</f>
        <v>19.132369299221359</v>
      </c>
      <c r="S32" s="49">
        <f>IF(($I32      =0),0,((($K32      -$I32      )/$I32      )*100))</f>
        <v>0</v>
      </c>
      <c r="T32" s="48">
        <f>IF(($E32      =0),0,(($P32      /$E32      )*100))</f>
        <v>92.618711800658204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2127000</v>
      </c>
      <c r="C33" s="95">
        <f>C32</f>
        <v>0</v>
      </c>
      <c r="D33" s="95"/>
      <c r="E33" s="95">
        <f>$B33      +$C33      +$D33</f>
        <v>2127000</v>
      </c>
      <c r="F33" s="96">
        <f t="shared" ref="F33:O33" si="17">F32</f>
        <v>2127000</v>
      </c>
      <c r="G33" s="97">
        <f t="shared" si="17"/>
        <v>1489000</v>
      </c>
      <c r="H33" s="96">
        <f t="shared" si="17"/>
        <v>899000</v>
      </c>
      <c r="I33" s="97">
        <f t="shared" si="17"/>
        <v>0</v>
      </c>
      <c r="J33" s="96">
        <f t="shared" si="17"/>
        <v>1071000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1970000</v>
      </c>
      <c r="Q33" s="97">
        <f>$I33      +$K33      +$M33      +$O33</f>
        <v>0</v>
      </c>
      <c r="R33" s="52">
        <f>IF(($H33      =0),0,((($J33      -$H33      )/$H33      )*100))</f>
        <v>19.132369299221359</v>
      </c>
      <c r="S33" s="53">
        <f>IF(($I33      =0),0,((($K33      -$I33      )/$I33      )*100))</f>
        <v>0</v>
      </c>
      <c r="T33" s="52">
        <f>IF($E33   =0,0,($P33   /$E33   )*100)</f>
        <v>92.618711800658204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47559000</v>
      </c>
      <c r="C36" s="92">
        <v>0</v>
      </c>
      <c r="D36" s="92"/>
      <c r="E36" s="92">
        <f t="shared" si="18"/>
        <v>47559000</v>
      </c>
      <c r="F36" s="93">
        <v>47559000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3500000</v>
      </c>
      <c r="H38" s="93"/>
      <c r="I38" s="94"/>
      <c r="J38" s="93">
        <v>2824000</v>
      </c>
      <c r="K38" s="94"/>
      <c r="L38" s="93"/>
      <c r="M38" s="94"/>
      <c r="N38" s="93"/>
      <c r="O38" s="94"/>
      <c r="P38" s="93">
        <f t="shared" si="19"/>
        <v>2824000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62.755555555555553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52059000</v>
      </c>
      <c r="C40" s="95">
        <f>SUM(C35:C39)</f>
        <v>0</v>
      </c>
      <c r="D40" s="95"/>
      <c r="E40" s="95">
        <f t="shared" si="18"/>
        <v>52059000</v>
      </c>
      <c r="F40" s="96">
        <f t="shared" ref="F40:O40" si="25">SUM(F35:F39)</f>
        <v>52059000</v>
      </c>
      <c r="G40" s="97">
        <f t="shared" si="25"/>
        <v>3500000</v>
      </c>
      <c r="H40" s="96">
        <f t="shared" si="25"/>
        <v>0</v>
      </c>
      <c r="I40" s="97">
        <f t="shared" si="25"/>
        <v>0</v>
      </c>
      <c r="J40" s="96">
        <f t="shared" si="25"/>
        <v>2824000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2824000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62.755555555555553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75000000</v>
      </c>
      <c r="C44" s="92">
        <v>0</v>
      </c>
      <c r="D44" s="92"/>
      <c r="E44" s="92">
        <f t="shared" si="26"/>
        <v>75000000</v>
      </c>
      <c r="F44" s="93">
        <v>75000000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51000000</v>
      </c>
      <c r="C51" s="92">
        <v>0</v>
      </c>
      <c r="D51" s="92"/>
      <c r="E51" s="92">
        <f t="shared" si="26"/>
        <v>51000000</v>
      </c>
      <c r="F51" s="93">
        <v>51000000</v>
      </c>
      <c r="G51" s="94">
        <v>27600000</v>
      </c>
      <c r="H51" s="93">
        <v>8354000</v>
      </c>
      <c r="I51" s="94"/>
      <c r="J51" s="93">
        <v>19246000</v>
      </c>
      <c r="K51" s="94"/>
      <c r="L51" s="93"/>
      <c r="M51" s="94"/>
      <c r="N51" s="93"/>
      <c r="O51" s="94"/>
      <c r="P51" s="93">
        <f t="shared" si="27"/>
        <v>27600000</v>
      </c>
      <c r="Q51" s="94">
        <f t="shared" si="28"/>
        <v>0</v>
      </c>
      <c r="R51" s="48">
        <f t="shared" si="29"/>
        <v>130.38065597318649</v>
      </c>
      <c r="S51" s="49">
        <f t="shared" si="30"/>
        <v>0</v>
      </c>
      <c r="T51" s="48">
        <f t="shared" si="31"/>
        <v>54.117647058823529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126000000</v>
      </c>
      <c r="C53" s="95">
        <f>SUM(C42:C52)</f>
        <v>0</v>
      </c>
      <c r="D53" s="95"/>
      <c r="E53" s="95">
        <f t="shared" si="26"/>
        <v>126000000</v>
      </c>
      <c r="F53" s="96">
        <f t="shared" ref="F53:O53" si="33">SUM(F42:F52)</f>
        <v>126000000</v>
      </c>
      <c r="G53" s="97">
        <f t="shared" si="33"/>
        <v>27600000</v>
      </c>
      <c r="H53" s="96">
        <f t="shared" si="33"/>
        <v>8354000</v>
      </c>
      <c r="I53" s="97">
        <f t="shared" si="33"/>
        <v>0</v>
      </c>
      <c r="J53" s="96">
        <f t="shared" si="33"/>
        <v>19246000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27600000</v>
      </c>
      <c r="Q53" s="97">
        <f t="shared" si="28"/>
        <v>0</v>
      </c>
      <c r="R53" s="52">
        <f t="shared" si="29"/>
        <v>130.38065597318649</v>
      </c>
      <c r="S53" s="53">
        <f t="shared" si="30"/>
        <v>0</v>
      </c>
      <c r="T53" s="52">
        <f>IF((+$E43+$E45+$E47+$E48+$E51) =0,0,(P53   /(+$E43+$E45+$E47+$E48+$E51) )*100)</f>
        <v>54.117647058823529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181906000</v>
      </c>
      <c r="C67" s="104">
        <f>SUM(C9:C15,C18:C23,C26:C29,C32,C35:C39,C42:C52,C55:C58,C61:C65)</f>
        <v>0</v>
      </c>
      <c r="D67" s="104"/>
      <c r="E67" s="104">
        <f t="shared" si="35"/>
        <v>181906000</v>
      </c>
      <c r="F67" s="105">
        <f t="shared" ref="F67:O67" si="43">SUM(F9:F15,F18:F23,F26:F29,F32,F35:F39,F42:F52,F55:F58,F61:F65)</f>
        <v>181906000</v>
      </c>
      <c r="G67" s="106">
        <f t="shared" si="43"/>
        <v>34309000</v>
      </c>
      <c r="H67" s="105">
        <f t="shared" si="43"/>
        <v>9357000</v>
      </c>
      <c r="I67" s="106">
        <f t="shared" si="43"/>
        <v>0</v>
      </c>
      <c r="J67" s="105">
        <f t="shared" si="43"/>
        <v>23349000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32706000</v>
      </c>
      <c r="Q67" s="106">
        <f t="shared" si="37"/>
        <v>0</v>
      </c>
      <c r="R67" s="61">
        <f t="shared" si="38"/>
        <v>149.53510740621994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55.109778084823155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130698000</v>
      </c>
      <c r="C69" s="92">
        <v>0</v>
      </c>
      <c r="D69" s="92"/>
      <c r="E69" s="92">
        <f>$B69      +$C69      +$D69</f>
        <v>130698000</v>
      </c>
      <c r="F69" s="93">
        <v>130698000</v>
      </c>
      <c r="G69" s="94">
        <v>58000000</v>
      </c>
      <c r="H69" s="93">
        <v>44168000</v>
      </c>
      <c r="I69" s="94"/>
      <c r="J69" s="93">
        <v>34408000</v>
      </c>
      <c r="K69" s="94"/>
      <c r="L69" s="93"/>
      <c r="M69" s="94"/>
      <c r="N69" s="93"/>
      <c r="O69" s="94"/>
      <c r="P69" s="93">
        <f>$H69      +$J69      +$L69      +$N69</f>
        <v>78576000</v>
      </c>
      <c r="Q69" s="94">
        <f>$I69      +$K69      +$M69      +$O69</f>
        <v>0</v>
      </c>
      <c r="R69" s="48">
        <f>IF(($H69      =0),0,((($J69      -$H69      )/$H69      )*100))</f>
        <v>-22.09744611483427</v>
      </c>
      <c r="S69" s="49">
        <f>IF(($I69      =0),0,((($K69      -$I69      )/$I69      )*100))</f>
        <v>0</v>
      </c>
      <c r="T69" s="48">
        <f>IF(($E69      =0),0,(($P69      /$E69      )*100))</f>
        <v>60.12027728044805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130698000</v>
      </c>
      <c r="C70" s="101">
        <f>C69</f>
        <v>0</v>
      </c>
      <c r="D70" s="101"/>
      <c r="E70" s="101">
        <f>$B70      +$C70      +$D70</f>
        <v>130698000</v>
      </c>
      <c r="F70" s="102">
        <f t="shared" ref="F70:O70" si="44">F69</f>
        <v>130698000</v>
      </c>
      <c r="G70" s="103">
        <f t="shared" si="44"/>
        <v>58000000</v>
      </c>
      <c r="H70" s="102">
        <f t="shared" si="44"/>
        <v>44168000</v>
      </c>
      <c r="I70" s="103">
        <f t="shared" si="44"/>
        <v>0</v>
      </c>
      <c r="J70" s="102">
        <f t="shared" si="44"/>
        <v>34408000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78576000</v>
      </c>
      <c r="Q70" s="103">
        <f>$I70      +$K70      +$M70      +$O70</f>
        <v>0</v>
      </c>
      <c r="R70" s="57">
        <f>IF(($H70      =0),0,((($J70      -$H70      )/$H70      )*100))</f>
        <v>-22.09744611483427</v>
      </c>
      <c r="S70" s="58">
        <f>IF(($I70      =0),0,((($K70      -$I70      )/$I70      )*100))</f>
        <v>0</v>
      </c>
      <c r="T70" s="57">
        <f>IF($E70   =0,0,($P70   /$E70   )*100)</f>
        <v>60.12027728044805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130698000</v>
      </c>
      <c r="C71" s="104">
        <f>C69</f>
        <v>0</v>
      </c>
      <c r="D71" s="104"/>
      <c r="E71" s="104">
        <f>$B71      +$C71      +$D71</f>
        <v>130698000</v>
      </c>
      <c r="F71" s="105">
        <f t="shared" ref="F71:O71" si="45">F69</f>
        <v>130698000</v>
      </c>
      <c r="G71" s="106">
        <f t="shared" si="45"/>
        <v>58000000</v>
      </c>
      <c r="H71" s="105">
        <f t="shared" si="45"/>
        <v>44168000</v>
      </c>
      <c r="I71" s="106">
        <f t="shared" si="45"/>
        <v>0</v>
      </c>
      <c r="J71" s="105">
        <f t="shared" si="45"/>
        <v>34408000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78576000</v>
      </c>
      <c r="Q71" s="106">
        <f>$I71      +$K71      +$M71      +$O71</f>
        <v>0</v>
      </c>
      <c r="R71" s="61">
        <f>IF(($H71      =0),0,((($J71      -$H71      )/$H71      )*100))</f>
        <v>-22.09744611483427</v>
      </c>
      <c r="S71" s="62">
        <f>IF(($I71      =0),0,((($K71      -$I71      )/$I71      )*100))</f>
        <v>0</v>
      </c>
      <c r="T71" s="61">
        <f>IF($E71   =0,0,($P71   /$E71   )*100)</f>
        <v>60.12027728044805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312604000</v>
      </c>
      <c r="C72" s="104">
        <f>SUM(C9:C15,C18:C23,C26:C29,C32,C35:C39,C42:C52,C55:C58,C61:C65,C69)</f>
        <v>0</v>
      </c>
      <c r="D72" s="104"/>
      <c r="E72" s="104">
        <f>$B72      +$C72      +$D72</f>
        <v>312604000</v>
      </c>
      <c r="F72" s="105">
        <f t="shared" ref="F72:O72" si="46">SUM(F9:F15,F18:F23,F26:F29,F32,F35:F39,F42:F52,F55:F58,F61:F65,F69)</f>
        <v>312604000</v>
      </c>
      <c r="G72" s="106">
        <f t="shared" si="46"/>
        <v>92309000</v>
      </c>
      <c r="H72" s="105">
        <f t="shared" si="46"/>
        <v>53525000</v>
      </c>
      <c r="I72" s="106">
        <f t="shared" si="46"/>
        <v>0</v>
      </c>
      <c r="J72" s="105">
        <f t="shared" si="46"/>
        <v>57757000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111282000</v>
      </c>
      <c r="Q72" s="106">
        <f>$I72      +$K72      +$M72      +$O72</f>
        <v>0</v>
      </c>
      <c r="R72" s="61">
        <f>IF(($H72      =0),0,((($J72      -$H72      )/$H72      )*100))</f>
        <v>7.9065857076132646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58.555605251387831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vl6H185MxUvwt29XaOGXpl9JepXvpT+IYOZM+9dkQN/XND7RXYwf9GbVAlTC5RXFMcypC6md+AtIBZvcADduQ==" saltValue="PbjDZYM2pePsvZZaSI+a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888000</v>
      </c>
      <c r="I10" s="94"/>
      <c r="J10" s="93">
        <v>1025000</v>
      </c>
      <c r="K10" s="94"/>
      <c r="L10" s="93"/>
      <c r="M10" s="94"/>
      <c r="N10" s="93"/>
      <c r="O10" s="94"/>
      <c r="P10" s="93">
        <f t="shared" ref="P10:P16" si="1">$H10      +$J10      +$L10      +$N10</f>
        <v>1913000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15.427927927927929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78.081632653061234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888000</v>
      </c>
      <c r="I16" s="97">
        <f t="shared" si="7"/>
        <v>0</v>
      </c>
      <c r="J16" s="96">
        <f t="shared" si="7"/>
        <v>1025000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1913000</v>
      </c>
      <c r="Q16" s="97">
        <f t="shared" si="2"/>
        <v>0</v>
      </c>
      <c r="R16" s="52">
        <f t="shared" si="3"/>
        <v>15.427927927927929</v>
      </c>
      <c r="S16" s="53">
        <f t="shared" si="4"/>
        <v>0</v>
      </c>
      <c r="T16" s="52">
        <f>IF((SUM($E9:$E13)+$E15)=0,0,(P16/(SUM($E9:$E13)+$E15)*100))</f>
        <v>78.081632653061234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1451000</v>
      </c>
      <c r="C32" s="92">
        <v>0</v>
      </c>
      <c r="D32" s="92"/>
      <c r="E32" s="92">
        <f>$B32      +$C32      +$D32</f>
        <v>1451000</v>
      </c>
      <c r="F32" s="93">
        <v>1451000</v>
      </c>
      <c r="G32" s="94">
        <v>1015000</v>
      </c>
      <c r="H32" s="93">
        <v>991000</v>
      </c>
      <c r="I32" s="94"/>
      <c r="J32" s="93">
        <v>460000</v>
      </c>
      <c r="K32" s="94"/>
      <c r="L32" s="93"/>
      <c r="M32" s="94"/>
      <c r="N32" s="93"/>
      <c r="O32" s="94"/>
      <c r="P32" s="93">
        <f>$H32      +$J32      +$L32      +$N32</f>
        <v>1451000</v>
      </c>
      <c r="Q32" s="94">
        <f>$I32      +$K32      +$M32      +$O32</f>
        <v>0</v>
      </c>
      <c r="R32" s="48">
        <f>IF(($H32      =0),0,((($J32      -$H32      )/$H32      )*100))</f>
        <v>-53.582240161453079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1451000</v>
      </c>
      <c r="C33" s="95">
        <f>C32</f>
        <v>0</v>
      </c>
      <c r="D33" s="95"/>
      <c r="E33" s="95">
        <f>$B33      +$C33      +$D33</f>
        <v>1451000</v>
      </c>
      <c r="F33" s="96">
        <f t="shared" ref="F33:O33" si="17">F32</f>
        <v>1451000</v>
      </c>
      <c r="G33" s="97">
        <f t="shared" si="17"/>
        <v>1015000</v>
      </c>
      <c r="H33" s="96">
        <f t="shared" si="17"/>
        <v>991000</v>
      </c>
      <c r="I33" s="97">
        <f t="shared" si="17"/>
        <v>0</v>
      </c>
      <c r="J33" s="96">
        <f t="shared" si="17"/>
        <v>460000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1451000</v>
      </c>
      <c r="Q33" s="97">
        <f>$I33      +$K33      +$M33      +$O33</f>
        <v>0</v>
      </c>
      <c r="R33" s="52">
        <f>IF(($H33      =0),0,((($J33      -$H33      )/$H33      )*100))</f>
        <v>-53.582240161453079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13006000</v>
      </c>
      <c r="C36" s="92">
        <v>0</v>
      </c>
      <c r="D36" s="92"/>
      <c r="E36" s="92">
        <f t="shared" si="18"/>
        <v>13006000</v>
      </c>
      <c r="F36" s="93">
        <v>13006000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13006000</v>
      </c>
      <c r="C40" s="95">
        <f>SUM(C35:C39)</f>
        <v>0</v>
      </c>
      <c r="D40" s="95"/>
      <c r="E40" s="95">
        <f t="shared" si="18"/>
        <v>13006000</v>
      </c>
      <c r="F40" s="96">
        <f t="shared" ref="F40:O40" si="25">SUM(F35:F39)</f>
        <v>13006000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5000000</v>
      </c>
      <c r="C44" s="92">
        <v>0</v>
      </c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21907000</v>
      </c>
      <c r="C67" s="104">
        <f>SUM(C9:C15,C18:C23,C26:C29,C32,C35:C39,C42:C52,C55:C58,C61:C65)</f>
        <v>0</v>
      </c>
      <c r="D67" s="104"/>
      <c r="E67" s="104">
        <f t="shared" si="35"/>
        <v>21907000</v>
      </c>
      <c r="F67" s="105">
        <f t="shared" ref="F67:O67" si="43">SUM(F9:F15,F18:F23,F26:F29,F32,F35:F39,F42:F52,F55:F58,F61:F65)</f>
        <v>21907000</v>
      </c>
      <c r="G67" s="106">
        <f t="shared" si="43"/>
        <v>3465000</v>
      </c>
      <c r="H67" s="105">
        <f t="shared" si="43"/>
        <v>1879000</v>
      </c>
      <c r="I67" s="106">
        <f t="shared" si="43"/>
        <v>0</v>
      </c>
      <c r="J67" s="105">
        <f t="shared" si="43"/>
        <v>1485000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3364000</v>
      </c>
      <c r="Q67" s="106">
        <f t="shared" si="37"/>
        <v>0</v>
      </c>
      <c r="R67" s="61">
        <f t="shared" si="38"/>
        <v>-20.968600319318785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86.234298897718531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132482000</v>
      </c>
      <c r="C69" s="92">
        <v>0</v>
      </c>
      <c r="D69" s="92"/>
      <c r="E69" s="92">
        <f>$B69      +$C69      +$D69</f>
        <v>132482000</v>
      </c>
      <c r="F69" s="93">
        <v>132482000</v>
      </c>
      <c r="G69" s="94">
        <v>45000000</v>
      </c>
      <c r="H69" s="93">
        <v>24541000</v>
      </c>
      <c r="I69" s="94"/>
      <c r="J69" s="93">
        <v>43949000</v>
      </c>
      <c r="K69" s="94"/>
      <c r="L69" s="93"/>
      <c r="M69" s="94"/>
      <c r="N69" s="93"/>
      <c r="O69" s="94"/>
      <c r="P69" s="93">
        <f>$H69      +$J69      +$L69      +$N69</f>
        <v>68490000</v>
      </c>
      <c r="Q69" s="94">
        <f>$I69      +$K69      +$M69      +$O69</f>
        <v>0</v>
      </c>
      <c r="R69" s="48">
        <f>IF(($H69      =0),0,((($J69      -$H69      )/$H69      )*100))</f>
        <v>79.08398190782772</v>
      </c>
      <c r="S69" s="49">
        <f>IF(($I69      =0),0,((($K69      -$I69      )/$I69      )*100))</f>
        <v>0</v>
      </c>
      <c r="T69" s="48">
        <f>IF(($E69      =0),0,(($P69      /$E69      )*100))</f>
        <v>51.697589106444653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132482000</v>
      </c>
      <c r="C70" s="101">
        <f>C69</f>
        <v>0</v>
      </c>
      <c r="D70" s="101"/>
      <c r="E70" s="101">
        <f>$B70      +$C70      +$D70</f>
        <v>132482000</v>
      </c>
      <c r="F70" s="102">
        <f t="shared" ref="F70:O70" si="44">F69</f>
        <v>132482000</v>
      </c>
      <c r="G70" s="103">
        <f t="shared" si="44"/>
        <v>45000000</v>
      </c>
      <c r="H70" s="102">
        <f t="shared" si="44"/>
        <v>24541000</v>
      </c>
      <c r="I70" s="103">
        <f t="shared" si="44"/>
        <v>0</v>
      </c>
      <c r="J70" s="102">
        <f t="shared" si="44"/>
        <v>43949000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68490000</v>
      </c>
      <c r="Q70" s="103">
        <f>$I70      +$K70      +$M70      +$O70</f>
        <v>0</v>
      </c>
      <c r="R70" s="57">
        <f>IF(($H70      =0),0,((($J70      -$H70      )/$H70      )*100))</f>
        <v>79.08398190782772</v>
      </c>
      <c r="S70" s="58">
        <f>IF(($I70      =0),0,((($K70      -$I70      )/$I70      )*100))</f>
        <v>0</v>
      </c>
      <c r="T70" s="57">
        <f>IF($E70   =0,0,($P70   /$E70   )*100)</f>
        <v>51.697589106444653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132482000</v>
      </c>
      <c r="C71" s="104">
        <f>C69</f>
        <v>0</v>
      </c>
      <c r="D71" s="104"/>
      <c r="E71" s="104">
        <f>$B71      +$C71      +$D71</f>
        <v>132482000</v>
      </c>
      <c r="F71" s="105">
        <f t="shared" ref="F71:O71" si="45">F69</f>
        <v>132482000</v>
      </c>
      <c r="G71" s="106">
        <f t="shared" si="45"/>
        <v>45000000</v>
      </c>
      <c r="H71" s="105">
        <f t="shared" si="45"/>
        <v>24541000</v>
      </c>
      <c r="I71" s="106">
        <f t="shared" si="45"/>
        <v>0</v>
      </c>
      <c r="J71" s="105">
        <f t="shared" si="45"/>
        <v>43949000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68490000</v>
      </c>
      <c r="Q71" s="106">
        <f>$I71      +$K71      +$M71      +$O71</f>
        <v>0</v>
      </c>
      <c r="R71" s="61">
        <f>IF(($H71      =0),0,((($J71      -$H71      )/$H71      )*100))</f>
        <v>79.08398190782772</v>
      </c>
      <c r="S71" s="62">
        <f>IF(($I71      =0),0,((($K71      -$I71      )/$I71      )*100))</f>
        <v>0</v>
      </c>
      <c r="T71" s="61">
        <f>IF($E71   =0,0,($P71   /$E71   )*100)</f>
        <v>51.697589106444653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154389000</v>
      </c>
      <c r="C72" s="104">
        <f>SUM(C9:C15,C18:C23,C26:C29,C32,C35:C39,C42:C52,C55:C58,C61:C65,C69)</f>
        <v>0</v>
      </c>
      <c r="D72" s="104"/>
      <c r="E72" s="104">
        <f>$B72      +$C72      +$D72</f>
        <v>154389000</v>
      </c>
      <c r="F72" s="105">
        <f t="shared" ref="F72:O72" si="46">SUM(F9:F15,F18:F23,F26:F29,F32,F35:F39,F42:F52,F55:F58,F61:F65,F69)</f>
        <v>154389000</v>
      </c>
      <c r="G72" s="106">
        <f t="shared" si="46"/>
        <v>48465000</v>
      </c>
      <c r="H72" s="105">
        <f t="shared" si="46"/>
        <v>26420000</v>
      </c>
      <c r="I72" s="106">
        <f t="shared" si="46"/>
        <v>0</v>
      </c>
      <c r="J72" s="105">
        <f t="shared" si="46"/>
        <v>45434000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71854000</v>
      </c>
      <c r="Q72" s="106">
        <f>$I72      +$K72      +$M72      +$O72</f>
        <v>0</v>
      </c>
      <c r="R72" s="61">
        <f>IF(($H72      =0),0,((($J72      -$H72      )/$H72      )*100))</f>
        <v>71.968205904617705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52.685451999149457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Q4X5syb//BFBLGOHk/ztX8WxkHzggNGurw0IiR0LroUVElbMGssA5+NmQ650SnK9gBfXqb38o71JhcPHqoJ2Q==" saltValue="z5T68NeG2RB0IZUePIXv+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80000</v>
      </c>
      <c r="I10" s="94">
        <v>120000</v>
      </c>
      <c r="J10" s="93">
        <v>315000</v>
      </c>
      <c r="K10" s="94">
        <v>274999</v>
      </c>
      <c r="L10" s="93"/>
      <c r="M10" s="94"/>
      <c r="N10" s="93"/>
      <c r="O10" s="94"/>
      <c r="P10" s="93">
        <f t="shared" ref="P10:P16" si="1">$H10      +$J10      +$L10      +$N10</f>
        <v>395000</v>
      </c>
      <c r="Q10" s="94">
        <f t="shared" ref="Q10:Q16" si="2">$I10      +$K10      +$M10      +$O10</f>
        <v>394999</v>
      </c>
      <c r="R10" s="48">
        <f t="shared" ref="R10:R16" si="3">IF(($H10      =0),0,((($J10      -$H10      )/$H10      )*100))</f>
        <v>293.75</v>
      </c>
      <c r="S10" s="49">
        <f t="shared" ref="S10:S16" si="4">IF(($I10      =0),0,((($K10      -$I10      )/$I10      )*100))</f>
        <v>129.16583333333332</v>
      </c>
      <c r="T10" s="48">
        <f t="shared" ref="T10:T15" si="5">IF(($E10      =0),0,(($P10      /$E10      )*100))</f>
        <v>13.166666666666666</v>
      </c>
      <c r="U10" s="50">
        <f t="shared" ref="U10:U15" si="6">IF(($E10      =0),0,(($Q10      /$E10      )*100))</f>
        <v>13.166633333333333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80000</v>
      </c>
      <c r="I16" s="97">
        <f t="shared" si="7"/>
        <v>120000</v>
      </c>
      <c r="J16" s="96">
        <f t="shared" si="7"/>
        <v>315000</v>
      </c>
      <c r="K16" s="97">
        <f t="shared" si="7"/>
        <v>274999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395000</v>
      </c>
      <c r="Q16" s="97">
        <f t="shared" si="2"/>
        <v>394999</v>
      </c>
      <c r="R16" s="52">
        <f t="shared" si="3"/>
        <v>293.75</v>
      </c>
      <c r="S16" s="53">
        <f t="shared" si="4"/>
        <v>129.16583333333332</v>
      </c>
      <c r="T16" s="52">
        <f>IF((SUM($E9:$E13)+$E15)=0,0,(P16/(SUM($E9:$E13)+$E15)*100))</f>
        <v>13.166666666666666</v>
      </c>
      <c r="U16" s="54">
        <f>IF((SUM($E9:$E13)+$E15)=0,0,(Q16/(SUM($E9:$E13)+$E15)*100))</f>
        <v>13.166633333333333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1285000</v>
      </c>
      <c r="H32" s="93">
        <v>761000</v>
      </c>
      <c r="I32" s="94">
        <v>761043</v>
      </c>
      <c r="J32" s="93">
        <v>719000</v>
      </c>
      <c r="K32" s="94">
        <v>735808</v>
      </c>
      <c r="L32" s="93"/>
      <c r="M32" s="94"/>
      <c r="N32" s="93"/>
      <c r="O32" s="94"/>
      <c r="P32" s="93">
        <f>$H32      +$J32      +$L32      +$N32</f>
        <v>1480000</v>
      </c>
      <c r="Q32" s="94">
        <f>$I32      +$K32      +$M32      +$O32</f>
        <v>1496851</v>
      </c>
      <c r="R32" s="48">
        <f>IF(($H32      =0),0,((($J32      -$H32      )/$H32      )*100))</f>
        <v>-5.5190538764783179</v>
      </c>
      <c r="S32" s="49">
        <f>IF(($I32      =0),0,((($K32      -$I32      )/$I32      )*100))</f>
        <v>-3.3158441770044531</v>
      </c>
      <c r="T32" s="48">
        <f>IF(($E32      =0),0,(($P32      /$E32      )*100))</f>
        <v>80.610021786492368</v>
      </c>
      <c r="U32" s="50">
        <f>IF(($E32      =0),0,(($Q32      /$E32      )*100))</f>
        <v>81.527832244008707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1285000</v>
      </c>
      <c r="H33" s="96">
        <f t="shared" si="17"/>
        <v>761000</v>
      </c>
      <c r="I33" s="97">
        <f t="shared" si="17"/>
        <v>761043</v>
      </c>
      <c r="J33" s="96">
        <f t="shared" si="17"/>
        <v>719000</v>
      </c>
      <c r="K33" s="97">
        <f t="shared" si="17"/>
        <v>735808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1480000</v>
      </c>
      <c r="Q33" s="97">
        <f>$I33      +$K33      +$M33      +$O33</f>
        <v>1496851</v>
      </c>
      <c r="R33" s="52">
        <f>IF(($H33      =0),0,((($J33      -$H33      )/$H33      )*100))</f>
        <v>-5.5190538764783179</v>
      </c>
      <c r="S33" s="53">
        <f>IF(($I33      =0),0,((($K33      -$I33      )/$I33      )*100))</f>
        <v>-3.3158441770044531</v>
      </c>
      <c r="T33" s="52">
        <f>IF($E33   =0,0,($P33   /$E33   )*100)</f>
        <v>80.610021786492368</v>
      </c>
      <c r="U33" s="54">
        <f>IF($E33   =0,0,($Q33   /$E33   )*100)</f>
        <v>81.527832244008707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1117000</v>
      </c>
      <c r="C36" s="92">
        <v>0</v>
      </c>
      <c r="D36" s="92"/>
      <c r="E36" s="92">
        <f t="shared" si="18"/>
        <v>1117000</v>
      </c>
      <c r="F36" s="93">
        <v>1117000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1117000</v>
      </c>
      <c r="C40" s="95">
        <f>SUM(C35:C39)</f>
        <v>0</v>
      </c>
      <c r="D40" s="95"/>
      <c r="E40" s="95">
        <f t="shared" si="18"/>
        <v>1117000</v>
      </c>
      <c r="F40" s="96">
        <f t="shared" ref="F40:O40" si="25">SUM(F35:F39)</f>
        <v>1117000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15000000</v>
      </c>
      <c r="H51" s="93">
        <v>2020000</v>
      </c>
      <c r="I51" s="94">
        <v>2019745</v>
      </c>
      <c r="J51" s="93">
        <v>7861000</v>
      </c>
      <c r="K51" s="94">
        <v>7213009</v>
      </c>
      <c r="L51" s="93"/>
      <c r="M51" s="94"/>
      <c r="N51" s="93"/>
      <c r="O51" s="94"/>
      <c r="P51" s="93">
        <f t="shared" si="27"/>
        <v>9881000</v>
      </c>
      <c r="Q51" s="94">
        <f t="shared" si="28"/>
        <v>9232754</v>
      </c>
      <c r="R51" s="48">
        <f t="shared" si="29"/>
        <v>289.15841584158414</v>
      </c>
      <c r="S51" s="49">
        <f t="shared" si="30"/>
        <v>257.12473604341142</v>
      </c>
      <c r="T51" s="48">
        <f t="shared" si="31"/>
        <v>39.524000000000001</v>
      </c>
      <c r="U51" s="50">
        <f t="shared" si="32"/>
        <v>36.931016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15000000</v>
      </c>
      <c r="H53" s="96">
        <f t="shared" si="33"/>
        <v>2020000</v>
      </c>
      <c r="I53" s="97">
        <f t="shared" si="33"/>
        <v>2019745</v>
      </c>
      <c r="J53" s="96">
        <f t="shared" si="33"/>
        <v>7861000</v>
      </c>
      <c r="K53" s="97">
        <f t="shared" si="33"/>
        <v>7213009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9881000</v>
      </c>
      <c r="Q53" s="97">
        <f t="shared" si="28"/>
        <v>9232754</v>
      </c>
      <c r="R53" s="52">
        <f t="shared" si="29"/>
        <v>289.15841584158414</v>
      </c>
      <c r="S53" s="53">
        <f t="shared" si="30"/>
        <v>257.12473604341142</v>
      </c>
      <c r="T53" s="52">
        <f>IF((+$E43+$E45+$E47+$E48+$E51) =0,0,(P53   /(+$E43+$E45+$E47+$E48+$E51) )*100)</f>
        <v>39.524000000000001</v>
      </c>
      <c r="U53" s="54">
        <f>IF((+$E43+$E45+$E47+$E48+$E51) =0,0,(Q53   /(+$E43+$E45+$E47+$E48+$E51) )*100)</f>
        <v>36.931016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30953000</v>
      </c>
      <c r="C67" s="104">
        <f>SUM(C9:C15,C18:C23,C26:C29,C32,C35:C39,C42:C52,C55:C58,C61:C65)</f>
        <v>0</v>
      </c>
      <c r="D67" s="104"/>
      <c r="E67" s="104">
        <f t="shared" si="35"/>
        <v>30953000</v>
      </c>
      <c r="F67" s="105">
        <f t="shared" ref="F67:O67" si="43">SUM(F9:F15,F18:F23,F26:F29,F32,F35:F39,F42:F52,F55:F58,F61:F65)</f>
        <v>30953000</v>
      </c>
      <c r="G67" s="106">
        <f t="shared" si="43"/>
        <v>19285000</v>
      </c>
      <c r="H67" s="105">
        <f t="shared" si="43"/>
        <v>2861000</v>
      </c>
      <c r="I67" s="106">
        <f t="shared" si="43"/>
        <v>2900788</v>
      </c>
      <c r="J67" s="105">
        <f t="shared" si="43"/>
        <v>8895000</v>
      </c>
      <c r="K67" s="106">
        <f t="shared" si="43"/>
        <v>8223816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11756000</v>
      </c>
      <c r="Q67" s="106">
        <f t="shared" si="37"/>
        <v>11124604</v>
      </c>
      <c r="R67" s="61">
        <f t="shared" si="38"/>
        <v>210.90527787486891</v>
      </c>
      <c r="S67" s="62">
        <f t="shared" si="39"/>
        <v>183.50282750756003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39.402064619922243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37.285842606247485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49982000</v>
      </c>
      <c r="C69" s="92">
        <v>0</v>
      </c>
      <c r="D69" s="92"/>
      <c r="E69" s="92">
        <f>$B69      +$C69      +$D69</f>
        <v>49982000</v>
      </c>
      <c r="F69" s="93">
        <v>49982000</v>
      </c>
      <c r="G69" s="94">
        <v>27204000</v>
      </c>
      <c r="H69" s="93">
        <v>11962000</v>
      </c>
      <c r="I69" s="94">
        <v>12351386</v>
      </c>
      <c r="J69" s="93">
        <v>17894000</v>
      </c>
      <c r="K69" s="94">
        <v>19775611</v>
      </c>
      <c r="L69" s="93"/>
      <c r="M69" s="94"/>
      <c r="N69" s="93"/>
      <c r="O69" s="94"/>
      <c r="P69" s="93">
        <f>$H69      +$J69      +$L69      +$N69</f>
        <v>29856000</v>
      </c>
      <c r="Q69" s="94">
        <f>$I69      +$K69      +$M69      +$O69</f>
        <v>32126997</v>
      </c>
      <c r="R69" s="48">
        <f>IF(($H69      =0),0,((($J69      -$H69      )/$H69      )*100))</f>
        <v>49.590369503427524</v>
      </c>
      <c r="S69" s="49">
        <f>IF(($I69      =0),0,((($K69      -$I69      )/$I69      )*100))</f>
        <v>60.108436413532864</v>
      </c>
      <c r="T69" s="48">
        <f>IF(($E69      =0),0,(($P69      /$E69      )*100))</f>
        <v>59.733504061462128</v>
      </c>
      <c r="U69" s="50">
        <f>IF(($E69      =0),0,(($Q69      /$E69      )*100))</f>
        <v>64.277133768156531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49982000</v>
      </c>
      <c r="C70" s="101">
        <f>C69</f>
        <v>0</v>
      </c>
      <c r="D70" s="101"/>
      <c r="E70" s="101">
        <f>$B70      +$C70      +$D70</f>
        <v>49982000</v>
      </c>
      <c r="F70" s="102">
        <f t="shared" ref="F70:O70" si="44">F69</f>
        <v>49982000</v>
      </c>
      <c r="G70" s="103">
        <f t="shared" si="44"/>
        <v>27204000</v>
      </c>
      <c r="H70" s="102">
        <f t="shared" si="44"/>
        <v>11962000</v>
      </c>
      <c r="I70" s="103">
        <f t="shared" si="44"/>
        <v>12351386</v>
      </c>
      <c r="J70" s="102">
        <f t="shared" si="44"/>
        <v>17894000</v>
      </c>
      <c r="K70" s="103">
        <f t="shared" si="44"/>
        <v>19775611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29856000</v>
      </c>
      <c r="Q70" s="103">
        <f>$I70      +$K70      +$M70      +$O70</f>
        <v>32126997</v>
      </c>
      <c r="R70" s="57">
        <f>IF(($H70      =0),0,((($J70      -$H70      )/$H70      )*100))</f>
        <v>49.590369503427524</v>
      </c>
      <c r="S70" s="58">
        <f>IF(($I70      =0),0,((($K70      -$I70      )/$I70      )*100))</f>
        <v>60.108436413532864</v>
      </c>
      <c r="T70" s="57">
        <f>IF($E70   =0,0,($P70   /$E70   )*100)</f>
        <v>59.733504061462128</v>
      </c>
      <c r="U70" s="59">
        <f>IF($E70   =0,0,($Q70   /$E70 )*100)</f>
        <v>64.277133768156531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49982000</v>
      </c>
      <c r="C71" s="104">
        <f>C69</f>
        <v>0</v>
      </c>
      <c r="D71" s="104"/>
      <c r="E71" s="104">
        <f>$B71      +$C71      +$D71</f>
        <v>49982000</v>
      </c>
      <c r="F71" s="105">
        <f t="shared" ref="F71:O71" si="45">F69</f>
        <v>49982000</v>
      </c>
      <c r="G71" s="106">
        <f t="shared" si="45"/>
        <v>27204000</v>
      </c>
      <c r="H71" s="105">
        <f t="shared" si="45"/>
        <v>11962000</v>
      </c>
      <c r="I71" s="106">
        <f t="shared" si="45"/>
        <v>12351386</v>
      </c>
      <c r="J71" s="105">
        <f t="shared" si="45"/>
        <v>17894000</v>
      </c>
      <c r="K71" s="106">
        <f t="shared" si="45"/>
        <v>19775611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29856000</v>
      </c>
      <c r="Q71" s="106">
        <f>$I71      +$K71      +$M71      +$O71</f>
        <v>32126997</v>
      </c>
      <c r="R71" s="61">
        <f>IF(($H71      =0),0,((($J71      -$H71      )/$H71      )*100))</f>
        <v>49.590369503427524</v>
      </c>
      <c r="S71" s="62">
        <f>IF(($I71      =0),0,((($K71      -$I71      )/$I71      )*100))</f>
        <v>60.108436413532864</v>
      </c>
      <c r="T71" s="61">
        <f>IF($E71   =0,0,($P71   /$E71   )*100)</f>
        <v>59.733504061462128</v>
      </c>
      <c r="U71" s="65">
        <f>IF($E71   =0,0,($Q71   /$E71   )*100)</f>
        <v>64.277133768156531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80935000</v>
      </c>
      <c r="C72" s="104">
        <f>SUM(C9:C15,C18:C23,C26:C29,C32,C35:C39,C42:C52,C55:C58,C61:C65,C69)</f>
        <v>0</v>
      </c>
      <c r="D72" s="104"/>
      <c r="E72" s="104">
        <f>$B72      +$C72      +$D72</f>
        <v>80935000</v>
      </c>
      <c r="F72" s="105">
        <f t="shared" ref="F72:O72" si="46">SUM(F9:F15,F18:F23,F26:F29,F32,F35:F39,F42:F52,F55:F58,F61:F65,F69)</f>
        <v>80935000</v>
      </c>
      <c r="G72" s="106">
        <f t="shared" si="46"/>
        <v>46489000</v>
      </c>
      <c r="H72" s="105">
        <f t="shared" si="46"/>
        <v>14823000</v>
      </c>
      <c r="I72" s="106">
        <f t="shared" si="46"/>
        <v>15252174</v>
      </c>
      <c r="J72" s="105">
        <f t="shared" si="46"/>
        <v>26789000</v>
      </c>
      <c r="K72" s="106">
        <f t="shared" si="46"/>
        <v>27999427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41612000</v>
      </c>
      <c r="Q72" s="106">
        <f>$I72      +$K72      +$M72      +$O72</f>
        <v>43251601</v>
      </c>
      <c r="R72" s="61">
        <f>IF(($H72      =0),0,((($J72      -$H72      )/$H72      )*100))</f>
        <v>80.725898940835179</v>
      </c>
      <c r="S72" s="62">
        <f>IF(($I72      =0),0,((($K72      -$I72      )/$I72      )*100))</f>
        <v>83.576629797168593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52.133603948983939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54.187778445964575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1dC5U9MeIzhu5c/FHV1PYxtXM5X3+TOlg6nIfQJHJEziumKPWmtk+0Ywe+sURJBhksmh11Xyu7pBXIh/m7aeg==" saltValue="kzMKL4mhnq3wc90xN33p3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1770000</v>
      </c>
      <c r="C10" s="92">
        <v>0</v>
      </c>
      <c r="D10" s="92"/>
      <c r="E10" s="92">
        <f t="shared" ref="E10:E16" si="0">$B10      +$C10      +$D10</f>
        <v>1770000</v>
      </c>
      <c r="F10" s="93">
        <v>1770000</v>
      </c>
      <c r="G10" s="94">
        <v>1770000</v>
      </c>
      <c r="H10" s="93"/>
      <c r="I10" s="94"/>
      <c r="J10" s="93">
        <v>145000</v>
      </c>
      <c r="K10" s="94">
        <v>148416</v>
      </c>
      <c r="L10" s="93"/>
      <c r="M10" s="94"/>
      <c r="N10" s="93"/>
      <c r="O10" s="94"/>
      <c r="P10" s="93">
        <f t="shared" ref="P10:P16" si="1">$H10      +$J10      +$L10      +$N10</f>
        <v>145000</v>
      </c>
      <c r="Q10" s="94">
        <f t="shared" ref="Q10:Q16" si="2">$I10      +$K10      +$M10      +$O10</f>
        <v>148416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8.1920903954802249</v>
      </c>
      <c r="U10" s="50">
        <f t="shared" ref="U10:U15" si="6">IF(($E10      =0),0,(($Q10      /$E10      )*100))</f>
        <v>8.3850847457627129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1770000</v>
      </c>
      <c r="C16" s="95">
        <f>SUM(C9:C15)</f>
        <v>0</v>
      </c>
      <c r="D16" s="95"/>
      <c r="E16" s="95">
        <f t="shared" si="0"/>
        <v>1770000</v>
      </c>
      <c r="F16" s="96">
        <f t="shared" ref="F16:O16" si="7">SUM(F9:F15)</f>
        <v>1770000</v>
      </c>
      <c r="G16" s="97">
        <f t="shared" si="7"/>
        <v>1770000</v>
      </c>
      <c r="H16" s="96">
        <f t="shared" si="7"/>
        <v>0</v>
      </c>
      <c r="I16" s="97">
        <f t="shared" si="7"/>
        <v>0</v>
      </c>
      <c r="J16" s="96">
        <f t="shared" si="7"/>
        <v>145000</v>
      </c>
      <c r="K16" s="97">
        <f t="shared" si="7"/>
        <v>148416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145000</v>
      </c>
      <c r="Q16" s="97">
        <f t="shared" si="2"/>
        <v>148416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8.1920903954802249</v>
      </c>
      <c r="U16" s="54">
        <f>IF((SUM($E9:$E13)+$E15)=0,0,(Q16/(SUM($E9:$E13)+$E15)*100))</f>
        <v>8.3850847457627129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6125000</v>
      </c>
      <c r="C32" s="92">
        <v>0</v>
      </c>
      <c r="D32" s="92"/>
      <c r="E32" s="92">
        <f>$B32      +$C32      +$D32</f>
        <v>6125000</v>
      </c>
      <c r="F32" s="93">
        <v>6125000</v>
      </c>
      <c r="G32" s="94">
        <v>1532000</v>
      </c>
      <c r="H32" s="93"/>
      <c r="I32" s="94">
        <v>2996702</v>
      </c>
      <c r="J32" s="93">
        <v>5929000</v>
      </c>
      <c r="K32" s="94">
        <v>2932947</v>
      </c>
      <c r="L32" s="93"/>
      <c r="M32" s="94"/>
      <c r="N32" s="93"/>
      <c r="O32" s="94"/>
      <c r="P32" s="93">
        <f>$H32      +$J32      +$L32      +$N32</f>
        <v>5929000</v>
      </c>
      <c r="Q32" s="94">
        <f>$I32      +$K32      +$M32      +$O32</f>
        <v>5929649</v>
      </c>
      <c r="R32" s="48">
        <f>IF(($H32      =0),0,((($J32      -$H32      )/$H32      )*100))</f>
        <v>0</v>
      </c>
      <c r="S32" s="49">
        <f>IF(($I32      =0),0,((($K32      -$I32      )/$I32      )*100))</f>
        <v>-2.1275055043844868</v>
      </c>
      <c r="T32" s="48">
        <f>IF(($E32      =0),0,(($P32      /$E32      )*100))</f>
        <v>96.8</v>
      </c>
      <c r="U32" s="50">
        <f>IF(($E32      =0),0,(($Q32      /$E32      )*100))</f>
        <v>96.810595918367355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6125000</v>
      </c>
      <c r="C33" s="95">
        <f>C32</f>
        <v>0</v>
      </c>
      <c r="D33" s="95"/>
      <c r="E33" s="95">
        <f>$B33      +$C33      +$D33</f>
        <v>6125000</v>
      </c>
      <c r="F33" s="96">
        <f t="shared" ref="F33:O33" si="17">F32</f>
        <v>6125000</v>
      </c>
      <c r="G33" s="97">
        <f t="shared" si="17"/>
        <v>1532000</v>
      </c>
      <c r="H33" s="96">
        <f t="shared" si="17"/>
        <v>0</v>
      </c>
      <c r="I33" s="97">
        <f t="shared" si="17"/>
        <v>2996702</v>
      </c>
      <c r="J33" s="96">
        <f t="shared" si="17"/>
        <v>5929000</v>
      </c>
      <c r="K33" s="97">
        <f t="shared" si="17"/>
        <v>2932947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5929000</v>
      </c>
      <c r="Q33" s="97">
        <f>$I33      +$K33      +$M33      +$O33</f>
        <v>5929649</v>
      </c>
      <c r="R33" s="52">
        <f>IF(($H33      =0),0,((($J33      -$H33      )/$H33      )*100))</f>
        <v>0</v>
      </c>
      <c r="S33" s="53">
        <f>IF(($I33      =0),0,((($K33      -$I33      )/$I33      )*100))</f>
        <v>-2.1275055043844868</v>
      </c>
      <c r="T33" s="52">
        <f>IF($E33   =0,0,($P33   /$E33   )*100)</f>
        <v>96.8</v>
      </c>
      <c r="U33" s="54">
        <f>IF($E33   =0,0,($Q33   /$E33   )*100)</f>
        <v>96.810595918367355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5400000</v>
      </c>
      <c r="C35" s="92">
        <v>0</v>
      </c>
      <c r="D35" s="92"/>
      <c r="E35" s="92">
        <f t="shared" ref="E35:E40" si="18">$B35      +$C35      +$D35</f>
        <v>5400000</v>
      </c>
      <c r="F35" s="93">
        <v>5400000</v>
      </c>
      <c r="G35" s="94">
        <v>4000000</v>
      </c>
      <c r="H35" s="93"/>
      <c r="I35" s="94"/>
      <c r="J35" s="93">
        <v>210000</v>
      </c>
      <c r="K35" s="94"/>
      <c r="L35" s="93"/>
      <c r="M35" s="94"/>
      <c r="N35" s="93"/>
      <c r="O35" s="94"/>
      <c r="P35" s="93">
        <f t="shared" ref="P35:P40" si="19">$H35      +$J35      +$L35      +$N35</f>
        <v>210000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3.8888888888888888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9720000</v>
      </c>
      <c r="C36" s="92">
        <v>0</v>
      </c>
      <c r="D36" s="92"/>
      <c r="E36" s="92">
        <f t="shared" si="18"/>
        <v>9720000</v>
      </c>
      <c r="F36" s="93">
        <v>9720000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15120000</v>
      </c>
      <c r="C40" s="95">
        <f>SUM(C35:C39)</f>
        <v>0</v>
      </c>
      <c r="D40" s="95"/>
      <c r="E40" s="95">
        <f t="shared" si="18"/>
        <v>15120000</v>
      </c>
      <c r="F40" s="96">
        <f t="shared" ref="F40:O40" si="25">SUM(F35:F39)</f>
        <v>15120000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210000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3.8888888888888888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85000000</v>
      </c>
      <c r="C43" s="92">
        <v>0</v>
      </c>
      <c r="D43" s="92"/>
      <c r="E43" s="92">
        <f t="shared" si="26"/>
        <v>85000000</v>
      </c>
      <c r="F43" s="93">
        <v>85000000</v>
      </c>
      <c r="G43" s="94">
        <v>50000000</v>
      </c>
      <c r="H43" s="93">
        <v>6858000</v>
      </c>
      <c r="I43" s="94">
        <v>6857865</v>
      </c>
      <c r="J43" s="93">
        <v>7858000</v>
      </c>
      <c r="K43" s="94">
        <v>7858545</v>
      </c>
      <c r="L43" s="93"/>
      <c r="M43" s="94"/>
      <c r="N43" s="93"/>
      <c r="O43" s="94"/>
      <c r="P43" s="93">
        <f t="shared" si="27"/>
        <v>14716000</v>
      </c>
      <c r="Q43" s="94">
        <f t="shared" si="28"/>
        <v>14716410</v>
      </c>
      <c r="R43" s="48">
        <f t="shared" si="29"/>
        <v>14.581510644502771</v>
      </c>
      <c r="S43" s="49">
        <f t="shared" si="30"/>
        <v>14.59171331019202</v>
      </c>
      <c r="T43" s="48">
        <f t="shared" si="31"/>
        <v>17.312941176470588</v>
      </c>
      <c r="U43" s="50">
        <f t="shared" si="32"/>
        <v>17.313423529411764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110057000</v>
      </c>
      <c r="C44" s="92">
        <v>0</v>
      </c>
      <c r="D44" s="92"/>
      <c r="E44" s="92">
        <f t="shared" si="26"/>
        <v>110057000</v>
      </c>
      <c r="F44" s="93">
        <v>110057000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55000000</v>
      </c>
      <c r="C51" s="92">
        <v>0</v>
      </c>
      <c r="D51" s="92"/>
      <c r="E51" s="92">
        <f t="shared" si="26"/>
        <v>55000000</v>
      </c>
      <c r="F51" s="93">
        <v>55000000</v>
      </c>
      <c r="G51" s="94">
        <v>35000000</v>
      </c>
      <c r="H51" s="93">
        <v>4490000</v>
      </c>
      <c r="I51" s="94">
        <v>4489528</v>
      </c>
      <c r="J51" s="93">
        <v>19016000</v>
      </c>
      <c r="K51" s="94">
        <v>19016476</v>
      </c>
      <c r="L51" s="93"/>
      <c r="M51" s="94"/>
      <c r="N51" s="93"/>
      <c r="O51" s="94"/>
      <c r="P51" s="93">
        <f t="shared" si="27"/>
        <v>23506000</v>
      </c>
      <c r="Q51" s="94">
        <f t="shared" si="28"/>
        <v>23506004</v>
      </c>
      <c r="R51" s="48">
        <f t="shared" si="29"/>
        <v>323.51893095768378</v>
      </c>
      <c r="S51" s="49">
        <f t="shared" si="30"/>
        <v>323.57405945569332</v>
      </c>
      <c r="T51" s="48">
        <f t="shared" si="31"/>
        <v>42.738181818181822</v>
      </c>
      <c r="U51" s="50">
        <f t="shared" si="32"/>
        <v>42.738189090909088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250057000</v>
      </c>
      <c r="C53" s="95">
        <f>SUM(C42:C52)</f>
        <v>0</v>
      </c>
      <c r="D53" s="95"/>
      <c r="E53" s="95">
        <f t="shared" si="26"/>
        <v>250057000</v>
      </c>
      <c r="F53" s="96">
        <f t="shared" ref="F53:O53" si="33">SUM(F42:F52)</f>
        <v>250057000</v>
      </c>
      <c r="G53" s="97">
        <f t="shared" si="33"/>
        <v>85000000</v>
      </c>
      <c r="H53" s="96">
        <f t="shared" si="33"/>
        <v>11348000</v>
      </c>
      <c r="I53" s="97">
        <f t="shared" si="33"/>
        <v>11347393</v>
      </c>
      <c r="J53" s="96">
        <f t="shared" si="33"/>
        <v>26874000</v>
      </c>
      <c r="K53" s="97">
        <f t="shared" si="33"/>
        <v>26875021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38222000</v>
      </c>
      <c r="Q53" s="97">
        <f t="shared" si="28"/>
        <v>38222414</v>
      </c>
      <c r="R53" s="52">
        <f t="shared" si="29"/>
        <v>136.81706027493831</v>
      </c>
      <c r="S53" s="53">
        <f t="shared" si="30"/>
        <v>136.83872586416985</v>
      </c>
      <c r="T53" s="52">
        <f>IF((+$E43+$E45+$E47+$E48+$E51) =0,0,(P53   /(+$E43+$E45+$E47+$E48+$E51) )*100)</f>
        <v>27.30142857142857</v>
      </c>
      <c r="U53" s="54">
        <f>IF((+$E43+$E45+$E47+$E48+$E51) =0,0,(Q53   /(+$E43+$E45+$E47+$E48+$E51) )*100)</f>
        <v>27.301724285714286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273072000</v>
      </c>
      <c r="C67" s="104">
        <f>SUM(C9:C15,C18:C23,C26:C29,C32,C35:C39,C42:C52,C55:C58,C61:C65)</f>
        <v>0</v>
      </c>
      <c r="D67" s="104"/>
      <c r="E67" s="104">
        <f t="shared" si="35"/>
        <v>273072000</v>
      </c>
      <c r="F67" s="105">
        <f t="shared" ref="F67:O67" si="43">SUM(F9:F15,F18:F23,F26:F29,F32,F35:F39,F42:F52,F55:F58,F61:F65)</f>
        <v>273072000</v>
      </c>
      <c r="G67" s="106">
        <f t="shared" si="43"/>
        <v>92302000</v>
      </c>
      <c r="H67" s="105">
        <f t="shared" si="43"/>
        <v>11348000</v>
      </c>
      <c r="I67" s="106">
        <f t="shared" si="43"/>
        <v>14344095</v>
      </c>
      <c r="J67" s="105">
        <f t="shared" si="43"/>
        <v>33158000</v>
      </c>
      <c r="K67" s="106">
        <f t="shared" si="43"/>
        <v>29956384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44506000</v>
      </c>
      <c r="Q67" s="106">
        <f t="shared" si="37"/>
        <v>44300479</v>
      </c>
      <c r="R67" s="61">
        <f t="shared" si="38"/>
        <v>192.19245682058514</v>
      </c>
      <c r="S67" s="62">
        <f t="shared" si="39"/>
        <v>108.84122699968175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29.032910401513423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28.898841449492807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238568000</v>
      </c>
      <c r="C69" s="92">
        <v>0</v>
      </c>
      <c r="D69" s="92"/>
      <c r="E69" s="92">
        <f>$B69      +$C69      +$D69</f>
        <v>238568000</v>
      </c>
      <c r="F69" s="93">
        <v>238568000</v>
      </c>
      <c r="G69" s="94">
        <v>154481000</v>
      </c>
      <c r="H69" s="93">
        <v>128315000</v>
      </c>
      <c r="I69" s="94">
        <v>143666998</v>
      </c>
      <c r="J69" s="93">
        <v>63310000</v>
      </c>
      <c r="K69" s="94">
        <v>94667993</v>
      </c>
      <c r="L69" s="93"/>
      <c r="M69" s="94"/>
      <c r="N69" s="93"/>
      <c r="O69" s="94"/>
      <c r="P69" s="93">
        <f>$H69      +$J69      +$L69      +$N69</f>
        <v>191625000</v>
      </c>
      <c r="Q69" s="94">
        <f>$I69      +$K69      +$M69      +$O69</f>
        <v>238334991</v>
      </c>
      <c r="R69" s="48">
        <f>IF(($H69      =0),0,((($J69      -$H69      )/$H69      )*100))</f>
        <v>-50.660483965241788</v>
      </c>
      <c r="S69" s="49">
        <f>IF(($I69      =0),0,((($K69      -$I69      )/$I69      )*100))</f>
        <v>-34.105957305518416</v>
      </c>
      <c r="T69" s="48">
        <f>IF(($E69      =0),0,(($P69      /$E69      )*100))</f>
        <v>80.323010630092881</v>
      </c>
      <c r="U69" s="50">
        <f>IF(($E69      =0),0,(($Q69      /$E69      )*100))</f>
        <v>99.902330153247703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238568000</v>
      </c>
      <c r="C70" s="101">
        <f>C69</f>
        <v>0</v>
      </c>
      <c r="D70" s="101"/>
      <c r="E70" s="101">
        <f>$B70      +$C70      +$D70</f>
        <v>238568000</v>
      </c>
      <c r="F70" s="102">
        <f t="shared" ref="F70:O70" si="44">F69</f>
        <v>238568000</v>
      </c>
      <c r="G70" s="103">
        <f t="shared" si="44"/>
        <v>154481000</v>
      </c>
      <c r="H70" s="102">
        <f t="shared" si="44"/>
        <v>128315000</v>
      </c>
      <c r="I70" s="103">
        <f t="shared" si="44"/>
        <v>143666998</v>
      </c>
      <c r="J70" s="102">
        <f t="shared" si="44"/>
        <v>63310000</v>
      </c>
      <c r="K70" s="103">
        <f t="shared" si="44"/>
        <v>94667993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191625000</v>
      </c>
      <c r="Q70" s="103">
        <f>$I70      +$K70      +$M70      +$O70</f>
        <v>238334991</v>
      </c>
      <c r="R70" s="57">
        <f>IF(($H70      =0),0,((($J70      -$H70      )/$H70      )*100))</f>
        <v>-50.660483965241788</v>
      </c>
      <c r="S70" s="58">
        <f>IF(($I70      =0),0,((($K70      -$I70      )/$I70      )*100))</f>
        <v>-34.105957305518416</v>
      </c>
      <c r="T70" s="57">
        <f>IF($E70   =0,0,($P70   /$E70   )*100)</f>
        <v>80.323010630092881</v>
      </c>
      <c r="U70" s="59">
        <f>IF($E70   =0,0,($Q70   /$E70 )*100)</f>
        <v>99.902330153247703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238568000</v>
      </c>
      <c r="C71" s="104">
        <f>C69</f>
        <v>0</v>
      </c>
      <c r="D71" s="104"/>
      <c r="E71" s="104">
        <f>$B71      +$C71      +$D71</f>
        <v>238568000</v>
      </c>
      <c r="F71" s="105">
        <f t="shared" ref="F71:O71" si="45">F69</f>
        <v>238568000</v>
      </c>
      <c r="G71" s="106">
        <f t="shared" si="45"/>
        <v>154481000</v>
      </c>
      <c r="H71" s="105">
        <f t="shared" si="45"/>
        <v>128315000</v>
      </c>
      <c r="I71" s="106">
        <f t="shared" si="45"/>
        <v>143666998</v>
      </c>
      <c r="J71" s="105">
        <f t="shared" si="45"/>
        <v>63310000</v>
      </c>
      <c r="K71" s="106">
        <f t="shared" si="45"/>
        <v>94667993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191625000</v>
      </c>
      <c r="Q71" s="106">
        <f>$I71      +$K71      +$M71      +$O71</f>
        <v>238334991</v>
      </c>
      <c r="R71" s="61">
        <f>IF(($H71      =0),0,((($J71      -$H71      )/$H71      )*100))</f>
        <v>-50.660483965241788</v>
      </c>
      <c r="S71" s="62">
        <f>IF(($I71      =0),0,((($K71      -$I71      )/$I71      )*100))</f>
        <v>-34.105957305518416</v>
      </c>
      <c r="T71" s="61">
        <f>IF($E71   =0,0,($P71   /$E71   )*100)</f>
        <v>80.323010630092881</v>
      </c>
      <c r="U71" s="65">
        <f>IF($E71   =0,0,($Q71   /$E71   )*100)</f>
        <v>99.902330153247703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511640000</v>
      </c>
      <c r="C72" s="104">
        <f>SUM(C9:C15,C18:C23,C26:C29,C32,C35:C39,C42:C52,C55:C58,C61:C65,C69)</f>
        <v>0</v>
      </c>
      <c r="D72" s="104"/>
      <c r="E72" s="104">
        <f>$B72      +$C72      +$D72</f>
        <v>511640000</v>
      </c>
      <c r="F72" s="105">
        <f t="shared" ref="F72:O72" si="46">SUM(F9:F15,F18:F23,F26:F29,F32,F35:F39,F42:F52,F55:F58,F61:F65,F69)</f>
        <v>511640000</v>
      </c>
      <c r="G72" s="106">
        <f t="shared" si="46"/>
        <v>246783000</v>
      </c>
      <c r="H72" s="105">
        <f t="shared" si="46"/>
        <v>139663000</v>
      </c>
      <c r="I72" s="106">
        <f t="shared" si="46"/>
        <v>158011093</v>
      </c>
      <c r="J72" s="105">
        <f t="shared" si="46"/>
        <v>96468000</v>
      </c>
      <c r="K72" s="106">
        <f t="shared" si="46"/>
        <v>124624377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236131000</v>
      </c>
      <c r="Q72" s="106">
        <f>$I72      +$K72      +$M72      +$O72</f>
        <v>282635470</v>
      </c>
      <c r="R72" s="61">
        <f>IF(($H72      =0),0,((($J72      -$H72      )/$H72      )*100))</f>
        <v>-30.928019590013101</v>
      </c>
      <c r="S72" s="62">
        <f>IF(($I72      =0),0,((($K72      -$I72      )/$I72      )*100))</f>
        <v>-21.129349443839363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60.258559751749971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72.126092537442929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mGuRF73lJyi6pMx65uqCyZobi9Gr4/K8VpoWohBiPPMd3z5wRu0ztd7y6tdCElx5O0YKvMTsX91kePMWC6CHg==" saltValue="0W5ELjEkwiOe5eTIbuv3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51000</v>
      </c>
      <c r="I10" s="94">
        <v>102000</v>
      </c>
      <c r="J10" s="93">
        <v>600000</v>
      </c>
      <c r="K10" s="94">
        <v>498056</v>
      </c>
      <c r="L10" s="93"/>
      <c r="M10" s="94"/>
      <c r="N10" s="93"/>
      <c r="O10" s="94"/>
      <c r="P10" s="93">
        <f t="shared" ref="P10:P16" si="1">$H10      +$J10      +$L10      +$N10</f>
        <v>651000</v>
      </c>
      <c r="Q10" s="94">
        <f t="shared" ref="Q10:Q16" si="2">$I10      +$K10      +$M10      +$O10</f>
        <v>600056</v>
      </c>
      <c r="R10" s="48">
        <f t="shared" ref="R10:R16" si="3">IF(($H10      =0),0,((($J10      -$H10      )/$H10      )*100))</f>
        <v>1076.4705882352941</v>
      </c>
      <c r="S10" s="49">
        <f t="shared" ref="S10:S16" si="4">IF(($I10      =0),0,((($K10      -$I10      )/$I10      )*100))</f>
        <v>388.29019607843139</v>
      </c>
      <c r="T10" s="48">
        <f t="shared" ref="T10:T15" si="5">IF(($E10      =0),0,(($P10      /$E10      )*100))</f>
        <v>65.100000000000009</v>
      </c>
      <c r="U10" s="50">
        <f t="shared" ref="U10:U15" si="6">IF(($E10      =0),0,(($Q10      /$E10      )*100))</f>
        <v>60.005600000000001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13500000</v>
      </c>
      <c r="C11" s="92">
        <v>0</v>
      </c>
      <c r="D11" s="92"/>
      <c r="E11" s="92">
        <f t="shared" si="0"/>
        <v>13500000</v>
      </c>
      <c r="F11" s="93">
        <v>13500000</v>
      </c>
      <c r="G11" s="94">
        <v>7000000</v>
      </c>
      <c r="H11" s="93">
        <v>2432000</v>
      </c>
      <c r="I11" s="94">
        <v>2434236</v>
      </c>
      <c r="J11" s="93"/>
      <c r="K11" s="94">
        <v>3827425</v>
      </c>
      <c r="L11" s="93"/>
      <c r="M11" s="94"/>
      <c r="N11" s="93"/>
      <c r="O11" s="94"/>
      <c r="P11" s="93">
        <f t="shared" si="1"/>
        <v>2432000</v>
      </c>
      <c r="Q11" s="94">
        <f t="shared" si="2"/>
        <v>6261661</v>
      </c>
      <c r="R11" s="48">
        <f t="shared" si="3"/>
        <v>-100</v>
      </c>
      <c r="S11" s="49">
        <f t="shared" si="4"/>
        <v>57.233111333494371</v>
      </c>
      <c r="T11" s="48">
        <f t="shared" si="5"/>
        <v>18.014814814814812</v>
      </c>
      <c r="U11" s="50">
        <f t="shared" si="6"/>
        <v>46.382674074074075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14500000</v>
      </c>
      <c r="C16" s="95">
        <f>SUM(C9:C15)</f>
        <v>0</v>
      </c>
      <c r="D16" s="95"/>
      <c r="E16" s="95">
        <f t="shared" si="0"/>
        <v>14500000</v>
      </c>
      <c r="F16" s="96">
        <f t="shared" ref="F16:O16" si="7">SUM(F9:F15)</f>
        <v>14500000</v>
      </c>
      <c r="G16" s="97">
        <f t="shared" si="7"/>
        <v>8000000</v>
      </c>
      <c r="H16" s="96">
        <f t="shared" si="7"/>
        <v>2483000</v>
      </c>
      <c r="I16" s="97">
        <f t="shared" si="7"/>
        <v>2536236</v>
      </c>
      <c r="J16" s="96">
        <f t="shared" si="7"/>
        <v>600000</v>
      </c>
      <c r="K16" s="97">
        <f t="shared" si="7"/>
        <v>4325481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3083000</v>
      </c>
      <c r="Q16" s="97">
        <f t="shared" si="2"/>
        <v>6861717</v>
      </c>
      <c r="R16" s="52">
        <f t="shared" si="3"/>
        <v>-75.835682641965363</v>
      </c>
      <c r="S16" s="53">
        <f t="shared" si="4"/>
        <v>70.547259797589817</v>
      </c>
      <c r="T16" s="52">
        <f>IF((SUM($E9:$E13)+$E15)=0,0,(P16/(SUM($E9:$E13)+$E15)*100))</f>
        <v>21.262068965517241</v>
      </c>
      <c r="U16" s="54">
        <f>IF((SUM($E9:$E13)+$E15)=0,0,(Q16/(SUM($E9:$E13)+$E15)*100))</f>
        <v>47.322186206896546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3465000</v>
      </c>
      <c r="C19" s="92">
        <v>0</v>
      </c>
      <c r="D19" s="92"/>
      <c r="E19" s="92">
        <f t="shared" si="8"/>
        <v>3465000</v>
      </c>
      <c r="F19" s="93">
        <v>3465000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3465000</v>
      </c>
      <c r="C24" s="95">
        <f>SUM(C18:C23)</f>
        <v>0</v>
      </c>
      <c r="D24" s="95"/>
      <c r="E24" s="95">
        <f t="shared" si="8"/>
        <v>3465000</v>
      </c>
      <c r="F24" s="96">
        <f t="shared" ref="F24:O24" si="15">SUM(F18:F23)</f>
        <v>3465000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2365000</v>
      </c>
      <c r="C29" s="92">
        <v>0</v>
      </c>
      <c r="D29" s="92"/>
      <c r="E29" s="92">
        <f>$B29      +$C29      +$D29</f>
        <v>2365000</v>
      </c>
      <c r="F29" s="93">
        <v>2365000</v>
      </c>
      <c r="G29" s="94">
        <v>1656000</v>
      </c>
      <c r="H29" s="93">
        <v>202000</v>
      </c>
      <c r="I29" s="94">
        <v>26352</v>
      </c>
      <c r="J29" s="93"/>
      <c r="K29" s="94">
        <v>-130953</v>
      </c>
      <c r="L29" s="93"/>
      <c r="M29" s="94"/>
      <c r="N29" s="93"/>
      <c r="O29" s="94"/>
      <c r="P29" s="93">
        <f>$H29      +$J29      +$L29      +$N29</f>
        <v>202000</v>
      </c>
      <c r="Q29" s="94">
        <f>$I29      +$K29      +$M29      +$O29</f>
        <v>-104601</v>
      </c>
      <c r="R29" s="48">
        <f>IF(($H29      =0),0,((($J29      -$H29      )/$H29      )*100))</f>
        <v>-100</v>
      </c>
      <c r="S29" s="49">
        <f>IF(($I29      =0),0,((($K29      -$I29      )/$I29      )*100))</f>
        <v>-596.93761384335153</v>
      </c>
      <c r="T29" s="48">
        <f>IF(($E29      =0),0,(($P29      /$E29      )*100))</f>
        <v>8.5412262156448211</v>
      </c>
      <c r="U29" s="50">
        <f>IF(($E29      =0),0,(($Q29      /$E29      )*100))</f>
        <v>-4.4228752642706137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2365000</v>
      </c>
      <c r="C30" s="95">
        <f>SUM(C26:C29)</f>
        <v>0</v>
      </c>
      <c r="D30" s="95"/>
      <c r="E30" s="95">
        <f>$B30      +$C30      +$D30</f>
        <v>2365000</v>
      </c>
      <c r="F30" s="96">
        <f t="shared" ref="F30:O30" si="16">SUM(F26:F29)</f>
        <v>2365000</v>
      </c>
      <c r="G30" s="97">
        <f t="shared" si="16"/>
        <v>1656000</v>
      </c>
      <c r="H30" s="96">
        <f t="shared" si="16"/>
        <v>202000</v>
      </c>
      <c r="I30" s="97">
        <f t="shared" si="16"/>
        <v>26352</v>
      </c>
      <c r="J30" s="96">
        <f t="shared" si="16"/>
        <v>0</v>
      </c>
      <c r="K30" s="97">
        <f t="shared" si="16"/>
        <v>-130953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202000</v>
      </c>
      <c r="Q30" s="97">
        <f>$I30      +$K30      +$M30      +$O30</f>
        <v>-104601</v>
      </c>
      <c r="R30" s="52">
        <f>IF(($H30      =0),0,((($J30      -$H30      )/$H30      )*100))</f>
        <v>-100</v>
      </c>
      <c r="S30" s="53">
        <f>IF(($I30      =0),0,((($K30      -$I30      )/$I30      )*100))</f>
        <v>-596.93761384335153</v>
      </c>
      <c r="T30" s="52">
        <f>IF($E30   =0,0,($P30   /$E30   )*100)</f>
        <v>8.5412262156448211</v>
      </c>
      <c r="U30" s="54">
        <f>IF($E30   =0,0,($Q30   /$E30   )*100)</f>
        <v>-4.4228752642706137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2752000</v>
      </c>
      <c r="C32" s="92">
        <v>0</v>
      </c>
      <c r="D32" s="92"/>
      <c r="E32" s="92">
        <f>$B32      +$C32      +$D32</f>
        <v>2752000</v>
      </c>
      <c r="F32" s="93">
        <v>2752000</v>
      </c>
      <c r="G32" s="94">
        <v>1926000</v>
      </c>
      <c r="H32" s="93">
        <v>668000</v>
      </c>
      <c r="I32" s="94">
        <v>668000</v>
      </c>
      <c r="J32" s="93">
        <v>1258000</v>
      </c>
      <c r="K32" s="94">
        <v>1258000</v>
      </c>
      <c r="L32" s="93"/>
      <c r="M32" s="94"/>
      <c r="N32" s="93"/>
      <c r="O32" s="94"/>
      <c r="P32" s="93">
        <f>$H32      +$J32      +$L32      +$N32</f>
        <v>1926000</v>
      </c>
      <c r="Q32" s="94">
        <f>$I32      +$K32      +$M32      +$O32</f>
        <v>1926000</v>
      </c>
      <c r="R32" s="48">
        <f>IF(($H32      =0),0,((($J32      -$H32      )/$H32      )*100))</f>
        <v>88.323353293413177</v>
      </c>
      <c r="S32" s="49">
        <f>IF(($I32      =0),0,((($K32      -$I32      )/$I32      )*100))</f>
        <v>88.323353293413177</v>
      </c>
      <c r="T32" s="48">
        <f>IF(($E32      =0),0,(($P32      /$E32      )*100))</f>
        <v>69.985465116279073</v>
      </c>
      <c r="U32" s="50">
        <f>IF(($E32      =0),0,(($Q32      /$E32      )*100))</f>
        <v>69.985465116279073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2752000</v>
      </c>
      <c r="C33" s="95">
        <f>C32</f>
        <v>0</v>
      </c>
      <c r="D33" s="95"/>
      <c r="E33" s="95">
        <f>$B33      +$C33      +$D33</f>
        <v>2752000</v>
      </c>
      <c r="F33" s="96">
        <f t="shared" ref="F33:O33" si="17">F32</f>
        <v>2752000</v>
      </c>
      <c r="G33" s="97">
        <f t="shared" si="17"/>
        <v>1926000</v>
      </c>
      <c r="H33" s="96">
        <f t="shared" si="17"/>
        <v>668000</v>
      </c>
      <c r="I33" s="97">
        <f t="shared" si="17"/>
        <v>668000</v>
      </c>
      <c r="J33" s="96">
        <f t="shared" si="17"/>
        <v>1258000</v>
      </c>
      <c r="K33" s="97">
        <f t="shared" si="17"/>
        <v>1258000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1926000</v>
      </c>
      <c r="Q33" s="97">
        <f>$I33      +$K33      +$M33      +$O33</f>
        <v>1926000</v>
      </c>
      <c r="R33" s="52">
        <f>IF(($H33      =0),0,((($J33      -$H33      )/$H33      )*100))</f>
        <v>88.323353293413177</v>
      </c>
      <c r="S33" s="53">
        <f>IF(($I33      =0),0,((($K33      -$I33      )/$I33      )*100))</f>
        <v>88.323353293413177</v>
      </c>
      <c r="T33" s="52">
        <f>IF($E33   =0,0,($P33   /$E33   )*100)</f>
        <v>69.985465116279073</v>
      </c>
      <c r="U33" s="54">
        <f>IF($E33   =0,0,($Q33   /$E33   )*100)</f>
        <v>69.985465116279073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23082000</v>
      </c>
      <c r="C67" s="104">
        <f>SUM(C9:C15,C18:C23,C26:C29,C32,C35:C39,C42:C52,C55:C58,C61:C65)</f>
        <v>0</v>
      </c>
      <c r="D67" s="104"/>
      <c r="E67" s="104">
        <f t="shared" si="35"/>
        <v>23082000</v>
      </c>
      <c r="F67" s="105">
        <f t="shared" ref="F67:O67" si="43">SUM(F9:F15,F18:F23,F26:F29,F32,F35:F39,F42:F52,F55:F58,F61:F65)</f>
        <v>23082000</v>
      </c>
      <c r="G67" s="106">
        <f t="shared" si="43"/>
        <v>11582000</v>
      </c>
      <c r="H67" s="105">
        <f t="shared" si="43"/>
        <v>3353000</v>
      </c>
      <c r="I67" s="106">
        <f t="shared" si="43"/>
        <v>3230588</v>
      </c>
      <c r="J67" s="105">
        <f t="shared" si="43"/>
        <v>1858000</v>
      </c>
      <c r="K67" s="106">
        <f t="shared" si="43"/>
        <v>5452528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5211000</v>
      </c>
      <c r="Q67" s="106">
        <f t="shared" si="37"/>
        <v>8683116</v>
      </c>
      <c r="R67" s="61">
        <f t="shared" si="38"/>
        <v>-44.586937071279451</v>
      </c>
      <c r="S67" s="62">
        <f t="shared" si="39"/>
        <v>68.778191462359175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26.563694754549626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44.263220675944332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23082000</v>
      </c>
      <c r="C72" s="104">
        <f>SUM(C9:C15,C18:C23,C26:C29,C32,C35:C39,C42:C52,C55:C58,C61:C65,C69)</f>
        <v>0</v>
      </c>
      <c r="D72" s="104"/>
      <c r="E72" s="104">
        <f>$B72      +$C72      +$D72</f>
        <v>23082000</v>
      </c>
      <c r="F72" s="105">
        <f t="shared" ref="F72:O72" si="46">SUM(F9:F15,F18:F23,F26:F29,F32,F35:F39,F42:F52,F55:F58,F61:F65,F69)</f>
        <v>23082000</v>
      </c>
      <c r="G72" s="106">
        <f t="shared" si="46"/>
        <v>11582000</v>
      </c>
      <c r="H72" s="105">
        <f t="shared" si="46"/>
        <v>3353000</v>
      </c>
      <c r="I72" s="106">
        <f t="shared" si="46"/>
        <v>3230588</v>
      </c>
      <c r="J72" s="105">
        <f t="shared" si="46"/>
        <v>1858000</v>
      </c>
      <c r="K72" s="106">
        <f t="shared" si="46"/>
        <v>5452528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5211000</v>
      </c>
      <c r="Q72" s="106">
        <f>$I72      +$K72      +$M72      +$O72</f>
        <v>8683116</v>
      </c>
      <c r="R72" s="61">
        <f>IF(($H72      =0),0,((($J72      -$H72      )/$H72      )*100))</f>
        <v>-44.586937071279451</v>
      </c>
      <c r="S72" s="62">
        <f>IF(($I72      =0),0,((($K72      -$I72      )/$I72      )*100))</f>
        <v>68.778191462359175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26.563694754549626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44.263220675944332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RJWUE7p7H3kkSCIKLU+QaIwhTabl8pRfwCjgsZHWpLBsXWAT3iIAzDQUWsNeGNdDU3+146Z85K68BefoaK1vw==" saltValue="CTNPe7oL1yJ1oS6oFM1E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480000</v>
      </c>
      <c r="I10" s="94"/>
      <c r="J10" s="93">
        <v>848000</v>
      </c>
      <c r="K10" s="94"/>
      <c r="L10" s="93"/>
      <c r="M10" s="94"/>
      <c r="N10" s="93"/>
      <c r="O10" s="94"/>
      <c r="P10" s="93">
        <f t="shared" ref="P10:P16" si="1">$H10      +$J10      +$L10      +$N10</f>
        <v>1328000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76.666666666666671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50.113207547169814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480000</v>
      </c>
      <c r="I16" s="97">
        <f t="shared" si="7"/>
        <v>0</v>
      </c>
      <c r="J16" s="96">
        <f t="shared" si="7"/>
        <v>848000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1328000</v>
      </c>
      <c r="Q16" s="97">
        <f t="shared" si="2"/>
        <v>0</v>
      </c>
      <c r="R16" s="52">
        <f t="shared" si="3"/>
        <v>76.666666666666671</v>
      </c>
      <c r="S16" s="53">
        <f t="shared" si="4"/>
        <v>0</v>
      </c>
      <c r="T16" s="52">
        <f>IF((SUM($E9:$E13)+$E15)=0,0,(P16/(SUM($E9:$E13)+$E15)*100))</f>
        <v>50.113207547169814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5379000</v>
      </c>
      <c r="C32" s="92">
        <v>0</v>
      </c>
      <c r="D32" s="92"/>
      <c r="E32" s="92">
        <f>$B32      +$C32      +$D32</f>
        <v>5379000</v>
      </c>
      <c r="F32" s="93">
        <v>5379000</v>
      </c>
      <c r="G32" s="94">
        <v>3765000</v>
      </c>
      <c r="H32" s="93">
        <v>2178000</v>
      </c>
      <c r="I32" s="94"/>
      <c r="J32" s="93">
        <v>1452000</v>
      </c>
      <c r="K32" s="94"/>
      <c r="L32" s="93"/>
      <c r="M32" s="94"/>
      <c r="N32" s="93"/>
      <c r="O32" s="94"/>
      <c r="P32" s="93">
        <f>$H32      +$J32      +$L32      +$N32</f>
        <v>3630000</v>
      </c>
      <c r="Q32" s="94">
        <f>$I32      +$K32      +$M32      +$O32</f>
        <v>0</v>
      </c>
      <c r="R32" s="48">
        <f>IF(($H32      =0),0,((($J32      -$H32      )/$H32      )*100))</f>
        <v>-33.333333333333329</v>
      </c>
      <c r="S32" s="49">
        <f>IF(($I32      =0),0,((($K32      -$I32      )/$I32      )*100))</f>
        <v>0</v>
      </c>
      <c r="T32" s="48">
        <f>IF(($E32      =0),0,(($P32      /$E32      )*100))</f>
        <v>67.484662576687114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5379000</v>
      </c>
      <c r="C33" s="95">
        <f>C32</f>
        <v>0</v>
      </c>
      <c r="D33" s="95"/>
      <c r="E33" s="95">
        <f>$B33      +$C33      +$D33</f>
        <v>5379000</v>
      </c>
      <c r="F33" s="96">
        <f t="shared" ref="F33:O33" si="17">F32</f>
        <v>5379000</v>
      </c>
      <c r="G33" s="97">
        <f t="shared" si="17"/>
        <v>3765000</v>
      </c>
      <c r="H33" s="96">
        <f t="shared" si="17"/>
        <v>2178000</v>
      </c>
      <c r="I33" s="97">
        <f t="shared" si="17"/>
        <v>0</v>
      </c>
      <c r="J33" s="96">
        <f t="shared" si="17"/>
        <v>1452000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3630000</v>
      </c>
      <c r="Q33" s="97">
        <f>$I33      +$K33      +$M33      +$O33</f>
        <v>0</v>
      </c>
      <c r="R33" s="52">
        <f>IF(($H33      =0),0,((($J33      -$H33      )/$H33      )*100))</f>
        <v>-33.333333333333329</v>
      </c>
      <c r="S33" s="53">
        <f>IF(($I33      =0),0,((($K33      -$I33      )/$I33      )*100))</f>
        <v>0</v>
      </c>
      <c r="T33" s="52">
        <f>IF($E33   =0,0,($P33   /$E33   )*100)</f>
        <v>67.484662576687114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74235000</v>
      </c>
      <c r="C36" s="92">
        <v>0</v>
      </c>
      <c r="D36" s="92"/>
      <c r="E36" s="92">
        <f t="shared" si="18"/>
        <v>74235000</v>
      </c>
      <c r="F36" s="93">
        <v>74235000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78235000</v>
      </c>
      <c r="C40" s="95">
        <f>SUM(C35:C39)</f>
        <v>0</v>
      </c>
      <c r="D40" s="95"/>
      <c r="E40" s="95">
        <f t="shared" si="18"/>
        <v>78235000</v>
      </c>
      <c r="F40" s="96">
        <f t="shared" ref="F40:O40" si="25">SUM(F35:F39)</f>
        <v>78235000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60000000</v>
      </c>
      <c r="C51" s="92">
        <v>0</v>
      </c>
      <c r="D51" s="92"/>
      <c r="E51" s="92">
        <f t="shared" si="26"/>
        <v>60000000</v>
      </c>
      <c r="F51" s="93">
        <v>60000000</v>
      </c>
      <c r="G51" s="94">
        <v>35000000</v>
      </c>
      <c r="H51" s="93">
        <v>5433000</v>
      </c>
      <c r="I51" s="94"/>
      <c r="J51" s="93">
        <v>5811000</v>
      </c>
      <c r="K51" s="94"/>
      <c r="L51" s="93"/>
      <c r="M51" s="94"/>
      <c r="N51" s="93"/>
      <c r="O51" s="94"/>
      <c r="P51" s="93">
        <f t="shared" si="27"/>
        <v>11244000</v>
      </c>
      <c r="Q51" s="94">
        <f t="shared" si="28"/>
        <v>0</v>
      </c>
      <c r="R51" s="48">
        <f t="shared" si="29"/>
        <v>6.9574820541137488</v>
      </c>
      <c r="S51" s="49">
        <f t="shared" si="30"/>
        <v>0</v>
      </c>
      <c r="T51" s="48">
        <f t="shared" si="31"/>
        <v>18.740000000000002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35000000</v>
      </c>
      <c r="H53" s="96">
        <f t="shared" si="33"/>
        <v>5433000</v>
      </c>
      <c r="I53" s="97">
        <f t="shared" si="33"/>
        <v>0</v>
      </c>
      <c r="J53" s="96">
        <f t="shared" si="33"/>
        <v>5811000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11244000</v>
      </c>
      <c r="Q53" s="97">
        <f t="shared" si="28"/>
        <v>0</v>
      </c>
      <c r="R53" s="52">
        <f t="shared" si="29"/>
        <v>6.9574820541137488</v>
      </c>
      <c r="S53" s="53">
        <f t="shared" si="30"/>
        <v>0</v>
      </c>
      <c r="T53" s="52">
        <f>IF((+$E43+$E45+$E47+$E48+$E51) =0,0,(P53   /(+$E43+$E45+$E47+$E48+$E51) )*100)</f>
        <v>18.740000000000002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146264000</v>
      </c>
      <c r="C67" s="104">
        <f>SUM(C9:C15,C18:C23,C26:C29,C32,C35:C39,C42:C52,C55:C58,C61:C65)</f>
        <v>0</v>
      </c>
      <c r="D67" s="104"/>
      <c r="E67" s="104">
        <f t="shared" si="35"/>
        <v>146264000</v>
      </c>
      <c r="F67" s="105">
        <f t="shared" ref="F67:O67" si="43">SUM(F9:F15,F18:F23,F26:F29,F32,F35:F39,F42:F52,F55:F58,F61:F65)</f>
        <v>146264000</v>
      </c>
      <c r="G67" s="106">
        <f t="shared" si="43"/>
        <v>43415000</v>
      </c>
      <c r="H67" s="105">
        <f t="shared" si="43"/>
        <v>8091000</v>
      </c>
      <c r="I67" s="106">
        <f t="shared" si="43"/>
        <v>0</v>
      </c>
      <c r="J67" s="105">
        <f t="shared" si="43"/>
        <v>8111000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16202000</v>
      </c>
      <c r="Q67" s="106">
        <f t="shared" si="37"/>
        <v>0</v>
      </c>
      <c r="R67" s="61">
        <f t="shared" si="38"/>
        <v>0.24718823384006919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22.493717808105067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396689000</v>
      </c>
      <c r="C69" s="92">
        <v>0</v>
      </c>
      <c r="D69" s="92"/>
      <c r="E69" s="92">
        <f>$B69      +$C69      +$D69</f>
        <v>396689000</v>
      </c>
      <c r="F69" s="93">
        <v>396689000</v>
      </c>
      <c r="G69" s="94">
        <v>196000000</v>
      </c>
      <c r="H69" s="93">
        <v>51764000</v>
      </c>
      <c r="I69" s="94"/>
      <c r="J69" s="93">
        <v>131025000</v>
      </c>
      <c r="K69" s="94"/>
      <c r="L69" s="93"/>
      <c r="M69" s="94"/>
      <c r="N69" s="93"/>
      <c r="O69" s="94"/>
      <c r="P69" s="93">
        <f>$H69      +$J69      +$L69      +$N69</f>
        <v>182789000</v>
      </c>
      <c r="Q69" s="94">
        <f>$I69      +$K69      +$M69      +$O69</f>
        <v>0</v>
      </c>
      <c r="R69" s="48">
        <f>IF(($H69      =0),0,((($J69      -$H69      )/$H69      )*100))</f>
        <v>153.11992890812147</v>
      </c>
      <c r="S69" s="49">
        <f>IF(($I69      =0),0,((($K69      -$I69      )/$I69      )*100))</f>
        <v>0</v>
      </c>
      <c r="T69" s="48">
        <f>IF(($E69      =0),0,(($P69      /$E69      )*100))</f>
        <v>46.078666159132212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396689000</v>
      </c>
      <c r="C70" s="101">
        <f>C69</f>
        <v>0</v>
      </c>
      <c r="D70" s="101"/>
      <c r="E70" s="101">
        <f>$B70      +$C70      +$D70</f>
        <v>396689000</v>
      </c>
      <c r="F70" s="102">
        <f t="shared" ref="F70:O70" si="44">F69</f>
        <v>396689000</v>
      </c>
      <c r="G70" s="103">
        <f t="shared" si="44"/>
        <v>196000000</v>
      </c>
      <c r="H70" s="102">
        <f t="shared" si="44"/>
        <v>51764000</v>
      </c>
      <c r="I70" s="103">
        <f t="shared" si="44"/>
        <v>0</v>
      </c>
      <c r="J70" s="102">
        <f t="shared" si="44"/>
        <v>131025000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182789000</v>
      </c>
      <c r="Q70" s="103">
        <f>$I70      +$K70      +$M70      +$O70</f>
        <v>0</v>
      </c>
      <c r="R70" s="57">
        <f>IF(($H70      =0),0,((($J70      -$H70      )/$H70      )*100))</f>
        <v>153.11992890812147</v>
      </c>
      <c r="S70" s="58">
        <f>IF(($I70      =0),0,((($K70      -$I70      )/$I70      )*100))</f>
        <v>0</v>
      </c>
      <c r="T70" s="57">
        <f>IF($E70   =0,0,($P70   /$E70   )*100)</f>
        <v>46.078666159132212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396689000</v>
      </c>
      <c r="C71" s="104">
        <f>C69</f>
        <v>0</v>
      </c>
      <c r="D71" s="104"/>
      <c r="E71" s="104">
        <f>$B71      +$C71      +$D71</f>
        <v>396689000</v>
      </c>
      <c r="F71" s="105">
        <f t="shared" ref="F71:O71" si="45">F69</f>
        <v>396689000</v>
      </c>
      <c r="G71" s="106">
        <f t="shared" si="45"/>
        <v>196000000</v>
      </c>
      <c r="H71" s="105">
        <f t="shared" si="45"/>
        <v>51764000</v>
      </c>
      <c r="I71" s="106">
        <f t="shared" si="45"/>
        <v>0</v>
      </c>
      <c r="J71" s="105">
        <f t="shared" si="45"/>
        <v>131025000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182789000</v>
      </c>
      <c r="Q71" s="106">
        <f>$I71      +$K71      +$M71      +$O71</f>
        <v>0</v>
      </c>
      <c r="R71" s="61">
        <f>IF(($H71      =0),0,((($J71      -$H71      )/$H71      )*100))</f>
        <v>153.11992890812147</v>
      </c>
      <c r="S71" s="62">
        <f>IF(($I71      =0),0,((($K71      -$I71      )/$I71      )*100))</f>
        <v>0</v>
      </c>
      <c r="T71" s="61">
        <f>IF($E71   =0,0,($P71   /$E71   )*100)</f>
        <v>46.078666159132212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542953000</v>
      </c>
      <c r="C72" s="104">
        <f>SUM(C9:C15,C18:C23,C26:C29,C32,C35:C39,C42:C52,C55:C58,C61:C65,C69)</f>
        <v>0</v>
      </c>
      <c r="D72" s="104"/>
      <c r="E72" s="104">
        <f>$B72      +$C72      +$D72</f>
        <v>542953000</v>
      </c>
      <c r="F72" s="105">
        <f t="shared" ref="F72:O72" si="46">SUM(F9:F15,F18:F23,F26:F29,F32,F35:F39,F42:F52,F55:F58,F61:F65,F69)</f>
        <v>542953000</v>
      </c>
      <c r="G72" s="106">
        <f t="shared" si="46"/>
        <v>239415000</v>
      </c>
      <c r="H72" s="105">
        <f t="shared" si="46"/>
        <v>59855000</v>
      </c>
      <c r="I72" s="106">
        <f t="shared" si="46"/>
        <v>0</v>
      </c>
      <c r="J72" s="105">
        <f t="shared" si="46"/>
        <v>139136000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198991000</v>
      </c>
      <c r="Q72" s="106">
        <f>$I72      +$K72      +$M72      +$O72</f>
        <v>0</v>
      </c>
      <c r="R72" s="61">
        <f>IF(($H72      =0),0,((($J72      -$H72      )/$H72      )*100))</f>
        <v>132.45509982457605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42.454311547668325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ifT7Y3QA7aDjlqe7LKAswBGFT03jTirkN5jwo//UYZ0AvX8SjmV7WzyaykGScdDvzmgFciQeV1grDRqMFPfEQ==" saltValue="fuRQja4sd3YGZ8Ao3rir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>
        <v>250000</v>
      </c>
      <c r="K10" s="94">
        <v>250548</v>
      </c>
      <c r="L10" s="93"/>
      <c r="M10" s="94"/>
      <c r="N10" s="93"/>
      <c r="O10" s="94"/>
      <c r="P10" s="93">
        <f t="shared" ref="P10:P16" si="1">$H10      +$J10      +$L10      +$N10</f>
        <v>629000</v>
      </c>
      <c r="Q10" s="94">
        <f t="shared" ref="Q10:Q16" si="2">$I10      +$K10      +$M10      +$O10</f>
        <v>629524</v>
      </c>
      <c r="R10" s="48">
        <f t="shared" ref="R10:R16" si="3">IF(($H10      =0),0,((($J10      -$H10      )/$H10      )*100))</f>
        <v>-34.03693931398417</v>
      </c>
      <c r="S10" s="49">
        <f t="shared" ref="S10:S16" si="4">IF(($I10      =0),0,((($K10      -$I10      )/$I10      )*100))</f>
        <v>-33.888161783331924</v>
      </c>
      <c r="T10" s="48">
        <f t="shared" ref="T10:T15" si="5">IF(($E10      =0),0,(($P10      /$E10      )*100))</f>
        <v>24.666666666666668</v>
      </c>
      <c r="U10" s="50">
        <f t="shared" ref="U10:U15" si="6">IF(($E10      =0),0,(($Q10      /$E10      )*100))</f>
        <v>24.687215686274509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0</v>
      </c>
      <c r="D13" s="92"/>
      <c r="E13" s="92">
        <f t="shared" si="0"/>
        <v>30000000</v>
      </c>
      <c r="F13" s="93">
        <v>30000000</v>
      </c>
      <c r="G13" s="94">
        <v>11153000</v>
      </c>
      <c r="H13" s="93">
        <v>3049000</v>
      </c>
      <c r="I13" s="94"/>
      <c r="J13" s="93">
        <v>1283000</v>
      </c>
      <c r="K13" s="94"/>
      <c r="L13" s="93"/>
      <c r="M13" s="94"/>
      <c r="N13" s="93"/>
      <c r="O13" s="94"/>
      <c r="P13" s="93">
        <f t="shared" si="1"/>
        <v>4332000</v>
      </c>
      <c r="Q13" s="94">
        <f t="shared" si="2"/>
        <v>0</v>
      </c>
      <c r="R13" s="48">
        <f t="shared" si="3"/>
        <v>-57.920629714660542</v>
      </c>
      <c r="S13" s="49">
        <f t="shared" si="4"/>
        <v>0</v>
      </c>
      <c r="T13" s="48">
        <f t="shared" si="5"/>
        <v>14.44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34550000</v>
      </c>
      <c r="C16" s="95">
        <f>SUM(C9:C15)</f>
        <v>0</v>
      </c>
      <c r="D16" s="95"/>
      <c r="E16" s="95">
        <f t="shared" si="0"/>
        <v>34550000</v>
      </c>
      <c r="F16" s="96">
        <f t="shared" ref="F16:O16" si="7">SUM(F9:F15)</f>
        <v>34550000</v>
      </c>
      <c r="G16" s="97">
        <f t="shared" si="7"/>
        <v>13703000</v>
      </c>
      <c r="H16" s="96">
        <f t="shared" si="7"/>
        <v>3428000</v>
      </c>
      <c r="I16" s="97">
        <f t="shared" si="7"/>
        <v>378976</v>
      </c>
      <c r="J16" s="96">
        <f t="shared" si="7"/>
        <v>1533000</v>
      </c>
      <c r="K16" s="97">
        <f t="shared" si="7"/>
        <v>250548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4961000</v>
      </c>
      <c r="Q16" s="97">
        <f t="shared" si="2"/>
        <v>629524</v>
      </c>
      <c r="R16" s="52">
        <f t="shared" si="3"/>
        <v>-55.280046674445735</v>
      </c>
      <c r="S16" s="53">
        <f t="shared" si="4"/>
        <v>-33.888161783331924</v>
      </c>
      <c r="T16" s="52">
        <f>IF((SUM($E9:$E13)+$E15)=0,0,(P16/(SUM($E9:$E13)+$E15)*100))</f>
        <v>15.241167434715821</v>
      </c>
      <c r="U16" s="54">
        <f>IF((SUM($E9:$E13)+$E15)=0,0,(Q16/(SUM($E9:$E13)+$E15)*100))</f>
        <v>1.9340215053763443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4925000</v>
      </c>
      <c r="H32" s="93">
        <v>3577000</v>
      </c>
      <c r="I32" s="94">
        <v>3671006</v>
      </c>
      <c r="J32" s="93">
        <v>1687000</v>
      </c>
      <c r="K32" s="94">
        <v>3364994</v>
      </c>
      <c r="L32" s="93"/>
      <c r="M32" s="94"/>
      <c r="N32" s="93"/>
      <c r="O32" s="94"/>
      <c r="P32" s="93">
        <f>$H32      +$J32      +$L32      +$N32</f>
        <v>5264000</v>
      </c>
      <c r="Q32" s="94">
        <f>$I32      +$K32      +$M32      +$O32</f>
        <v>7036000</v>
      </c>
      <c r="R32" s="48">
        <f>IF(($H32      =0),0,((($J32      -$H32      )/$H32      )*100))</f>
        <v>-52.837573385518589</v>
      </c>
      <c r="S32" s="49">
        <f>IF(($I32      =0),0,((($K32      -$I32      )/$I32      )*100))</f>
        <v>-8.3359166397439832</v>
      </c>
      <c r="T32" s="48">
        <f>IF(($E32      =0),0,(($P32      /$E32      )*100))</f>
        <v>74.815235929505391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4925000</v>
      </c>
      <c r="H33" s="96">
        <f t="shared" si="17"/>
        <v>3577000</v>
      </c>
      <c r="I33" s="97">
        <f t="shared" si="17"/>
        <v>3671006</v>
      </c>
      <c r="J33" s="96">
        <f t="shared" si="17"/>
        <v>1687000</v>
      </c>
      <c r="K33" s="97">
        <f t="shared" si="17"/>
        <v>3364994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5264000</v>
      </c>
      <c r="Q33" s="97">
        <f>$I33      +$K33      +$M33      +$O33</f>
        <v>7036000</v>
      </c>
      <c r="R33" s="52">
        <f>IF(($H33      =0),0,((($J33      -$H33      )/$H33      )*100))</f>
        <v>-52.837573385518589</v>
      </c>
      <c r="S33" s="53">
        <f>IF(($I33      =0),0,((($K33      -$I33      )/$I33      )*100))</f>
        <v>-8.3359166397439832</v>
      </c>
      <c r="T33" s="52">
        <f>IF($E33   =0,0,($P33   /$E33   )*100)</f>
        <v>74.815235929505391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50000000</v>
      </c>
      <c r="H35" s="93">
        <v>5811000</v>
      </c>
      <c r="I35" s="94">
        <v>5811283</v>
      </c>
      <c r="J35" s="93">
        <v>29467000</v>
      </c>
      <c r="K35" s="94">
        <v>26471763</v>
      </c>
      <c r="L35" s="93"/>
      <c r="M35" s="94"/>
      <c r="N35" s="93"/>
      <c r="O35" s="94"/>
      <c r="P35" s="93">
        <f t="shared" ref="P35:P40" si="19">$H35      +$J35      +$L35      +$N35</f>
        <v>35278000</v>
      </c>
      <c r="Q35" s="94">
        <f t="shared" ref="Q35:Q40" si="20">$I35      +$K35      +$M35      +$O35</f>
        <v>32283046</v>
      </c>
      <c r="R35" s="48">
        <f t="shared" ref="R35:R40" si="21">IF(($H35      =0),0,((($J35      -$H35      )/$H35      )*100))</f>
        <v>407.09000172087417</v>
      </c>
      <c r="S35" s="49">
        <f t="shared" ref="S35:S40" si="22">IF(($I35      =0),0,((($K35      -$I35      )/$I35      )*100))</f>
        <v>355.52355650206675</v>
      </c>
      <c r="T35" s="48">
        <f t="shared" ref="T35:T39" si="23">IF(($E35      =0),0,(($P35      /$E35      )*100))</f>
        <v>50.975348958182821</v>
      </c>
      <c r="U35" s="50">
        <f t="shared" ref="U35:U39" si="24">IF(($E35      =0),0,(($Q35      /$E35      )*100))</f>
        <v>46.647755974915469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4000000</v>
      </c>
      <c r="H38" s="93"/>
      <c r="I38" s="94">
        <v>4921472</v>
      </c>
      <c r="J38" s="93">
        <v>3895000</v>
      </c>
      <c r="K38" s="94">
        <v>1078528</v>
      </c>
      <c r="L38" s="93"/>
      <c r="M38" s="94"/>
      <c r="N38" s="93"/>
      <c r="O38" s="94"/>
      <c r="P38" s="93">
        <f t="shared" si="19"/>
        <v>3895000</v>
      </c>
      <c r="Q38" s="94">
        <f t="shared" si="20"/>
        <v>6000000</v>
      </c>
      <c r="R38" s="48">
        <f t="shared" si="21"/>
        <v>0</v>
      </c>
      <c r="S38" s="49">
        <f t="shared" si="22"/>
        <v>-78.08525579338864</v>
      </c>
      <c r="T38" s="48">
        <f t="shared" si="23"/>
        <v>64.916666666666671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54000000</v>
      </c>
      <c r="H40" s="96">
        <f t="shared" si="25"/>
        <v>5811000</v>
      </c>
      <c r="I40" s="97">
        <f t="shared" si="25"/>
        <v>10732755</v>
      </c>
      <c r="J40" s="96">
        <f t="shared" si="25"/>
        <v>33362000</v>
      </c>
      <c r="K40" s="97">
        <f t="shared" si="25"/>
        <v>27550291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39173000</v>
      </c>
      <c r="Q40" s="97">
        <f t="shared" si="20"/>
        <v>38283046</v>
      </c>
      <c r="R40" s="52">
        <f t="shared" si="21"/>
        <v>474.11805197040098</v>
      </c>
      <c r="S40" s="53">
        <f t="shared" si="22"/>
        <v>156.6935609729282</v>
      </c>
      <c r="T40" s="52">
        <f>IF((+$E35+$E38) =0,0,(P40   /(+$E35+$E38) )*100)</f>
        <v>52.087599393665393</v>
      </c>
      <c r="U40" s="54">
        <f>IF((+$E35+$E38) =0,0,(Q40   /(+$E35+$E38) )*100)</f>
        <v>50.904244342206738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10000000</v>
      </c>
      <c r="C43" s="92">
        <v>0</v>
      </c>
      <c r="D43" s="92"/>
      <c r="E43" s="92">
        <f t="shared" si="26"/>
        <v>10000000</v>
      </c>
      <c r="F43" s="93">
        <v>10000000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/>
      <c r="P43" s="93">
        <f t="shared" si="27"/>
        <v>300000</v>
      </c>
      <c r="Q43" s="94">
        <f t="shared" si="28"/>
        <v>0</v>
      </c>
      <c r="R43" s="48">
        <f t="shared" si="29"/>
        <v>-100</v>
      </c>
      <c r="S43" s="49">
        <f t="shared" si="30"/>
        <v>0</v>
      </c>
      <c r="T43" s="48">
        <f t="shared" si="31"/>
        <v>3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300000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0.75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210600000</v>
      </c>
      <c r="C67" s="104">
        <f>SUM(C9:C15,C18:C23,C26:C29,C32,C35:C39,C42:C52,C55:C58,C61:C65)</f>
        <v>0</v>
      </c>
      <c r="D67" s="104"/>
      <c r="E67" s="104">
        <f t="shared" si="35"/>
        <v>210600000</v>
      </c>
      <c r="F67" s="105">
        <f t="shared" ref="F67:O67" si="43">SUM(F9:F15,F18:F23,F26:F29,F32,F35:F39,F42:F52,F55:F58,F61:F65)</f>
        <v>210600000</v>
      </c>
      <c r="G67" s="106">
        <f t="shared" si="43"/>
        <v>79628000</v>
      </c>
      <c r="H67" s="105">
        <f t="shared" si="43"/>
        <v>13116000</v>
      </c>
      <c r="I67" s="106">
        <f t="shared" si="43"/>
        <v>14782737</v>
      </c>
      <c r="J67" s="105">
        <f t="shared" si="43"/>
        <v>36582000</v>
      </c>
      <c r="K67" s="106">
        <f t="shared" si="43"/>
        <v>31165833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49698000</v>
      </c>
      <c r="Q67" s="106">
        <f t="shared" si="37"/>
        <v>45948570</v>
      </c>
      <c r="R67" s="61">
        <f t="shared" si="38"/>
        <v>178.91125343092406</v>
      </c>
      <c r="S67" s="62">
        <f t="shared" si="39"/>
        <v>110.82586397904528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32.106310403638432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29.684072820300788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173000000</v>
      </c>
      <c r="H69" s="93">
        <v>61117000</v>
      </c>
      <c r="I69" s="94">
        <v>49270982</v>
      </c>
      <c r="J69" s="93">
        <v>63104000</v>
      </c>
      <c r="K69" s="94">
        <v>62863736</v>
      </c>
      <c r="L69" s="93"/>
      <c r="M69" s="94"/>
      <c r="N69" s="93"/>
      <c r="O69" s="94"/>
      <c r="P69" s="93">
        <f>$H69      +$J69      +$L69      +$N69</f>
        <v>124221000</v>
      </c>
      <c r="Q69" s="94">
        <f>$I69      +$K69      +$M69      +$O69</f>
        <v>112134718</v>
      </c>
      <c r="R69" s="48">
        <f>IF(($H69      =0),0,((($J69      -$H69      )/$H69      )*100))</f>
        <v>3.2511412536610109</v>
      </c>
      <c r="S69" s="49">
        <f>IF(($I69      =0),0,((($K69      -$I69      )/$I69      )*100))</f>
        <v>27.587747287033981</v>
      </c>
      <c r="T69" s="48">
        <f>IF(($E69      =0),0,(($P69      /$E69      )*100))</f>
        <v>35.097717338788286</v>
      </c>
      <c r="U69" s="50">
        <f>IF(($E69      =0),0,(($Q69      /$E69      )*100))</f>
        <v>31.682828476897907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173000000</v>
      </c>
      <c r="H70" s="102">
        <f t="shared" si="44"/>
        <v>61117000</v>
      </c>
      <c r="I70" s="103">
        <f t="shared" si="44"/>
        <v>49270982</v>
      </c>
      <c r="J70" s="102">
        <f t="shared" si="44"/>
        <v>63104000</v>
      </c>
      <c r="K70" s="103">
        <f t="shared" si="44"/>
        <v>62863736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124221000</v>
      </c>
      <c r="Q70" s="103">
        <f>$I70      +$K70      +$M70      +$O70</f>
        <v>112134718</v>
      </c>
      <c r="R70" s="57">
        <f>IF(($H70      =0),0,((($J70      -$H70      )/$H70      )*100))</f>
        <v>3.2511412536610109</v>
      </c>
      <c r="S70" s="58">
        <f>IF(($I70      =0),0,((($K70      -$I70      )/$I70      )*100))</f>
        <v>27.587747287033981</v>
      </c>
      <c r="T70" s="57">
        <f>IF($E70   =0,0,($P70   /$E70   )*100)</f>
        <v>35.097717338788286</v>
      </c>
      <c r="U70" s="59">
        <f>IF($E70   =0,0,($Q70   /$E70 )*100)</f>
        <v>31.682828476897907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173000000</v>
      </c>
      <c r="H71" s="105">
        <f t="shared" si="45"/>
        <v>61117000</v>
      </c>
      <c r="I71" s="106">
        <f t="shared" si="45"/>
        <v>49270982</v>
      </c>
      <c r="J71" s="105">
        <f t="shared" si="45"/>
        <v>63104000</v>
      </c>
      <c r="K71" s="106">
        <f t="shared" si="45"/>
        <v>62863736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124221000</v>
      </c>
      <c r="Q71" s="106">
        <f>$I71      +$K71      +$M71      +$O71</f>
        <v>112134718</v>
      </c>
      <c r="R71" s="61">
        <f>IF(($H71      =0),0,((($J71      -$H71      )/$H71      )*100))</f>
        <v>3.2511412536610109</v>
      </c>
      <c r="S71" s="62">
        <f>IF(($I71      =0),0,((($K71      -$I71      )/$I71      )*100))</f>
        <v>27.587747287033981</v>
      </c>
      <c r="T71" s="61">
        <f>IF($E71   =0,0,($P71   /$E71   )*100)</f>
        <v>35.097717338788286</v>
      </c>
      <c r="U71" s="65">
        <f>IF($E71   =0,0,($Q71   /$E71   )*100)</f>
        <v>31.682828476897907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564529000</v>
      </c>
      <c r="C72" s="104">
        <f>SUM(C9:C15,C18:C23,C26:C29,C32,C35:C39,C42:C52,C55:C58,C61:C65,C69)</f>
        <v>0</v>
      </c>
      <c r="D72" s="104"/>
      <c r="E72" s="104">
        <f>$B72      +$C72      +$D72</f>
        <v>564529000</v>
      </c>
      <c r="F72" s="105">
        <f t="shared" ref="F72:O72" si="46">SUM(F9:F15,F18:F23,F26:F29,F32,F35:F39,F42:F52,F55:F58,F61:F65,F69)</f>
        <v>564529000</v>
      </c>
      <c r="G72" s="106">
        <f t="shared" si="46"/>
        <v>252628000</v>
      </c>
      <c r="H72" s="105">
        <f t="shared" si="46"/>
        <v>74233000</v>
      </c>
      <c r="I72" s="106">
        <f t="shared" si="46"/>
        <v>64053719</v>
      </c>
      <c r="J72" s="105">
        <f t="shared" si="46"/>
        <v>99686000</v>
      </c>
      <c r="K72" s="106">
        <f t="shared" si="46"/>
        <v>94029569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173919000</v>
      </c>
      <c r="Q72" s="106">
        <f>$I72      +$K72      +$M72      +$O72</f>
        <v>158083288</v>
      </c>
      <c r="R72" s="61">
        <f>IF(($H72      =0),0,((($J72      -$H72      )/$H72      )*100))</f>
        <v>34.287985127908073</v>
      </c>
      <c r="S72" s="62">
        <f>IF(($I72      =0),0,((($K72      -$I72      )/$I72      )*100))</f>
        <v>46.797985297309594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34.187501597142642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31.074653493761804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mhWEG15NEJU1yEiuYcE7PS7tt9r+pi6q+3hf/aABKBJIFXX2ZXfGASXz6STW3ZYq+bgzk07wWKa0pz+oSnuAw==" saltValue="MGDcikob89M9TGsn7KPa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131000</v>
      </c>
      <c r="I10" s="94">
        <v>141287</v>
      </c>
      <c r="J10" s="93">
        <v>149000</v>
      </c>
      <c r="K10" s="94">
        <v>104745</v>
      </c>
      <c r="L10" s="93"/>
      <c r="M10" s="94"/>
      <c r="N10" s="93"/>
      <c r="O10" s="94"/>
      <c r="P10" s="93">
        <f t="shared" ref="P10:P16" si="1">$H10      +$J10      +$L10      +$N10</f>
        <v>280000</v>
      </c>
      <c r="Q10" s="94">
        <f t="shared" ref="Q10:Q16" si="2">$I10      +$K10      +$M10      +$O10</f>
        <v>246032</v>
      </c>
      <c r="R10" s="48">
        <f t="shared" ref="R10:R16" si="3">IF(($H10      =0),0,((($J10      -$H10      )/$H10      )*100))</f>
        <v>13.740458015267176</v>
      </c>
      <c r="S10" s="49">
        <f t="shared" ref="S10:S16" si="4">IF(($I10      =0),0,((($K10      -$I10      )/$I10      )*100))</f>
        <v>-25.863667570264781</v>
      </c>
      <c r="T10" s="48">
        <f t="shared" ref="T10:T15" si="5">IF(($E10      =0),0,(($P10      /$E10      )*100))</f>
        <v>28.000000000000004</v>
      </c>
      <c r="U10" s="50">
        <f t="shared" ref="U10:U15" si="6">IF(($E10      =0),0,(($Q10      /$E10      )*100))</f>
        <v>24.603200000000001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131000</v>
      </c>
      <c r="I16" s="97">
        <f t="shared" si="7"/>
        <v>141287</v>
      </c>
      <c r="J16" s="96">
        <f t="shared" si="7"/>
        <v>149000</v>
      </c>
      <c r="K16" s="97">
        <f t="shared" si="7"/>
        <v>104745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280000</v>
      </c>
      <c r="Q16" s="97">
        <f t="shared" si="2"/>
        <v>246032</v>
      </c>
      <c r="R16" s="52">
        <f t="shared" si="3"/>
        <v>13.740458015267176</v>
      </c>
      <c r="S16" s="53">
        <f t="shared" si="4"/>
        <v>-25.863667570264781</v>
      </c>
      <c r="T16" s="52">
        <f>IF((SUM($E9:$E13)+$E15)=0,0,(P16/(SUM($E9:$E13)+$E15)*100))</f>
        <v>28.000000000000004</v>
      </c>
      <c r="U16" s="54">
        <f>IF((SUM($E9:$E13)+$E15)=0,0,(Q16/(SUM($E9:$E13)+$E15)*100))</f>
        <v>24.603200000000001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2205000</v>
      </c>
      <c r="C19" s="92">
        <v>0</v>
      </c>
      <c r="D19" s="92"/>
      <c r="E19" s="92">
        <f t="shared" si="8"/>
        <v>2205000</v>
      </c>
      <c r="F19" s="93">
        <v>2205000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2205000</v>
      </c>
      <c r="C24" s="95">
        <f>SUM(C18:C23)</f>
        <v>0</v>
      </c>
      <c r="D24" s="95"/>
      <c r="E24" s="95">
        <f t="shared" si="8"/>
        <v>2205000</v>
      </c>
      <c r="F24" s="96">
        <f t="shared" ref="F24:O24" si="15">SUM(F18:F23)</f>
        <v>2205000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2228000</v>
      </c>
      <c r="C29" s="92">
        <v>0</v>
      </c>
      <c r="D29" s="92"/>
      <c r="E29" s="92">
        <f>$B29      +$C29      +$D29</f>
        <v>2228000</v>
      </c>
      <c r="F29" s="93">
        <v>2228000</v>
      </c>
      <c r="G29" s="94">
        <v>1560000</v>
      </c>
      <c r="H29" s="93">
        <v>615000</v>
      </c>
      <c r="I29" s="94"/>
      <c r="J29" s="93">
        <v>475000</v>
      </c>
      <c r="K29" s="94">
        <v>927225</v>
      </c>
      <c r="L29" s="93"/>
      <c r="M29" s="94"/>
      <c r="N29" s="93"/>
      <c r="O29" s="94"/>
      <c r="P29" s="93">
        <f>$H29      +$J29      +$L29      +$N29</f>
        <v>1090000</v>
      </c>
      <c r="Q29" s="94">
        <f>$I29      +$K29      +$M29      +$O29</f>
        <v>927225</v>
      </c>
      <c r="R29" s="48">
        <f>IF(($H29      =0),0,((($J29      -$H29      )/$H29      )*100))</f>
        <v>-22.76422764227642</v>
      </c>
      <c r="S29" s="49">
        <f>IF(($I29      =0),0,((($K29      -$I29      )/$I29      )*100))</f>
        <v>0</v>
      </c>
      <c r="T29" s="48">
        <f>IF(($E29      =0),0,(($P29      /$E29      )*100))</f>
        <v>48.922800718132855</v>
      </c>
      <c r="U29" s="50">
        <f>IF(($E29      =0),0,(($Q29      /$E29      )*100))</f>
        <v>41.616921005385997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2228000</v>
      </c>
      <c r="C30" s="95">
        <f>SUM(C26:C29)</f>
        <v>0</v>
      </c>
      <c r="D30" s="95"/>
      <c r="E30" s="95">
        <f>$B30      +$C30      +$D30</f>
        <v>2228000</v>
      </c>
      <c r="F30" s="96">
        <f t="shared" ref="F30:O30" si="16">SUM(F26:F29)</f>
        <v>2228000</v>
      </c>
      <c r="G30" s="97">
        <f t="shared" si="16"/>
        <v>1560000</v>
      </c>
      <c r="H30" s="96">
        <f t="shared" si="16"/>
        <v>615000</v>
      </c>
      <c r="I30" s="97">
        <f t="shared" si="16"/>
        <v>0</v>
      </c>
      <c r="J30" s="96">
        <f t="shared" si="16"/>
        <v>475000</v>
      </c>
      <c r="K30" s="97">
        <f t="shared" si="16"/>
        <v>927225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1090000</v>
      </c>
      <c r="Q30" s="97">
        <f>$I30      +$K30      +$M30      +$O30</f>
        <v>927225</v>
      </c>
      <c r="R30" s="52">
        <f>IF(($H30      =0),0,((($J30      -$H30      )/$H30      )*100))</f>
        <v>-22.76422764227642</v>
      </c>
      <c r="S30" s="53">
        <f>IF(($I30      =0),0,((($K30      -$I30      )/$I30      )*100))</f>
        <v>0</v>
      </c>
      <c r="T30" s="52">
        <f>IF($E30   =0,0,($P30   /$E30   )*100)</f>
        <v>48.922800718132855</v>
      </c>
      <c r="U30" s="54">
        <f>IF($E30   =0,0,($Q30   /$E30   )*100)</f>
        <v>41.616921005385997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2551000</v>
      </c>
      <c r="C32" s="92">
        <v>0</v>
      </c>
      <c r="D32" s="92"/>
      <c r="E32" s="92">
        <f>$B32      +$C32      +$D32</f>
        <v>2551000</v>
      </c>
      <c r="F32" s="93">
        <v>2551000</v>
      </c>
      <c r="G32" s="94">
        <v>1785000</v>
      </c>
      <c r="H32" s="93">
        <v>2551000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2551000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2551000</v>
      </c>
      <c r="C33" s="95">
        <f>C32</f>
        <v>0</v>
      </c>
      <c r="D33" s="95"/>
      <c r="E33" s="95">
        <f>$B33      +$C33      +$D33</f>
        <v>2551000</v>
      </c>
      <c r="F33" s="96">
        <f t="shared" ref="F33:O33" si="17">F32</f>
        <v>2551000</v>
      </c>
      <c r="G33" s="97">
        <f t="shared" si="17"/>
        <v>1785000</v>
      </c>
      <c r="H33" s="96">
        <f t="shared" si="17"/>
        <v>2551000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2551000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7984000</v>
      </c>
      <c r="C67" s="104">
        <f>SUM(C9:C15,C18:C23,C26:C29,C32,C35:C39,C42:C52,C55:C58,C61:C65)</f>
        <v>0</v>
      </c>
      <c r="D67" s="104"/>
      <c r="E67" s="104">
        <f t="shared" si="35"/>
        <v>7984000</v>
      </c>
      <c r="F67" s="105">
        <f t="shared" ref="F67:O67" si="43">SUM(F9:F15,F18:F23,F26:F29,F32,F35:F39,F42:F52,F55:F58,F61:F65)</f>
        <v>7984000</v>
      </c>
      <c r="G67" s="106">
        <f t="shared" si="43"/>
        <v>4345000</v>
      </c>
      <c r="H67" s="105">
        <f t="shared" si="43"/>
        <v>3297000</v>
      </c>
      <c r="I67" s="106">
        <f t="shared" si="43"/>
        <v>141287</v>
      </c>
      <c r="J67" s="105">
        <f t="shared" si="43"/>
        <v>624000</v>
      </c>
      <c r="K67" s="106">
        <f t="shared" si="43"/>
        <v>1031970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3921000</v>
      </c>
      <c r="Q67" s="106">
        <f t="shared" si="37"/>
        <v>1173257</v>
      </c>
      <c r="R67" s="61">
        <f t="shared" si="38"/>
        <v>-81.073703366696989</v>
      </c>
      <c r="S67" s="62">
        <f t="shared" si="39"/>
        <v>630.40690226277002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67.849108842360266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20.302076483820731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7984000</v>
      </c>
      <c r="C72" s="104">
        <f>SUM(C9:C15,C18:C23,C26:C29,C32,C35:C39,C42:C52,C55:C58,C61:C65,C69)</f>
        <v>0</v>
      </c>
      <c r="D72" s="104"/>
      <c r="E72" s="104">
        <f>$B72      +$C72      +$D72</f>
        <v>7984000</v>
      </c>
      <c r="F72" s="105">
        <f t="shared" ref="F72:O72" si="46">SUM(F9:F15,F18:F23,F26:F29,F32,F35:F39,F42:F52,F55:F58,F61:F65,F69)</f>
        <v>7984000</v>
      </c>
      <c r="G72" s="106">
        <f t="shared" si="46"/>
        <v>4345000</v>
      </c>
      <c r="H72" s="105">
        <f t="shared" si="46"/>
        <v>3297000</v>
      </c>
      <c r="I72" s="106">
        <f t="shared" si="46"/>
        <v>141287</v>
      </c>
      <c r="J72" s="105">
        <f t="shared" si="46"/>
        <v>624000</v>
      </c>
      <c r="K72" s="106">
        <f t="shared" si="46"/>
        <v>1031970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3921000</v>
      </c>
      <c r="Q72" s="106">
        <f>$I72      +$K72      +$M72      +$O72</f>
        <v>1173257</v>
      </c>
      <c r="R72" s="61">
        <f>IF(($H72      =0),0,((($J72      -$H72      )/$H72      )*100))</f>
        <v>-81.073703366696989</v>
      </c>
      <c r="S72" s="62">
        <f>IF(($I72      =0),0,((($K72      -$I72      )/$I72      )*100))</f>
        <v>630.40690226277002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67.849108842360266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20.302076483820731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cows3em6JuLDt1H+SK83QEW8YgHjshFEB5M1s1Vk9ffpdKHP0YmbXOY7IvZ2mQjqWFu5peWrOmTHat5QejIBw==" saltValue="n8LcJVMjdGLezlT/ainl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150000</v>
      </c>
      <c r="I10" s="94">
        <v>1000000</v>
      </c>
      <c r="J10" s="93">
        <v>350000</v>
      </c>
      <c r="K10" s="94">
        <v>-500000</v>
      </c>
      <c r="L10" s="93"/>
      <c r="M10" s="94"/>
      <c r="N10" s="93"/>
      <c r="O10" s="94"/>
      <c r="P10" s="93">
        <f t="shared" ref="P10:P16" si="1">$H10      +$J10      +$L10      +$N10</f>
        <v>500000</v>
      </c>
      <c r="Q10" s="94">
        <f t="shared" ref="Q10:Q16" si="2">$I10      +$K10      +$M10      +$O10</f>
        <v>500000</v>
      </c>
      <c r="R10" s="48">
        <f t="shared" ref="R10:R16" si="3">IF(($H10      =0),0,((($J10      -$H10      )/$H10      )*100))</f>
        <v>133.33333333333331</v>
      </c>
      <c r="S10" s="49">
        <f t="shared" ref="S10:S16" si="4">IF(($I10      =0),0,((($K10      -$I10      )/$I10      )*100))</f>
        <v>-150</v>
      </c>
      <c r="T10" s="48">
        <f t="shared" ref="T10:T15" si="5">IF(($E10      =0),0,(($P10      /$E10      )*100))</f>
        <v>50</v>
      </c>
      <c r="U10" s="50">
        <f t="shared" ref="U10:U15" si="6">IF(($E10      =0),0,(($Q10      /$E10      )*100))</f>
        <v>50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150000</v>
      </c>
      <c r="I16" s="97">
        <f t="shared" si="7"/>
        <v>1000000</v>
      </c>
      <c r="J16" s="96">
        <f t="shared" si="7"/>
        <v>350000</v>
      </c>
      <c r="K16" s="97">
        <f t="shared" si="7"/>
        <v>-500000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500000</v>
      </c>
      <c r="Q16" s="97">
        <f t="shared" si="2"/>
        <v>500000</v>
      </c>
      <c r="R16" s="52">
        <f t="shared" si="3"/>
        <v>133.33333333333331</v>
      </c>
      <c r="S16" s="53">
        <f t="shared" si="4"/>
        <v>-150</v>
      </c>
      <c r="T16" s="52">
        <f>IF((SUM($E9:$E13)+$E15)=0,0,(P16/(SUM($E9:$E13)+$E15)*100))</f>
        <v>50</v>
      </c>
      <c r="U16" s="54">
        <f>IF((SUM($E9:$E13)+$E15)=0,0,(Q16/(SUM($E9:$E13)+$E15)*100))</f>
        <v>50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4205000</v>
      </c>
      <c r="C19" s="92">
        <v>0</v>
      </c>
      <c r="D19" s="92"/>
      <c r="E19" s="92">
        <f t="shared" si="8"/>
        <v>4205000</v>
      </c>
      <c r="F19" s="93">
        <v>4205000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4205000</v>
      </c>
      <c r="C24" s="95">
        <f>SUM(C18:C23)</f>
        <v>0</v>
      </c>
      <c r="D24" s="95"/>
      <c r="E24" s="95">
        <f t="shared" si="8"/>
        <v>4205000</v>
      </c>
      <c r="F24" s="96">
        <f t="shared" ref="F24:O24" si="15">SUM(F18:F23)</f>
        <v>4205000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2403000</v>
      </c>
      <c r="C29" s="92">
        <v>0</v>
      </c>
      <c r="D29" s="92"/>
      <c r="E29" s="92">
        <f>$B29      +$C29      +$D29</f>
        <v>2403000</v>
      </c>
      <c r="F29" s="93">
        <v>2403000</v>
      </c>
      <c r="G29" s="94">
        <v>1682000</v>
      </c>
      <c r="H29" s="93"/>
      <c r="I29" s="94"/>
      <c r="J29" s="93">
        <v>199000</v>
      </c>
      <c r="K29" s="94"/>
      <c r="L29" s="93"/>
      <c r="M29" s="94"/>
      <c r="N29" s="93"/>
      <c r="O29" s="94"/>
      <c r="P29" s="93">
        <f>$H29      +$J29      +$L29      +$N29</f>
        <v>199000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8.281315022888057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2403000</v>
      </c>
      <c r="C30" s="95">
        <f>SUM(C26:C29)</f>
        <v>0</v>
      </c>
      <c r="D30" s="95"/>
      <c r="E30" s="95">
        <f>$B30      +$C30      +$D30</f>
        <v>2403000</v>
      </c>
      <c r="F30" s="96">
        <f t="shared" ref="F30:O30" si="16">SUM(F26:F29)</f>
        <v>2403000</v>
      </c>
      <c r="G30" s="97">
        <f t="shared" si="16"/>
        <v>1682000</v>
      </c>
      <c r="H30" s="96">
        <f t="shared" si="16"/>
        <v>0</v>
      </c>
      <c r="I30" s="97">
        <f t="shared" si="16"/>
        <v>0</v>
      </c>
      <c r="J30" s="96">
        <f t="shared" si="16"/>
        <v>199000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199000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8.281315022888057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3234000</v>
      </c>
      <c r="C32" s="92">
        <v>0</v>
      </c>
      <c r="D32" s="92"/>
      <c r="E32" s="92">
        <f>$B32      +$C32      +$D32</f>
        <v>3234000</v>
      </c>
      <c r="F32" s="93">
        <v>3234000</v>
      </c>
      <c r="G32" s="94">
        <v>2264000</v>
      </c>
      <c r="H32" s="93">
        <v>1497000</v>
      </c>
      <c r="I32" s="94">
        <v>809000</v>
      </c>
      <c r="J32" s="93">
        <v>1568000</v>
      </c>
      <c r="K32" s="94">
        <v>808000</v>
      </c>
      <c r="L32" s="93"/>
      <c r="M32" s="94"/>
      <c r="N32" s="93"/>
      <c r="O32" s="94"/>
      <c r="P32" s="93">
        <f>$H32      +$J32      +$L32      +$N32</f>
        <v>3065000</v>
      </c>
      <c r="Q32" s="94">
        <f>$I32      +$K32      +$M32      +$O32</f>
        <v>1617000</v>
      </c>
      <c r="R32" s="48">
        <f>IF(($H32      =0),0,((($J32      -$H32      )/$H32      )*100))</f>
        <v>4.7428189712758853</v>
      </c>
      <c r="S32" s="49">
        <f>IF(($I32      =0),0,((($K32      -$I32      )/$I32      )*100))</f>
        <v>-0.12360939431396785</v>
      </c>
      <c r="T32" s="48">
        <f>IF(($E32      =0),0,(($P32      /$E32      )*100))</f>
        <v>94.774273345701914</v>
      </c>
      <c r="U32" s="50">
        <f>IF(($E32      =0),0,(($Q32      /$E32      )*100))</f>
        <v>50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3234000</v>
      </c>
      <c r="C33" s="95">
        <f>C32</f>
        <v>0</v>
      </c>
      <c r="D33" s="95"/>
      <c r="E33" s="95">
        <f>$B33      +$C33      +$D33</f>
        <v>3234000</v>
      </c>
      <c r="F33" s="96">
        <f t="shared" ref="F33:O33" si="17">F32</f>
        <v>3234000</v>
      </c>
      <c r="G33" s="97">
        <f t="shared" si="17"/>
        <v>2264000</v>
      </c>
      <c r="H33" s="96">
        <f t="shared" si="17"/>
        <v>1497000</v>
      </c>
      <c r="I33" s="97">
        <f t="shared" si="17"/>
        <v>809000</v>
      </c>
      <c r="J33" s="96">
        <f t="shared" si="17"/>
        <v>1568000</v>
      </c>
      <c r="K33" s="97">
        <f t="shared" si="17"/>
        <v>808000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3065000</v>
      </c>
      <c r="Q33" s="97">
        <f>$I33      +$K33      +$M33      +$O33</f>
        <v>1617000</v>
      </c>
      <c r="R33" s="52">
        <f>IF(($H33      =0),0,((($J33      -$H33      )/$H33      )*100))</f>
        <v>4.7428189712758853</v>
      </c>
      <c r="S33" s="53">
        <f>IF(($I33      =0),0,((($K33      -$I33      )/$I33      )*100))</f>
        <v>-0.12360939431396785</v>
      </c>
      <c r="T33" s="52">
        <f>IF($E33   =0,0,($P33   /$E33   )*100)</f>
        <v>94.774273345701914</v>
      </c>
      <c r="U33" s="54">
        <f>IF($E33   =0,0,($Q33   /$E33   )*100)</f>
        <v>50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10842000</v>
      </c>
      <c r="C67" s="104">
        <f>SUM(C9:C15,C18:C23,C26:C29,C32,C35:C39,C42:C52,C55:C58,C61:C65)</f>
        <v>0</v>
      </c>
      <c r="D67" s="104"/>
      <c r="E67" s="104">
        <f t="shared" si="35"/>
        <v>10842000</v>
      </c>
      <c r="F67" s="105">
        <f t="shared" ref="F67:O67" si="43">SUM(F9:F15,F18:F23,F26:F29,F32,F35:F39,F42:F52,F55:F58,F61:F65)</f>
        <v>10842000</v>
      </c>
      <c r="G67" s="106">
        <f t="shared" si="43"/>
        <v>4946000</v>
      </c>
      <c r="H67" s="105">
        <f t="shared" si="43"/>
        <v>1647000</v>
      </c>
      <c r="I67" s="106">
        <f t="shared" si="43"/>
        <v>1809000</v>
      </c>
      <c r="J67" s="105">
        <f t="shared" si="43"/>
        <v>2117000</v>
      </c>
      <c r="K67" s="106">
        <f t="shared" si="43"/>
        <v>308000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3764000</v>
      </c>
      <c r="Q67" s="106">
        <f t="shared" si="37"/>
        <v>2117000</v>
      </c>
      <c r="R67" s="61">
        <f t="shared" si="38"/>
        <v>28.536733454766246</v>
      </c>
      <c r="S67" s="62">
        <f t="shared" si="39"/>
        <v>-82.974018794914315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56.712370046707846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31.896941389181858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10842000</v>
      </c>
      <c r="C72" s="104">
        <f>SUM(C9:C15,C18:C23,C26:C29,C32,C35:C39,C42:C52,C55:C58,C61:C65,C69)</f>
        <v>0</v>
      </c>
      <c r="D72" s="104"/>
      <c r="E72" s="104">
        <f>$B72      +$C72      +$D72</f>
        <v>10842000</v>
      </c>
      <c r="F72" s="105">
        <f t="shared" ref="F72:O72" si="46">SUM(F9:F15,F18:F23,F26:F29,F32,F35:F39,F42:F52,F55:F58,F61:F65,F69)</f>
        <v>10842000</v>
      </c>
      <c r="G72" s="106">
        <f t="shared" si="46"/>
        <v>4946000</v>
      </c>
      <c r="H72" s="105">
        <f t="shared" si="46"/>
        <v>1647000</v>
      </c>
      <c r="I72" s="106">
        <f t="shared" si="46"/>
        <v>1809000</v>
      </c>
      <c r="J72" s="105">
        <f t="shared" si="46"/>
        <v>2117000</v>
      </c>
      <c r="K72" s="106">
        <f t="shared" si="46"/>
        <v>308000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3764000</v>
      </c>
      <c r="Q72" s="106">
        <f>$I72      +$K72      +$M72      +$O72</f>
        <v>2117000</v>
      </c>
      <c r="R72" s="61">
        <f>IF(($H72      =0),0,((($J72      -$H72      )/$H72      )*100))</f>
        <v>28.536733454766246</v>
      </c>
      <c r="S72" s="62">
        <f>IF(($I72      =0),0,((($K72      -$I72      )/$I72      )*100))</f>
        <v>-82.974018794914315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56.712370046707846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31.896941389181858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7zDqDb2zH0BLwXlrseLLyRI9/86lpdGpR4lclxW0q4S1mmC/j6rIv9ScYO+pc0pWP/XdWzCmOcsRmWphh5xZA==" saltValue="mNpUgdSuhKSpeWvPN0n5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/>
      <c r="I10" s="94"/>
      <c r="J10" s="93">
        <v>813000</v>
      </c>
      <c r="K10" s="94"/>
      <c r="L10" s="93"/>
      <c r="M10" s="94"/>
      <c r="N10" s="93"/>
      <c r="O10" s="94"/>
      <c r="P10" s="93">
        <f t="shared" ref="P10:P16" si="1">$H10      +$J10      +$L10      +$N10</f>
        <v>813000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40.65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0</v>
      </c>
      <c r="I16" s="97">
        <f t="shared" si="7"/>
        <v>0</v>
      </c>
      <c r="J16" s="96">
        <f t="shared" si="7"/>
        <v>813000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813000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40.65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1391000</v>
      </c>
      <c r="C32" s="92">
        <v>0</v>
      </c>
      <c r="D32" s="92"/>
      <c r="E32" s="92">
        <f>$B32      +$C32      +$D32</f>
        <v>1391000</v>
      </c>
      <c r="F32" s="93">
        <v>1391000</v>
      </c>
      <c r="G32" s="94">
        <v>348000</v>
      </c>
      <c r="H32" s="93">
        <v>414000</v>
      </c>
      <c r="I32" s="94"/>
      <c r="J32" s="93">
        <v>543000</v>
      </c>
      <c r="K32" s="94"/>
      <c r="L32" s="93"/>
      <c r="M32" s="94"/>
      <c r="N32" s="93"/>
      <c r="O32" s="94"/>
      <c r="P32" s="93">
        <f>$H32      +$J32      +$L32      +$N32</f>
        <v>957000</v>
      </c>
      <c r="Q32" s="94">
        <f>$I32      +$K32      +$M32      +$O32</f>
        <v>0</v>
      </c>
      <c r="R32" s="48">
        <f>IF(($H32      =0),0,((($J32      -$H32      )/$H32      )*100))</f>
        <v>31.159420289855071</v>
      </c>
      <c r="S32" s="49">
        <f>IF(($I32      =0),0,((($K32      -$I32      )/$I32      )*100))</f>
        <v>0</v>
      </c>
      <c r="T32" s="48">
        <f>IF(($E32      =0),0,(($P32      /$E32      )*100))</f>
        <v>68.799424874191232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1391000</v>
      </c>
      <c r="C33" s="95">
        <f>C32</f>
        <v>0</v>
      </c>
      <c r="D33" s="95"/>
      <c r="E33" s="95">
        <f>$B33      +$C33      +$D33</f>
        <v>1391000</v>
      </c>
      <c r="F33" s="96">
        <f t="shared" ref="F33:O33" si="17">F32</f>
        <v>1391000</v>
      </c>
      <c r="G33" s="97">
        <f t="shared" si="17"/>
        <v>348000</v>
      </c>
      <c r="H33" s="96">
        <f t="shared" si="17"/>
        <v>414000</v>
      </c>
      <c r="I33" s="97">
        <f t="shared" si="17"/>
        <v>0</v>
      </c>
      <c r="J33" s="96">
        <f t="shared" si="17"/>
        <v>543000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957000</v>
      </c>
      <c r="Q33" s="97">
        <f>$I33      +$K33      +$M33      +$O33</f>
        <v>0</v>
      </c>
      <c r="R33" s="52">
        <f>IF(($H33      =0),0,((($J33      -$H33      )/$H33      )*100))</f>
        <v>31.159420289855071</v>
      </c>
      <c r="S33" s="53">
        <f>IF(($I33      =0),0,((($K33      -$I33      )/$I33      )*100))</f>
        <v>0</v>
      </c>
      <c r="T33" s="52">
        <f>IF($E33   =0,0,($P33   /$E33   )*100)</f>
        <v>68.799424874191232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8468000</v>
      </c>
      <c r="C35" s="92">
        <v>0</v>
      </c>
      <c r="D35" s="92"/>
      <c r="E35" s="92">
        <f t="shared" ref="E35:E40" si="18">$B35      +$C35      +$D35</f>
        <v>8468000</v>
      </c>
      <c r="F35" s="93">
        <v>8468000</v>
      </c>
      <c r="G35" s="94">
        <v>8468000</v>
      </c>
      <c r="H35" s="93"/>
      <c r="I35" s="94"/>
      <c r="J35" s="93">
        <v>6002000</v>
      </c>
      <c r="K35" s="94">
        <v>6305907</v>
      </c>
      <c r="L35" s="93"/>
      <c r="M35" s="94"/>
      <c r="N35" s="93"/>
      <c r="O35" s="94"/>
      <c r="P35" s="93">
        <f t="shared" ref="P35:P40" si="19">$H35      +$J35      +$L35      +$N35</f>
        <v>6002000</v>
      </c>
      <c r="Q35" s="94">
        <f t="shared" ref="Q35:Q40" si="20">$I35      +$K35      +$M35      +$O35</f>
        <v>6305907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70.878601794992917</v>
      </c>
      <c r="U35" s="50">
        <f t="shared" ref="U35:U39" si="24">IF(($E35      =0),0,(($Q35      /$E35      )*100))</f>
        <v>74.467489371752478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14285000</v>
      </c>
      <c r="C36" s="92">
        <v>0</v>
      </c>
      <c r="D36" s="92"/>
      <c r="E36" s="92">
        <f t="shared" si="18"/>
        <v>14285000</v>
      </c>
      <c r="F36" s="93">
        <v>14285000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26253000</v>
      </c>
      <c r="C40" s="95">
        <f>SUM(C35:C39)</f>
        <v>0</v>
      </c>
      <c r="D40" s="95"/>
      <c r="E40" s="95">
        <f t="shared" si="18"/>
        <v>26253000</v>
      </c>
      <c r="F40" s="96">
        <f t="shared" ref="F40:O40" si="25">SUM(F35:F39)</f>
        <v>26253000</v>
      </c>
      <c r="G40" s="97">
        <f t="shared" si="25"/>
        <v>10468000</v>
      </c>
      <c r="H40" s="96">
        <f t="shared" si="25"/>
        <v>0</v>
      </c>
      <c r="I40" s="97">
        <f t="shared" si="25"/>
        <v>0</v>
      </c>
      <c r="J40" s="96">
        <f t="shared" si="25"/>
        <v>6002000</v>
      </c>
      <c r="K40" s="97">
        <f t="shared" si="25"/>
        <v>6305907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6002000</v>
      </c>
      <c r="Q40" s="97">
        <f t="shared" si="20"/>
        <v>6305907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50.150401069518715</v>
      </c>
      <c r="U40" s="54">
        <f>IF((+$E35+$E38) =0,0,(Q40   /(+$E35+$E38) )*100)</f>
        <v>52.689730949197866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145000000</v>
      </c>
      <c r="C43" s="92">
        <v>0</v>
      </c>
      <c r="D43" s="92"/>
      <c r="E43" s="92">
        <f t="shared" si="26"/>
        <v>145000000</v>
      </c>
      <c r="F43" s="93">
        <v>145000000</v>
      </c>
      <c r="G43" s="94">
        <v>105000000</v>
      </c>
      <c r="H43" s="93">
        <v>60000000</v>
      </c>
      <c r="I43" s="94"/>
      <c r="J43" s="93">
        <v>45000000</v>
      </c>
      <c r="K43" s="94">
        <v>100168718</v>
      </c>
      <c r="L43" s="93"/>
      <c r="M43" s="94"/>
      <c r="N43" s="93"/>
      <c r="O43" s="94"/>
      <c r="P43" s="93">
        <f t="shared" si="27"/>
        <v>105000000</v>
      </c>
      <c r="Q43" s="94">
        <f t="shared" si="28"/>
        <v>100168718</v>
      </c>
      <c r="R43" s="48">
        <f t="shared" si="29"/>
        <v>-25</v>
      </c>
      <c r="S43" s="49">
        <f t="shared" si="30"/>
        <v>0</v>
      </c>
      <c r="T43" s="48">
        <f t="shared" si="31"/>
        <v>72.41379310344827</v>
      </c>
      <c r="U43" s="50">
        <f t="shared" si="32"/>
        <v>69.081874482758622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64000000</v>
      </c>
      <c r="C51" s="92">
        <v>0</v>
      </c>
      <c r="D51" s="92"/>
      <c r="E51" s="92">
        <f t="shared" si="26"/>
        <v>64000000</v>
      </c>
      <c r="F51" s="93">
        <v>64000000</v>
      </c>
      <c r="G51" s="94">
        <v>34000000</v>
      </c>
      <c r="H51" s="93">
        <v>8370000</v>
      </c>
      <c r="I51" s="94"/>
      <c r="J51" s="93">
        <v>18350000</v>
      </c>
      <c r="K51" s="94">
        <v>11634850</v>
      </c>
      <c r="L51" s="93"/>
      <c r="M51" s="94"/>
      <c r="N51" s="93"/>
      <c r="O51" s="94"/>
      <c r="P51" s="93">
        <f t="shared" si="27"/>
        <v>26720000</v>
      </c>
      <c r="Q51" s="94">
        <f t="shared" si="28"/>
        <v>11634850</v>
      </c>
      <c r="R51" s="48">
        <f t="shared" si="29"/>
        <v>119.23536439665472</v>
      </c>
      <c r="S51" s="49">
        <f t="shared" si="30"/>
        <v>0</v>
      </c>
      <c r="T51" s="48">
        <f t="shared" si="31"/>
        <v>41.75</v>
      </c>
      <c r="U51" s="50">
        <f t="shared" si="32"/>
        <v>18.179453125000002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209000000</v>
      </c>
      <c r="C53" s="95">
        <f>SUM(C42:C52)</f>
        <v>0</v>
      </c>
      <c r="D53" s="95"/>
      <c r="E53" s="95">
        <f t="shared" si="26"/>
        <v>209000000</v>
      </c>
      <c r="F53" s="96">
        <f t="shared" ref="F53:O53" si="33">SUM(F42:F52)</f>
        <v>209000000</v>
      </c>
      <c r="G53" s="97">
        <f t="shared" si="33"/>
        <v>139000000</v>
      </c>
      <c r="H53" s="96">
        <f t="shared" si="33"/>
        <v>68370000</v>
      </c>
      <c r="I53" s="97">
        <f t="shared" si="33"/>
        <v>0</v>
      </c>
      <c r="J53" s="96">
        <f t="shared" si="33"/>
        <v>63350000</v>
      </c>
      <c r="K53" s="97">
        <f t="shared" si="33"/>
        <v>111803568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131720000</v>
      </c>
      <c r="Q53" s="97">
        <f t="shared" si="28"/>
        <v>111803568</v>
      </c>
      <c r="R53" s="52">
        <f t="shared" si="29"/>
        <v>-7.3424016381453852</v>
      </c>
      <c r="S53" s="53">
        <f t="shared" si="30"/>
        <v>0</v>
      </c>
      <c r="T53" s="52">
        <f>IF((+$E43+$E45+$E47+$E48+$E51) =0,0,(P53   /(+$E43+$E45+$E47+$E48+$E51) )*100)</f>
        <v>63.02392344497607</v>
      </c>
      <c r="U53" s="54">
        <f>IF((+$E43+$E45+$E47+$E48+$E51) =0,0,(Q53   /(+$E43+$E45+$E47+$E48+$E51) )*100)</f>
        <v>53.494530143540672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238644000</v>
      </c>
      <c r="C67" s="104">
        <f>SUM(C9:C15,C18:C23,C26:C29,C32,C35:C39,C42:C52,C55:C58,C61:C65)</f>
        <v>0</v>
      </c>
      <c r="D67" s="104"/>
      <c r="E67" s="104">
        <f t="shared" si="35"/>
        <v>238644000</v>
      </c>
      <c r="F67" s="105">
        <f t="shared" ref="F67:O67" si="43">SUM(F9:F15,F18:F23,F26:F29,F32,F35:F39,F42:F52,F55:F58,F61:F65)</f>
        <v>238644000</v>
      </c>
      <c r="G67" s="106">
        <f t="shared" si="43"/>
        <v>151816000</v>
      </c>
      <c r="H67" s="105">
        <f t="shared" si="43"/>
        <v>68784000</v>
      </c>
      <c r="I67" s="106">
        <f t="shared" si="43"/>
        <v>0</v>
      </c>
      <c r="J67" s="105">
        <f t="shared" si="43"/>
        <v>70708000</v>
      </c>
      <c r="K67" s="106">
        <f t="shared" si="43"/>
        <v>118109475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139492000</v>
      </c>
      <c r="Q67" s="106">
        <f t="shared" si="37"/>
        <v>118109475</v>
      </c>
      <c r="R67" s="61">
        <f t="shared" si="38"/>
        <v>2.7971621307280761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62.173570037306277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52.643074269362941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92108000</v>
      </c>
      <c r="C69" s="92">
        <v>0</v>
      </c>
      <c r="D69" s="92"/>
      <c r="E69" s="92">
        <f>$B69      +$C69      +$D69</f>
        <v>92108000</v>
      </c>
      <c r="F69" s="93">
        <v>92108000</v>
      </c>
      <c r="G69" s="94">
        <v>33918000</v>
      </c>
      <c r="H69" s="93">
        <v>21373000</v>
      </c>
      <c r="I69" s="94"/>
      <c r="J69" s="93">
        <v>30974000</v>
      </c>
      <c r="K69" s="94">
        <v>22236626</v>
      </c>
      <c r="L69" s="93"/>
      <c r="M69" s="94"/>
      <c r="N69" s="93"/>
      <c r="O69" s="94"/>
      <c r="P69" s="93">
        <f>$H69      +$J69      +$L69      +$N69</f>
        <v>52347000</v>
      </c>
      <c r="Q69" s="94">
        <f>$I69      +$K69      +$M69      +$O69</f>
        <v>22236626</v>
      </c>
      <c r="R69" s="48">
        <f>IF(($H69      =0),0,((($J69      -$H69      )/$H69      )*100))</f>
        <v>44.921162214008326</v>
      </c>
      <c r="S69" s="49">
        <f>IF(($I69      =0),0,((($K69      -$I69      )/$I69      )*100))</f>
        <v>0</v>
      </c>
      <c r="T69" s="48">
        <f>IF(($E69      =0),0,(($P69      /$E69      )*100))</f>
        <v>56.832196986146698</v>
      </c>
      <c r="U69" s="50">
        <f>IF(($E69      =0),0,(($Q69      /$E69      )*100))</f>
        <v>24.141905154818257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92108000</v>
      </c>
      <c r="C70" s="101">
        <f>C69</f>
        <v>0</v>
      </c>
      <c r="D70" s="101"/>
      <c r="E70" s="101">
        <f>$B70      +$C70      +$D70</f>
        <v>92108000</v>
      </c>
      <c r="F70" s="102">
        <f t="shared" ref="F70:O70" si="44">F69</f>
        <v>92108000</v>
      </c>
      <c r="G70" s="103">
        <f t="shared" si="44"/>
        <v>33918000</v>
      </c>
      <c r="H70" s="102">
        <f t="shared" si="44"/>
        <v>21373000</v>
      </c>
      <c r="I70" s="103">
        <f t="shared" si="44"/>
        <v>0</v>
      </c>
      <c r="J70" s="102">
        <f t="shared" si="44"/>
        <v>30974000</v>
      </c>
      <c r="K70" s="103">
        <f t="shared" si="44"/>
        <v>22236626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52347000</v>
      </c>
      <c r="Q70" s="103">
        <f>$I70      +$K70      +$M70      +$O70</f>
        <v>22236626</v>
      </c>
      <c r="R70" s="57">
        <f>IF(($H70      =0),0,((($J70      -$H70      )/$H70      )*100))</f>
        <v>44.921162214008326</v>
      </c>
      <c r="S70" s="58">
        <f>IF(($I70      =0),0,((($K70      -$I70      )/$I70      )*100))</f>
        <v>0</v>
      </c>
      <c r="T70" s="57">
        <f>IF($E70   =0,0,($P70   /$E70   )*100)</f>
        <v>56.832196986146698</v>
      </c>
      <c r="U70" s="59">
        <f>IF($E70   =0,0,($Q70   /$E70 )*100)</f>
        <v>24.141905154818257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92108000</v>
      </c>
      <c r="C71" s="104">
        <f>C69</f>
        <v>0</v>
      </c>
      <c r="D71" s="104"/>
      <c r="E71" s="104">
        <f>$B71      +$C71      +$D71</f>
        <v>92108000</v>
      </c>
      <c r="F71" s="105">
        <f t="shared" ref="F71:O71" si="45">F69</f>
        <v>92108000</v>
      </c>
      <c r="G71" s="106">
        <f t="shared" si="45"/>
        <v>33918000</v>
      </c>
      <c r="H71" s="105">
        <f t="shared" si="45"/>
        <v>21373000</v>
      </c>
      <c r="I71" s="106">
        <f t="shared" si="45"/>
        <v>0</v>
      </c>
      <c r="J71" s="105">
        <f t="shared" si="45"/>
        <v>30974000</v>
      </c>
      <c r="K71" s="106">
        <f t="shared" si="45"/>
        <v>22236626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52347000</v>
      </c>
      <c r="Q71" s="106">
        <f>$I71      +$K71      +$M71      +$O71</f>
        <v>22236626</v>
      </c>
      <c r="R71" s="61">
        <f>IF(($H71      =0),0,((($J71      -$H71      )/$H71      )*100))</f>
        <v>44.921162214008326</v>
      </c>
      <c r="S71" s="62">
        <f>IF(($I71      =0),0,((($K71      -$I71      )/$I71      )*100))</f>
        <v>0</v>
      </c>
      <c r="T71" s="61">
        <f>IF($E71   =0,0,($P71   /$E71   )*100)</f>
        <v>56.832196986146698</v>
      </c>
      <c r="U71" s="65">
        <f>IF($E71   =0,0,($Q71   /$E71   )*100)</f>
        <v>24.141905154818257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330752000</v>
      </c>
      <c r="C72" s="104">
        <f>SUM(C9:C15,C18:C23,C26:C29,C32,C35:C39,C42:C52,C55:C58,C61:C65,C69)</f>
        <v>0</v>
      </c>
      <c r="D72" s="104"/>
      <c r="E72" s="104">
        <f>$B72      +$C72      +$D72</f>
        <v>330752000</v>
      </c>
      <c r="F72" s="105">
        <f t="shared" ref="F72:O72" si="46">SUM(F9:F15,F18:F23,F26:F29,F32,F35:F39,F42:F52,F55:F58,F61:F65,F69)</f>
        <v>330752000</v>
      </c>
      <c r="G72" s="106">
        <f t="shared" si="46"/>
        <v>185734000</v>
      </c>
      <c r="H72" s="105">
        <f t="shared" si="46"/>
        <v>90157000</v>
      </c>
      <c r="I72" s="106">
        <f t="shared" si="46"/>
        <v>0</v>
      </c>
      <c r="J72" s="105">
        <f t="shared" si="46"/>
        <v>101682000</v>
      </c>
      <c r="K72" s="106">
        <f t="shared" si="46"/>
        <v>140346101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191839000</v>
      </c>
      <c r="Q72" s="106">
        <f>$I72      +$K72      +$M72      +$O72</f>
        <v>140346101</v>
      </c>
      <c r="R72" s="61">
        <f>IF(($H72      =0),0,((($J72      -$H72      )/$H72      )*100))</f>
        <v>12.783255875860998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60.618958690795566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44.347783813162195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nBERIn5/5k/MrAQuFeZyJ6kDQq4/thSfpNBlotPG7EuFGUAQllCaeOap5k2qQAWAPFJqbCIXUkw14fgrREfTA==" saltValue="Megh17481S/JgOVZ8Xxj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90000</v>
      </c>
      <c r="I10" s="94"/>
      <c r="J10" s="93">
        <v>402000</v>
      </c>
      <c r="K10" s="94">
        <v>472459</v>
      </c>
      <c r="L10" s="93"/>
      <c r="M10" s="94"/>
      <c r="N10" s="93"/>
      <c r="O10" s="94"/>
      <c r="P10" s="93">
        <f t="shared" ref="P10:P16" si="1">$H10      +$J10      +$L10      +$N10</f>
        <v>492000</v>
      </c>
      <c r="Q10" s="94">
        <f t="shared" ref="Q10:Q16" si="2">$I10      +$K10      +$M10      +$O10</f>
        <v>472459</v>
      </c>
      <c r="R10" s="48">
        <f t="shared" ref="R10:R16" si="3">IF(($H10      =0),0,((($J10      -$H10      )/$H10      )*100))</f>
        <v>346.66666666666669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16.400000000000002</v>
      </c>
      <c r="U10" s="50">
        <f t="shared" ref="U10:U15" si="6">IF(($E10      =0),0,(($Q10      /$E10      )*100))</f>
        <v>15.748633333333334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90000</v>
      </c>
      <c r="I16" s="97">
        <f t="shared" si="7"/>
        <v>0</v>
      </c>
      <c r="J16" s="96">
        <f t="shared" si="7"/>
        <v>402000</v>
      </c>
      <c r="K16" s="97">
        <f t="shared" si="7"/>
        <v>472459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492000</v>
      </c>
      <c r="Q16" s="97">
        <f t="shared" si="2"/>
        <v>472459</v>
      </c>
      <c r="R16" s="52">
        <f t="shared" si="3"/>
        <v>346.66666666666669</v>
      </c>
      <c r="S16" s="53">
        <f t="shared" si="4"/>
        <v>0</v>
      </c>
      <c r="T16" s="52">
        <f>IF((SUM($E9:$E13)+$E15)=0,0,(P16/(SUM($E9:$E13)+$E15)*100))</f>
        <v>16.400000000000002</v>
      </c>
      <c r="U16" s="54">
        <f>IF((SUM($E9:$E13)+$E15)=0,0,(Q16/(SUM($E9:$E13)+$E15)*100))</f>
        <v>15.748633333333334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1986000</v>
      </c>
      <c r="C32" s="92">
        <v>0</v>
      </c>
      <c r="D32" s="92"/>
      <c r="E32" s="92">
        <f>$B32      +$C32      +$D32</f>
        <v>1986000</v>
      </c>
      <c r="F32" s="93">
        <v>1986000</v>
      </c>
      <c r="G32" s="94">
        <v>497000</v>
      </c>
      <c r="H32" s="93"/>
      <c r="I32" s="94">
        <v>-497000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-497000</v>
      </c>
      <c r="R32" s="48">
        <f>IF(($H32      =0),0,((($J32      -$H32      )/$H32      )*100))</f>
        <v>0</v>
      </c>
      <c r="S32" s="49">
        <f>IF(($I32      =0),0,((($K32      -$I32      )/$I32      )*100))</f>
        <v>-100</v>
      </c>
      <c r="T32" s="48">
        <f>IF(($E32      =0),0,(($P32      /$E32      )*100))</f>
        <v>0</v>
      </c>
      <c r="U32" s="50">
        <f>IF(($E32      =0),0,(($Q32      /$E32      )*100))</f>
        <v>-25.025176233635449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1986000</v>
      </c>
      <c r="C33" s="95">
        <f>C32</f>
        <v>0</v>
      </c>
      <c r="D33" s="95"/>
      <c r="E33" s="95">
        <f>$B33      +$C33      +$D33</f>
        <v>1986000</v>
      </c>
      <c r="F33" s="96">
        <f t="shared" ref="F33:O33" si="17">F32</f>
        <v>1986000</v>
      </c>
      <c r="G33" s="97">
        <f t="shared" si="17"/>
        <v>497000</v>
      </c>
      <c r="H33" s="96">
        <f t="shared" si="17"/>
        <v>0</v>
      </c>
      <c r="I33" s="97">
        <f t="shared" si="17"/>
        <v>-497000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-497000</v>
      </c>
      <c r="R33" s="52">
        <f>IF(($H33      =0),0,((($J33      -$H33      )/$H33      )*100))</f>
        <v>0</v>
      </c>
      <c r="S33" s="53">
        <f>IF(($I33      =0),0,((($K33      -$I33      )/$I33      )*100))</f>
        <v>-100</v>
      </c>
      <c r="T33" s="52">
        <f>IF($E33   =0,0,($P33   /$E33   )*100)</f>
        <v>0</v>
      </c>
      <c r="U33" s="54">
        <f>IF($E33   =0,0,($Q33   /$E33   )*100)</f>
        <v>-25.025176233635449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5000000</v>
      </c>
      <c r="H35" s="93">
        <v>378000</v>
      </c>
      <c r="I35" s="94"/>
      <c r="J35" s="93">
        <v>73000</v>
      </c>
      <c r="K35" s="94">
        <v>584327</v>
      </c>
      <c r="L35" s="93"/>
      <c r="M35" s="94"/>
      <c r="N35" s="93"/>
      <c r="O35" s="94"/>
      <c r="P35" s="93">
        <f t="shared" ref="P35:P40" si="19">$H35      +$J35      +$L35      +$N35</f>
        <v>451000</v>
      </c>
      <c r="Q35" s="94">
        <f t="shared" ref="Q35:Q40" si="20">$I35      +$K35      +$M35      +$O35</f>
        <v>584327</v>
      </c>
      <c r="R35" s="48">
        <f t="shared" ref="R35:R40" si="21">IF(($H35      =0),0,((($J35      -$H35      )/$H35      )*100))</f>
        <v>-80.687830687830683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4.51</v>
      </c>
      <c r="U35" s="50">
        <f t="shared" ref="U35:U39" si="24">IF(($E35      =0),0,(($Q35      /$E35      )*100))</f>
        <v>5.8432699999999995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11123000</v>
      </c>
      <c r="C36" s="92">
        <v>0</v>
      </c>
      <c r="D36" s="92"/>
      <c r="E36" s="92">
        <f t="shared" si="18"/>
        <v>11123000</v>
      </c>
      <c r="F36" s="93">
        <v>11123000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21123000</v>
      </c>
      <c r="C40" s="95">
        <f>SUM(C35:C39)</f>
        <v>0</v>
      </c>
      <c r="D40" s="95"/>
      <c r="E40" s="95">
        <f t="shared" si="18"/>
        <v>21123000</v>
      </c>
      <c r="F40" s="96">
        <f t="shared" ref="F40:O40" si="25">SUM(F35:F39)</f>
        <v>21123000</v>
      </c>
      <c r="G40" s="97">
        <f t="shared" si="25"/>
        <v>5000000</v>
      </c>
      <c r="H40" s="96">
        <f t="shared" si="25"/>
        <v>378000</v>
      </c>
      <c r="I40" s="97">
        <f t="shared" si="25"/>
        <v>0</v>
      </c>
      <c r="J40" s="96">
        <f t="shared" si="25"/>
        <v>73000</v>
      </c>
      <c r="K40" s="97">
        <f t="shared" si="25"/>
        <v>584327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451000</v>
      </c>
      <c r="Q40" s="97">
        <f t="shared" si="20"/>
        <v>584327</v>
      </c>
      <c r="R40" s="52">
        <f t="shared" si="21"/>
        <v>-80.687830687830683</v>
      </c>
      <c r="S40" s="53">
        <f t="shared" si="22"/>
        <v>0</v>
      </c>
      <c r="T40" s="52">
        <f>IF((+$E35+$E38) =0,0,(P40   /(+$E35+$E38) )*100)</f>
        <v>4.51</v>
      </c>
      <c r="U40" s="54">
        <f>IF((+$E35+$E38) =0,0,(Q40   /(+$E35+$E38) )*100)</f>
        <v>5.8432699999999995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86080000</v>
      </c>
      <c r="C43" s="92">
        <v>0</v>
      </c>
      <c r="D43" s="92"/>
      <c r="E43" s="92">
        <f t="shared" si="26"/>
        <v>86080000</v>
      </c>
      <c r="F43" s="93">
        <v>86080000</v>
      </c>
      <c r="G43" s="94">
        <v>86080000</v>
      </c>
      <c r="H43" s="93">
        <v>60000000</v>
      </c>
      <c r="I43" s="94"/>
      <c r="J43" s="93">
        <v>26080000</v>
      </c>
      <c r="K43" s="94">
        <v>82724723</v>
      </c>
      <c r="L43" s="93"/>
      <c r="M43" s="94"/>
      <c r="N43" s="93"/>
      <c r="O43" s="94"/>
      <c r="P43" s="93">
        <f t="shared" si="27"/>
        <v>86080000</v>
      </c>
      <c r="Q43" s="94">
        <f t="shared" si="28"/>
        <v>82724723</v>
      </c>
      <c r="R43" s="48">
        <f t="shared" si="29"/>
        <v>-56.533333333333339</v>
      </c>
      <c r="S43" s="49">
        <f t="shared" si="30"/>
        <v>0</v>
      </c>
      <c r="T43" s="48">
        <f t="shared" si="31"/>
        <v>100</v>
      </c>
      <c r="U43" s="50">
        <f t="shared" si="32"/>
        <v>96.102141031598507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0</v>
      </c>
      <c r="D51" s="92"/>
      <c r="E51" s="92">
        <f t="shared" si="26"/>
        <v>50000000</v>
      </c>
      <c r="F51" s="93">
        <v>50000000</v>
      </c>
      <c r="G51" s="94">
        <v>40000000</v>
      </c>
      <c r="H51" s="93">
        <v>8134000</v>
      </c>
      <c r="I51" s="94"/>
      <c r="J51" s="93">
        <v>7839000</v>
      </c>
      <c r="K51" s="94">
        <v>9075879</v>
      </c>
      <c r="L51" s="93"/>
      <c r="M51" s="94"/>
      <c r="N51" s="93"/>
      <c r="O51" s="94"/>
      <c r="P51" s="93">
        <f t="shared" si="27"/>
        <v>15973000</v>
      </c>
      <c r="Q51" s="94">
        <f t="shared" si="28"/>
        <v>9075879</v>
      </c>
      <c r="R51" s="48">
        <f t="shared" si="29"/>
        <v>-3.6267519055815094</v>
      </c>
      <c r="S51" s="49">
        <f t="shared" si="30"/>
        <v>0</v>
      </c>
      <c r="T51" s="48">
        <f t="shared" si="31"/>
        <v>31.946000000000002</v>
      </c>
      <c r="U51" s="50">
        <f t="shared" si="32"/>
        <v>18.151758000000001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136080000</v>
      </c>
      <c r="C53" s="95">
        <f>SUM(C42:C52)</f>
        <v>0</v>
      </c>
      <c r="D53" s="95"/>
      <c r="E53" s="95">
        <f t="shared" si="26"/>
        <v>136080000</v>
      </c>
      <c r="F53" s="96">
        <f t="shared" ref="F53:O53" si="33">SUM(F42:F52)</f>
        <v>136080000</v>
      </c>
      <c r="G53" s="97">
        <f t="shared" si="33"/>
        <v>126080000</v>
      </c>
      <c r="H53" s="96">
        <f t="shared" si="33"/>
        <v>68134000</v>
      </c>
      <c r="I53" s="97">
        <f t="shared" si="33"/>
        <v>0</v>
      </c>
      <c r="J53" s="96">
        <f t="shared" si="33"/>
        <v>33919000</v>
      </c>
      <c r="K53" s="97">
        <f t="shared" si="33"/>
        <v>91800602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102053000</v>
      </c>
      <c r="Q53" s="97">
        <f t="shared" si="28"/>
        <v>91800602</v>
      </c>
      <c r="R53" s="52">
        <f t="shared" si="29"/>
        <v>-50.217219009598736</v>
      </c>
      <c r="S53" s="53">
        <f t="shared" si="30"/>
        <v>0</v>
      </c>
      <c r="T53" s="52">
        <f>IF((+$E43+$E45+$E47+$E48+$E51) =0,0,(P53   /(+$E43+$E45+$E47+$E48+$E51) )*100)</f>
        <v>74.994855967078195</v>
      </c>
      <c r="U53" s="54">
        <f>IF((+$E43+$E45+$E47+$E48+$E51) =0,0,(Q53   /(+$E43+$E45+$E47+$E48+$E51) )*100)</f>
        <v>67.460759847148736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162189000</v>
      </c>
      <c r="C67" s="104">
        <f>SUM(C9:C15,C18:C23,C26:C29,C32,C35:C39,C42:C52,C55:C58,C61:C65)</f>
        <v>0</v>
      </c>
      <c r="D67" s="104"/>
      <c r="E67" s="104">
        <f t="shared" si="35"/>
        <v>162189000</v>
      </c>
      <c r="F67" s="105">
        <f t="shared" ref="F67:O67" si="43">SUM(F9:F15,F18:F23,F26:F29,F32,F35:F39,F42:F52,F55:F58,F61:F65)</f>
        <v>162189000</v>
      </c>
      <c r="G67" s="106">
        <f t="shared" si="43"/>
        <v>134577000</v>
      </c>
      <c r="H67" s="105">
        <f t="shared" si="43"/>
        <v>68602000</v>
      </c>
      <c r="I67" s="106">
        <f t="shared" si="43"/>
        <v>-497000</v>
      </c>
      <c r="J67" s="105">
        <f t="shared" si="43"/>
        <v>34394000</v>
      </c>
      <c r="K67" s="106">
        <f t="shared" si="43"/>
        <v>92857388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102996000</v>
      </c>
      <c r="Q67" s="106">
        <f t="shared" si="37"/>
        <v>92360388</v>
      </c>
      <c r="R67" s="61">
        <f t="shared" si="38"/>
        <v>-49.864435439200022</v>
      </c>
      <c r="S67" s="62">
        <f t="shared" si="39"/>
        <v>-18783.579074446679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68.179471224497902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61.139096818609083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55638000</v>
      </c>
      <c r="C69" s="92">
        <v>0</v>
      </c>
      <c r="D69" s="92"/>
      <c r="E69" s="92">
        <f>$B69      +$C69      +$D69</f>
        <v>55638000</v>
      </c>
      <c r="F69" s="93">
        <v>55638000</v>
      </c>
      <c r="G69" s="94">
        <v>32281000</v>
      </c>
      <c r="H69" s="93">
        <v>11737000</v>
      </c>
      <c r="I69" s="94"/>
      <c r="J69" s="93">
        <v>12174000</v>
      </c>
      <c r="K69" s="94">
        <v>21270641</v>
      </c>
      <c r="L69" s="93"/>
      <c r="M69" s="94"/>
      <c r="N69" s="93"/>
      <c r="O69" s="94"/>
      <c r="P69" s="93">
        <f>$H69      +$J69      +$L69      +$N69</f>
        <v>23911000</v>
      </c>
      <c r="Q69" s="94">
        <f>$I69      +$K69      +$M69      +$O69</f>
        <v>21270641</v>
      </c>
      <c r="R69" s="48">
        <f>IF(($H69      =0),0,((($J69      -$H69      )/$H69      )*100))</f>
        <v>3.723268296839056</v>
      </c>
      <c r="S69" s="49">
        <f>IF(($I69      =0),0,((($K69      -$I69      )/$I69      )*100))</f>
        <v>0</v>
      </c>
      <c r="T69" s="48">
        <f>IF(($E69      =0),0,(($P69      /$E69      )*100))</f>
        <v>42.976023581005791</v>
      </c>
      <c r="U69" s="50">
        <f>IF(($E69      =0),0,(($Q69      /$E69      )*100))</f>
        <v>38.230419856932315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55638000</v>
      </c>
      <c r="C70" s="101">
        <f>C69</f>
        <v>0</v>
      </c>
      <c r="D70" s="101"/>
      <c r="E70" s="101">
        <f>$B70      +$C70      +$D70</f>
        <v>55638000</v>
      </c>
      <c r="F70" s="102">
        <f t="shared" ref="F70:O70" si="44">F69</f>
        <v>55638000</v>
      </c>
      <c r="G70" s="103">
        <f t="shared" si="44"/>
        <v>32281000</v>
      </c>
      <c r="H70" s="102">
        <f t="shared" si="44"/>
        <v>11737000</v>
      </c>
      <c r="I70" s="103">
        <f t="shared" si="44"/>
        <v>0</v>
      </c>
      <c r="J70" s="102">
        <f t="shared" si="44"/>
        <v>12174000</v>
      </c>
      <c r="K70" s="103">
        <f t="shared" si="44"/>
        <v>21270641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23911000</v>
      </c>
      <c r="Q70" s="103">
        <f>$I70      +$K70      +$M70      +$O70</f>
        <v>21270641</v>
      </c>
      <c r="R70" s="57">
        <f>IF(($H70      =0),0,((($J70      -$H70      )/$H70      )*100))</f>
        <v>3.723268296839056</v>
      </c>
      <c r="S70" s="58">
        <f>IF(($I70      =0),0,((($K70      -$I70      )/$I70      )*100))</f>
        <v>0</v>
      </c>
      <c r="T70" s="57">
        <f>IF($E70   =0,0,($P70   /$E70   )*100)</f>
        <v>42.976023581005791</v>
      </c>
      <c r="U70" s="59">
        <f>IF($E70   =0,0,($Q70   /$E70 )*100)</f>
        <v>38.230419856932315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55638000</v>
      </c>
      <c r="C71" s="104">
        <f>C69</f>
        <v>0</v>
      </c>
      <c r="D71" s="104"/>
      <c r="E71" s="104">
        <f>$B71      +$C71      +$D71</f>
        <v>55638000</v>
      </c>
      <c r="F71" s="105">
        <f t="shared" ref="F71:O71" si="45">F69</f>
        <v>55638000</v>
      </c>
      <c r="G71" s="106">
        <f t="shared" si="45"/>
        <v>32281000</v>
      </c>
      <c r="H71" s="105">
        <f t="shared" si="45"/>
        <v>11737000</v>
      </c>
      <c r="I71" s="106">
        <f t="shared" si="45"/>
        <v>0</v>
      </c>
      <c r="J71" s="105">
        <f t="shared" si="45"/>
        <v>12174000</v>
      </c>
      <c r="K71" s="106">
        <f t="shared" si="45"/>
        <v>21270641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23911000</v>
      </c>
      <c r="Q71" s="106">
        <f>$I71      +$K71      +$M71      +$O71</f>
        <v>21270641</v>
      </c>
      <c r="R71" s="61">
        <f>IF(($H71      =0),0,((($J71      -$H71      )/$H71      )*100))</f>
        <v>3.723268296839056</v>
      </c>
      <c r="S71" s="62">
        <f>IF(($I71      =0),0,((($K71      -$I71      )/$I71      )*100))</f>
        <v>0</v>
      </c>
      <c r="T71" s="61">
        <f>IF($E71   =0,0,($P71   /$E71   )*100)</f>
        <v>42.976023581005791</v>
      </c>
      <c r="U71" s="65">
        <f>IF($E71   =0,0,($Q71   /$E71   )*100)</f>
        <v>38.230419856932315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217827000</v>
      </c>
      <c r="C72" s="104">
        <f>SUM(C9:C15,C18:C23,C26:C29,C32,C35:C39,C42:C52,C55:C58,C61:C65,C69)</f>
        <v>0</v>
      </c>
      <c r="D72" s="104"/>
      <c r="E72" s="104">
        <f>$B72      +$C72      +$D72</f>
        <v>217827000</v>
      </c>
      <c r="F72" s="105">
        <f t="shared" ref="F72:O72" si="46">SUM(F9:F15,F18:F23,F26:F29,F32,F35:F39,F42:F52,F55:F58,F61:F65,F69)</f>
        <v>217827000</v>
      </c>
      <c r="G72" s="106">
        <f t="shared" si="46"/>
        <v>166858000</v>
      </c>
      <c r="H72" s="105">
        <f t="shared" si="46"/>
        <v>80339000</v>
      </c>
      <c r="I72" s="106">
        <f t="shared" si="46"/>
        <v>-497000</v>
      </c>
      <c r="J72" s="105">
        <f t="shared" si="46"/>
        <v>46568000</v>
      </c>
      <c r="K72" s="106">
        <f t="shared" si="46"/>
        <v>114128029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126907000</v>
      </c>
      <c r="Q72" s="106">
        <f>$I72      +$K72      +$M72      +$O72</f>
        <v>113631029</v>
      </c>
      <c r="R72" s="61">
        <f>IF(($H72      =0),0,((($J72      -$H72      )/$H72      )*100))</f>
        <v>-42.035624043117295</v>
      </c>
      <c r="S72" s="62">
        <f>IF(($I72      =0),0,((($K72      -$I72      )/$I72      )*100))</f>
        <v>-23063.3861167002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61.395522099233688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54.972825392832256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XUpgMFUAmJ6/q7q0ls62xaDDVPQqnR4QQ3rWjIByqE1NqdoKd/YY3alWNA2wXGw3t8YBGqxjbp/4PFr0U93Fg==" saltValue="qYD0E2kP9ZTkFHIG4hmS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672000</v>
      </c>
      <c r="I10" s="94"/>
      <c r="J10" s="93">
        <v>110000</v>
      </c>
      <c r="K10" s="94"/>
      <c r="L10" s="93"/>
      <c r="M10" s="94"/>
      <c r="N10" s="93"/>
      <c r="O10" s="94"/>
      <c r="P10" s="93">
        <f t="shared" ref="P10:P16" si="1">$H10      +$J10      +$L10      +$N10</f>
        <v>782000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-83.63095238095238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26.066666666666666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672000</v>
      </c>
      <c r="I16" s="97">
        <f t="shared" si="7"/>
        <v>0</v>
      </c>
      <c r="J16" s="96">
        <f t="shared" si="7"/>
        <v>110000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782000</v>
      </c>
      <c r="Q16" s="97">
        <f t="shared" si="2"/>
        <v>0</v>
      </c>
      <c r="R16" s="52">
        <f t="shared" si="3"/>
        <v>-83.63095238095238</v>
      </c>
      <c r="S16" s="53">
        <f t="shared" si="4"/>
        <v>0</v>
      </c>
      <c r="T16" s="52">
        <f>IF((SUM($E9:$E13)+$E15)=0,0,(P16/(SUM($E9:$E13)+$E15)*100))</f>
        <v>26.066666666666666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2211000</v>
      </c>
      <c r="C32" s="92">
        <v>0</v>
      </c>
      <c r="D32" s="92"/>
      <c r="E32" s="92">
        <f>$B32      +$C32      +$D32</f>
        <v>2211000</v>
      </c>
      <c r="F32" s="93">
        <v>2211000</v>
      </c>
      <c r="G32" s="94">
        <v>1547000</v>
      </c>
      <c r="H32" s="93">
        <v>1718000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1718000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77.702397105382175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2211000</v>
      </c>
      <c r="C33" s="95">
        <f>C32</f>
        <v>0</v>
      </c>
      <c r="D33" s="95"/>
      <c r="E33" s="95">
        <f>$B33      +$C33      +$D33</f>
        <v>2211000</v>
      </c>
      <c r="F33" s="96">
        <f t="shared" ref="F33:O33" si="17">F32</f>
        <v>2211000</v>
      </c>
      <c r="G33" s="97">
        <f t="shared" si="17"/>
        <v>1547000</v>
      </c>
      <c r="H33" s="96">
        <f t="shared" si="17"/>
        <v>1718000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1718000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77.702397105382175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36360000</v>
      </c>
      <c r="C35" s="92">
        <v>0</v>
      </c>
      <c r="D35" s="92"/>
      <c r="E35" s="92">
        <f t="shared" ref="E35:E40" si="18">$B35      +$C35      +$D35</f>
        <v>36360000</v>
      </c>
      <c r="F35" s="93">
        <v>36360000</v>
      </c>
      <c r="G35" s="94">
        <v>15000000</v>
      </c>
      <c r="H35" s="93">
        <v>16299000</v>
      </c>
      <c r="I35" s="94"/>
      <c r="J35" s="93">
        <v>2241000</v>
      </c>
      <c r="K35" s="94">
        <v>15000000</v>
      </c>
      <c r="L35" s="93"/>
      <c r="M35" s="94"/>
      <c r="N35" s="93"/>
      <c r="O35" s="94"/>
      <c r="P35" s="93">
        <f t="shared" ref="P35:P40" si="19">$H35      +$J35      +$L35      +$N35</f>
        <v>18540000</v>
      </c>
      <c r="Q35" s="94">
        <f t="shared" ref="Q35:Q40" si="20">$I35      +$K35      +$M35      +$O35</f>
        <v>15000000</v>
      </c>
      <c r="R35" s="48">
        <f t="shared" ref="R35:R40" si="21">IF(($H35      =0),0,((($J35      -$H35      )/$H35      )*100))</f>
        <v>-86.250690226394255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50.990099009900987</v>
      </c>
      <c r="U35" s="50">
        <f t="shared" ref="U35:U39" si="24">IF(($E35      =0),0,(($Q35      /$E35      )*100))</f>
        <v>41.254125412541256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14886000</v>
      </c>
      <c r="C36" s="92">
        <v>0</v>
      </c>
      <c r="D36" s="92"/>
      <c r="E36" s="92">
        <f t="shared" si="18"/>
        <v>14886000</v>
      </c>
      <c r="F36" s="93">
        <v>14886000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51246000</v>
      </c>
      <c r="C40" s="95">
        <f>SUM(C35:C39)</f>
        <v>0</v>
      </c>
      <c r="D40" s="95"/>
      <c r="E40" s="95">
        <f t="shared" si="18"/>
        <v>51246000</v>
      </c>
      <c r="F40" s="96">
        <f t="shared" ref="F40:O40" si="25">SUM(F35:F39)</f>
        <v>51246000</v>
      </c>
      <c r="G40" s="97">
        <f t="shared" si="25"/>
        <v>15000000</v>
      </c>
      <c r="H40" s="96">
        <f t="shared" si="25"/>
        <v>16299000</v>
      </c>
      <c r="I40" s="97">
        <f t="shared" si="25"/>
        <v>0</v>
      </c>
      <c r="J40" s="96">
        <f t="shared" si="25"/>
        <v>2241000</v>
      </c>
      <c r="K40" s="97">
        <f t="shared" si="25"/>
        <v>15000000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18540000</v>
      </c>
      <c r="Q40" s="97">
        <f t="shared" si="20"/>
        <v>15000000</v>
      </c>
      <c r="R40" s="52">
        <f t="shared" si="21"/>
        <v>-86.250690226394255</v>
      </c>
      <c r="S40" s="53">
        <f t="shared" si="22"/>
        <v>0</v>
      </c>
      <c r="T40" s="52">
        <f>IF((+$E35+$E38) =0,0,(P40   /(+$E35+$E38) )*100)</f>
        <v>50.990099009900987</v>
      </c>
      <c r="U40" s="54">
        <f>IF((+$E35+$E38) =0,0,(Q40   /(+$E35+$E38) )*100)</f>
        <v>41.254125412541256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70000000</v>
      </c>
      <c r="C51" s="92">
        <v>0</v>
      </c>
      <c r="D51" s="92"/>
      <c r="E51" s="92">
        <f t="shared" si="26"/>
        <v>70000000</v>
      </c>
      <c r="F51" s="93">
        <v>70000000</v>
      </c>
      <c r="G51" s="94">
        <v>42000000</v>
      </c>
      <c r="H51" s="93">
        <v>15545000</v>
      </c>
      <c r="I51" s="94"/>
      <c r="J51" s="93">
        <v>23375000</v>
      </c>
      <c r="K51" s="94">
        <v>44490034</v>
      </c>
      <c r="L51" s="93"/>
      <c r="M51" s="94"/>
      <c r="N51" s="93"/>
      <c r="O51" s="94"/>
      <c r="P51" s="93">
        <f t="shared" si="27"/>
        <v>38920000</v>
      </c>
      <c r="Q51" s="94">
        <f t="shared" si="28"/>
        <v>44490034</v>
      </c>
      <c r="R51" s="48">
        <f t="shared" si="29"/>
        <v>50.369893856545509</v>
      </c>
      <c r="S51" s="49">
        <f t="shared" si="30"/>
        <v>0</v>
      </c>
      <c r="T51" s="48">
        <f t="shared" si="31"/>
        <v>55.600000000000009</v>
      </c>
      <c r="U51" s="50">
        <f t="shared" si="32"/>
        <v>63.557191428571421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42000000</v>
      </c>
      <c r="H53" s="96">
        <f t="shared" si="33"/>
        <v>15545000</v>
      </c>
      <c r="I53" s="97">
        <f t="shared" si="33"/>
        <v>0</v>
      </c>
      <c r="J53" s="96">
        <f t="shared" si="33"/>
        <v>23375000</v>
      </c>
      <c r="K53" s="97">
        <f t="shared" si="33"/>
        <v>44490034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38920000</v>
      </c>
      <c r="Q53" s="97">
        <f t="shared" si="28"/>
        <v>44490034</v>
      </c>
      <c r="R53" s="52">
        <f t="shared" si="29"/>
        <v>50.369893856545509</v>
      </c>
      <c r="S53" s="53">
        <f t="shared" si="30"/>
        <v>0</v>
      </c>
      <c r="T53" s="52">
        <f>IF((+$E43+$E45+$E47+$E48+$E51) =0,0,(P53   /(+$E43+$E45+$E47+$E48+$E51) )*100)</f>
        <v>55.600000000000009</v>
      </c>
      <c r="U53" s="54">
        <f>IF((+$E43+$E45+$E47+$E48+$E51) =0,0,(Q53   /(+$E43+$E45+$E47+$E48+$E51) )*100)</f>
        <v>63.557191428571421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156457000</v>
      </c>
      <c r="C67" s="104">
        <f>SUM(C9:C15,C18:C23,C26:C29,C32,C35:C39,C42:C52,C55:C58,C61:C65)</f>
        <v>0</v>
      </c>
      <c r="D67" s="104"/>
      <c r="E67" s="104">
        <f t="shared" si="35"/>
        <v>156457000</v>
      </c>
      <c r="F67" s="105">
        <f t="shared" ref="F67:O67" si="43">SUM(F9:F15,F18:F23,F26:F29,F32,F35:F39,F42:F52,F55:F58,F61:F65)</f>
        <v>156457000</v>
      </c>
      <c r="G67" s="106">
        <f t="shared" si="43"/>
        <v>61547000</v>
      </c>
      <c r="H67" s="105">
        <f t="shared" si="43"/>
        <v>34234000</v>
      </c>
      <c r="I67" s="106">
        <f t="shared" si="43"/>
        <v>0</v>
      </c>
      <c r="J67" s="105">
        <f t="shared" si="43"/>
        <v>25726000</v>
      </c>
      <c r="K67" s="106">
        <f t="shared" si="43"/>
        <v>59490034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59960000</v>
      </c>
      <c r="Q67" s="106">
        <f t="shared" si="37"/>
        <v>59490034</v>
      </c>
      <c r="R67" s="61">
        <f t="shared" si="38"/>
        <v>-24.852485832797804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53.741563667978241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53.320337722167942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82836000</v>
      </c>
      <c r="C69" s="92">
        <v>0</v>
      </c>
      <c r="D69" s="92"/>
      <c r="E69" s="92">
        <f>$B69      +$C69      +$D69</f>
        <v>82836000</v>
      </c>
      <c r="F69" s="93">
        <v>82836000</v>
      </c>
      <c r="G69" s="94">
        <v>50151000</v>
      </c>
      <c r="H69" s="93">
        <v>46322000</v>
      </c>
      <c r="I69" s="94"/>
      <c r="J69" s="93">
        <v>27428000</v>
      </c>
      <c r="K69" s="94">
        <v>71589000</v>
      </c>
      <c r="L69" s="93"/>
      <c r="M69" s="94"/>
      <c r="N69" s="93"/>
      <c r="O69" s="94"/>
      <c r="P69" s="93">
        <f>$H69      +$J69      +$L69      +$N69</f>
        <v>73750000</v>
      </c>
      <c r="Q69" s="94">
        <f>$I69      +$K69      +$M69      +$O69</f>
        <v>71589000</v>
      </c>
      <c r="R69" s="48">
        <f>IF(($H69      =0),0,((($J69      -$H69      )/$H69      )*100))</f>
        <v>-40.788394283493808</v>
      </c>
      <c r="S69" s="49">
        <f>IF(($I69      =0),0,((($K69      -$I69      )/$I69      )*100))</f>
        <v>0</v>
      </c>
      <c r="T69" s="48">
        <f>IF(($E69      =0),0,(($P69      /$E69      )*100))</f>
        <v>89.03133903133903</v>
      </c>
      <c r="U69" s="50">
        <f>IF(($E69      =0),0,(($Q69      /$E69      )*100))</f>
        <v>86.422569897146175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82836000</v>
      </c>
      <c r="C70" s="101">
        <f>C69</f>
        <v>0</v>
      </c>
      <c r="D70" s="101"/>
      <c r="E70" s="101">
        <f>$B70      +$C70      +$D70</f>
        <v>82836000</v>
      </c>
      <c r="F70" s="102">
        <f t="shared" ref="F70:O70" si="44">F69</f>
        <v>82836000</v>
      </c>
      <c r="G70" s="103">
        <f t="shared" si="44"/>
        <v>50151000</v>
      </c>
      <c r="H70" s="102">
        <f t="shared" si="44"/>
        <v>46322000</v>
      </c>
      <c r="I70" s="103">
        <f t="shared" si="44"/>
        <v>0</v>
      </c>
      <c r="J70" s="102">
        <f t="shared" si="44"/>
        <v>27428000</v>
      </c>
      <c r="K70" s="103">
        <f t="shared" si="44"/>
        <v>71589000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73750000</v>
      </c>
      <c r="Q70" s="103">
        <f>$I70      +$K70      +$M70      +$O70</f>
        <v>71589000</v>
      </c>
      <c r="R70" s="57">
        <f>IF(($H70      =0),0,((($J70      -$H70      )/$H70      )*100))</f>
        <v>-40.788394283493808</v>
      </c>
      <c r="S70" s="58">
        <f>IF(($I70      =0),0,((($K70      -$I70      )/$I70      )*100))</f>
        <v>0</v>
      </c>
      <c r="T70" s="57">
        <f>IF($E70   =0,0,($P70   /$E70   )*100)</f>
        <v>89.03133903133903</v>
      </c>
      <c r="U70" s="59">
        <f>IF($E70   =0,0,($Q70   /$E70 )*100)</f>
        <v>86.422569897146175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82836000</v>
      </c>
      <c r="C71" s="104">
        <f>C69</f>
        <v>0</v>
      </c>
      <c r="D71" s="104"/>
      <c r="E71" s="104">
        <f>$B71      +$C71      +$D71</f>
        <v>82836000</v>
      </c>
      <c r="F71" s="105">
        <f t="shared" ref="F71:O71" si="45">F69</f>
        <v>82836000</v>
      </c>
      <c r="G71" s="106">
        <f t="shared" si="45"/>
        <v>50151000</v>
      </c>
      <c r="H71" s="105">
        <f t="shared" si="45"/>
        <v>46322000</v>
      </c>
      <c r="I71" s="106">
        <f t="shared" si="45"/>
        <v>0</v>
      </c>
      <c r="J71" s="105">
        <f t="shared" si="45"/>
        <v>27428000</v>
      </c>
      <c r="K71" s="106">
        <f t="shared" si="45"/>
        <v>71589000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73750000</v>
      </c>
      <c r="Q71" s="106">
        <f>$I71      +$K71      +$M71      +$O71</f>
        <v>71589000</v>
      </c>
      <c r="R71" s="61">
        <f>IF(($H71      =0),0,((($J71      -$H71      )/$H71      )*100))</f>
        <v>-40.788394283493808</v>
      </c>
      <c r="S71" s="62">
        <f>IF(($I71      =0),0,((($K71      -$I71      )/$I71      )*100))</f>
        <v>0</v>
      </c>
      <c r="T71" s="61">
        <f>IF($E71   =0,0,($P71   /$E71   )*100)</f>
        <v>89.03133903133903</v>
      </c>
      <c r="U71" s="65">
        <f>IF($E71   =0,0,($Q71   /$E71   )*100)</f>
        <v>86.422569897146175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239293000</v>
      </c>
      <c r="C72" s="104">
        <f>SUM(C9:C15,C18:C23,C26:C29,C32,C35:C39,C42:C52,C55:C58,C61:C65,C69)</f>
        <v>0</v>
      </c>
      <c r="D72" s="104"/>
      <c r="E72" s="104">
        <f>$B72      +$C72      +$D72</f>
        <v>239293000</v>
      </c>
      <c r="F72" s="105">
        <f t="shared" ref="F72:O72" si="46">SUM(F9:F15,F18:F23,F26:F29,F32,F35:F39,F42:F52,F55:F58,F61:F65,F69)</f>
        <v>239293000</v>
      </c>
      <c r="G72" s="106">
        <f t="shared" si="46"/>
        <v>111698000</v>
      </c>
      <c r="H72" s="105">
        <f t="shared" si="46"/>
        <v>80556000</v>
      </c>
      <c r="I72" s="106">
        <f t="shared" si="46"/>
        <v>0</v>
      </c>
      <c r="J72" s="105">
        <f t="shared" si="46"/>
        <v>53154000</v>
      </c>
      <c r="K72" s="106">
        <f t="shared" si="46"/>
        <v>131079034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133710000</v>
      </c>
      <c r="Q72" s="106">
        <f>$I72      +$K72      +$M72      +$O72</f>
        <v>131079034</v>
      </c>
      <c r="R72" s="61">
        <f>IF(($H72      =0),0,((($J72      -$H72      )/$H72      )*100))</f>
        <v>-34.016088187099655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68.77838760949966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67.425058768459991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+sVaOmMMpJXDMuqEouN6pzBnnn8PKajWjtrYGOWfY8EKDByW148lgF0iJnULLByMLPb7K/RhqT+LknnmN42Rg==" saltValue="VE32nW5pe/6CeYjogtBY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199000</v>
      </c>
      <c r="I10" s="94"/>
      <c r="J10" s="93">
        <v>173000</v>
      </c>
      <c r="K10" s="94"/>
      <c r="L10" s="93"/>
      <c r="M10" s="94"/>
      <c r="N10" s="93"/>
      <c r="O10" s="94"/>
      <c r="P10" s="93">
        <f t="shared" ref="P10:P16" si="1">$H10      +$J10      +$L10      +$N10</f>
        <v>372000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-13.06532663316583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15.183673469387754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199000</v>
      </c>
      <c r="I16" s="97">
        <f t="shared" si="7"/>
        <v>0</v>
      </c>
      <c r="J16" s="96">
        <f t="shared" si="7"/>
        <v>173000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372000</v>
      </c>
      <c r="Q16" s="97">
        <f t="shared" si="2"/>
        <v>0</v>
      </c>
      <c r="R16" s="52">
        <f t="shared" si="3"/>
        <v>-13.06532663316583</v>
      </c>
      <c r="S16" s="53">
        <f t="shared" si="4"/>
        <v>0</v>
      </c>
      <c r="T16" s="52">
        <f>IF((SUM($E9:$E13)+$E15)=0,0,(P16/(SUM($E9:$E13)+$E15)*100))</f>
        <v>15.183673469387754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1059000</v>
      </c>
      <c r="C32" s="92">
        <v>0</v>
      </c>
      <c r="D32" s="92"/>
      <c r="E32" s="92">
        <f>$B32      +$C32      +$D32</f>
        <v>1059000</v>
      </c>
      <c r="F32" s="93">
        <v>1059000</v>
      </c>
      <c r="G32" s="94">
        <v>741000</v>
      </c>
      <c r="H32" s="93">
        <v>253000</v>
      </c>
      <c r="I32" s="94"/>
      <c r="J32" s="93">
        <v>538000</v>
      </c>
      <c r="K32" s="94"/>
      <c r="L32" s="93"/>
      <c r="M32" s="94"/>
      <c r="N32" s="93"/>
      <c r="O32" s="94"/>
      <c r="P32" s="93">
        <f>$H32      +$J32      +$L32      +$N32</f>
        <v>791000</v>
      </c>
      <c r="Q32" s="94">
        <f>$I32      +$K32      +$M32      +$O32</f>
        <v>0</v>
      </c>
      <c r="R32" s="48">
        <f>IF(($H32      =0),0,((($J32      -$H32      )/$H32      )*100))</f>
        <v>112.64822134387352</v>
      </c>
      <c r="S32" s="49">
        <f>IF(($I32      =0),0,((($K32      -$I32      )/$I32      )*100))</f>
        <v>0</v>
      </c>
      <c r="T32" s="48">
        <f>IF(($E32      =0),0,(($P32      /$E32      )*100))</f>
        <v>74.693106704438151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1059000</v>
      </c>
      <c r="C33" s="95">
        <f>C32</f>
        <v>0</v>
      </c>
      <c r="D33" s="95"/>
      <c r="E33" s="95">
        <f>$B33      +$C33      +$D33</f>
        <v>1059000</v>
      </c>
      <c r="F33" s="96">
        <f t="shared" ref="F33:O33" si="17">F32</f>
        <v>1059000</v>
      </c>
      <c r="G33" s="97">
        <f t="shared" si="17"/>
        <v>741000</v>
      </c>
      <c r="H33" s="96">
        <f t="shared" si="17"/>
        <v>253000</v>
      </c>
      <c r="I33" s="97">
        <f t="shared" si="17"/>
        <v>0</v>
      </c>
      <c r="J33" s="96">
        <f t="shared" si="17"/>
        <v>538000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791000</v>
      </c>
      <c r="Q33" s="97">
        <f>$I33      +$K33      +$M33      +$O33</f>
        <v>0</v>
      </c>
      <c r="R33" s="52">
        <f>IF(($H33      =0),0,((($J33      -$H33      )/$H33      )*100))</f>
        <v>112.64822134387352</v>
      </c>
      <c r="S33" s="53">
        <f>IF(($I33      =0),0,((($K33      -$I33      )/$I33      )*100))</f>
        <v>0</v>
      </c>
      <c r="T33" s="52">
        <f>IF($E33   =0,0,($P33   /$E33   )*100)</f>
        <v>74.693106704438151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18854000</v>
      </c>
      <c r="C36" s="92">
        <v>0</v>
      </c>
      <c r="D36" s="92"/>
      <c r="E36" s="92">
        <f t="shared" si="18"/>
        <v>18854000</v>
      </c>
      <c r="F36" s="93">
        <v>18854000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18854000</v>
      </c>
      <c r="C40" s="95">
        <f>SUM(C35:C39)</f>
        <v>0</v>
      </c>
      <c r="D40" s="95"/>
      <c r="E40" s="95">
        <f t="shared" si="18"/>
        <v>18854000</v>
      </c>
      <c r="F40" s="96">
        <f t="shared" ref="F40:O40" si="25">SUM(F35:F39)</f>
        <v>18854000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85000000</v>
      </c>
      <c r="C51" s="92">
        <v>0</v>
      </c>
      <c r="D51" s="92"/>
      <c r="E51" s="92">
        <f t="shared" si="26"/>
        <v>85000000</v>
      </c>
      <c r="F51" s="93">
        <v>85000000</v>
      </c>
      <c r="G51" s="94">
        <v>35000000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85000000</v>
      </c>
      <c r="C53" s="95">
        <f>SUM(C42:C52)</f>
        <v>0</v>
      </c>
      <c r="D53" s="95"/>
      <c r="E53" s="95">
        <f t="shared" si="26"/>
        <v>85000000</v>
      </c>
      <c r="F53" s="96">
        <f t="shared" ref="F53:O53" si="33">SUM(F42:F52)</f>
        <v>85000000</v>
      </c>
      <c r="G53" s="97">
        <f t="shared" si="33"/>
        <v>35000000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107363000</v>
      </c>
      <c r="C67" s="104">
        <f>SUM(C9:C15,C18:C23,C26:C29,C32,C35:C39,C42:C52,C55:C58,C61:C65)</f>
        <v>0</v>
      </c>
      <c r="D67" s="104"/>
      <c r="E67" s="104">
        <f t="shared" si="35"/>
        <v>107363000</v>
      </c>
      <c r="F67" s="105">
        <f t="shared" ref="F67:O67" si="43">SUM(F9:F15,F18:F23,F26:F29,F32,F35:F39,F42:F52,F55:F58,F61:F65)</f>
        <v>107363000</v>
      </c>
      <c r="G67" s="106">
        <f t="shared" si="43"/>
        <v>38191000</v>
      </c>
      <c r="H67" s="105">
        <f t="shared" si="43"/>
        <v>452000</v>
      </c>
      <c r="I67" s="106">
        <f t="shared" si="43"/>
        <v>0</v>
      </c>
      <c r="J67" s="105">
        <f t="shared" si="43"/>
        <v>711000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1163000</v>
      </c>
      <c r="Q67" s="106">
        <f t="shared" si="37"/>
        <v>0</v>
      </c>
      <c r="R67" s="61">
        <f t="shared" si="38"/>
        <v>57.30088495575221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1.3139906676157227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27738000</v>
      </c>
      <c r="C69" s="92">
        <v>0</v>
      </c>
      <c r="D69" s="92"/>
      <c r="E69" s="92">
        <f>$B69      +$C69      +$D69</f>
        <v>27738000</v>
      </c>
      <c r="F69" s="93">
        <v>27738000</v>
      </c>
      <c r="G69" s="94">
        <v>7146000</v>
      </c>
      <c r="H69" s="93">
        <v>382000</v>
      </c>
      <c r="I69" s="94"/>
      <c r="J69" s="93">
        <v>5771000</v>
      </c>
      <c r="K69" s="94"/>
      <c r="L69" s="93"/>
      <c r="M69" s="94"/>
      <c r="N69" s="93"/>
      <c r="O69" s="94"/>
      <c r="P69" s="93">
        <f>$H69      +$J69      +$L69      +$N69</f>
        <v>6153000</v>
      </c>
      <c r="Q69" s="94">
        <f>$I69      +$K69      +$M69      +$O69</f>
        <v>0</v>
      </c>
      <c r="R69" s="48">
        <f>IF(($H69      =0),0,((($J69      -$H69      )/$H69      )*100))</f>
        <v>1410.7329842931938</v>
      </c>
      <c r="S69" s="49">
        <f>IF(($I69      =0),0,((($K69      -$I69      )/$I69      )*100))</f>
        <v>0</v>
      </c>
      <c r="T69" s="48">
        <f>IF(($E69      =0),0,(($P69      /$E69      )*100))</f>
        <v>22.182565433701061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27738000</v>
      </c>
      <c r="C70" s="101">
        <f>C69</f>
        <v>0</v>
      </c>
      <c r="D70" s="101"/>
      <c r="E70" s="101">
        <f>$B70      +$C70      +$D70</f>
        <v>27738000</v>
      </c>
      <c r="F70" s="102">
        <f t="shared" ref="F70:O70" si="44">F69</f>
        <v>27738000</v>
      </c>
      <c r="G70" s="103">
        <f t="shared" si="44"/>
        <v>7146000</v>
      </c>
      <c r="H70" s="102">
        <f t="shared" si="44"/>
        <v>382000</v>
      </c>
      <c r="I70" s="103">
        <f t="shared" si="44"/>
        <v>0</v>
      </c>
      <c r="J70" s="102">
        <f t="shared" si="44"/>
        <v>5771000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6153000</v>
      </c>
      <c r="Q70" s="103">
        <f>$I70      +$K70      +$M70      +$O70</f>
        <v>0</v>
      </c>
      <c r="R70" s="57">
        <f>IF(($H70      =0),0,((($J70      -$H70      )/$H70      )*100))</f>
        <v>1410.7329842931938</v>
      </c>
      <c r="S70" s="58">
        <f>IF(($I70      =0),0,((($K70      -$I70      )/$I70      )*100))</f>
        <v>0</v>
      </c>
      <c r="T70" s="57">
        <f>IF($E70   =0,0,($P70   /$E70   )*100)</f>
        <v>22.182565433701061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27738000</v>
      </c>
      <c r="C71" s="104">
        <f>C69</f>
        <v>0</v>
      </c>
      <c r="D71" s="104"/>
      <c r="E71" s="104">
        <f>$B71      +$C71      +$D71</f>
        <v>27738000</v>
      </c>
      <c r="F71" s="105">
        <f t="shared" ref="F71:O71" si="45">F69</f>
        <v>27738000</v>
      </c>
      <c r="G71" s="106">
        <f t="shared" si="45"/>
        <v>7146000</v>
      </c>
      <c r="H71" s="105">
        <f t="shared" si="45"/>
        <v>382000</v>
      </c>
      <c r="I71" s="106">
        <f t="shared" si="45"/>
        <v>0</v>
      </c>
      <c r="J71" s="105">
        <f t="shared" si="45"/>
        <v>5771000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6153000</v>
      </c>
      <c r="Q71" s="106">
        <f>$I71      +$K71      +$M71      +$O71</f>
        <v>0</v>
      </c>
      <c r="R71" s="61">
        <f>IF(($H71      =0),0,((($J71      -$H71      )/$H71      )*100))</f>
        <v>1410.7329842931938</v>
      </c>
      <c r="S71" s="62">
        <f>IF(($I71      =0),0,((($K71      -$I71      )/$I71      )*100))</f>
        <v>0</v>
      </c>
      <c r="T71" s="61">
        <f>IF($E71   =0,0,($P71   /$E71   )*100)</f>
        <v>22.182565433701061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135101000</v>
      </c>
      <c r="C72" s="104">
        <f>SUM(C9:C15,C18:C23,C26:C29,C32,C35:C39,C42:C52,C55:C58,C61:C65,C69)</f>
        <v>0</v>
      </c>
      <c r="D72" s="104"/>
      <c r="E72" s="104">
        <f>$B72      +$C72      +$D72</f>
        <v>135101000</v>
      </c>
      <c r="F72" s="105">
        <f t="shared" ref="F72:O72" si="46">SUM(F9:F15,F18:F23,F26:F29,F32,F35:F39,F42:F52,F55:F58,F61:F65,F69)</f>
        <v>135101000</v>
      </c>
      <c r="G72" s="106">
        <f t="shared" si="46"/>
        <v>45337000</v>
      </c>
      <c r="H72" s="105">
        <f t="shared" si="46"/>
        <v>834000</v>
      </c>
      <c r="I72" s="106">
        <f t="shared" si="46"/>
        <v>0</v>
      </c>
      <c r="J72" s="105">
        <f t="shared" si="46"/>
        <v>6482000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7316000</v>
      </c>
      <c r="Q72" s="106">
        <f>$I72      +$K72      +$M72      +$O72</f>
        <v>0</v>
      </c>
      <c r="R72" s="61">
        <f>IF(($H72      =0),0,((($J72      -$H72      )/$H72      )*100))</f>
        <v>677.21822541966424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6.2934957461267818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xlaM5vdOw+045344A/DlyUw3p9HU+3mbYqS8FplJdvnqwUxOtiHPd6A3wYwKW3riFTWAG4izReYnM16Q78bMw==" saltValue="FhKIGe8BD/cuXgGBkdBC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/>
      <c r="I10" s="94"/>
      <c r="J10" s="93">
        <v>161000</v>
      </c>
      <c r="K10" s="94"/>
      <c r="L10" s="93"/>
      <c r="M10" s="94"/>
      <c r="N10" s="93"/>
      <c r="O10" s="94"/>
      <c r="P10" s="93">
        <f t="shared" ref="P10:P16" si="1">$H10      +$J10      +$L10      +$N10</f>
        <v>161000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6.0754716981132075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0</v>
      </c>
      <c r="I16" s="97">
        <f t="shared" si="7"/>
        <v>0</v>
      </c>
      <c r="J16" s="96">
        <f t="shared" si="7"/>
        <v>161000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161000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6.0754716981132075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2471000</v>
      </c>
      <c r="C32" s="92">
        <v>0</v>
      </c>
      <c r="D32" s="92"/>
      <c r="E32" s="92">
        <f>$B32      +$C32      +$D32</f>
        <v>2471000</v>
      </c>
      <c r="F32" s="93">
        <v>2471000</v>
      </c>
      <c r="G32" s="94">
        <v>1729000</v>
      </c>
      <c r="H32" s="93">
        <v>110000</v>
      </c>
      <c r="I32" s="94"/>
      <c r="J32" s="93">
        <v>59000</v>
      </c>
      <c r="K32" s="94"/>
      <c r="L32" s="93"/>
      <c r="M32" s="94"/>
      <c r="N32" s="93"/>
      <c r="O32" s="94"/>
      <c r="P32" s="93">
        <f>$H32      +$J32      +$L32      +$N32</f>
        <v>169000</v>
      </c>
      <c r="Q32" s="94">
        <f>$I32      +$K32      +$M32      +$O32</f>
        <v>0</v>
      </c>
      <c r="R32" s="48">
        <f>IF(($H32      =0),0,((($J32      -$H32      )/$H32      )*100))</f>
        <v>-46.36363636363636</v>
      </c>
      <c r="S32" s="49">
        <f>IF(($I32      =0),0,((($K32      -$I32      )/$I32      )*100))</f>
        <v>0</v>
      </c>
      <c r="T32" s="48">
        <f>IF(($E32      =0),0,(($P32      /$E32      )*100))</f>
        <v>6.8393363010926747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2471000</v>
      </c>
      <c r="C33" s="95">
        <f>C32</f>
        <v>0</v>
      </c>
      <c r="D33" s="95"/>
      <c r="E33" s="95">
        <f>$B33      +$C33      +$D33</f>
        <v>2471000</v>
      </c>
      <c r="F33" s="96">
        <f t="shared" ref="F33:O33" si="17">F32</f>
        <v>2471000</v>
      </c>
      <c r="G33" s="97">
        <f t="shared" si="17"/>
        <v>1729000</v>
      </c>
      <c r="H33" s="96">
        <f t="shared" si="17"/>
        <v>110000</v>
      </c>
      <c r="I33" s="97">
        <f t="shared" si="17"/>
        <v>0</v>
      </c>
      <c r="J33" s="96">
        <f t="shared" si="17"/>
        <v>59000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169000</v>
      </c>
      <c r="Q33" s="97">
        <f>$I33      +$K33      +$M33      +$O33</f>
        <v>0</v>
      </c>
      <c r="R33" s="52">
        <f>IF(($H33      =0),0,((($J33      -$H33      )/$H33      )*100))</f>
        <v>-46.36363636363636</v>
      </c>
      <c r="S33" s="53">
        <f>IF(($I33      =0),0,((($K33      -$I33      )/$I33      )*100))</f>
        <v>0</v>
      </c>
      <c r="T33" s="52">
        <f>IF($E33   =0,0,($P33   /$E33   )*100)</f>
        <v>6.8393363010926747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4500000</v>
      </c>
      <c r="H35" s="93"/>
      <c r="I35" s="94"/>
      <c r="J35" s="93">
        <v>2540000</v>
      </c>
      <c r="K35" s="94"/>
      <c r="L35" s="93"/>
      <c r="M35" s="94"/>
      <c r="N35" s="93"/>
      <c r="O35" s="94"/>
      <c r="P35" s="93">
        <f t="shared" ref="P35:P40" si="19">$H35      +$J35      +$L35      +$N35</f>
        <v>2540000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25.4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1654000</v>
      </c>
      <c r="C36" s="92">
        <v>0</v>
      </c>
      <c r="D36" s="92"/>
      <c r="E36" s="92">
        <f t="shared" si="18"/>
        <v>1654000</v>
      </c>
      <c r="F36" s="93">
        <v>1654000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11654000</v>
      </c>
      <c r="C40" s="95">
        <f>SUM(C35:C39)</f>
        <v>0</v>
      </c>
      <c r="D40" s="95"/>
      <c r="E40" s="95">
        <f t="shared" si="18"/>
        <v>11654000</v>
      </c>
      <c r="F40" s="96">
        <f t="shared" ref="F40:O40" si="25">SUM(F35:F39)</f>
        <v>11654000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2540000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2540000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25.4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10000000</v>
      </c>
      <c r="C44" s="92">
        <v>0</v>
      </c>
      <c r="D44" s="92"/>
      <c r="E44" s="92">
        <f t="shared" si="26"/>
        <v>10000000</v>
      </c>
      <c r="F44" s="93">
        <v>10000000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120000000</v>
      </c>
      <c r="C52" s="92">
        <v>0</v>
      </c>
      <c r="D52" s="92"/>
      <c r="E52" s="92">
        <f t="shared" si="26"/>
        <v>120000000</v>
      </c>
      <c r="F52" s="93">
        <v>120000000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130000000</v>
      </c>
      <c r="C53" s="95">
        <f>SUM(C42:C52)</f>
        <v>0</v>
      </c>
      <c r="D53" s="95"/>
      <c r="E53" s="95">
        <f t="shared" si="26"/>
        <v>130000000</v>
      </c>
      <c r="F53" s="96">
        <f t="shared" ref="F53:O53" si="33">SUM(F42:F52)</f>
        <v>130000000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146775000</v>
      </c>
      <c r="C67" s="104">
        <f>SUM(C9:C15,C18:C23,C26:C29,C32,C35:C39,C42:C52,C55:C58,C61:C65)</f>
        <v>0</v>
      </c>
      <c r="D67" s="104"/>
      <c r="E67" s="104">
        <f t="shared" si="35"/>
        <v>146775000</v>
      </c>
      <c r="F67" s="105">
        <f t="shared" ref="F67:O67" si="43">SUM(F9:F15,F18:F23,F26:F29,F32,F35:F39,F42:F52,F55:F58,F61:F65)</f>
        <v>146775000</v>
      </c>
      <c r="G67" s="106">
        <f t="shared" si="43"/>
        <v>8879000</v>
      </c>
      <c r="H67" s="105">
        <f t="shared" si="43"/>
        <v>110000</v>
      </c>
      <c r="I67" s="106">
        <f t="shared" si="43"/>
        <v>0</v>
      </c>
      <c r="J67" s="105">
        <f t="shared" si="43"/>
        <v>2760000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2870000</v>
      </c>
      <c r="Q67" s="106">
        <f t="shared" si="37"/>
        <v>0</v>
      </c>
      <c r="R67" s="61">
        <f t="shared" si="38"/>
        <v>2409.090909090909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18.980226175517494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30307000</v>
      </c>
      <c r="C69" s="92">
        <v>0</v>
      </c>
      <c r="D69" s="92"/>
      <c r="E69" s="92">
        <f>$B69      +$C69      +$D69</f>
        <v>30307000</v>
      </c>
      <c r="F69" s="93">
        <v>30307000</v>
      </c>
      <c r="G69" s="94">
        <v>8426000</v>
      </c>
      <c r="H69" s="93">
        <v>876000</v>
      </c>
      <c r="I69" s="94"/>
      <c r="J69" s="93">
        <v>6578000</v>
      </c>
      <c r="K69" s="94"/>
      <c r="L69" s="93"/>
      <c r="M69" s="94"/>
      <c r="N69" s="93"/>
      <c r="O69" s="94"/>
      <c r="P69" s="93">
        <f>$H69      +$J69      +$L69      +$N69</f>
        <v>7454000</v>
      </c>
      <c r="Q69" s="94">
        <f>$I69      +$K69      +$M69      +$O69</f>
        <v>0</v>
      </c>
      <c r="R69" s="48">
        <f>IF(($H69      =0),0,((($J69      -$H69      )/$H69      )*100))</f>
        <v>650.91324200913243</v>
      </c>
      <c r="S69" s="49">
        <f>IF(($I69      =0),0,((($K69      -$I69      )/$I69      )*100))</f>
        <v>0</v>
      </c>
      <c r="T69" s="48">
        <f>IF(($E69      =0),0,(($P69      /$E69      )*100))</f>
        <v>24.594978057874421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30307000</v>
      </c>
      <c r="C70" s="101">
        <f>C69</f>
        <v>0</v>
      </c>
      <c r="D70" s="101"/>
      <c r="E70" s="101">
        <f>$B70      +$C70      +$D70</f>
        <v>30307000</v>
      </c>
      <c r="F70" s="102">
        <f t="shared" ref="F70:O70" si="44">F69</f>
        <v>30307000</v>
      </c>
      <c r="G70" s="103">
        <f t="shared" si="44"/>
        <v>8426000</v>
      </c>
      <c r="H70" s="102">
        <f t="shared" si="44"/>
        <v>876000</v>
      </c>
      <c r="I70" s="103">
        <f t="shared" si="44"/>
        <v>0</v>
      </c>
      <c r="J70" s="102">
        <f t="shared" si="44"/>
        <v>6578000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7454000</v>
      </c>
      <c r="Q70" s="103">
        <f>$I70      +$K70      +$M70      +$O70</f>
        <v>0</v>
      </c>
      <c r="R70" s="57">
        <f>IF(($H70      =0),0,((($J70      -$H70      )/$H70      )*100))</f>
        <v>650.91324200913243</v>
      </c>
      <c r="S70" s="58">
        <f>IF(($I70      =0),0,((($K70      -$I70      )/$I70      )*100))</f>
        <v>0</v>
      </c>
      <c r="T70" s="57">
        <f>IF($E70   =0,0,($P70   /$E70   )*100)</f>
        <v>24.594978057874421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30307000</v>
      </c>
      <c r="C71" s="104">
        <f>C69</f>
        <v>0</v>
      </c>
      <c r="D71" s="104"/>
      <c r="E71" s="104">
        <f>$B71      +$C71      +$D71</f>
        <v>30307000</v>
      </c>
      <c r="F71" s="105">
        <f t="shared" ref="F71:O71" si="45">F69</f>
        <v>30307000</v>
      </c>
      <c r="G71" s="106">
        <f t="shared" si="45"/>
        <v>8426000</v>
      </c>
      <c r="H71" s="105">
        <f t="shared" si="45"/>
        <v>876000</v>
      </c>
      <c r="I71" s="106">
        <f t="shared" si="45"/>
        <v>0</v>
      </c>
      <c r="J71" s="105">
        <f t="shared" si="45"/>
        <v>6578000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7454000</v>
      </c>
      <c r="Q71" s="106">
        <f>$I71      +$K71      +$M71      +$O71</f>
        <v>0</v>
      </c>
      <c r="R71" s="61">
        <f>IF(($H71      =0),0,((($J71      -$H71      )/$H71      )*100))</f>
        <v>650.91324200913243</v>
      </c>
      <c r="S71" s="62">
        <f>IF(($I71      =0),0,((($K71      -$I71      )/$I71      )*100))</f>
        <v>0</v>
      </c>
      <c r="T71" s="61">
        <f>IF($E71   =0,0,($P71   /$E71   )*100)</f>
        <v>24.594978057874421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177082000</v>
      </c>
      <c r="C72" s="104">
        <f>SUM(C9:C15,C18:C23,C26:C29,C32,C35:C39,C42:C52,C55:C58,C61:C65,C69)</f>
        <v>0</v>
      </c>
      <c r="D72" s="104"/>
      <c r="E72" s="104">
        <f>$B72      +$C72      +$D72</f>
        <v>177082000</v>
      </c>
      <c r="F72" s="105">
        <f t="shared" ref="F72:O72" si="46">SUM(F9:F15,F18:F23,F26:F29,F32,F35:F39,F42:F52,F55:F58,F61:F65,F69)</f>
        <v>177082000</v>
      </c>
      <c r="G72" s="106">
        <f t="shared" si="46"/>
        <v>17305000</v>
      </c>
      <c r="H72" s="105">
        <f t="shared" si="46"/>
        <v>986000</v>
      </c>
      <c r="I72" s="106">
        <f t="shared" si="46"/>
        <v>0</v>
      </c>
      <c r="J72" s="105">
        <f t="shared" si="46"/>
        <v>9338000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10324000</v>
      </c>
      <c r="Q72" s="106">
        <f>$I72      +$K72      +$M72      +$O72</f>
        <v>0</v>
      </c>
      <c r="R72" s="61">
        <f>IF(($H72      =0),0,((($J72      -$H72      )/$H72      )*100))</f>
        <v>847.05882352941182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22.726072026063221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sb7Slg9LGqsXnIq++ltmW+01gSXHJidp20pElcdIunevZSuzFecV6nkFZ+Eagx007ZMys3lY2n8IfytWuM/IA==" saltValue="kT9BDx5g0KV3quJlCvtZ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3C46AC-CF32-4B4B-AA86-662A7E1C99CA}"/>
</file>

<file path=customXml/itemProps2.xml><?xml version="1.0" encoding="utf-8"?>
<ds:datastoreItem xmlns:ds="http://schemas.openxmlformats.org/officeDocument/2006/customXml" ds:itemID="{6D38CB83-78E2-439E-913E-97F30CDDDACB}"/>
</file>

<file path=customXml/itemProps3.xml><?xml version="1.0" encoding="utf-8"?>
<ds:datastoreItem xmlns:ds="http://schemas.openxmlformats.org/officeDocument/2006/customXml" ds:itemID="{066B5C02-FF48-4713-9005-E0719D3EBF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2022-01-31T15:11:23Z</dcterms:created>
  <dcterms:modified xsi:type="dcterms:W3CDTF">2022-01-31T15:12:07Z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