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xr:revisionPtr revIDLastSave="0" documentId="8_{AF35A3E2-635D-435D-BC4F-701C003B5EA9}" xr6:coauthVersionLast="47" xr6:coauthVersionMax="47" xr10:uidLastSave="{00000000-0000-0000-0000-000000000000}"/>
  <bookViews>
    <workbookView xWindow="32475" yWindow="990" windowWidth="11820" windowHeight="15840" xr2:uid="{552AC8F1-8978-48AA-97BC-9B48003EBC6D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G25" i="1" s="1"/>
  <c r="E25" i="1"/>
  <c r="F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 s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 s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 s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 s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 s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 s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G148" i="1" s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G196" i="1" s="1"/>
  <c r="E196" i="1"/>
  <c r="F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G203" i="1" s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G214" i="1" s="1"/>
  <c r="E214" i="1"/>
  <c r="F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G228" i="1" s="1"/>
  <c r="E228" i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G229" i="1" s="1"/>
  <c r="E229" i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G245" i="1" s="1"/>
  <c r="E245" i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G297" i="1" s="1"/>
  <c r="E297" i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G321" i="1" s="1"/>
  <c r="E321" i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G330" i="1" s="1"/>
  <c r="E330" i="1"/>
  <c r="F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G335" i="1" s="1"/>
  <c r="E335" i="1"/>
  <c r="F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<sst xmlns="http://schemas.openxmlformats.org/spreadsheetml/2006/main" count="1001" uniqueCount="606">
  <si>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</si>
  <si>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</si>
  <si>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</si>
  <si>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</si>
  <si>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</si>
  <si>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</si>
  <si>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</si>
  <si>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</si>
  <si>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</si>
  <si>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</si>
  <si>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</si>
  <si>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</si>
  <si>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</si>
  <si>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</si>
  <si>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</si>
  <si>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</si>
  <si>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</si>
  <si>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</si>
  <si>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</si>
  <si>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</si>
  <si>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</si>
  <si>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</si>
  <si>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</si>
  <si>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</si>
  <si>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</si>
  <si>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</si>
  <si>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</si>
  <si>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</si>
  <si>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</si>
  <si>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</si>
  <si>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</si>
  <si>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</si>
  <si>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</si>
  <si>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</si>
  <si>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</si>
  <si>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</si>
  <si>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</si>
  <si>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</si>
  <si>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</si>
  <si>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</si>
  <si>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</si>
  <si>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</si>
  <si>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</si>
  <si>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</si>
  <si>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</si>
  <si>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</si>
  <si>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</si>
  <si>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</si>
  <si>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</si>
  <si>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</si>
  <si>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</si>
  <si>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</si>
  <si>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</si>
  <si>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</si>
  <si>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</si>
  <si>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</si>
  <si>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</si>
  <si>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</si>
  <si>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</si>
  <si>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</si>
  <si>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</si>
  <si>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</si>
  <si>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</si>
  <si>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</si>
  <si>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</si>
  <si>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</si>
  <si>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</si>
  <si>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</si>
  <si>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</si>
  <si>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</si>
  <si>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</si>
  <si>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</si>
  <si>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</si>
  <si>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</si>
  <si>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</si>
  <si>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</si>
  <si>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</si>
  <si>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</si>
  <si>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</si>
  <si>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</si>
  <si>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</si>
  <si>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</si>
  <si>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</si>
  <si>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</si>
  <si>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</si>
  <si>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</si>
  <si>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</si>
  <si>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</si>
  <si>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</si>
  <si>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</si>
  <si>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</si>
  <si>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</si>
  <si>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</si>
  <si>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</si>
  <si>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</si>
  <si>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</si>
  <si>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</si>
  <si>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</si>
  <si>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</si>
  <si>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</si>
  <si>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</si>
  <si>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</si>
  <si>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</si>
  <si>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</si>
  <si>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</si>
  <si>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</si>
  <si>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</si>
  <si>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</si>
  <si>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</si>
  <si>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</si>
  <si>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</si>
  <si>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</si>
  <si>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</si>
  <si>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</si>
  <si>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</si>
  <si>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</si>
  <si>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</si>
  <si>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</si>
  <si>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</si>
  <si>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</si>
  <si>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</si>
  <si>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</si>
  <si>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</si>
  <si>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</si>
  <si>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</si>
  <si>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</si>
  <si>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</si>
  <si>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</si>
  <si>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</si>
  <si>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</si>
  <si>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</si>
  <si>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</si>
  <si>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</si>
  <si>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</si>
  <si>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</si>
  <si>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</si>
  <si>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</si>
  <si>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</si>
  <si>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</si>
  <si>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</si>
  <si>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</si>
  <si>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</si>
  <si>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</si>
  <si>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</si>
  <si>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</si>
  <si>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</si>
  <si>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</si>
  <si>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</si>
  <si>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</si>
  <si>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</si>
  <si>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</si>
  <si>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</si>
  <si>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</si>
  <si>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</si>
  <si>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</si>
  <si>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</si>
  <si>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</si>
  <si>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</si>
  <si>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</si>
  <si>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</si>
  <si>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</si>
  <si>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</si>
  <si>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</si>
  <si>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</si>
  <si>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</si>
  <si>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</si>
  <si>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</si>
  <si>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</si>
  <si>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</si>
  <si>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</si>
  <si>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</si>
  <si>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</si>
  <si>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</si>
  <si>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</si>
  <si>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</si>
  <si>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</si>
  <si>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</si>
  <si>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</si>
  <si>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</si>
  <si>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</si>
  <si>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</si>
  <si>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</si>
  <si>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</si>
  <si>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</si>
  <si>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</si>
  <si>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</si>
  <si>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</si>
  <si>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</si>
  <si>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</si>
  <si>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</si>
  <si>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</si>
  <si>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</si>
  <si>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</si>
  <si>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</si>
  <si>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</si>
  <si>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</si>
  <si>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</si>
  <si>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</si>
  <si>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</si>
  <si>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</si>
  <si>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</si>
  <si>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</si>
  <si>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</si>
  <si>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</si>
  <si>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</si>
  <si>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</si>
  <si>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</si>
  <si>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</si>
  <si>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</si>
  <si>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</si>
  <si>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</si>
  <si>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</si>
  <si>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</si>
  <si>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</si>
  <si>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</si>
  <si>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</si>
  <si>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</si>
  <si>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</si>
  <si>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</si>
  <si>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</si>
  <si>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</si>
  <si>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</si>
  <si>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</si>
  <si>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</si>
  <si>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</si>
  <si>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</si>
  <si>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</si>
  <si>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</si>
  <si>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</si>
  <si>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</si>
  <si>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</si>
  <si>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</si>
  <si>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</si>
  <si>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</si>
  <si>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</si>
  <si>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</si>
  <si>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</si>
  <si>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</si>
  <si>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</si>
  <si>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</si>
  <si>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</si>
  <si>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</si>
  <si>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</si>
  <si>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</si>
  <si>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</si>
  <si>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</si>
  <si>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</si>
  <si>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</si>
  <si>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</si>
  <si>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</si>
  <si>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</si>
  <si>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</si>
  <si>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</si>
  <si>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</si>
  <si>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</si>
  <si>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</si>
  <si>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</si>
  <si>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</si>
  <si>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</si>
  <si>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</si>
  <si>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</si>
  <si>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</si>
  <si>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</si>
  <si>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</si>
  <si>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</si>
  <si>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</si>
  <si>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</si>
  <si>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</si>
  <si>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</si>
  <si>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</si>
  <si>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</si>
  <si>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</si>
  <si>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</si>
  <si>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</si>
  <si>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</si>
  <si>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</si>
  <si>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</si>
  <si>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</si>
  <si>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</si>
  <si>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</si>
  <si>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</si>
  <si>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</si>
  <si>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</si>
  <si>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</si>
  <si>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</si>
  <si>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</si>
  <si>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</si>
  <si>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</si>
  <si>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</si>
  <si>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</si>
  <si>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</si>
  <si>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</si>
  <si>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</si>
  <si>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</si>
  <si>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</si>
  <si>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</si>
  <si>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</si>
  <si>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</si>
  <si>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</si>
  <si>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</si>
  <si>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</si>
  <si>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</si>
  <si>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</si>
  <si>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</si>
  <si>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</si>
  <si>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</si>
  <si>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</si>
  <si>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</si>
  <si>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</si>
  <si>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</si>
  <si>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</si>
  <si>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</si>
  <si>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</si>
  <si>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</si>
  <si>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</si>
  <si>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</si>
  <si>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</si>
  <si>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</si>
  <si>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</si>
  <si>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</si>
  <si>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</si>
  <si>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</si>
  <si>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</si>
  <si>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</si>
  <si>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</si>
  <si>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</si>
  <si>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</si>
  <si>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</si>
  <si>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</si>
  <si>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</si>
  <si>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</si>
  <si>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</si>
  <si>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</si>
  <si>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</si>
  <si>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</si>
  <si>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</si>
  <si>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</si>
  <si>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</si>
  <si>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</si>
  <si>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</si>
  <si>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</si>
  <si>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</si>
  <si>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</si>
  <si>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</si>
  <si>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</si>
  <si>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</si>
  <si>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</si>
  <si>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</si>
  <si>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</si>
  <si>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</si>
  <si>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</si>
  <si>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</si>
  <si>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</si>
  <si>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</si>
  <si>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</si>
  <si>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</si>
  <si>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</si>
  <si>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</si>
  <si>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</si>
  <si>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</si>
  <si>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</si>
  <si>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</si>
  <si>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</si>
  <si>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</si>
  <si>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</si>
  <si>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</si>
  <si>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</si>
  <si>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</si>
  <si>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</si>
  <si>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</si>
  <si>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</si>
  <si>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</si>
  <si>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</si>
  <si>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</si>
  <si>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</si>
  <si>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</si>
  <si>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</si>
  <si>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</si>
  <si>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</si>
  <si>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</si>
  <si>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</si>
  <si>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</si>
  <si>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</si>
  <si>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</si>
  <si>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</si>
  <si>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</si>
  <si>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</si>
  <si>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</si>
  <si>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</si>
  <si>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</si>
  <si>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</si>
  <si>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</si>
  <si>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</si>
  <si>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</si>
  <si>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</si>
  <si>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</si>
  <si>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</si>
  <si>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</si>
  <si>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</si>
  <si>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</si>
  <si>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</si>
  <si>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</si>
  <si>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</si>
  <si>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</si>
  <si>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</si>
  <si>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</si>
  <si>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</si>
  <si>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</si>
  <si>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</si>
  <si>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</si>
  <si>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</si>
  <si>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</si>
  <si>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</si>
  <si>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</si>
  <si>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</si>
  <si>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</si>
  <si>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</si>
  <si>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</si>
  <si>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</si>
  <si>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</si>
  <si>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</si>
  <si>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</si>
  <si>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</si>
  <si>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</si>
  <si>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</si>
  <si>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</si>
  <si>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</si>
  <si>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</si>
  <si>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</si>
  <si>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</si>
  <si>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</si>
  <si>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</si>
  <si>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</si>
  <si>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</si>
  <si>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</si>
  <si>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</si>
  <si>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</si>
  <si>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</si>
  <si>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</si>
  <si>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</si>
  <si>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</si>
  <si>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</si>
  <si>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</si>
  <si>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</si>
  <si>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</si>
  <si>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</si>
  <si>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</si>
  <si>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</si>
  <si>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</si>
  <si>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</si>
  <si>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</si>
  <si>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</si>
  <si>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</si>
  <si>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</si>
  <si>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</si>
  <si>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</si>
  <si>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</si>
  <si>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</si>
  <si>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</si>
  <si>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</si>
  <si>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</si>
  <si>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</si>
  <si>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</si>
  <si>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</si>
  <si>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</si>
  <si>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</si>
  <si>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</si>
  <si>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</si>
  <si>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</si>
  <si>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</si>
  <si>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</si>
  <si>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</si>
  <si>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</si>
  <si>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</si>
  <si>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</si>
  <si>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</si>
  <si>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</si>
  <si>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</si>
  <si>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</si>
  <si>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</si>
  <si>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</si>
  <si>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</si>
  <si>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</si>
  <si>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</si>
  <si>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</si>
  <si>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</si>
  <si>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</si>
  <si>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</si>
  <si>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</si>
  <si>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</si>
  <si>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</si>
  <si>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</si>
  <si>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</si>
  <si>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</si>
  <si>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</si>
  <si>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</si>
  <si>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</si>
  <si>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</si>
  <si>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</si>
  <si>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</si>
  <si>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</si>
  <si>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</si>
  <si>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</si>
  <si>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</si>
  <si>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</si>
  <si>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</si>
  <si>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</si>
  <si>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</si>
  <si>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</si>
  <si>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</si>
  <si>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</si>
  <si>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</si>
  <si>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</si>
  <si>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</si>
  <si>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</si>
  <si>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</si>
  <si>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</si>
  <si>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</si>
  <si>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</si>
  <si>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</si>
  <si>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</si>
  <si>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</si>
  <si>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</si>
  <si>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</si>
  <si>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</si>
  <si>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</si>
  <si>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</si>
  <si>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</si>
  <si>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</si>
  <si>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</si>
  <si>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</si>
  <si>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</si>
  <si>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</si>
  <si>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</si>
  <si>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</si>
  <si>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</si>
  <si>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</si>
  <si>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</si>
  <si>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</si>
  <si>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Engcobo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</si>
  <si>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</si>
  <si>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</si>
  <si>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</si>
  <si>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</si>
  <si>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</si>
  <si>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</si>
  <si>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</si>
  <si>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</si>
  <si>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</si>
  <si>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</si>
  <si>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</si>
  <si>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</si>
  <si>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</si>
  <si>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</si>
  <si>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</si>
  <si>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</si>
  <si>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</si>
  <si>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</si>
  <si>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</si>
  <si>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</si>
  <si>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</si>
  <si>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</si>
  <si>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</si>
  <si>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</si>
  <si>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</si>
  <si>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</si>
  <si>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</si>
  <si>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</si>
  <si>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</si>
  <si>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</si>
  <si>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</si>
  <si>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</si>
  <si>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</si>
  <si>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</si>
  <si>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</si>
  <si>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</si>
  <si>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</si>
  <si>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</si>
  <si>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</si>
  <si>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</si>
  <si>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</si>
  <si>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</si>
  <si>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</si>
  <si>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</si>
  <si>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</si>
  <si>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</si>
  <si>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</si>
  <si>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</si>
  <si>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</si>
  <si>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</si>
  <si>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</si>
  <si>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</si>
  <si>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</si>
  <si>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</si>
  <si>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</si>
  <si>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</si>
  <si>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</si>
  <si>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</si>
  <si>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</si>
  <si>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</si>
  <si>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</si>
  <si>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</si>
  <si>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</si>
  <si>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</si>
  <si>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</si>
  <si>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REVENUE FOR THE 2nd Quarter Ended 31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</si>
</sst>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0495-4FBE-4D40-BC9C-FD8E5C91D619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1803591613</v>
      </c>
      <c r="E6" s="19">
        <v>2007726247</v>
      </c>
      <c r="F6" s="19">
        <v>498377431</v>
      </c>
      <c r="G6" s="21">
        <f>IF(($D6       =0),0,($F6       /$D6       ))</f>
        <v>0.27632498810028566</v>
      </c>
      <c r="H6" s="20">
        <v>20466889</v>
      </c>
      <c r="I6" s="19">
        <v>31182406</v>
      </c>
      <c r="J6" s="19">
        <v>54489375</v>
      </c>
      <c r="K6" s="20">
        <v>106138670</v>
      </c>
      <c r="L6" s="20">
        <v>77552458</v>
      </c>
      <c r="M6" s="19">
        <v>127084143</v>
      </c>
      <c r="N6" s="19">
        <v>187602160</v>
      </c>
      <c r="O6" s="20">
        <v>392238761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1511906530</v>
      </c>
      <c r="E7" s="19">
        <v>1511906530</v>
      </c>
      <c r="F7" s="19">
        <v>613868118</v>
      </c>
      <c r="G7" s="21">
        <f>IF(($D7       =0),0,($F7       /$D7       ))</f>
        <v>0.40602253235853147</v>
      </c>
      <c r="H7" s="20">
        <v>258683632</v>
      </c>
      <c r="I7" s="19">
        <v>47814137</v>
      </c>
      <c r="J7" s="19">
        <v>37630172</v>
      </c>
      <c r="K7" s="20">
        <v>344127941</v>
      </c>
      <c r="L7" s="20">
        <v>99549129</v>
      </c>
      <c r="M7" s="19">
        <v>68643297</v>
      </c>
      <c r="N7" s="19">
        <v>101547751</v>
      </c>
      <c r="O7" s="20">
        <v>269740177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3315498143</v>
      </c>
      <c r="E8" s="12">
        <f>SUM(E6:E7)</f>
        <v>3519632777</v>
      </c>
      <c r="F8" s="12">
        <f>SUM(F6:F7)</f>
        <v>1112245549</v>
      </c>
      <c r="G8" s="14">
        <f>IF(($D8       =0),0,($F8       /$D8       ))</f>
        <v>0.33546860864581701</v>
      </c>
      <c r="H8" s="13">
        <f>SUM(H6:H7)</f>
        <v>279150521</v>
      </c>
      <c r="I8" s="12">
        <f>SUM(I6:I7)</f>
        <v>78996543</v>
      </c>
      <c r="J8" s="12">
        <f>SUM(J6:J7)</f>
        <v>92119547</v>
      </c>
      <c r="K8" s="13">
        <f>SUM(K6:K7)</f>
        <v>450266611</v>
      </c>
      <c r="L8" s="13">
        <f>SUM(L6:L7)</f>
        <v>177101587</v>
      </c>
      <c r="M8" s="12">
        <f>SUM(M6:M7)</f>
        <v>195727440</v>
      </c>
      <c r="N8" s="12">
        <f>SUM(N6:N7)</f>
        <v>289149911</v>
      </c>
      <c r="O8" s="13">
        <f>SUM(O6:O7)</f>
        <v>661978938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86898300</v>
      </c>
      <c r="E9" s="19">
        <v>86898300</v>
      </c>
      <c r="F9" s="19">
        <v>66836507</v>
      </c>
      <c r="G9" s="21">
        <f>IF(($D9       =0),0,($F9       /$D9       ))</f>
        <v>0.7691348047084926</v>
      </c>
      <c r="H9" s="20">
        <v>35282493</v>
      </c>
      <c r="I9" s="19">
        <v>8361628</v>
      </c>
      <c r="J9" s="19">
        <v>5238500</v>
      </c>
      <c r="K9" s="20">
        <v>48882621</v>
      </c>
      <c r="L9" s="20">
        <v>6654509</v>
      </c>
      <c r="M9" s="19">
        <v>2829194</v>
      </c>
      <c r="N9" s="19">
        <v>8470183</v>
      </c>
      <c r="O9" s="20">
        <v>17953886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43411400</v>
      </c>
      <c r="E10" s="19">
        <v>43411400</v>
      </c>
      <c r="F10" s="19">
        <v>10889519</v>
      </c>
      <c r="G10" s="21">
        <f>IF(($D10      =0),0,($F10      /$D10      ))</f>
        <v>0.2508446859580663</v>
      </c>
      <c r="H10" s="20">
        <v>698141</v>
      </c>
      <c r="I10" s="19">
        <v>389070</v>
      </c>
      <c r="J10" s="19">
        <v>577398</v>
      </c>
      <c r="K10" s="20">
        <v>1664609</v>
      </c>
      <c r="L10" s="20">
        <v>1278140</v>
      </c>
      <c r="M10" s="19">
        <v>1455720</v>
      </c>
      <c r="N10" s="19">
        <v>6491050</v>
      </c>
      <c r="O10" s="20">
        <v>9224910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49226532</v>
      </c>
      <c r="E11" s="19">
        <v>49226532</v>
      </c>
      <c r="F11" s="19">
        <v>27897827</v>
      </c>
      <c r="G11" s="21">
        <f>IF(($D11      =0),0,($F11      /$D11      ))</f>
        <v>0.56672338811111045</v>
      </c>
      <c r="H11" s="20">
        <v>2886565</v>
      </c>
      <c r="I11" s="19">
        <v>586527</v>
      </c>
      <c r="J11" s="19">
        <v>4987896</v>
      </c>
      <c r="K11" s="20">
        <v>8460988</v>
      </c>
      <c r="L11" s="20">
        <v>8322481</v>
      </c>
      <c r="M11" s="19">
        <v>6577428</v>
      </c>
      <c r="N11" s="19">
        <v>4536930</v>
      </c>
      <c r="O11" s="20">
        <v>19436839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78367790</v>
      </c>
      <c r="E12" s="19">
        <v>78367790</v>
      </c>
      <c r="F12" s="19">
        <v>51706422</v>
      </c>
      <c r="G12" s="21">
        <f>IF(($D12      =0),0,($F12      /$D12      ))</f>
        <v>0.65979175883357177</v>
      </c>
      <c r="H12" s="20">
        <v>6549216</v>
      </c>
      <c r="I12" s="19">
        <v>9194622</v>
      </c>
      <c r="J12" s="19">
        <v>13311547</v>
      </c>
      <c r="K12" s="20">
        <v>29055385</v>
      </c>
      <c r="L12" s="20">
        <v>5583180</v>
      </c>
      <c r="M12" s="19">
        <v>9967998</v>
      </c>
      <c r="N12" s="19">
        <v>7099859</v>
      </c>
      <c r="O12" s="20">
        <v>22651037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67876000</v>
      </c>
      <c r="E13" s="19">
        <v>67876000</v>
      </c>
      <c r="F13" s="19">
        <v>398327333</v>
      </c>
      <c r="G13" s="21">
        <f>IF(($D13      =0),0,($F13      /$D13      ))</f>
        <v>5.8684561995403381</v>
      </c>
      <c r="H13" s="20">
        <v>377994134</v>
      </c>
      <c r="I13" s="19">
        <v>10568654</v>
      </c>
      <c r="J13" s="19">
        <v>5032485</v>
      </c>
      <c r="K13" s="20">
        <v>393595273</v>
      </c>
      <c r="L13" s="20">
        <v>4709829</v>
      </c>
      <c r="M13" s="19">
        <v>8200</v>
      </c>
      <c r="N13" s="19">
        <v>14031</v>
      </c>
      <c r="O13" s="20">
        <v>4732060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61012540</v>
      </c>
      <c r="E14" s="19">
        <v>61012540</v>
      </c>
      <c r="F14" s="19">
        <v>26383734</v>
      </c>
      <c r="G14" s="21">
        <f>IF(($D14      =0),0,($F14      /$D14      ))</f>
        <v>0.43243133296859959</v>
      </c>
      <c r="H14" s="20">
        <v>0</v>
      </c>
      <c r="I14" s="19">
        <v>837325</v>
      </c>
      <c r="J14" s="19">
        <v>3797712</v>
      </c>
      <c r="K14" s="20">
        <v>4635037</v>
      </c>
      <c r="L14" s="20">
        <v>9535516</v>
      </c>
      <c r="M14" s="19">
        <v>7815613</v>
      </c>
      <c r="N14" s="19">
        <v>4397568</v>
      </c>
      <c r="O14" s="20">
        <v>21748697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20540300</v>
      </c>
      <c r="E15" s="19">
        <v>20540300</v>
      </c>
      <c r="F15" s="19">
        <v>11179360</v>
      </c>
      <c r="G15" s="21">
        <f>IF(($D15      =0),0,($F15      /$D15      ))</f>
        <v>0.54426468941544182</v>
      </c>
      <c r="H15" s="20">
        <v>2557726</v>
      </c>
      <c r="I15" s="19">
        <v>1921580</v>
      </c>
      <c r="J15" s="19">
        <v>1810314</v>
      </c>
      <c r="K15" s="20">
        <v>6289620</v>
      </c>
      <c r="L15" s="20">
        <v>1151324</v>
      </c>
      <c r="M15" s="19">
        <v>2422781</v>
      </c>
      <c r="N15" s="19">
        <v>1315635</v>
      </c>
      <c r="O15" s="20">
        <v>4889740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19724000</v>
      </c>
      <c r="E16" s="19">
        <v>22502000</v>
      </c>
      <c r="F16" s="19">
        <v>9761195</v>
      </c>
      <c r="G16" s="21">
        <f>IF(($D16      =0),0,($F16      /$D16      ))</f>
        <v>0.49488922125329549</v>
      </c>
      <c r="H16" s="20">
        <v>10132115</v>
      </c>
      <c r="I16" s="19">
        <v>0</v>
      </c>
      <c r="J16" s="19">
        <v>-453798</v>
      </c>
      <c r="K16" s="20">
        <v>9678317</v>
      </c>
      <c r="L16" s="20">
        <v>39561</v>
      </c>
      <c r="M16" s="19">
        <v>30191</v>
      </c>
      <c r="N16" s="19">
        <v>13126</v>
      </c>
      <c r="O16" s="20">
        <v>82878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427056862</v>
      </c>
      <c r="E17" s="12">
        <f>SUM(E9:E16)</f>
        <v>429834862</v>
      </c>
      <c r="F17" s="12">
        <f>SUM(F9:F16)</f>
        <v>602981897</v>
      </c>
      <c r="G17" s="14">
        <f>IF(($D17      =0),0,($F17      /$D17      ))</f>
        <v>1.411947566364125</v>
      </c>
      <c r="H17" s="13">
        <f>SUM(H9:H16)</f>
        <v>436100390</v>
      </c>
      <c r="I17" s="12">
        <f>SUM(I9:I16)</f>
        <v>31859406</v>
      </c>
      <c r="J17" s="12">
        <f>SUM(J9:J16)</f>
        <v>34302054</v>
      </c>
      <c r="K17" s="13">
        <f>SUM(K9:K16)</f>
        <v>502261850</v>
      </c>
      <c r="L17" s="13">
        <f>SUM(L9:L16)</f>
        <v>37274540</v>
      </c>
      <c r="M17" s="12">
        <f>SUM(M9:M16)</f>
        <v>31107125</v>
      </c>
      <c r="N17" s="12">
        <f>SUM(N9:N16)</f>
        <v>32338382</v>
      </c>
      <c r="O17" s="13">
        <f>SUM(O9:O16)</f>
        <v>100720047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82471393</v>
      </c>
      <c r="E18" s="19">
        <v>82471393</v>
      </c>
      <c r="F18" s="19">
        <v>41433937</v>
      </c>
      <c r="G18" s="21">
        <f>IF(($D18      =0),0,($F18      /$D18      ))</f>
        <v>0.50240374865500337</v>
      </c>
      <c r="H18" s="20">
        <v>8366</v>
      </c>
      <c r="I18" s="19">
        <v>2633629</v>
      </c>
      <c r="J18" s="19">
        <v>6951921</v>
      </c>
      <c r="K18" s="20">
        <v>9593916</v>
      </c>
      <c r="L18" s="20">
        <v>9598928</v>
      </c>
      <c r="M18" s="19">
        <v>12935432</v>
      </c>
      <c r="N18" s="19">
        <v>9305661</v>
      </c>
      <c r="O18" s="20">
        <v>31840021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160395469</v>
      </c>
      <c r="E19" s="19">
        <v>184062455</v>
      </c>
      <c r="F19" s="19">
        <v>41944193</v>
      </c>
      <c r="G19" s="21">
        <f>IF(($D19      =0),0,($F19      /$D19      ))</f>
        <v>0.26150484961641901</v>
      </c>
      <c r="H19" s="20">
        <v>2576369</v>
      </c>
      <c r="I19" s="19">
        <v>4022248</v>
      </c>
      <c r="J19" s="19">
        <v>8757972</v>
      </c>
      <c r="K19" s="20">
        <v>15356589</v>
      </c>
      <c r="L19" s="20">
        <v>7373263</v>
      </c>
      <c r="M19" s="19">
        <v>13344005</v>
      </c>
      <c r="N19" s="19">
        <v>5870336</v>
      </c>
      <c r="O19" s="20">
        <v>26587604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10663909</v>
      </c>
      <c r="E20" s="19">
        <v>12013908</v>
      </c>
      <c r="F20" s="19">
        <v>3943612</v>
      </c>
      <c r="G20" s="21">
        <f>IF(($D20      =0),0,($F20      /$D20      ))</f>
        <v>0.36980923224307333</v>
      </c>
      <c r="H20" s="20">
        <v>0</v>
      </c>
      <c r="I20" s="19">
        <v>82020</v>
      </c>
      <c r="J20" s="19">
        <v>236128</v>
      </c>
      <c r="K20" s="20">
        <v>318148</v>
      </c>
      <c r="L20" s="20">
        <v>844179</v>
      </c>
      <c r="M20" s="19">
        <v>1178316</v>
      </c>
      <c r="N20" s="19">
        <v>1602969</v>
      </c>
      <c r="O20" s="20">
        <v>3625464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31130100</v>
      </c>
      <c r="E21" s="19">
        <v>31130100</v>
      </c>
      <c r="F21" s="19">
        <v>10008548</v>
      </c>
      <c r="G21" s="21">
        <f>IF(($D21      =0),0,($F21      /$D21      ))</f>
        <v>0.32150709441987013</v>
      </c>
      <c r="H21" s="20">
        <v>1037572</v>
      </c>
      <c r="I21" s="19">
        <v>3190767</v>
      </c>
      <c r="J21" s="19">
        <v>1670123</v>
      </c>
      <c r="K21" s="20">
        <v>5898462</v>
      </c>
      <c r="L21" s="20">
        <v>459316</v>
      </c>
      <c r="M21" s="19">
        <v>522779</v>
      </c>
      <c r="N21" s="19">
        <v>3127991</v>
      </c>
      <c r="O21" s="20">
        <v>4110086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26799100</v>
      </c>
      <c r="E22" s="19">
        <v>32857343</v>
      </c>
      <c r="F22" s="19">
        <v>11859322</v>
      </c>
      <c r="G22" s="21">
        <f>IF(($D22      =0),0,($F22      /$D22      ))</f>
        <v>0.44252687590254897</v>
      </c>
      <c r="H22" s="20">
        <v>722669</v>
      </c>
      <c r="I22" s="19">
        <v>224587</v>
      </c>
      <c r="J22" s="19">
        <v>4547606</v>
      </c>
      <c r="K22" s="20">
        <v>5494862</v>
      </c>
      <c r="L22" s="20">
        <v>2642047</v>
      </c>
      <c r="M22" s="19">
        <v>0</v>
      </c>
      <c r="N22" s="19">
        <v>3722413</v>
      </c>
      <c r="O22" s="20">
        <v>6364460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39266350</v>
      </c>
      <c r="E23" s="19">
        <v>39266350</v>
      </c>
      <c r="F23" s="19">
        <v>14293149</v>
      </c>
      <c r="G23" s="21">
        <f>IF(($D23      =0),0,($F23      /$D23      ))</f>
        <v>0.36400503229864756</v>
      </c>
      <c r="H23" s="20">
        <v>0</v>
      </c>
      <c r="I23" s="19">
        <v>3677742</v>
      </c>
      <c r="J23" s="19">
        <v>1549356</v>
      </c>
      <c r="K23" s="20">
        <v>5227098</v>
      </c>
      <c r="L23" s="20">
        <v>4309058</v>
      </c>
      <c r="M23" s="19">
        <v>2970940</v>
      </c>
      <c r="N23" s="19">
        <v>1786053</v>
      </c>
      <c r="O23" s="20">
        <v>9066051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562457256</v>
      </c>
      <c r="E24" s="19">
        <v>562457256</v>
      </c>
      <c r="F24" s="19">
        <v>94542880</v>
      </c>
      <c r="G24" s="21">
        <f>IF(($D24      =0),0,($F24      /$D24      ))</f>
        <v>0.16808900408247202</v>
      </c>
      <c r="H24" s="20">
        <v>0</v>
      </c>
      <c r="I24" s="19">
        <v>5839172</v>
      </c>
      <c r="J24" s="19">
        <v>20633566</v>
      </c>
      <c r="K24" s="20">
        <v>26472738</v>
      </c>
      <c r="L24" s="20">
        <v>27643788</v>
      </c>
      <c r="M24" s="19">
        <v>12627006</v>
      </c>
      <c r="N24" s="19">
        <v>27799348</v>
      </c>
      <c r="O24" s="20">
        <v>68070142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913183577</v>
      </c>
      <c r="E25" s="12">
        <f>SUM(E18:E24)</f>
        <v>944258805</v>
      </c>
      <c r="F25" s="12">
        <f>SUM(F18:F24)</f>
        <v>218025641</v>
      </c>
      <c r="G25" s="14">
        <f>IF(($D25      =0),0,($F25      /$D25      ))</f>
        <v>0.23875335309496046</v>
      </c>
      <c r="H25" s="13">
        <f>SUM(H18:H24)</f>
        <v>4344976</v>
      </c>
      <c r="I25" s="12">
        <f>SUM(I18:I24)</f>
        <v>19670165</v>
      </c>
      <c r="J25" s="12">
        <f>SUM(J18:J24)</f>
        <v>44346672</v>
      </c>
      <c r="K25" s="13">
        <f>SUM(K18:K24)</f>
        <v>68361813</v>
      </c>
      <c r="L25" s="13">
        <f>SUM(L18:L24)</f>
        <v>52870579</v>
      </c>
      <c r="M25" s="12">
        <f>SUM(M18:M24)</f>
        <v>43578478</v>
      </c>
      <c r="N25" s="12">
        <f>SUM(N18:N24)</f>
        <v>53214771</v>
      </c>
      <c r="O25" s="13">
        <f>SUM(O18:O24)</f>
        <v>149663828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15945750</v>
      </c>
      <c r="E26" s="19">
        <v>15945750</v>
      </c>
      <c r="F26" s="19">
        <v>266864</v>
      </c>
      <c r="G26" s="21">
        <f>IF(($D26      =0),0,($F26      /$D26      ))</f>
        <v>1.6735744634150167E-2</v>
      </c>
      <c r="H26" s="20">
        <v>0</v>
      </c>
      <c r="I26" s="19">
        <v>0</v>
      </c>
      <c r="J26" s="19">
        <v>0</v>
      </c>
      <c r="K26" s="20">
        <v>0</v>
      </c>
      <c r="L26" s="20">
        <v>0</v>
      </c>
      <c r="M26" s="19">
        <v>266864</v>
      </c>
      <c r="N26" s="19">
        <v>0</v>
      </c>
      <c r="O26" s="20">
        <v>266864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51945350</v>
      </c>
      <c r="E27" s="19">
        <v>51945350</v>
      </c>
      <c r="F27" s="19">
        <v>17084751</v>
      </c>
      <c r="G27" s="21">
        <f>IF(($D27      =0),0,($F27      /$D27      ))</f>
        <v>0.32889856358653857</v>
      </c>
      <c r="H27" s="20">
        <v>54630</v>
      </c>
      <c r="I27" s="19">
        <v>185386</v>
      </c>
      <c r="J27" s="19">
        <v>2379432</v>
      </c>
      <c r="K27" s="20">
        <v>2619448</v>
      </c>
      <c r="L27" s="20">
        <v>3563601</v>
      </c>
      <c r="M27" s="19">
        <v>137579</v>
      </c>
      <c r="N27" s="19">
        <v>10764123</v>
      </c>
      <c r="O27" s="20">
        <v>14465303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56776253</v>
      </c>
      <c r="E28" s="19">
        <v>56776253</v>
      </c>
      <c r="F28" s="19">
        <v>26357735</v>
      </c>
      <c r="G28" s="21">
        <f>IF(($D28      =0),0,($F28      /$D28      ))</f>
        <v>0.4642387196633071</v>
      </c>
      <c r="H28" s="20">
        <v>741527</v>
      </c>
      <c r="I28" s="19">
        <v>408156</v>
      </c>
      <c r="J28" s="19">
        <v>7101322</v>
      </c>
      <c r="K28" s="20">
        <v>8251005</v>
      </c>
      <c r="L28" s="20">
        <v>1761748</v>
      </c>
      <c r="M28" s="19">
        <v>12870739</v>
      </c>
      <c r="N28" s="19">
        <v>3474243</v>
      </c>
      <c r="O28" s="20">
        <v>18106730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59832899</v>
      </c>
      <c r="E29" s="19">
        <v>59832899</v>
      </c>
      <c r="F29" s="19">
        <v>56013773</v>
      </c>
      <c r="G29" s="21">
        <f>IF(($D29      =0),0,($F29      /$D29      ))</f>
        <v>0.936170132755894</v>
      </c>
      <c r="H29" s="20">
        <v>7541494</v>
      </c>
      <c r="I29" s="19">
        <v>6192295</v>
      </c>
      <c r="J29" s="19">
        <v>10145173</v>
      </c>
      <c r="K29" s="20">
        <v>23878962</v>
      </c>
      <c r="L29" s="20">
        <v>13016007</v>
      </c>
      <c r="M29" s="19">
        <v>7674931</v>
      </c>
      <c r="N29" s="19">
        <v>11443873</v>
      </c>
      <c r="O29" s="20">
        <v>32134811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49012334</v>
      </c>
      <c r="E30" s="19">
        <v>49012334</v>
      </c>
      <c r="F30" s="19">
        <v>9808321</v>
      </c>
      <c r="G30" s="21">
        <f>IF(($D30      =0),0,($F30      /$D30      ))</f>
        <v>0.20011944340377669</v>
      </c>
      <c r="H30" s="20">
        <v>1560000</v>
      </c>
      <c r="I30" s="19">
        <v>33019</v>
      </c>
      <c r="J30" s="19">
        <v>1911938</v>
      </c>
      <c r="K30" s="20">
        <v>3504957</v>
      </c>
      <c r="L30" s="20">
        <v>2185490</v>
      </c>
      <c r="M30" s="19">
        <v>1145112</v>
      </c>
      <c r="N30" s="19">
        <v>2972762</v>
      </c>
      <c r="O30" s="20">
        <v>6303364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108419700</v>
      </c>
      <c r="E31" s="19">
        <v>108419700</v>
      </c>
      <c r="F31" s="19">
        <v>59670737</v>
      </c>
      <c r="G31" s="21">
        <f>IF(($D31      =0),0,($F31      /$D31      ))</f>
        <v>0.55036803274681634</v>
      </c>
      <c r="H31" s="20">
        <v>0</v>
      </c>
      <c r="I31" s="19">
        <v>4629463</v>
      </c>
      <c r="J31" s="19">
        <v>-353220</v>
      </c>
      <c r="K31" s="20">
        <v>4276243</v>
      </c>
      <c r="L31" s="20">
        <v>26428608</v>
      </c>
      <c r="M31" s="19">
        <v>9898055</v>
      </c>
      <c r="N31" s="19">
        <v>19067831</v>
      </c>
      <c r="O31" s="20">
        <v>55394494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578891331</v>
      </c>
      <c r="E32" s="19">
        <v>578891331</v>
      </c>
      <c r="F32" s="19">
        <v>290401624</v>
      </c>
      <c r="G32" s="21">
        <f>IF(($D32      =0),0,($F32      /$D32      ))</f>
        <v>0.50165136088382711</v>
      </c>
      <c r="H32" s="20">
        <v>16379399</v>
      </c>
      <c r="I32" s="19">
        <v>63801644</v>
      </c>
      <c r="J32" s="19">
        <v>46403405</v>
      </c>
      <c r="K32" s="20">
        <v>126584448</v>
      </c>
      <c r="L32" s="20">
        <v>47250421</v>
      </c>
      <c r="M32" s="19">
        <v>21750234</v>
      </c>
      <c r="N32" s="19">
        <v>94816521</v>
      </c>
      <c r="O32" s="20">
        <v>163817176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920823617</v>
      </c>
      <c r="E33" s="12">
        <f>SUM(E26:E32)</f>
        <v>920823617</v>
      </c>
      <c r="F33" s="12">
        <f>SUM(F26:F32)</f>
        <v>459603805</v>
      </c>
      <c r="G33" s="14">
        <f>IF(($D33      =0),0,($F33      /$D33      ))</f>
        <v>0.49912252087687276</v>
      </c>
      <c r="H33" s="13">
        <f>SUM(H26:H32)</f>
        <v>26277050</v>
      </c>
      <c r="I33" s="12">
        <f>SUM(I26:I32)</f>
        <v>75249963</v>
      </c>
      <c r="J33" s="12">
        <f>SUM(J26:J32)</f>
        <v>67588050</v>
      </c>
      <c r="K33" s="13">
        <f>SUM(K26:K32)</f>
        <v>169115063</v>
      </c>
      <c r="L33" s="13">
        <f>SUM(L26:L32)</f>
        <v>94205875</v>
      </c>
      <c r="M33" s="12">
        <f>SUM(M26:M32)</f>
        <v>53743514</v>
      </c>
      <c r="N33" s="12">
        <f>SUM(N26:N32)</f>
        <v>142539353</v>
      </c>
      <c r="O33" s="13">
        <f>SUM(O26:O32)</f>
        <v>290488742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113228180</v>
      </c>
      <c r="E34" s="19">
        <v>113228180</v>
      </c>
      <c r="F34" s="19">
        <v>38421755</v>
      </c>
      <c r="G34" s="21">
        <f>IF(($D34      =0),0,($F34      /$D34      ))</f>
        <v>0.33933032395292406</v>
      </c>
      <c r="H34" s="20">
        <v>6620</v>
      </c>
      <c r="I34" s="19">
        <v>3222102</v>
      </c>
      <c r="J34" s="19">
        <v>11151119</v>
      </c>
      <c r="K34" s="20">
        <v>14379841</v>
      </c>
      <c r="L34" s="20">
        <v>8213182</v>
      </c>
      <c r="M34" s="19">
        <v>9838972</v>
      </c>
      <c r="N34" s="19">
        <v>5989760</v>
      </c>
      <c r="O34" s="20">
        <v>24041914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80270256</v>
      </c>
      <c r="E35" s="19">
        <v>80270256</v>
      </c>
      <c r="F35" s="19">
        <v>10283622</v>
      </c>
      <c r="G35" s="21">
        <f>IF(($D35      =0),0,($F35      /$D35      ))</f>
        <v>0.12811248540181558</v>
      </c>
      <c r="H35" s="20">
        <v>313207</v>
      </c>
      <c r="I35" s="19">
        <v>1101956</v>
      </c>
      <c r="J35" s="19">
        <v>3754373</v>
      </c>
      <c r="K35" s="20">
        <v>5169536</v>
      </c>
      <c r="L35" s="20">
        <v>2246177</v>
      </c>
      <c r="M35" s="19">
        <v>1366471</v>
      </c>
      <c r="N35" s="19">
        <v>1501438</v>
      </c>
      <c r="O35" s="20">
        <v>5114086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29286519</v>
      </c>
      <c r="E36" s="19">
        <v>29286519</v>
      </c>
      <c r="F36" s="19">
        <v>3555417</v>
      </c>
      <c r="G36" s="21">
        <f>IF(($D36      =0),0,($F36      /$D36      ))</f>
        <v>0.12140114706018834</v>
      </c>
      <c r="H36" s="20">
        <v>0</v>
      </c>
      <c r="I36" s="19">
        <v>0</v>
      </c>
      <c r="J36" s="19">
        <v>57552</v>
      </c>
      <c r="K36" s="20">
        <v>57552</v>
      </c>
      <c r="L36" s="20">
        <v>0</v>
      </c>
      <c r="M36" s="19">
        <v>0</v>
      </c>
      <c r="N36" s="19">
        <v>3497865</v>
      </c>
      <c r="O36" s="20">
        <v>3497865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252801452</v>
      </c>
      <c r="E37" s="19">
        <v>252801452</v>
      </c>
      <c r="F37" s="19">
        <v>72338278</v>
      </c>
      <c r="G37" s="21">
        <f>IF(($D37      =0),0,($F37      /$D37      ))</f>
        <v>0.28614660805033665</v>
      </c>
      <c r="H37" s="20">
        <v>0</v>
      </c>
      <c r="I37" s="19">
        <v>17639991</v>
      </c>
      <c r="J37" s="19">
        <v>28261176</v>
      </c>
      <c r="K37" s="20">
        <v>45901167</v>
      </c>
      <c r="L37" s="20">
        <v>1734208</v>
      </c>
      <c r="M37" s="19">
        <v>24702903</v>
      </c>
      <c r="N37" s="19">
        <v>0</v>
      </c>
      <c r="O37" s="20">
        <v>26437111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475586407</v>
      </c>
      <c r="E38" s="12">
        <f>SUM(E34:E37)</f>
        <v>475586407</v>
      </c>
      <c r="F38" s="12">
        <f>SUM(F34:F37)</f>
        <v>124599072</v>
      </c>
      <c r="G38" s="14">
        <f>IF(($D38      =0),0,($F38      /$D38      ))</f>
        <v>0.26199039788788581</v>
      </c>
      <c r="H38" s="13">
        <f>SUM(H34:H37)</f>
        <v>319827</v>
      </c>
      <c r="I38" s="12">
        <f>SUM(I34:I37)</f>
        <v>21964049</v>
      </c>
      <c r="J38" s="12">
        <f>SUM(J34:J37)</f>
        <v>43224220</v>
      </c>
      <c r="K38" s="13">
        <f>SUM(K34:K37)</f>
        <v>65508096</v>
      </c>
      <c r="L38" s="13">
        <f>SUM(L34:L37)</f>
        <v>12193567</v>
      </c>
      <c r="M38" s="12">
        <f>SUM(M34:M37)</f>
        <v>35908346</v>
      </c>
      <c r="N38" s="12">
        <f>SUM(N34:N37)</f>
        <v>10989063</v>
      </c>
      <c r="O38" s="13">
        <f>SUM(O34:O37)</f>
        <v>59090976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153753052</v>
      </c>
      <c r="E39" s="19">
        <v>153753052</v>
      </c>
      <c r="F39" s="19">
        <v>59470109</v>
      </c>
      <c r="G39" s="21">
        <f>IF(($D39      =0),0,($F39      /$D39      ))</f>
        <v>0.3867897789762248</v>
      </c>
      <c r="H39" s="20">
        <v>5490683</v>
      </c>
      <c r="I39" s="19">
        <v>10229143</v>
      </c>
      <c r="J39" s="19">
        <v>19107958</v>
      </c>
      <c r="K39" s="20">
        <v>34827784</v>
      </c>
      <c r="L39" s="20">
        <v>4878260</v>
      </c>
      <c r="M39" s="19">
        <v>11445381</v>
      </c>
      <c r="N39" s="19">
        <v>8318684</v>
      </c>
      <c r="O39" s="20">
        <v>24642325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118778588</v>
      </c>
      <c r="E40" s="19">
        <v>118778588</v>
      </c>
      <c r="F40" s="19">
        <v>59654804</v>
      </c>
      <c r="G40" s="21">
        <f>IF(($D40      =0),0,($F40      /$D40      ))</f>
        <v>0.50223533554717792</v>
      </c>
      <c r="H40" s="20">
        <v>32191159</v>
      </c>
      <c r="I40" s="19">
        <v>4019272</v>
      </c>
      <c r="J40" s="19">
        <v>11043771</v>
      </c>
      <c r="K40" s="20">
        <v>47254202</v>
      </c>
      <c r="L40" s="20">
        <v>6835962</v>
      </c>
      <c r="M40" s="19">
        <v>5564640</v>
      </c>
      <c r="N40" s="19">
        <v>0</v>
      </c>
      <c r="O40" s="20">
        <v>12400602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108164003</v>
      </c>
      <c r="E41" s="19">
        <v>115189372</v>
      </c>
      <c r="F41" s="19">
        <v>41417901</v>
      </c>
      <c r="G41" s="21">
        <f>IF(($D41      =0),0,($F41      /$D41      ))</f>
        <v>0.38291760522213664</v>
      </c>
      <c r="H41" s="20">
        <v>8826044</v>
      </c>
      <c r="I41" s="19">
        <v>3313267</v>
      </c>
      <c r="J41" s="19">
        <v>4940943</v>
      </c>
      <c r="K41" s="20">
        <v>17080254</v>
      </c>
      <c r="L41" s="20">
        <v>11247163</v>
      </c>
      <c r="M41" s="19">
        <v>6772719</v>
      </c>
      <c r="N41" s="19">
        <v>6317765</v>
      </c>
      <c r="O41" s="20">
        <v>24337647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90499726</v>
      </c>
      <c r="E42" s="19">
        <v>90499726</v>
      </c>
      <c r="F42" s="19">
        <v>101998305</v>
      </c>
      <c r="G42" s="21">
        <f>IF(($D42      =0),0,($F42      /$D42      ))</f>
        <v>1.1270565062263282</v>
      </c>
      <c r="H42" s="20">
        <v>66683566</v>
      </c>
      <c r="I42" s="19">
        <v>5536729</v>
      </c>
      <c r="J42" s="19">
        <v>7487664</v>
      </c>
      <c r="K42" s="20">
        <v>79707959</v>
      </c>
      <c r="L42" s="20">
        <v>6058919</v>
      </c>
      <c r="M42" s="19">
        <v>7993028</v>
      </c>
      <c r="N42" s="19">
        <v>8238399</v>
      </c>
      <c r="O42" s="20">
        <v>22290346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143283529</v>
      </c>
      <c r="E43" s="19">
        <v>143283529</v>
      </c>
      <c r="F43" s="19">
        <v>74287547</v>
      </c>
      <c r="G43" s="21">
        <f>IF(($D43      =0),0,($F43      /$D43      ))</f>
        <v>0.51846536387305198</v>
      </c>
      <c r="H43" s="20">
        <v>17112354</v>
      </c>
      <c r="I43" s="19">
        <v>14910338</v>
      </c>
      <c r="J43" s="19">
        <v>9658610</v>
      </c>
      <c r="K43" s="20">
        <v>41681302</v>
      </c>
      <c r="L43" s="20">
        <v>11451247</v>
      </c>
      <c r="M43" s="19">
        <v>27699830</v>
      </c>
      <c r="N43" s="19">
        <v>-6544832</v>
      </c>
      <c r="O43" s="20">
        <v>32606245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1144000633</v>
      </c>
      <c r="E44" s="19">
        <v>1144000633</v>
      </c>
      <c r="F44" s="19">
        <v>39906067</v>
      </c>
      <c r="G44" s="21">
        <f>IF(($D44      =0),0,($F44      /$D44      ))</f>
        <v>3.4882906397832383E-2</v>
      </c>
      <c r="H44" s="20">
        <v>11153482</v>
      </c>
      <c r="I44" s="19">
        <v>-660456</v>
      </c>
      <c r="J44" s="19">
        <v>2761564</v>
      </c>
      <c r="K44" s="20">
        <v>13254590</v>
      </c>
      <c r="L44" s="20">
        <v>3764131</v>
      </c>
      <c r="M44" s="19">
        <v>2778027</v>
      </c>
      <c r="N44" s="19">
        <v>20109319</v>
      </c>
      <c r="O44" s="20">
        <v>26651477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1758479531</v>
      </c>
      <c r="E45" s="12">
        <f>SUM(E39:E44)</f>
        <v>1765504900</v>
      </c>
      <c r="F45" s="12">
        <f>SUM(F39:F44)</f>
        <v>376734733</v>
      </c>
      <c r="G45" s="14">
        <f>IF(($D45      =0),0,($F45      /$D45      ))</f>
        <v>0.21423890716871813</v>
      </c>
      <c r="H45" s="13">
        <f>SUM(H39:H44)</f>
        <v>141457288</v>
      </c>
      <c r="I45" s="12">
        <f>SUM(I39:I44)</f>
        <v>37348293</v>
      </c>
      <c r="J45" s="12">
        <f>SUM(J39:J44)</f>
        <v>55000510</v>
      </c>
      <c r="K45" s="13">
        <f>SUM(K39:K44)</f>
        <v>233806091</v>
      </c>
      <c r="L45" s="13">
        <f>SUM(L39:L44)</f>
        <v>44235682</v>
      </c>
      <c r="M45" s="12">
        <f>SUM(M39:M44)</f>
        <v>62253625</v>
      </c>
      <c r="N45" s="12">
        <f>SUM(N39:N44)</f>
        <v>36439335</v>
      </c>
      <c r="O45" s="13">
        <f>SUM(O39:O44)</f>
        <v>142928642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192872520</v>
      </c>
      <c r="E46" s="19">
        <v>192872520</v>
      </c>
      <c r="F46" s="19">
        <v>99811379</v>
      </c>
      <c r="G46" s="21">
        <f>IF(($D46      =0),0,($F46      /$D46      ))</f>
        <v>0.51749922176575491</v>
      </c>
      <c r="H46" s="20">
        <v>13614723</v>
      </c>
      <c r="I46" s="19">
        <v>17215287</v>
      </c>
      <c r="J46" s="19">
        <v>19254274</v>
      </c>
      <c r="K46" s="20">
        <v>50084284</v>
      </c>
      <c r="L46" s="20">
        <v>10419978</v>
      </c>
      <c r="M46" s="19">
        <v>25179726</v>
      </c>
      <c r="N46" s="19">
        <v>14127391</v>
      </c>
      <c r="O46" s="20">
        <v>49727095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175619628</v>
      </c>
      <c r="E47" s="19">
        <v>175619628</v>
      </c>
      <c r="F47" s="19">
        <v>70984454</v>
      </c>
      <c r="G47" s="21">
        <f>IF(($D47      =0),0,($F47      /$D47      ))</f>
        <v>0.40419430793920141</v>
      </c>
      <c r="H47" s="20">
        <v>35322</v>
      </c>
      <c r="I47" s="19">
        <v>7090873</v>
      </c>
      <c r="J47" s="19">
        <v>18135650</v>
      </c>
      <c r="K47" s="20">
        <v>25261845</v>
      </c>
      <c r="L47" s="20">
        <v>9374546</v>
      </c>
      <c r="M47" s="19">
        <v>12502978</v>
      </c>
      <c r="N47" s="19">
        <v>23845085</v>
      </c>
      <c r="O47" s="20">
        <v>45722609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117726617</v>
      </c>
      <c r="E48" s="19">
        <v>117726617</v>
      </c>
      <c r="F48" s="19">
        <v>40164034</v>
      </c>
      <c r="G48" s="21">
        <f>IF(($D48      =0),0,($F48      /$D48      ))</f>
        <v>0.34116357900609678</v>
      </c>
      <c r="H48" s="20">
        <v>913141</v>
      </c>
      <c r="I48" s="19">
        <v>2874123</v>
      </c>
      <c r="J48" s="19">
        <v>4171732</v>
      </c>
      <c r="K48" s="20">
        <v>7958996</v>
      </c>
      <c r="L48" s="20">
        <v>9954844</v>
      </c>
      <c r="M48" s="19">
        <v>17623807</v>
      </c>
      <c r="N48" s="19">
        <v>4626387</v>
      </c>
      <c r="O48" s="20">
        <v>32205038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63008190</v>
      </c>
      <c r="E49" s="19">
        <v>63008190</v>
      </c>
      <c r="F49" s="19">
        <v>25479485</v>
      </c>
      <c r="G49" s="21">
        <f>IF(($D49      =0),0,($F49      /$D49      ))</f>
        <v>0.40438369996027501</v>
      </c>
      <c r="H49" s="20">
        <v>4897066</v>
      </c>
      <c r="I49" s="19">
        <v>2916994</v>
      </c>
      <c r="J49" s="19">
        <v>3249857</v>
      </c>
      <c r="K49" s="20">
        <v>11063917</v>
      </c>
      <c r="L49" s="20">
        <v>3958481</v>
      </c>
      <c r="M49" s="19">
        <v>4679565</v>
      </c>
      <c r="N49" s="19">
        <v>5777522</v>
      </c>
      <c r="O49" s="20">
        <v>14415568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564360200</v>
      </c>
      <c r="E50" s="19">
        <v>564360200</v>
      </c>
      <c r="F50" s="19">
        <v>271661203</v>
      </c>
      <c r="G50" s="21">
        <f>IF(($D50      =0),0,($F50      /$D50      ))</f>
        <v>0.4813613770070958</v>
      </c>
      <c r="H50" s="20">
        <v>12477263</v>
      </c>
      <c r="I50" s="19">
        <v>25049597</v>
      </c>
      <c r="J50" s="19">
        <v>43577541</v>
      </c>
      <c r="K50" s="20">
        <v>81104401</v>
      </c>
      <c r="L50" s="20">
        <v>58894474</v>
      </c>
      <c r="M50" s="19">
        <v>62233379</v>
      </c>
      <c r="N50" s="19">
        <v>69428949</v>
      </c>
      <c r="O50" s="20">
        <v>190556802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1113587155</v>
      </c>
      <c r="E51" s="12">
        <f>SUM(E46:E50)</f>
        <v>1113587155</v>
      </c>
      <c r="F51" s="12">
        <f>SUM(F46:F50)</f>
        <v>508100555</v>
      </c>
      <c r="G51" s="14">
        <f>IF(($D51      =0),0,($F51      /$D51      ))</f>
        <v>0.45627372111705078</v>
      </c>
      <c r="H51" s="13">
        <f>SUM(H46:H50)</f>
        <v>31937515</v>
      </c>
      <c r="I51" s="12">
        <f>SUM(I46:I50)</f>
        <v>55146874</v>
      </c>
      <c r="J51" s="12">
        <f>SUM(J46:J50)</f>
        <v>88389054</v>
      </c>
      <c r="K51" s="13">
        <f>SUM(K46:K50)</f>
        <v>175473443</v>
      </c>
      <c r="L51" s="13">
        <f>SUM(L46:L50)</f>
        <v>92602323</v>
      </c>
      <c r="M51" s="12">
        <f>SUM(M46:M50)</f>
        <v>122219455</v>
      </c>
      <c r="N51" s="12">
        <f>SUM(N46:N50)</f>
        <v>117805334</v>
      </c>
      <c r="O51" s="13">
        <f>SUM(O46:O50)</f>
        <v>332627112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8924215292</v>
      </c>
      <c r="E52" s="12">
        <f>SUM(E6:E7,E9:E16,E18:E24,E26:E32,E34:E37,E39:E44,E46:E50)</f>
        <v>9169228523</v>
      </c>
      <c r="F52" s="12">
        <f>SUM(F6:F7,F9:F16,F18:F24,F26:F32,F34:F37,F39:F44,F46:F50)</f>
        <v>3402291252</v>
      </c>
      <c r="G52" s="14">
        <f>IF(($D52      =0),0,($F52      /$D52      ))</f>
        <v>0.38124262365677586</v>
      </c>
      <c r="H52" s="13">
        <f>SUM(H6:H7,H9:H16,H18:H24,H26:H32,H34:H37,H39:H44,H46:H50)</f>
        <v>919587567</v>
      </c>
      <c r="I52" s="12">
        <f>SUM(I6:I7,I9:I16,I18:I24,I26:I32,I34:I37,I39:I44,I46:I50)</f>
        <v>320235293</v>
      </c>
      <c r="J52" s="12">
        <f>SUM(J6:J7,J9:J16,J18:J24,J26:J32,J34:J37,J39:J44,J46:J50)</f>
        <v>424970107</v>
      </c>
      <c r="K52" s="13">
        <f>SUM(K6:K7,K9:K16,K18:K24,K26:K32,K34:K37,K39:K44,K46:K50)</f>
        <v>1664792967</v>
      </c>
      <c r="L52" s="13">
        <f>SUM(L6:L7,L9:L16,L18:L24,L26:L32,L34:L37,L39:L44,L46:L50)</f>
        <v>510484153</v>
      </c>
      <c r="M52" s="12">
        <f>SUM(M6:M7,M9:M16,M18:M24,M26:M32,M34:M37,M39:M44,M46:M50)</f>
        <v>544537983</v>
      </c>
      <c r="N52" s="12">
        <f>SUM(N6:N7,N9:N16,N18:N24,N26:N32,N34:N37,N39:N44,N46:N50)</f>
        <v>682476149</v>
      </c>
      <c r="O52" s="13">
        <f>SUM(O6:O7,O9:O16,O18:O24,O26:O32,O34:O37,O39:O44,O46:O50)</f>
        <v>1737498285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1221005654</v>
      </c>
      <c r="E55" s="19">
        <v>1221005654</v>
      </c>
      <c r="F55" s="19">
        <v>399421032</v>
      </c>
      <c r="G55" s="21">
        <f>IF(($D55      =0),0,($F55      /$D55      ))</f>
        <v>0.32712463754078569</v>
      </c>
      <c r="H55" s="20">
        <v>29157124</v>
      </c>
      <c r="I55" s="19">
        <v>47976106</v>
      </c>
      <c r="J55" s="19">
        <v>62910652</v>
      </c>
      <c r="K55" s="20">
        <v>140043882</v>
      </c>
      <c r="L55" s="20">
        <v>124654775</v>
      </c>
      <c r="M55" s="19">
        <v>82366185</v>
      </c>
      <c r="N55" s="19">
        <v>52356190</v>
      </c>
      <c r="O55" s="20">
        <v>259377150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1221005654</v>
      </c>
      <c r="E56" s="12">
        <f>E55</f>
        <v>1221005654</v>
      </c>
      <c r="F56" s="12">
        <f>F55</f>
        <v>399421032</v>
      </c>
      <c r="G56" s="14">
        <f>IF(($D56      =0),0,($F56      /$D56      ))</f>
        <v>0.32712463754078569</v>
      </c>
      <c r="H56" s="13">
        <f>H55</f>
        <v>29157124</v>
      </c>
      <c r="I56" s="12">
        <f>I55</f>
        <v>47976106</v>
      </c>
      <c r="J56" s="12">
        <f>J55</f>
        <v>62910652</v>
      </c>
      <c r="K56" s="13">
        <f>K55</f>
        <v>140043882</v>
      </c>
      <c r="L56" s="13">
        <f>L55</f>
        <v>124654775</v>
      </c>
      <c r="M56" s="12">
        <f>M55</f>
        <v>82366185</v>
      </c>
      <c r="N56" s="12">
        <f>N55</f>
        <v>52356190</v>
      </c>
      <c r="O56" s="13">
        <f>O55</f>
        <v>259377150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51283301</v>
      </c>
      <c r="E57" s="19">
        <v>51283301</v>
      </c>
      <c r="F57" s="19">
        <v>2537362</v>
      </c>
      <c r="G57" s="21">
        <f>IF(($D57      =0),0,($F57      /$D57      ))</f>
        <v>4.9477353261639691E-2</v>
      </c>
      <c r="H57" s="20">
        <v>1574651</v>
      </c>
      <c r="I57" s="19">
        <v>256635</v>
      </c>
      <c r="J57" s="19">
        <v>4454</v>
      </c>
      <c r="K57" s="20">
        <v>1835740</v>
      </c>
      <c r="L57" s="20">
        <v>598095</v>
      </c>
      <c r="M57" s="19">
        <v>31250</v>
      </c>
      <c r="N57" s="19">
        <v>72277</v>
      </c>
      <c r="O57" s="20">
        <v>701622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62567000</v>
      </c>
      <c r="E58" s="19">
        <v>62567000</v>
      </c>
      <c r="F58" s="19">
        <v>6179178</v>
      </c>
      <c r="G58" s="21">
        <f>IF(($D58      =0),0,($F58      /$D58      ))</f>
        <v>9.876097623347771E-2</v>
      </c>
      <c r="H58" s="20">
        <v>1223454</v>
      </c>
      <c r="I58" s="19">
        <v>4955724</v>
      </c>
      <c r="J58" s="19">
        <v>0</v>
      </c>
      <c r="K58" s="20">
        <v>6179178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81887150</v>
      </c>
      <c r="E59" s="19">
        <v>81887150</v>
      </c>
      <c r="F59" s="19">
        <v>13792278</v>
      </c>
      <c r="G59" s="21">
        <f>IF(($D59      =0),0,($F59      /$D59      ))</f>
        <v>0.16843030927318878</v>
      </c>
      <c r="H59" s="20">
        <v>3213207</v>
      </c>
      <c r="I59" s="19">
        <v>4927095</v>
      </c>
      <c r="J59" s="19">
        <v>0</v>
      </c>
      <c r="K59" s="20">
        <v>8140302</v>
      </c>
      <c r="L59" s="20">
        <v>5634673</v>
      </c>
      <c r="M59" s="19">
        <v>17303</v>
      </c>
      <c r="N59" s="19">
        <v>0</v>
      </c>
      <c r="O59" s="20">
        <v>5651976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486000</v>
      </c>
      <c r="E60" s="19">
        <v>486000</v>
      </c>
      <c r="F60" s="19">
        <v>15477</v>
      </c>
      <c r="G60" s="21">
        <f>IF(($D60      =0),0,($F60      /$D60      ))</f>
        <v>3.1845679012345682E-2</v>
      </c>
      <c r="H60" s="20">
        <v>15477</v>
      </c>
      <c r="I60" s="19">
        <v>0</v>
      </c>
      <c r="J60" s="19">
        <v>0</v>
      </c>
      <c r="K60" s="20">
        <v>15477</v>
      </c>
      <c r="L60" s="20">
        <v>0</v>
      </c>
      <c r="M60" s="19">
        <v>0</v>
      </c>
      <c r="N60" s="19">
        <v>0</v>
      </c>
      <c r="O60" s="20">
        <v>0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196223451</v>
      </c>
      <c r="E61" s="12">
        <f>SUM(E57:E60)</f>
        <v>196223451</v>
      </c>
      <c r="F61" s="12">
        <f>SUM(F57:F60)</f>
        <v>22524295</v>
      </c>
      <c r="G61" s="14">
        <f>IF(($D61      =0),0,($F61      /$D61      ))</f>
        <v>0.11478900653928464</v>
      </c>
      <c r="H61" s="13">
        <f>SUM(H57:H60)</f>
        <v>6026789</v>
      </c>
      <c r="I61" s="12">
        <f>SUM(I57:I60)</f>
        <v>10139454</v>
      </c>
      <c r="J61" s="12">
        <f>SUM(J57:J60)</f>
        <v>4454</v>
      </c>
      <c r="K61" s="13">
        <f>SUM(K57:K60)</f>
        <v>16170697</v>
      </c>
      <c r="L61" s="13">
        <f>SUM(L57:L60)</f>
        <v>6232768</v>
      </c>
      <c r="M61" s="12">
        <f>SUM(M57:M60)</f>
        <v>48553</v>
      </c>
      <c r="N61" s="12">
        <f>SUM(N57:N60)</f>
        <v>72277</v>
      </c>
      <c r="O61" s="13">
        <f>SUM(O57:O60)</f>
        <v>6353598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35148400</v>
      </c>
      <c r="E62" s="19">
        <v>35148400</v>
      </c>
      <c r="F62" s="19">
        <v>466459</v>
      </c>
      <c r="G62" s="21">
        <f>IF(($D62      =0),0,($F62      /$D62      ))</f>
        <v>1.3271130407074005E-2</v>
      </c>
      <c r="H62" s="20">
        <v>0</v>
      </c>
      <c r="I62" s="19">
        <v>0</v>
      </c>
      <c r="J62" s="19">
        <v>0</v>
      </c>
      <c r="K62" s="20">
        <v>0</v>
      </c>
      <c r="L62" s="20">
        <v>138694</v>
      </c>
      <c r="M62" s="19">
        <v>327765</v>
      </c>
      <c r="N62" s="19">
        <v>0</v>
      </c>
      <c r="O62" s="20">
        <v>466459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137131901</v>
      </c>
      <c r="E63" s="19">
        <v>137131901</v>
      </c>
      <c r="F63" s="19">
        <v>35840628</v>
      </c>
      <c r="G63" s="21">
        <f>IF(($D63      =0),0,($F63      /$D63      ))</f>
        <v>0.26135879207275048</v>
      </c>
      <c r="H63" s="20">
        <v>10117426</v>
      </c>
      <c r="I63" s="19">
        <v>9639863</v>
      </c>
      <c r="J63" s="19">
        <v>2390851</v>
      </c>
      <c r="K63" s="20">
        <v>22148140</v>
      </c>
      <c r="L63" s="20">
        <v>2390851</v>
      </c>
      <c r="M63" s="19">
        <v>9675064</v>
      </c>
      <c r="N63" s="19">
        <v>1626573</v>
      </c>
      <c r="O63" s="20">
        <v>13692488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30181999</v>
      </c>
      <c r="E64" s="19">
        <v>30181999</v>
      </c>
      <c r="F64" s="19">
        <v>2536090</v>
      </c>
      <c r="G64" s="21">
        <f>IF(($D64      =0),0,($F64      /$D64      ))</f>
        <v>8.4026574913079813E-2</v>
      </c>
      <c r="H64" s="20">
        <v>1365730</v>
      </c>
      <c r="I64" s="19">
        <v>0</v>
      </c>
      <c r="J64" s="19">
        <v>28172</v>
      </c>
      <c r="K64" s="20">
        <v>1393902</v>
      </c>
      <c r="L64" s="20">
        <v>41272</v>
      </c>
      <c r="M64" s="19">
        <v>123360</v>
      </c>
      <c r="N64" s="19">
        <v>977556</v>
      </c>
      <c r="O64" s="20">
        <v>1142188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157832518</v>
      </c>
      <c r="E65" s="19">
        <v>157832518</v>
      </c>
      <c r="F65" s="19">
        <v>30009479</v>
      </c>
      <c r="G65" s="21">
        <f>IF(($D65      =0),0,($F65      /$D65      ))</f>
        <v>0.19013495685344131</v>
      </c>
      <c r="H65" s="20">
        <v>0</v>
      </c>
      <c r="I65" s="19">
        <v>5550628</v>
      </c>
      <c r="J65" s="19">
        <v>1909008</v>
      </c>
      <c r="K65" s="20">
        <v>7459636</v>
      </c>
      <c r="L65" s="20">
        <v>4540238</v>
      </c>
      <c r="M65" s="19">
        <v>10829554</v>
      </c>
      <c r="N65" s="19">
        <v>7180051</v>
      </c>
      <c r="O65" s="20">
        <v>22549843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42672950</v>
      </c>
      <c r="E66" s="19">
        <v>42672950</v>
      </c>
      <c r="F66" s="19">
        <v>13986126</v>
      </c>
      <c r="G66" s="21">
        <f>IF(($D66      =0),0,($F66      /$D66      ))</f>
        <v>0.32775156158643826</v>
      </c>
      <c r="H66" s="20">
        <v>1786532</v>
      </c>
      <c r="I66" s="19">
        <v>0</v>
      </c>
      <c r="J66" s="19">
        <v>2426638</v>
      </c>
      <c r="K66" s="20">
        <v>4213170</v>
      </c>
      <c r="L66" s="20">
        <v>4576576</v>
      </c>
      <c r="M66" s="19">
        <v>2951612</v>
      </c>
      <c r="N66" s="19">
        <v>2244768</v>
      </c>
      <c r="O66" s="20">
        <v>9772956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13150000</v>
      </c>
      <c r="E67" s="19">
        <v>13150000</v>
      </c>
      <c r="F67" s="19">
        <v>2916988</v>
      </c>
      <c r="G67" s="21">
        <f>IF(($D67      =0),0,($F67      /$D67      ))</f>
        <v>0.2218241825095057</v>
      </c>
      <c r="H67" s="20">
        <v>0</v>
      </c>
      <c r="I67" s="19">
        <v>253038</v>
      </c>
      <c r="J67" s="19">
        <v>0</v>
      </c>
      <c r="K67" s="20">
        <v>253038</v>
      </c>
      <c r="L67" s="20">
        <v>2601993</v>
      </c>
      <c r="M67" s="19">
        <v>5800</v>
      </c>
      <c r="N67" s="19">
        <v>56157</v>
      </c>
      <c r="O67" s="20">
        <v>2663950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416117768</v>
      </c>
      <c r="E68" s="12">
        <f>SUM(E62:E67)</f>
        <v>416117768</v>
      </c>
      <c r="F68" s="12">
        <f>SUM(F62:F67)</f>
        <v>85755770</v>
      </c>
      <c r="G68" s="14">
        <f>IF(($D68      =0),0,($F68      /$D68      ))</f>
        <v>0.20608533591865272</v>
      </c>
      <c r="H68" s="13">
        <f>SUM(H62:H67)</f>
        <v>13269688</v>
      </c>
      <c r="I68" s="12">
        <f>SUM(I62:I67)</f>
        <v>15443529</v>
      </c>
      <c r="J68" s="12">
        <f>SUM(J62:J67)</f>
        <v>6754669</v>
      </c>
      <c r="K68" s="13">
        <f>SUM(K62:K67)</f>
        <v>35467886</v>
      </c>
      <c r="L68" s="13">
        <f>SUM(L62:L67)</f>
        <v>14289624</v>
      </c>
      <c r="M68" s="12">
        <f>SUM(M62:M67)</f>
        <v>23913155</v>
      </c>
      <c r="N68" s="12">
        <f>SUM(N62:N67)</f>
        <v>12085105</v>
      </c>
      <c r="O68" s="13">
        <f>SUM(O62:O67)</f>
        <v>50287884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199332000</v>
      </c>
      <c r="E69" s="19">
        <v>199332000</v>
      </c>
      <c r="F69" s="19">
        <v>65127524</v>
      </c>
      <c r="G69" s="21">
        <f>IF(($D69      =0),0,($F69      /$D69      ))</f>
        <v>0.32672889450765558</v>
      </c>
      <c r="H69" s="20">
        <v>3905889</v>
      </c>
      <c r="I69" s="19">
        <v>13194834</v>
      </c>
      <c r="J69" s="19">
        <v>11886395</v>
      </c>
      <c r="K69" s="20">
        <v>28987118</v>
      </c>
      <c r="L69" s="20">
        <v>15214881</v>
      </c>
      <c r="M69" s="19">
        <v>3707101</v>
      </c>
      <c r="N69" s="19">
        <v>17218424</v>
      </c>
      <c r="O69" s="20">
        <v>36140406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122360779</v>
      </c>
      <c r="E70" s="19">
        <v>122360779</v>
      </c>
      <c r="F70" s="19">
        <v>27490990</v>
      </c>
      <c r="G70" s="21">
        <f>IF(($D70      =0),0,($F70      /$D70      ))</f>
        <v>0.22467158369431434</v>
      </c>
      <c r="H70" s="20">
        <v>2188828</v>
      </c>
      <c r="I70" s="19">
        <v>4460755</v>
      </c>
      <c r="J70" s="19">
        <v>12029134</v>
      </c>
      <c r="K70" s="20">
        <v>18678717</v>
      </c>
      <c r="L70" s="20">
        <v>6911078</v>
      </c>
      <c r="M70" s="19">
        <v>539302</v>
      </c>
      <c r="N70" s="19">
        <v>1361893</v>
      </c>
      <c r="O70" s="20">
        <v>8812273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51620976</v>
      </c>
      <c r="E71" s="19">
        <v>51620976</v>
      </c>
      <c r="F71" s="19">
        <v>15512877</v>
      </c>
      <c r="G71" s="21">
        <f>IF(($D71      =0),0,($F71      /$D71      ))</f>
        <v>0.30051498832567597</v>
      </c>
      <c r="H71" s="20">
        <v>0</v>
      </c>
      <c r="I71" s="19">
        <v>3897104</v>
      </c>
      <c r="J71" s="19">
        <v>1540904</v>
      </c>
      <c r="K71" s="20">
        <v>5438008</v>
      </c>
      <c r="L71" s="20">
        <v>0</v>
      </c>
      <c r="M71" s="19">
        <v>6837436</v>
      </c>
      <c r="N71" s="19">
        <v>3237433</v>
      </c>
      <c r="O71" s="20">
        <v>10074869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266961134</v>
      </c>
      <c r="E72" s="19">
        <v>272961139</v>
      </c>
      <c r="F72" s="19">
        <v>117446281</v>
      </c>
      <c r="G72" s="21">
        <f>IF(($D72      =0),0,($F72      /$D72      ))</f>
        <v>0.43993775138818519</v>
      </c>
      <c r="H72" s="20">
        <v>10836592</v>
      </c>
      <c r="I72" s="19">
        <v>4637099</v>
      </c>
      <c r="J72" s="19">
        <v>30754505</v>
      </c>
      <c r="K72" s="20">
        <v>46228196</v>
      </c>
      <c r="L72" s="20">
        <v>8002125</v>
      </c>
      <c r="M72" s="19">
        <v>21882465</v>
      </c>
      <c r="N72" s="19">
        <v>41333495</v>
      </c>
      <c r="O72" s="20">
        <v>71218085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60293000</v>
      </c>
      <c r="E73" s="19">
        <v>60293000</v>
      </c>
      <c r="F73" s="19">
        <v>15942339</v>
      </c>
      <c r="G73" s="21">
        <f>IF(($D73      =0),0,($F73      /$D73      ))</f>
        <v>0.26441442621863237</v>
      </c>
      <c r="H73" s="20">
        <v>0</v>
      </c>
      <c r="I73" s="19">
        <v>832632</v>
      </c>
      <c r="J73" s="19">
        <v>1994587</v>
      </c>
      <c r="K73" s="20">
        <v>2827219</v>
      </c>
      <c r="L73" s="20">
        <v>5728874</v>
      </c>
      <c r="M73" s="19">
        <v>3922369</v>
      </c>
      <c r="N73" s="19">
        <v>3463877</v>
      </c>
      <c r="O73" s="20">
        <v>13115120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43044569</v>
      </c>
      <c r="E74" s="19">
        <v>43044569</v>
      </c>
      <c r="F74" s="19">
        <v>15837834</v>
      </c>
      <c r="G74" s="21">
        <f>IF(($D74      =0),0,($F74      /$D74      ))</f>
        <v>0.36794035503061956</v>
      </c>
      <c r="H74" s="20">
        <v>2590948</v>
      </c>
      <c r="I74" s="19">
        <v>3242750</v>
      </c>
      <c r="J74" s="19">
        <v>5899911</v>
      </c>
      <c r="K74" s="20">
        <v>11733609</v>
      </c>
      <c r="L74" s="20">
        <v>3628545</v>
      </c>
      <c r="M74" s="19">
        <v>414691</v>
      </c>
      <c r="N74" s="19">
        <v>60989</v>
      </c>
      <c r="O74" s="20">
        <v>4104225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0</v>
      </c>
      <c r="E75" s="19">
        <v>0</v>
      </c>
      <c r="F75" s="19">
        <v>0</v>
      </c>
      <c r="G75" s="21">
        <f>IF(($D75      =0),0,($F75      /$D75      ))</f>
        <v>0</v>
      </c>
      <c r="H75" s="20">
        <v>0</v>
      </c>
      <c r="I75" s="19">
        <v>0</v>
      </c>
      <c r="J75" s="19">
        <v>0</v>
      </c>
      <c r="K75" s="20">
        <v>0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743612458</v>
      </c>
      <c r="E76" s="12">
        <f>SUM(E69:E75)</f>
        <v>749612463</v>
      </c>
      <c r="F76" s="12">
        <f>SUM(F69:F75)</f>
        <v>257357845</v>
      </c>
      <c r="G76" s="14">
        <f>IF(($D76      =0),0,($F76      /$D76      ))</f>
        <v>0.34609135744199704</v>
      </c>
      <c r="H76" s="13">
        <f>SUM(H69:H75)</f>
        <v>19522257</v>
      </c>
      <c r="I76" s="12">
        <f>SUM(I69:I75)</f>
        <v>30265174</v>
      </c>
      <c r="J76" s="12">
        <f>SUM(J69:J75)</f>
        <v>64105436</v>
      </c>
      <c r="K76" s="13">
        <f>SUM(K69:K75)</f>
        <v>113892867</v>
      </c>
      <c r="L76" s="13">
        <f>SUM(L69:L75)</f>
        <v>39485503</v>
      </c>
      <c r="M76" s="12">
        <f>SUM(M69:M75)</f>
        <v>37303364</v>
      </c>
      <c r="N76" s="12">
        <f>SUM(N69:N75)</f>
        <v>66676111</v>
      </c>
      <c r="O76" s="13">
        <f>SUM(O69:O75)</f>
        <v>143464978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79057672</v>
      </c>
      <c r="E77" s="19">
        <v>79057672</v>
      </c>
      <c r="F77" s="19">
        <v>19839750</v>
      </c>
      <c r="G77" s="21">
        <f>IF(($D77      =0),0,($F77      /$D77      ))</f>
        <v>0.25095287399811117</v>
      </c>
      <c r="H77" s="20">
        <v>1229119</v>
      </c>
      <c r="I77" s="19">
        <v>660248</v>
      </c>
      <c r="J77" s="19">
        <v>1102879</v>
      </c>
      <c r="K77" s="20">
        <v>2992246</v>
      </c>
      <c r="L77" s="20">
        <v>3492290</v>
      </c>
      <c r="M77" s="19">
        <v>11118228</v>
      </c>
      <c r="N77" s="19">
        <v>2236986</v>
      </c>
      <c r="O77" s="20">
        <v>16847504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157403751</v>
      </c>
      <c r="E78" s="19">
        <v>157403751</v>
      </c>
      <c r="F78" s="19">
        <v>42459574</v>
      </c>
      <c r="G78" s="21">
        <f>IF(($D78      =0),0,($F78      /$D78      ))</f>
        <v>0.26974944199392048</v>
      </c>
      <c r="H78" s="20">
        <v>548131</v>
      </c>
      <c r="I78" s="19">
        <v>10358275</v>
      </c>
      <c r="J78" s="19">
        <v>1485278</v>
      </c>
      <c r="K78" s="20">
        <v>12391684</v>
      </c>
      <c r="L78" s="20">
        <v>6249948</v>
      </c>
      <c r="M78" s="19">
        <v>11343065</v>
      </c>
      <c r="N78" s="19">
        <v>12474877</v>
      </c>
      <c r="O78" s="20">
        <v>30067890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259033550</v>
      </c>
      <c r="E79" s="19">
        <v>259033550</v>
      </c>
      <c r="F79" s="19">
        <v>55899192</v>
      </c>
      <c r="G79" s="21">
        <f>IF(($D79      =0),0,($F79      /$D79      ))</f>
        <v>0.21579904224761617</v>
      </c>
      <c r="H79" s="20">
        <v>0</v>
      </c>
      <c r="I79" s="19">
        <v>664005</v>
      </c>
      <c r="J79" s="19">
        <v>17975271</v>
      </c>
      <c r="K79" s="20">
        <v>18639276</v>
      </c>
      <c r="L79" s="20">
        <v>11117298</v>
      </c>
      <c r="M79" s="19">
        <v>10380339</v>
      </c>
      <c r="N79" s="19">
        <v>15762279</v>
      </c>
      <c r="O79" s="20">
        <v>37259916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109689375</v>
      </c>
      <c r="E80" s="19">
        <v>109689375</v>
      </c>
      <c r="F80" s="19">
        <v>15121242</v>
      </c>
      <c r="G80" s="21">
        <f>IF(($D80      =0),0,($F80      /$D80      ))</f>
        <v>0.13785512042529188</v>
      </c>
      <c r="H80" s="20">
        <v>133000</v>
      </c>
      <c r="I80" s="19">
        <v>5247786</v>
      </c>
      <c r="J80" s="19">
        <v>3232172</v>
      </c>
      <c r="K80" s="20">
        <v>8612958</v>
      </c>
      <c r="L80" s="20">
        <v>987926</v>
      </c>
      <c r="M80" s="19">
        <v>1878004</v>
      </c>
      <c r="N80" s="19">
        <v>3642354</v>
      </c>
      <c r="O80" s="20">
        <v>6508284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630000</v>
      </c>
      <c r="E81" s="19">
        <v>630000</v>
      </c>
      <c r="F81" s="19">
        <v>99377</v>
      </c>
      <c r="G81" s="21">
        <f>IF(($D81      =0),0,($F81      /$D81      ))</f>
        <v>0.15774126984126985</v>
      </c>
      <c r="H81" s="20">
        <v>0</v>
      </c>
      <c r="I81" s="19">
        <v>0</v>
      </c>
      <c r="J81" s="19">
        <v>0</v>
      </c>
      <c r="K81" s="20">
        <v>0</v>
      </c>
      <c r="L81" s="20">
        <v>0</v>
      </c>
      <c r="M81" s="19">
        <v>0</v>
      </c>
      <c r="N81" s="19">
        <v>99377</v>
      </c>
      <c r="O81" s="20">
        <v>99377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605814348</v>
      </c>
      <c r="E82" s="12">
        <f>SUM(E77:E81)</f>
        <v>605814348</v>
      </c>
      <c r="F82" s="12">
        <f>SUM(F77:F81)</f>
        <v>133419135</v>
      </c>
      <c r="G82" s="14">
        <f>IF(($D82      =0),0,($F82      /$D82      ))</f>
        <v>0.22023105831095305</v>
      </c>
      <c r="H82" s="13">
        <f>SUM(H77:H81)</f>
        <v>1910250</v>
      </c>
      <c r="I82" s="12">
        <f>SUM(I77:I81)</f>
        <v>16930314</v>
      </c>
      <c r="J82" s="12">
        <f>SUM(J77:J81)</f>
        <v>23795600</v>
      </c>
      <c r="K82" s="13">
        <f>SUM(K77:K81)</f>
        <v>42636164</v>
      </c>
      <c r="L82" s="13">
        <f>SUM(L77:L81)</f>
        <v>21847462</v>
      </c>
      <c r="M82" s="12">
        <f>SUM(M77:M81)</f>
        <v>34719636</v>
      </c>
      <c r="N82" s="12">
        <f>SUM(N77:N81)</f>
        <v>34215873</v>
      </c>
      <c r="O82" s="13">
        <f>SUM(O77:O81)</f>
        <v>90782971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3182773679</v>
      </c>
      <c r="E83" s="12">
        <f>SUM(E55,E57:E60,E62:E67,E69:E75,E77:E81)</f>
        <v>3188773684</v>
      </c>
      <c r="F83" s="12">
        <f>SUM(F55,F57:F60,F62:F67,F69:F75,F77:F81)</f>
        <v>898478077</v>
      </c>
      <c r="G83" s="14">
        <f>IF(($D83      =0),0,($F83      /$D83      ))</f>
        <v>0.28229405154635251</v>
      </c>
      <c r="H83" s="13">
        <f>SUM(H55,H57:H60,H62:H67,H69:H75,H77:H81)</f>
        <v>69886108</v>
      </c>
      <c r="I83" s="12">
        <f>SUM(I55,I57:I60,I62:I67,I69:I75,I77:I81)</f>
        <v>120754577</v>
      </c>
      <c r="J83" s="12">
        <f>SUM(J55,J57:J60,J62:J67,J69:J75,J77:J81)</f>
        <v>157570811</v>
      </c>
      <c r="K83" s="13">
        <f>SUM(K55,K57:K60,K62:K67,K69:K75,K77:K81)</f>
        <v>348211496</v>
      </c>
      <c r="L83" s="13">
        <f>SUM(L55,L57:L60,L62:L67,L69:L75,L77:L81)</f>
        <v>206510132</v>
      </c>
      <c r="M83" s="12">
        <f>SUM(M55,M57:M60,M62:M67,M69:M75,M77:M81)</f>
        <v>178350893</v>
      </c>
      <c r="N83" s="12">
        <f>SUM(N55,N57:N60,N62:N67,N69:N75,N77:N81)</f>
        <v>165405556</v>
      </c>
      <c r="O83" s="13">
        <f>SUM(O55,O57:O60,O62:O67,O69:O75,O77:O81)</f>
        <v>550266581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4081635584</v>
      </c>
      <c r="E86" s="19">
        <v>4081635584</v>
      </c>
      <c r="F86" s="19">
        <v>837935319</v>
      </c>
      <c r="G86" s="21">
        <f>IF(($D86      =0),0,($F86      /$D86      ))</f>
        <v>0.20529400573748036</v>
      </c>
      <c r="H86" s="20">
        <v>2026619</v>
      </c>
      <c r="I86" s="19">
        <v>27200762</v>
      </c>
      <c r="J86" s="19">
        <v>120765672</v>
      </c>
      <c r="K86" s="20">
        <v>149993053</v>
      </c>
      <c r="L86" s="20">
        <v>176072921</v>
      </c>
      <c r="M86" s="19">
        <v>227969855</v>
      </c>
      <c r="N86" s="19">
        <v>283899490</v>
      </c>
      <c r="O86" s="20">
        <v>687942266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8157478000</v>
      </c>
      <c r="E87" s="19">
        <v>8157478000</v>
      </c>
      <c r="F87" s="19">
        <v>1258227097</v>
      </c>
      <c r="G87" s="21">
        <f>IF(($D87      =0),0,($F87      /$D87      ))</f>
        <v>0.1542421685967158</v>
      </c>
      <c r="H87" s="20">
        <v>59428583</v>
      </c>
      <c r="I87" s="19">
        <v>271122395</v>
      </c>
      <c r="J87" s="19">
        <v>161153017</v>
      </c>
      <c r="K87" s="20">
        <v>491703995</v>
      </c>
      <c r="L87" s="20">
        <v>196321546</v>
      </c>
      <c r="M87" s="19">
        <v>166849466</v>
      </c>
      <c r="N87" s="19">
        <v>403352090</v>
      </c>
      <c r="O87" s="20">
        <v>766523102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3956871493</v>
      </c>
      <c r="E88" s="19">
        <v>3956871493</v>
      </c>
      <c r="F88" s="19">
        <v>995455097</v>
      </c>
      <c r="G88" s="21">
        <f>IF(($D88      =0),0,($F88      /$D88      ))</f>
        <v>0.25157630182355784</v>
      </c>
      <c r="H88" s="20">
        <v>84193912</v>
      </c>
      <c r="I88" s="19">
        <v>-36821412</v>
      </c>
      <c r="J88" s="19">
        <v>184482772</v>
      </c>
      <c r="K88" s="20">
        <v>231855272</v>
      </c>
      <c r="L88" s="20">
        <v>315167301</v>
      </c>
      <c r="M88" s="19">
        <v>225635710</v>
      </c>
      <c r="N88" s="19">
        <v>222796814</v>
      </c>
      <c r="O88" s="20">
        <v>763599825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16195985077</v>
      </c>
      <c r="E89" s="12">
        <f>SUM(E86:E88)</f>
        <v>16195985077</v>
      </c>
      <c r="F89" s="12">
        <f>SUM(F86:F88)</f>
        <v>3091617513</v>
      </c>
      <c r="G89" s="14">
        <f>IF(($D89      =0),0,($F89      /$D89      ))</f>
        <v>0.19088789587676402</v>
      </c>
      <c r="H89" s="13">
        <f>SUM(H86:H88)</f>
        <v>145649114</v>
      </c>
      <c r="I89" s="12">
        <f>SUM(I86:I88)</f>
        <v>261501745</v>
      </c>
      <c r="J89" s="12">
        <f>SUM(J86:J88)</f>
        <v>466401461</v>
      </c>
      <c r="K89" s="13">
        <f>SUM(K86:K88)</f>
        <v>873552320</v>
      </c>
      <c r="L89" s="13">
        <f>SUM(L86:L88)</f>
        <v>687561768</v>
      </c>
      <c r="M89" s="12">
        <f>SUM(M86:M88)</f>
        <v>620455031</v>
      </c>
      <c r="N89" s="12">
        <f>SUM(N86:N88)</f>
        <v>910048394</v>
      </c>
      <c r="O89" s="13">
        <f>SUM(O86:O88)</f>
        <v>2218065193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428431550</v>
      </c>
      <c r="E90" s="19">
        <v>428431550</v>
      </c>
      <c r="F90" s="19">
        <v>18261934</v>
      </c>
      <c r="G90" s="21">
        <f>IF(($D90      =0),0,($F90      /$D90      ))</f>
        <v>4.2625091452765322E-2</v>
      </c>
      <c r="H90" s="20">
        <v>0</v>
      </c>
      <c r="I90" s="19">
        <v>0</v>
      </c>
      <c r="J90" s="19">
        <v>3042391</v>
      </c>
      <c r="K90" s="20">
        <v>3042391</v>
      </c>
      <c r="L90" s="20">
        <v>6826909</v>
      </c>
      <c r="M90" s="19">
        <v>5303862</v>
      </c>
      <c r="N90" s="19">
        <v>3088772</v>
      </c>
      <c r="O90" s="20">
        <v>15219543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144993658</v>
      </c>
      <c r="E91" s="19">
        <v>173193080</v>
      </c>
      <c r="F91" s="19">
        <v>64171772</v>
      </c>
      <c r="G91" s="21">
        <f>IF(($D91      =0),0,($F91      /$D91      ))</f>
        <v>0.44258330250554823</v>
      </c>
      <c r="H91" s="20">
        <v>0</v>
      </c>
      <c r="I91" s="19">
        <v>5301612</v>
      </c>
      <c r="J91" s="19">
        <v>11143838</v>
      </c>
      <c r="K91" s="20">
        <v>16445450</v>
      </c>
      <c r="L91" s="20">
        <v>16387482</v>
      </c>
      <c r="M91" s="19">
        <v>19847863</v>
      </c>
      <c r="N91" s="19">
        <v>11490977</v>
      </c>
      <c r="O91" s="20">
        <v>47726322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111106860</v>
      </c>
      <c r="E92" s="19">
        <v>111106860</v>
      </c>
      <c r="F92" s="19">
        <v>45557940</v>
      </c>
      <c r="G92" s="21">
        <f>IF(($D92      =0),0,($F92      /$D92      ))</f>
        <v>0.41003714802128327</v>
      </c>
      <c r="H92" s="20">
        <v>0</v>
      </c>
      <c r="I92" s="19">
        <v>5800454</v>
      </c>
      <c r="J92" s="19">
        <v>4635825</v>
      </c>
      <c r="K92" s="20">
        <v>10436279</v>
      </c>
      <c r="L92" s="20">
        <v>12345812</v>
      </c>
      <c r="M92" s="19">
        <v>7292470</v>
      </c>
      <c r="N92" s="19">
        <v>15483379</v>
      </c>
      <c r="O92" s="20">
        <v>35121661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2280000</v>
      </c>
      <c r="E93" s="19">
        <v>2280000</v>
      </c>
      <c r="F93" s="19">
        <v>718698</v>
      </c>
      <c r="G93" s="21">
        <f>IF(($D93      =0),0,($F93      /$D93      ))</f>
        <v>0.31521842105263159</v>
      </c>
      <c r="H93" s="20">
        <v>0</v>
      </c>
      <c r="I93" s="19">
        <v>30029</v>
      </c>
      <c r="J93" s="19">
        <v>80508</v>
      </c>
      <c r="K93" s="20">
        <v>110537</v>
      </c>
      <c r="L93" s="20">
        <v>521719</v>
      </c>
      <c r="M93" s="19">
        <v>62440</v>
      </c>
      <c r="N93" s="19">
        <v>24002</v>
      </c>
      <c r="O93" s="20">
        <v>608161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686812068</v>
      </c>
      <c r="E94" s="12">
        <f>SUM(E90:E93)</f>
        <v>715011490</v>
      </c>
      <c r="F94" s="12">
        <f>SUM(F90:F93)</f>
        <v>128710344</v>
      </c>
      <c r="G94" s="14">
        <f>IF(($D94      =0),0,($F94      /$D94      ))</f>
        <v>0.18740256614128104</v>
      </c>
      <c r="H94" s="13">
        <f>SUM(H90:H93)</f>
        <v>0</v>
      </c>
      <c r="I94" s="12">
        <f>SUM(I90:I93)</f>
        <v>11132095</v>
      </c>
      <c r="J94" s="12">
        <f>SUM(J90:J93)</f>
        <v>18902562</v>
      </c>
      <c r="K94" s="13">
        <f>SUM(K90:K93)</f>
        <v>30034657</v>
      </c>
      <c r="L94" s="13">
        <f>SUM(L90:L93)</f>
        <v>36081922</v>
      </c>
      <c r="M94" s="12">
        <f>SUM(M90:M93)</f>
        <v>32506635</v>
      </c>
      <c r="N94" s="12">
        <f>SUM(N90:N93)</f>
        <v>30087130</v>
      </c>
      <c r="O94" s="13">
        <f>SUM(O90:O93)</f>
        <v>98675687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259784080</v>
      </c>
      <c r="E95" s="19">
        <v>259784080</v>
      </c>
      <c r="F95" s="19">
        <v>81028009</v>
      </c>
      <c r="G95" s="21">
        <f>IF(($D95      =0),0,($F95      /$D95      ))</f>
        <v>0.31190521374519947</v>
      </c>
      <c r="H95" s="20">
        <v>5152905</v>
      </c>
      <c r="I95" s="19">
        <v>5466627</v>
      </c>
      <c r="J95" s="19">
        <v>8335345</v>
      </c>
      <c r="K95" s="20">
        <v>18954877</v>
      </c>
      <c r="L95" s="20">
        <v>25455492</v>
      </c>
      <c r="M95" s="19">
        <v>8444064</v>
      </c>
      <c r="N95" s="19">
        <v>28173576</v>
      </c>
      <c r="O95" s="20">
        <v>62073132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147752250</v>
      </c>
      <c r="E96" s="19">
        <v>147752250</v>
      </c>
      <c r="F96" s="19">
        <v>52394552</v>
      </c>
      <c r="G96" s="21">
        <f>IF(($D96      =0),0,($F96      /$D96      ))</f>
        <v>0.35461085702586592</v>
      </c>
      <c r="H96" s="20">
        <v>509271</v>
      </c>
      <c r="I96" s="19">
        <v>15373787</v>
      </c>
      <c r="J96" s="19">
        <v>11548885</v>
      </c>
      <c r="K96" s="20">
        <v>27431943</v>
      </c>
      <c r="L96" s="20">
        <v>5080149</v>
      </c>
      <c r="M96" s="19">
        <v>11380359</v>
      </c>
      <c r="N96" s="19">
        <v>8502101</v>
      </c>
      <c r="O96" s="20">
        <v>24962609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193420000</v>
      </c>
      <c r="E97" s="19">
        <v>193420000</v>
      </c>
      <c r="F97" s="19">
        <v>104557612</v>
      </c>
      <c r="G97" s="21">
        <f>IF(($D97      =0),0,($F97      /$D97      ))</f>
        <v>0.54057290869610175</v>
      </c>
      <c r="H97" s="20">
        <v>2239997</v>
      </c>
      <c r="I97" s="19">
        <v>6976126</v>
      </c>
      <c r="J97" s="19">
        <v>18046710</v>
      </c>
      <c r="K97" s="20">
        <v>27262833</v>
      </c>
      <c r="L97" s="20">
        <v>28970362</v>
      </c>
      <c r="M97" s="19">
        <v>31717948</v>
      </c>
      <c r="N97" s="19">
        <v>16606469</v>
      </c>
      <c r="O97" s="20">
        <v>77294779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0</v>
      </c>
      <c r="E98" s="19">
        <v>0</v>
      </c>
      <c r="F98" s="19">
        <v>237659</v>
      </c>
      <c r="G98" s="21">
        <f>IF(($D98      =0),0,($F98      /$D98      ))</f>
        <v>0</v>
      </c>
      <c r="H98" s="20">
        <v>0</v>
      </c>
      <c r="I98" s="19">
        <v>0</v>
      </c>
      <c r="J98" s="19">
        <v>0</v>
      </c>
      <c r="K98" s="20">
        <v>0</v>
      </c>
      <c r="L98" s="20">
        <v>0</v>
      </c>
      <c r="M98" s="19">
        <v>237659</v>
      </c>
      <c r="N98" s="19">
        <v>0</v>
      </c>
      <c r="O98" s="20">
        <v>237659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600956330</v>
      </c>
      <c r="E99" s="12">
        <f>SUM(E95:E98)</f>
        <v>600956330</v>
      </c>
      <c r="F99" s="12">
        <f>SUM(F95:F98)</f>
        <v>238217832</v>
      </c>
      <c r="G99" s="14">
        <f>IF(($D99      =0),0,($F99      /$D99      ))</f>
        <v>0.39639790798110075</v>
      </c>
      <c r="H99" s="13">
        <f>SUM(H95:H98)</f>
        <v>7902173</v>
      </c>
      <c r="I99" s="12">
        <f>SUM(I95:I98)</f>
        <v>27816540</v>
      </c>
      <c r="J99" s="12">
        <f>SUM(J95:J98)</f>
        <v>37930940</v>
      </c>
      <c r="K99" s="13">
        <f>SUM(K95:K98)</f>
        <v>73649653</v>
      </c>
      <c r="L99" s="13">
        <f>SUM(L95:L98)</f>
        <v>59506003</v>
      </c>
      <c r="M99" s="12">
        <f>SUM(M95:M98)</f>
        <v>51780030</v>
      </c>
      <c r="N99" s="12">
        <f>SUM(N95:N98)</f>
        <v>53282146</v>
      </c>
      <c r="O99" s="13">
        <f>SUM(O95:O98)</f>
        <v>164568179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17483753475</v>
      </c>
      <c r="E100" s="12">
        <f>SUM(E86:E88,E90:E93,E95:E98)</f>
        <v>17511952897</v>
      </c>
      <c r="F100" s="12">
        <f>SUM(F86:F88,F90:F93,F95:F98)</f>
        <v>3458545689</v>
      </c>
      <c r="G100" s="14">
        <f>IF(($D100     =0),0,($F100     /$D100     ))</f>
        <v>0.19781482814576234</v>
      </c>
      <c r="H100" s="13">
        <f>SUM(H86:H88,H90:H93,H95:H98)</f>
        <v>153551287</v>
      </c>
      <c r="I100" s="12">
        <f>SUM(I86:I88,I90:I93,I95:I98)</f>
        <v>300450380</v>
      </c>
      <c r="J100" s="12">
        <f>SUM(J86:J88,J90:J93,J95:J98)</f>
        <v>523234963</v>
      </c>
      <c r="K100" s="13">
        <f>SUM(K86:K88,K90:K93,K95:K98)</f>
        <v>977236630</v>
      </c>
      <c r="L100" s="13">
        <f>SUM(L86:L88,L90:L93,L95:L98)</f>
        <v>783149693</v>
      </c>
      <c r="M100" s="12">
        <f>SUM(M86:M88,M90:M93,M95:M98)</f>
        <v>704741696</v>
      </c>
      <c r="N100" s="12">
        <f>SUM(N86:N88,N90:N93,N95:N98)</f>
        <v>993417670</v>
      </c>
      <c r="O100" s="13">
        <f>SUM(O86:O88,O90:O93,O95:O98)</f>
        <v>2481309059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5321542000</v>
      </c>
      <c r="E103" s="19">
        <v>5321542336</v>
      </c>
      <c r="F103" s="19">
        <v>1550721641</v>
      </c>
      <c r="G103" s="21">
        <f>IF(($D103     =0),0,($F103     /$D103     ))</f>
        <v>0.29140456675903337</v>
      </c>
      <c r="H103" s="20">
        <v>-305481100</v>
      </c>
      <c r="I103" s="19">
        <v>520223376</v>
      </c>
      <c r="J103" s="19">
        <v>239287342</v>
      </c>
      <c r="K103" s="20">
        <v>454029618</v>
      </c>
      <c r="L103" s="20">
        <v>490851447</v>
      </c>
      <c r="M103" s="19">
        <v>372146341</v>
      </c>
      <c r="N103" s="19">
        <v>233694235</v>
      </c>
      <c r="O103" s="20">
        <v>1096692023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5321542000</v>
      </c>
      <c r="E104" s="12">
        <f>E103</f>
        <v>5321542336</v>
      </c>
      <c r="F104" s="12">
        <f>F103</f>
        <v>1550721641</v>
      </c>
      <c r="G104" s="14">
        <f>IF(($D104     =0),0,($F104     /$D104     ))</f>
        <v>0.29140456675903337</v>
      </c>
      <c r="H104" s="13">
        <f>H103</f>
        <v>-305481100</v>
      </c>
      <c r="I104" s="12">
        <f>I103</f>
        <v>520223376</v>
      </c>
      <c r="J104" s="12">
        <f>J103</f>
        <v>239287342</v>
      </c>
      <c r="K104" s="13">
        <f>K103</f>
        <v>454029618</v>
      </c>
      <c r="L104" s="13">
        <f>L103</f>
        <v>490851447</v>
      </c>
      <c r="M104" s="12">
        <f>M103</f>
        <v>372146341</v>
      </c>
      <c r="N104" s="12">
        <f>N103</f>
        <v>233694235</v>
      </c>
      <c r="O104" s="13">
        <f>O103</f>
        <v>1096692023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38595086</v>
      </c>
      <c r="E105" s="19">
        <v>38595086</v>
      </c>
      <c r="F105" s="19">
        <v>24440676</v>
      </c>
      <c r="G105" s="21">
        <f>IF(($D105     =0),0,($F105     /$D105     ))</f>
        <v>0.63325875216342309</v>
      </c>
      <c r="H105" s="20">
        <v>1384543</v>
      </c>
      <c r="I105" s="19">
        <v>1856365</v>
      </c>
      <c r="J105" s="19">
        <v>4765744</v>
      </c>
      <c r="K105" s="20">
        <v>8006652</v>
      </c>
      <c r="L105" s="20">
        <v>5753749</v>
      </c>
      <c r="M105" s="19">
        <v>2012289</v>
      </c>
      <c r="N105" s="19">
        <v>8667986</v>
      </c>
      <c r="O105" s="20">
        <v>16434024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62184535</v>
      </c>
      <c r="E106" s="19">
        <v>62184535</v>
      </c>
      <c r="F106" s="19">
        <v>38918743</v>
      </c>
      <c r="G106" s="21">
        <f>IF(($D106     =0),0,($F106     /$D106     ))</f>
        <v>0.62585887311049282</v>
      </c>
      <c r="H106" s="20">
        <v>1528205</v>
      </c>
      <c r="I106" s="19">
        <v>5943106</v>
      </c>
      <c r="J106" s="19">
        <v>3707773</v>
      </c>
      <c r="K106" s="20">
        <v>11179084</v>
      </c>
      <c r="L106" s="20">
        <v>10455299</v>
      </c>
      <c r="M106" s="19">
        <v>9917748</v>
      </c>
      <c r="N106" s="19">
        <v>7366612</v>
      </c>
      <c r="O106" s="20">
        <v>27739659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46090795</v>
      </c>
      <c r="E107" s="19">
        <v>46090795</v>
      </c>
      <c r="F107" s="19">
        <v>16336412</v>
      </c>
      <c r="G107" s="21">
        <f>IF(($D107     =0),0,($F107     /$D107     ))</f>
        <v>0.35443979649298735</v>
      </c>
      <c r="H107" s="20">
        <v>96846</v>
      </c>
      <c r="I107" s="19">
        <v>2295506</v>
      </c>
      <c r="J107" s="19">
        <v>3764757</v>
      </c>
      <c r="K107" s="20">
        <v>6157109</v>
      </c>
      <c r="L107" s="20">
        <v>3721450</v>
      </c>
      <c r="M107" s="19">
        <v>3564321</v>
      </c>
      <c r="N107" s="19">
        <v>2893532</v>
      </c>
      <c r="O107" s="20">
        <v>10179303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161345260</v>
      </c>
      <c r="E108" s="19">
        <v>168301788</v>
      </c>
      <c r="F108" s="19">
        <v>72990106</v>
      </c>
      <c r="G108" s="21">
        <f>IF(($D108     =0),0,($F108     /$D108     ))</f>
        <v>0.45238456958698386</v>
      </c>
      <c r="H108" s="20">
        <v>7441188</v>
      </c>
      <c r="I108" s="19">
        <v>10366192</v>
      </c>
      <c r="J108" s="19">
        <v>11479776</v>
      </c>
      <c r="K108" s="20">
        <v>29287156</v>
      </c>
      <c r="L108" s="20">
        <v>15321133</v>
      </c>
      <c r="M108" s="19">
        <v>7784718</v>
      </c>
      <c r="N108" s="19">
        <v>20597099</v>
      </c>
      <c r="O108" s="20">
        <v>43702950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333547800</v>
      </c>
      <c r="E109" s="19">
        <v>333547800</v>
      </c>
      <c r="F109" s="19">
        <v>118534791</v>
      </c>
      <c r="G109" s="21">
        <f>IF(($D109     =0),0,($F109     /$D109     ))</f>
        <v>0.35537572425901176</v>
      </c>
      <c r="H109" s="20">
        <v>1418754</v>
      </c>
      <c r="I109" s="19">
        <v>19067343</v>
      </c>
      <c r="J109" s="19">
        <v>4588113</v>
      </c>
      <c r="K109" s="20">
        <v>25074210</v>
      </c>
      <c r="L109" s="20">
        <v>23724596</v>
      </c>
      <c r="M109" s="19">
        <v>17926217</v>
      </c>
      <c r="N109" s="19">
        <v>51809768</v>
      </c>
      <c r="O109" s="20">
        <v>93460581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641763476</v>
      </c>
      <c r="E110" s="12">
        <f>SUM(E105:E109)</f>
        <v>648720004</v>
      </c>
      <c r="F110" s="12">
        <f>SUM(F105:F109)</f>
        <v>271220728</v>
      </c>
      <c r="G110" s="14">
        <f>IF(($D110     =0),0,($F110     /$D110     ))</f>
        <v>0.42261789295095381</v>
      </c>
      <c r="H110" s="13">
        <f>SUM(H105:H109)</f>
        <v>11869536</v>
      </c>
      <c r="I110" s="12">
        <f>SUM(I105:I109)</f>
        <v>39528512</v>
      </c>
      <c r="J110" s="12">
        <f>SUM(J105:J109)</f>
        <v>28306163</v>
      </c>
      <c r="K110" s="13">
        <f>SUM(K105:K109)</f>
        <v>79704211</v>
      </c>
      <c r="L110" s="13">
        <f>SUM(L105:L109)</f>
        <v>58976227</v>
      </c>
      <c r="M110" s="12">
        <f>SUM(M105:M109)</f>
        <v>41205293</v>
      </c>
      <c r="N110" s="12">
        <f>SUM(N105:N109)</f>
        <v>91334997</v>
      </c>
      <c r="O110" s="13">
        <f>SUM(O105:O109)</f>
        <v>191516517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29977000</v>
      </c>
      <c r="E111" s="19">
        <v>29977000</v>
      </c>
      <c r="F111" s="19">
        <v>15002297</v>
      </c>
      <c r="G111" s="21">
        <f>IF(($D111     =0),0,($F111     /$D111     ))</f>
        <v>0.50046025286052642</v>
      </c>
      <c r="H111" s="20">
        <v>4394830</v>
      </c>
      <c r="I111" s="19">
        <v>1688490</v>
      </c>
      <c r="J111" s="19">
        <v>4340303</v>
      </c>
      <c r="K111" s="20">
        <v>10423623</v>
      </c>
      <c r="L111" s="20">
        <v>1334067</v>
      </c>
      <c r="M111" s="19">
        <v>1109383</v>
      </c>
      <c r="N111" s="19">
        <v>2135224</v>
      </c>
      <c r="O111" s="20">
        <v>4578674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29048451</v>
      </c>
      <c r="E112" s="19">
        <v>29048451</v>
      </c>
      <c r="F112" s="19">
        <v>3373705</v>
      </c>
      <c r="G112" s="21">
        <f>IF(($D112     =0),0,($F112     /$D112     ))</f>
        <v>0.11614061624146499</v>
      </c>
      <c r="H112" s="20">
        <v>0</v>
      </c>
      <c r="I112" s="19">
        <v>443874</v>
      </c>
      <c r="J112" s="19">
        <v>382503</v>
      </c>
      <c r="K112" s="20">
        <v>826377</v>
      </c>
      <c r="L112" s="20">
        <v>-826377</v>
      </c>
      <c r="M112" s="19">
        <v>1028823</v>
      </c>
      <c r="N112" s="19">
        <v>2344882</v>
      </c>
      <c r="O112" s="20">
        <v>2547328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11839850</v>
      </c>
      <c r="E113" s="19">
        <v>11839850</v>
      </c>
      <c r="F113" s="19">
        <v>7650077</v>
      </c>
      <c r="G113" s="21">
        <f>IF(($D113     =0),0,($F113     /$D113     ))</f>
        <v>0.64612955400617411</v>
      </c>
      <c r="H113" s="20">
        <v>1834238</v>
      </c>
      <c r="I113" s="19">
        <v>0</v>
      </c>
      <c r="J113" s="19">
        <v>2672452</v>
      </c>
      <c r="K113" s="20">
        <v>4506690</v>
      </c>
      <c r="L113" s="20">
        <v>1796856</v>
      </c>
      <c r="M113" s="19">
        <v>0</v>
      </c>
      <c r="N113" s="19">
        <v>1346531</v>
      </c>
      <c r="O113" s="20">
        <v>3143387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20687010</v>
      </c>
      <c r="E114" s="19">
        <v>20687010</v>
      </c>
      <c r="F114" s="19">
        <v>10771912</v>
      </c>
      <c r="G114" s="21">
        <f>IF(($D114     =0),0,($F114     /$D114     ))</f>
        <v>0.52070898597719051</v>
      </c>
      <c r="H114" s="20">
        <v>2590783</v>
      </c>
      <c r="I114" s="19">
        <v>1582245</v>
      </c>
      <c r="J114" s="19">
        <v>1565526</v>
      </c>
      <c r="K114" s="20">
        <v>5738554</v>
      </c>
      <c r="L114" s="20">
        <v>1403290</v>
      </c>
      <c r="M114" s="19">
        <v>1876014</v>
      </c>
      <c r="N114" s="19">
        <v>1754054</v>
      </c>
      <c r="O114" s="20">
        <v>5033358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576301627</v>
      </c>
      <c r="E115" s="19">
        <v>576301627</v>
      </c>
      <c r="F115" s="19">
        <v>31163215</v>
      </c>
      <c r="G115" s="21">
        <f>IF(($D115     =0),0,($F115     /$D115     ))</f>
        <v>5.4074487282334188E-2</v>
      </c>
      <c r="H115" s="20">
        <v>19964890</v>
      </c>
      <c r="I115" s="19">
        <v>14583977</v>
      </c>
      <c r="J115" s="19">
        <v>-3385652</v>
      </c>
      <c r="K115" s="20">
        <v>31163215</v>
      </c>
      <c r="L115" s="20">
        <v>0</v>
      </c>
      <c r="M115" s="19">
        <v>0</v>
      </c>
      <c r="N115" s="19">
        <v>0</v>
      </c>
      <c r="O115" s="20">
        <v>0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31621000</v>
      </c>
      <c r="E116" s="19">
        <v>31621000</v>
      </c>
      <c r="F116" s="19">
        <v>17225120</v>
      </c>
      <c r="G116" s="21">
        <f>IF(($D116     =0),0,($F116     /$D116     ))</f>
        <v>0.54473672559375097</v>
      </c>
      <c r="H116" s="20">
        <v>1780307</v>
      </c>
      <c r="I116" s="19">
        <v>4324671</v>
      </c>
      <c r="J116" s="19">
        <v>2053901</v>
      </c>
      <c r="K116" s="20">
        <v>8158879</v>
      </c>
      <c r="L116" s="20">
        <v>2825887</v>
      </c>
      <c r="M116" s="19">
        <v>3319818</v>
      </c>
      <c r="N116" s="19">
        <v>2920536</v>
      </c>
      <c r="O116" s="20">
        <v>9066241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33629580</v>
      </c>
      <c r="E117" s="19">
        <v>33629580</v>
      </c>
      <c r="F117" s="19">
        <v>13144751</v>
      </c>
      <c r="G117" s="21">
        <f>IF(($D117     =0),0,($F117     /$D117     ))</f>
        <v>0.39086872330846834</v>
      </c>
      <c r="H117" s="20">
        <v>1240299</v>
      </c>
      <c r="I117" s="19">
        <v>1627812</v>
      </c>
      <c r="J117" s="19">
        <v>3823170</v>
      </c>
      <c r="K117" s="20">
        <v>6691281</v>
      </c>
      <c r="L117" s="20">
        <v>4812900</v>
      </c>
      <c r="M117" s="19">
        <v>1583984</v>
      </c>
      <c r="N117" s="19">
        <v>56586</v>
      </c>
      <c r="O117" s="20">
        <v>6453470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195479000</v>
      </c>
      <c r="E118" s="19">
        <v>195479000</v>
      </c>
      <c r="F118" s="19">
        <v>-50520007</v>
      </c>
      <c r="G118" s="21">
        <f>IF(($D118     =0),0,($F118     /$D118     ))</f>
        <v>-0.25844211910230769</v>
      </c>
      <c r="H118" s="20">
        <v>13549126</v>
      </c>
      <c r="I118" s="19">
        <v>22058701</v>
      </c>
      <c r="J118" s="19">
        <v>21438341</v>
      </c>
      <c r="K118" s="20">
        <v>57046168</v>
      </c>
      <c r="L118" s="20">
        <v>19323070</v>
      </c>
      <c r="M118" s="19">
        <v>15311179</v>
      </c>
      <c r="N118" s="19">
        <v>-142200424</v>
      </c>
      <c r="O118" s="20">
        <v>-107566175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928583518</v>
      </c>
      <c r="E119" s="12">
        <f>SUM(E111:E118)</f>
        <v>928583518</v>
      </c>
      <c r="F119" s="12">
        <f>SUM(F111:F118)</f>
        <v>47811070</v>
      </c>
      <c r="G119" s="14">
        <f>IF(($D119     =0),0,($F119     /$D119     ))</f>
        <v>5.1488174271040639E-2</v>
      </c>
      <c r="H119" s="13">
        <f>SUM(H111:H118)</f>
        <v>45354473</v>
      </c>
      <c r="I119" s="12">
        <f>SUM(I111:I118)</f>
        <v>46309770</v>
      </c>
      <c r="J119" s="12">
        <f>SUM(J111:J118)</f>
        <v>32890544</v>
      </c>
      <c r="K119" s="13">
        <f>SUM(K111:K118)</f>
        <v>124554787</v>
      </c>
      <c r="L119" s="13">
        <f>SUM(L111:L118)</f>
        <v>30669693</v>
      </c>
      <c r="M119" s="12">
        <f>SUM(M111:M118)</f>
        <v>24229201</v>
      </c>
      <c r="N119" s="12">
        <f>SUM(N111:N118)</f>
        <v>-131642611</v>
      </c>
      <c r="O119" s="13">
        <f>SUM(O111:O118)</f>
        <v>-76743717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29734000</v>
      </c>
      <c r="E120" s="19">
        <v>29734000</v>
      </c>
      <c r="F120" s="19">
        <v>15348354</v>
      </c>
      <c r="G120" s="21">
        <f>IF(($D120     =0),0,($F120     /$D120     ))</f>
        <v>0.51618867289971082</v>
      </c>
      <c r="H120" s="20">
        <v>2333790</v>
      </c>
      <c r="I120" s="19">
        <v>2791924</v>
      </c>
      <c r="J120" s="19">
        <v>3523655</v>
      </c>
      <c r="K120" s="20">
        <v>8649369</v>
      </c>
      <c r="L120" s="20">
        <v>1632628</v>
      </c>
      <c r="M120" s="19">
        <v>1216604</v>
      </c>
      <c r="N120" s="19">
        <v>3849753</v>
      </c>
      <c r="O120" s="20">
        <v>6698985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40347731</v>
      </c>
      <c r="E121" s="19">
        <v>40347731</v>
      </c>
      <c r="F121" s="19">
        <v>13253791</v>
      </c>
      <c r="G121" s="21">
        <f>IF(($D121     =0),0,($F121     /$D121     ))</f>
        <v>0.32848912866996166</v>
      </c>
      <c r="H121" s="20">
        <v>136663</v>
      </c>
      <c r="I121" s="19">
        <v>7843881</v>
      </c>
      <c r="J121" s="19">
        <v>87197</v>
      </c>
      <c r="K121" s="20">
        <v>8067741</v>
      </c>
      <c r="L121" s="20">
        <v>1672286</v>
      </c>
      <c r="M121" s="19">
        <v>2383423</v>
      </c>
      <c r="N121" s="19">
        <v>1130341</v>
      </c>
      <c r="O121" s="20">
        <v>5186050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122911000</v>
      </c>
      <c r="E122" s="19">
        <v>136082219</v>
      </c>
      <c r="F122" s="19">
        <v>38838224</v>
      </c>
      <c r="G122" s="21">
        <f>IF(($D122     =0),0,($F122     /$D122     ))</f>
        <v>0.31598655938036463</v>
      </c>
      <c r="H122" s="20">
        <v>439954</v>
      </c>
      <c r="I122" s="19">
        <v>1116910</v>
      </c>
      <c r="J122" s="19">
        <v>11335232</v>
      </c>
      <c r="K122" s="20">
        <v>12892096</v>
      </c>
      <c r="L122" s="20">
        <v>6019691</v>
      </c>
      <c r="M122" s="19">
        <v>10224711</v>
      </c>
      <c r="N122" s="19">
        <v>9701726</v>
      </c>
      <c r="O122" s="20">
        <v>25946128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251809032</v>
      </c>
      <c r="E123" s="19">
        <v>251809032</v>
      </c>
      <c r="F123" s="19">
        <v>121276905</v>
      </c>
      <c r="G123" s="21">
        <f>IF(($D123     =0),0,($F123     /$D123     ))</f>
        <v>0.48162253766973695</v>
      </c>
      <c r="H123" s="20">
        <v>8347203</v>
      </c>
      <c r="I123" s="19">
        <v>15114773</v>
      </c>
      <c r="J123" s="19">
        <v>14070330</v>
      </c>
      <c r="K123" s="20">
        <v>37532306</v>
      </c>
      <c r="L123" s="20">
        <v>20187836</v>
      </c>
      <c r="M123" s="19">
        <v>42234582</v>
      </c>
      <c r="N123" s="19">
        <v>21322181</v>
      </c>
      <c r="O123" s="20">
        <v>83744599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444801763</v>
      </c>
      <c r="E124" s="12">
        <f>SUM(E120:E123)</f>
        <v>457972982</v>
      </c>
      <c r="F124" s="12">
        <f>SUM(F120:F123)</f>
        <v>188717274</v>
      </c>
      <c r="G124" s="14">
        <f>IF(($D124     =0),0,($F124     /$D124     ))</f>
        <v>0.42427276530376523</v>
      </c>
      <c r="H124" s="13">
        <f>SUM(H120:H123)</f>
        <v>11257610</v>
      </c>
      <c r="I124" s="12">
        <f>SUM(I120:I123)</f>
        <v>26867488</v>
      </c>
      <c r="J124" s="12">
        <f>SUM(J120:J123)</f>
        <v>29016414</v>
      </c>
      <c r="K124" s="13">
        <f>SUM(K120:K123)</f>
        <v>67141512</v>
      </c>
      <c r="L124" s="13">
        <f>SUM(L120:L123)</f>
        <v>29512441</v>
      </c>
      <c r="M124" s="12">
        <f>SUM(M120:M123)</f>
        <v>56059320</v>
      </c>
      <c r="N124" s="12">
        <f>SUM(N120:N123)</f>
        <v>36004001</v>
      </c>
      <c r="O124" s="13">
        <f>SUM(O120:O123)</f>
        <v>121575762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26429192</v>
      </c>
      <c r="E125" s="19">
        <v>26429192</v>
      </c>
      <c r="F125" s="19">
        <v>6891463</v>
      </c>
      <c r="G125" s="21">
        <f>IF(($D125     =0),0,($F125     /$D125     ))</f>
        <v>0.26075193672209124</v>
      </c>
      <c r="H125" s="20">
        <v>651183</v>
      </c>
      <c r="I125" s="19">
        <v>829073</v>
      </c>
      <c r="J125" s="19">
        <v>1578852</v>
      </c>
      <c r="K125" s="20">
        <v>3059108</v>
      </c>
      <c r="L125" s="20">
        <v>1998573</v>
      </c>
      <c r="M125" s="19">
        <v>1055343</v>
      </c>
      <c r="N125" s="19">
        <v>778439</v>
      </c>
      <c r="O125" s="20">
        <v>3832355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92505232</v>
      </c>
      <c r="E126" s="19">
        <v>92505232</v>
      </c>
      <c r="F126" s="19">
        <v>25817052</v>
      </c>
      <c r="G126" s="21">
        <f>IF(($D126     =0),0,($F126     /$D126     ))</f>
        <v>0.27908747907361608</v>
      </c>
      <c r="H126" s="20">
        <v>0</v>
      </c>
      <c r="I126" s="19">
        <v>4727239</v>
      </c>
      <c r="J126" s="19">
        <v>4146168</v>
      </c>
      <c r="K126" s="20">
        <v>8873407</v>
      </c>
      <c r="L126" s="20">
        <v>8287137</v>
      </c>
      <c r="M126" s="19">
        <v>29200</v>
      </c>
      <c r="N126" s="19">
        <v>8627308</v>
      </c>
      <c r="O126" s="20">
        <v>16943645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68451826</v>
      </c>
      <c r="E127" s="19">
        <v>68451826</v>
      </c>
      <c r="F127" s="19">
        <v>27588775</v>
      </c>
      <c r="G127" s="21">
        <f>IF(($D127     =0),0,($F127     /$D127     ))</f>
        <v>0.40303928488335722</v>
      </c>
      <c r="H127" s="20">
        <v>4836944</v>
      </c>
      <c r="I127" s="19">
        <v>3278237</v>
      </c>
      <c r="J127" s="19">
        <v>4811298</v>
      </c>
      <c r="K127" s="20">
        <v>12926479</v>
      </c>
      <c r="L127" s="20">
        <v>4429580</v>
      </c>
      <c r="M127" s="19">
        <v>3254207</v>
      </c>
      <c r="N127" s="19">
        <v>6978509</v>
      </c>
      <c r="O127" s="20">
        <v>14662296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40762156</v>
      </c>
      <c r="E128" s="19">
        <v>40762156</v>
      </c>
      <c r="F128" s="19">
        <v>17312629</v>
      </c>
      <c r="G128" s="21">
        <f>IF(($D128     =0),0,($F128     /$D128     ))</f>
        <v>0.42472309364597888</v>
      </c>
      <c r="H128" s="20">
        <v>1376363</v>
      </c>
      <c r="I128" s="19">
        <v>3576140</v>
      </c>
      <c r="J128" s="19">
        <v>1117740</v>
      </c>
      <c r="K128" s="20">
        <v>6070243</v>
      </c>
      <c r="L128" s="20">
        <v>3358691</v>
      </c>
      <c r="M128" s="19">
        <v>3953662</v>
      </c>
      <c r="N128" s="19">
        <v>3930033</v>
      </c>
      <c r="O128" s="20">
        <v>11242386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287572000</v>
      </c>
      <c r="E129" s="19">
        <v>290640874</v>
      </c>
      <c r="F129" s="19">
        <v>171222995</v>
      </c>
      <c r="G129" s="21">
        <f>IF(($D129     =0),0,($F129     /$D129     ))</f>
        <v>0.59540913232164472</v>
      </c>
      <c r="H129" s="20">
        <v>7482204</v>
      </c>
      <c r="I129" s="19">
        <v>51578651</v>
      </c>
      <c r="J129" s="19">
        <v>23955365</v>
      </c>
      <c r="K129" s="20">
        <v>83016220</v>
      </c>
      <c r="L129" s="20">
        <v>33581389</v>
      </c>
      <c r="M129" s="19">
        <v>11653318</v>
      </c>
      <c r="N129" s="19">
        <v>42972068</v>
      </c>
      <c r="O129" s="20">
        <v>88206775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515720406</v>
      </c>
      <c r="E130" s="12">
        <f>SUM(E125:E129)</f>
        <v>518789280</v>
      </c>
      <c r="F130" s="12">
        <f>SUM(F125:F129)</f>
        <v>248832914</v>
      </c>
      <c r="G130" s="14">
        <f>IF(($D130     =0),0,($F130     /$D130     ))</f>
        <v>0.48249576922887943</v>
      </c>
      <c r="H130" s="13">
        <f>SUM(H125:H129)</f>
        <v>14346694</v>
      </c>
      <c r="I130" s="12">
        <f>SUM(I125:I129)</f>
        <v>63989340</v>
      </c>
      <c r="J130" s="12">
        <f>SUM(J125:J129)</f>
        <v>35609423</v>
      </c>
      <c r="K130" s="13">
        <f>SUM(K125:K129)</f>
        <v>113945457</v>
      </c>
      <c r="L130" s="13">
        <f>SUM(L125:L129)</f>
        <v>51655370</v>
      </c>
      <c r="M130" s="12">
        <f>SUM(M125:M129)</f>
        <v>19945730</v>
      </c>
      <c r="N130" s="12">
        <f>SUM(N125:N129)</f>
        <v>63286357</v>
      </c>
      <c r="O130" s="13">
        <f>SUM(O125:O129)</f>
        <v>134887457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68740696</v>
      </c>
      <c r="E131" s="19">
        <v>68740696</v>
      </c>
      <c r="F131" s="19">
        <v>61951586</v>
      </c>
      <c r="G131" s="21">
        <f>IF(($D131     =0),0,($F131     /$D131     ))</f>
        <v>0.90123594326132517</v>
      </c>
      <c r="H131" s="20">
        <v>2565209</v>
      </c>
      <c r="I131" s="19">
        <v>2675894</v>
      </c>
      <c r="J131" s="19">
        <v>7621249</v>
      </c>
      <c r="K131" s="20">
        <v>12862352</v>
      </c>
      <c r="L131" s="20">
        <v>21381159</v>
      </c>
      <c r="M131" s="19">
        <v>18243487</v>
      </c>
      <c r="N131" s="19">
        <v>9464588</v>
      </c>
      <c r="O131" s="20">
        <v>49089234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18986533</v>
      </c>
      <c r="E132" s="19">
        <v>18986533</v>
      </c>
      <c r="F132" s="19">
        <v>2623602</v>
      </c>
      <c r="G132" s="21">
        <f>IF(($D132     =0),0,($F132     /$D132     ))</f>
        <v>0.13818225791933683</v>
      </c>
      <c r="H132" s="20">
        <v>0</v>
      </c>
      <c r="I132" s="19">
        <v>0</v>
      </c>
      <c r="J132" s="19">
        <v>1069</v>
      </c>
      <c r="K132" s="20">
        <v>1069</v>
      </c>
      <c r="L132" s="20">
        <v>120642</v>
      </c>
      <c r="M132" s="19">
        <v>642891</v>
      </c>
      <c r="N132" s="19">
        <v>1859000</v>
      </c>
      <c r="O132" s="20">
        <v>2622533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63516188</v>
      </c>
      <c r="E133" s="19">
        <v>63516188</v>
      </c>
      <c r="F133" s="19">
        <v>38760383</v>
      </c>
      <c r="G133" s="21">
        <f>IF(($D133     =0),0,($F133     /$D133     ))</f>
        <v>0.61024416326748077</v>
      </c>
      <c r="H133" s="20">
        <v>5159876</v>
      </c>
      <c r="I133" s="19">
        <v>9036019</v>
      </c>
      <c r="J133" s="19">
        <v>5305519</v>
      </c>
      <c r="K133" s="20">
        <v>19501414</v>
      </c>
      <c r="L133" s="20">
        <v>3279421</v>
      </c>
      <c r="M133" s="19">
        <v>6262253</v>
      </c>
      <c r="N133" s="19">
        <v>9717295</v>
      </c>
      <c r="O133" s="20">
        <v>19258969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108562800</v>
      </c>
      <c r="E134" s="19">
        <v>108562800</v>
      </c>
      <c r="F134" s="19">
        <v>24927142</v>
      </c>
      <c r="G134" s="21">
        <f>IF(($D134     =0),0,($F134     /$D134     ))</f>
        <v>0.22961034534849875</v>
      </c>
      <c r="H134" s="20">
        <v>0</v>
      </c>
      <c r="I134" s="19">
        <v>5622511</v>
      </c>
      <c r="J134" s="19">
        <v>8184855</v>
      </c>
      <c r="K134" s="20">
        <v>13807366</v>
      </c>
      <c r="L134" s="20">
        <v>3787386</v>
      </c>
      <c r="M134" s="19">
        <v>5411991</v>
      </c>
      <c r="N134" s="19">
        <v>1920399</v>
      </c>
      <c r="O134" s="20">
        <v>11119776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259806217</v>
      </c>
      <c r="E135" s="12">
        <f>SUM(E131:E134)</f>
        <v>259806217</v>
      </c>
      <c r="F135" s="12">
        <f>SUM(F131:F134)</f>
        <v>128262713</v>
      </c>
      <c r="G135" s="14">
        <f>IF(($D135     =0),0,($F135     /$D135     ))</f>
        <v>0.49368608065295067</v>
      </c>
      <c r="H135" s="13">
        <f>SUM(H131:H134)</f>
        <v>7725085</v>
      </c>
      <c r="I135" s="12">
        <f>SUM(I131:I134)</f>
        <v>17334424</v>
      </c>
      <c r="J135" s="12">
        <f>SUM(J131:J134)</f>
        <v>21112692</v>
      </c>
      <c r="K135" s="13">
        <f>SUM(K131:K134)</f>
        <v>46172201</v>
      </c>
      <c r="L135" s="13">
        <f>SUM(L131:L134)</f>
        <v>28568608</v>
      </c>
      <c r="M135" s="12">
        <f>SUM(M131:M134)</f>
        <v>30560622</v>
      </c>
      <c r="N135" s="12">
        <f>SUM(N131:N134)</f>
        <v>22961282</v>
      </c>
      <c r="O135" s="13">
        <f>SUM(O131:O134)</f>
        <v>82090512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46208650</v>
      </c>
      <c r="E136" s="19">
        <v>46208650</v>
      </c>
      <c r="F136" s="19">
        <v>28306750</v>
      </c>
      <c r="G136" s="21">
        <f>IF(($D136     =0),0,($F136     /$D136     ))</f>
        <v>0.61258552240760122</v>
      </c>
      <c r="H136" s="20">
        <v>651295</v>
      </c>
      <c r="I136" s="19">
        <v>4971485</v>
      </c>
      <c r="J136" s="19">
        <v>5350263</v>
      </c>
      <c r="K136" s="20">
        <v>10973043</v>
      </c>
      <c r="L136" s="20">
        <v>1971088</v>
      </c>
      <c r="M136" s="19">
        <v>12712420</v>
      </c>
      <c r="N136" s="19">
        <v>2650199</v>
      </c>
      <c r="O136" s="20">
        <v>17333707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52075948</v>
      </c>
      <c r="E137" s="19">
        <v>52075948</v>
      </c>
      <c r="F137" s="19">
        <v>21568688</v>
      </c>
      <c r="G137" s="21">
        <f>IF(($D137     =0),0,($F137     /$D137     ))</f>
        <v>0.41417753931239043</v>
      </c>
      <c r="H137" s="20">
        <v>612944</v>
      </c>
      <c r="I137" s="19">
        <v>1923769</v>
      </c>
      <c r="J137" s="19">
        <v>6251758</v>
      </c>
      <c r="K137" s="20">
        <v>8788471</v>
      </c>
      <c r="L137" s="20">
        <v>3049004</v>
      </c>
      <c r="M137" s="19">
        <v>4795146</v>
      </c>
      <c r="N137" s="19">
        <v>4936067</v>
      </c>
      <c r="O137" s="20">
        <v>12780217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44908437</v>
      </c>
      <c r="E138" s="19">
        <v>44908437</v>
      </c>
      <c r="F138" s="19">
        <v>14925648</v>
      </c>
      <c r="G138" s="21">
        <f>IF(($D138     =0),0,($F138     /$D138     ))</f>
        <v>0.33235732519481809</v>
      </c>
      <c r="H138" s="20">
        <v>2307905</v>
      </c>
      <c r="I138" s="19">
        <v>3209474</v>
      </c>
      <c r="J138" s="19">
        <v>2617296</v>
      </c>
      <c r="K138" s="20">
        <v>8134675</v>
      </c>
      <c r="L138" s="20">
        <v>1588301</v>
      </c>
      <c r="M138" s="19">
        <v>322578</v>
      </c>
      <c r="N138" s="19">
        <v>4880094</v>
      </c>
      <c r="O138" s="20">
        <v>6790973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51254049</v>
      </c>
      <c r="E139" s="19">
        <v>51254049</v>
      </c>
      <c r="F139" s="19">
        <v>16193845</v>
      </c>
      <c r="G139" s="21">
        <f>IF(($D139     =0),0,($F139     /$D139     ))</f>
        <v>0.31595250162577398</v>
      </c>
      <c r="H139" s="20">
        <v>427209</v>
      </c>
      <c r="I139" s="19">
        <v>762190</v>
      </c>
      <c r="J139" s="19">
        <v>5652516</v>
      </c>
      <c r="K139" s="20">
        <v>6841915</v>
      </c>
      <c r="L139" s="20">
        <v>555901</v>
      </c>
      <c r="M139" s="19">
        <v>5808257</v>
      </c>
      <c r="N139" s="19">
        <v>2987772</v>
      </c>
      <c r="O139" s="20">
        <v>9351930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33577207</v>
      </c>
      <c r="E140" s="19">
        <v>33577207</v>
      </c>
      <c r="F140" s="19">
        <v>25087908</v>
      </c>
      <c r="G140" s="21">
        <f>IF(($D140     =0),0,($F140     /$D140     ))</f>
        <v>0.74717078165554385</v>
      </c>
      <c r="H140" s="20">
        <v>8366628</v>
      </c>
      <c r="I140" s="19">
        <v>4350744</v>
      </c>
      <c r="J140" s="19">
        <v>6594201</v>
      </c>
      <c r="K140" s="20">
        <v>19311573</v>
      </c>
      <c r="L140" s="20">
        <v>345981</v>
      </c>
      <c r="M140" s="19">
        <v>5046144</v>
      </c>
      <c r="N140" s="19">
        <v>384210</v>
      </c>
      <c r="O140" s="20">
        <v>5776335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580277001</v>
      </c>
      <c r="E141" s="19">
        <v>580277001</v>
      </c>
      <c r="F141" s="19">
        <v>271006632</v>
      </c>
      <c r="G141" s="21">
        <f>IF(($D141     =0),0,($F141     /$D141     ))</f>
        <v>0.46702976601342155</v>
      </c>
      <c r="H141" s="20">
        <v>48035954</v>
      </c>
      <c r="I141" s="19">
        <v>54970606</v>
      </c>
      <c r="J141" s="19">
        <v>38573769</v>
      </c>
      <c r="K141" s="20">
        <v>141580329</v>
      </c>
      <c r="L141" s="20">
        <v>41742634</v>
      </c>
      <c r="M141" s="19">
        <v>27009973</v>
      </c>
      <c r="N141" s="19">
        <v>60673696</v>
      </c>
      <c r="O141" s="20">
        <v>129426303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808301292</v>
      </c>
      <c r="E142" s="12">
        <f>SUM(E136:E141)</f>
        <v>808301292</v>
      </c>
      <c r="F142" s="12">
        <f>SUM(F136:F141)</f>
        <v>377089471</v>
      </c>
      <c r="G142" s="14">
        <f>IF(($D142     =0),0,($F142     /$D142     ))</f>
        <v>0.46652093066306766</v>
      </c>
      <c r="H142" s="13">
        <f>SUM(H136:H141)</f>
        <v>60401935</v>
      </c>
      <c r="I142" s="12">
        <f>SUM(I136:I141)</f>
        <v>70188268</v>
      </c>
      <c r="J142" s="12">
        <f>SUM(J136:J141)</f>
        <v>65039803</v>
      </c>
      <c r="K142" s="13">
        <f>SUM(K136:K141)</f>
        <v>195630006</v>
      </c>
      <c r="L142" s="13">
        <f>SUM(L136:L141)</f>
        <v>49252909</v>
      </c>
      <c r="M142" s="12">
        <f>SUM(M136:M141)</f>
        <v>55694518</v>
      </c>
      <c r="N142" s="12">
        <f>SUM(N136:N141)</f>
        <v>76512038</v>
      </c>
      <c r="O142" s="13">
        <f>SUM(O136:O141)</f>
        <v>181459465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47208016</v>
      </c>
      <c r="E143" s="19">
        <v>47208016</v>
      </c>
      <c r="F143" s="19">
        <v>3141298</v>
      </c>
      <c r="G143" s="21">
        <f>IF(($D143     =0),0,($F143     /$D143     ))</f>
        <v>6.6541622931156438E-2</v>
      </c>
      <c r="H143" s="20">
        <v>-16235491</v>
      </c>
      <c r="I143" s="19">
        <v>2591423</v>
      </c>
      <c r="J143" s="19">
        <v>5258389</v>
      </c>
      <c r="K143" s="20">
        <v>-8385679</v>
      </c>
      <c r="L143" s="20">
        <v>3728585</v>
      </c>
      <c r="M143" s="19">
        <v>4419495</v>
      </c>
      <c r="N143" s="19">
        <v>3378897</v>
      </c>
      <c r="O143" s="20">
        <v>11526977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44921950</v>
      </c>
      <c r="E144" s="19">
        <v>44921950</v>
      </c>
      <c r="F144" s="19">
        <v>41657791</v>
      </c>
      <c r="G144" s="21">
        <f>IF(($D144     =0),0,($F144     /$D144     ))</f>
        <v>0.92733710357631405</v>
      </c>
      <c r="H144" s="20">
        <v>6383961</v>
      </c>
      <c r="I144" s="19">
        <v>9270832</v>
      </c>
      <c r="J144" s="19">
        <v>7916429</v>
      </c>
      <c r="K144" s="20">
        <v>23571222</v>
      </c>
      <c r="L144" s="20">
        <v>9425567</v>
      </c>
      <c r="M144" s="19">
        <v>-198116</v>
      </c>
      <c r="N144" s="19">
        <v>8859118</v>
      </c>
      <c r="O144" s="20">
        <v>18086569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50266951</v>
      </c>
      <c r="E145" s="19">
        <v>50266951</v>
      </c>
      <c r="F145" s="19">
        <v>20397091</v>
      </c>
      <c r="G145" s="21">
        <f>IF(($D145     =0),0,($F145     /$D145     ))</f>
        <v>0.40577537714591044</v>
      </c>
      <c r="H145" s="20">
        <v>1045130</v>
      </c>
      <c r="I145" s="19">
        <v>81726</v>
      </c>
      <c r="J145" s="19">
        <v>9543031</v>
      </c>
      <c r="K145" s="20">
        <v>10669887</v>
      </c>
      <c r="L145" s="20">
        <v>1965667</v>
      </c>
      <c r="M145" s="19">
        <v>816597</v>
      </c>
      <c r="N145" s="19">
        <v>6944940</v>
      </c>
      <c r="O145" s="20">
        <v>9727204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25565000</v>
      </c>
      <c r="E146" s="19">
        <v>25565000</v>
      </c>
      <c r="F146" s="19">
        <v>12662913</v>
      </c>
      <c r="G146" s="21">
        <f>IF(($D146     =0),0,($F146     /$D146     ))</f>
        <v>0.49532223743399179</v>
      </c>
      <c r="H146" s="20">
        <v>2876720</v>
      </c>
      <c r="I146" s="19">
        <v>0</v>
      </c>
      <c r="J146" s="19">
        <v>1919595</v>
      </c>
      <c r="K146" s="20">
        <v>4796315</v>
      </c>
      <c r="L146" s="20">
        <v>3361094</v>
      </c>
      <c r="M146" s="19">
        <v>3562841</v>
      </c>
      <c r="N146" s="19">
        <v>942663</v>
      </c>
      <c r="O146" s="20">
        <v>7866598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291451799</v>
      </c>
      <c r="E147" s="19">
        <v>291451799</v>
      </c>
      <c r="F147" s="19">
        <v>12340864</v>
      </c>
      <c r="G147" s="21">
        <f>IF(($D147     =0),0,($F147     /$D147     ))</f>
        <v>4.2342727141649932E-2</v>
      </c>
      <c r="H147" s="20">
        <v>0</v>
      </c>
      <c r="I147" s="19">
        <v>0</v>
      </c>
      <c r="J147" s="19">
        <v>0</v>
      </c>
      <c r="K147" s="20">
        <v>0</v>
      </c>
      <c r="L147" s="20">
        <v>0</v>
      </c>
      <c r="M147" s="19">
        <v>70529</v>
      </c>
      <c r="N147" s="19">
        <v>12270335</v>
      </c>
      <c r="O147" s="20">
        <v>12340864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459413716</v>
      </c>
      <c r="E148" s="12">
        <f>SUM(E143:E147)</f>
        <v>459413716</v>
      </c>
      <c r="F148" s="12">
        <f>SUM(F143:F147)</f>
        <v>90199957</v>
      </c>
      <c r="G148" s="14">
        <f>IF(($D148     =0),0,($F148     /$D148     ))</f>
        <v>0.19633710065373844</v>
      </c>
      <c r="H148" s="13">
        <f>SUM(H143:H147)</f>
        <v>-5929680</v>
      </c>
      <c r="I148" s="12">
        <f>SUM(I143:I147)</f>
        <v>11943981</v>
      </c>
      <c r="J148" s="12">
        <f>SUM(J143:J147)</f>
        <v>24637444</v>
      </c>
      <c r="K148" s="13">
        <f>SUM(K143:K147)</f>
        <v>30651745</v>
      </c>
      <c r="L148" s="13">
        <f>SUM(L143:L147)</f>
        <v>18480913</v>
      </c>
      <c r="M148" s="12">
        <f>SUM(M143:M147)</f>
        <v>8671346</v>
      </c>
      <c r="N148" s="12">
        <f>SUM(N143:N147)</f>
        <v>32395953</v>
      </c>
      <c r="O148" s="13">
        <f>SUM(O143:O147)</f>
        <v>59548212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30838200</v>
      </c>
      <c r="E149" s="19">
        <v>30838200</v>
      </c>
      <c r="F149" s="19">
        <v>29689973</v>
      </c>
      <c r="G149" s="21">
        <f>IF(($D149     =0),0,($F149     /$D149     ))</f>
        <v>0.96276608232646521</v>
      </c>
      <c r="H149" s="20">
        <v>1683219</v>
      </c>
      <c r="I149" s="19">
        <v>5195047</v>
      </c>
      <c r="J149" s="19">
        <v>3123579</v>
      </c>
      <c r="K149" s="20">
        <v>10001845</v>
      </c>
      <c r="L149" s="20">
        <v>8071961</v>
      </c>
      <c r="M149" s="19">
        <v>8359799</v>
      </c>
      <c r="N149" s="19">
        <v>3256368</v>
      </c>
      <c r="O149" s="20">
        <v>19688128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830967400</v>
      </c>
      <c r="E150" s="19">
        <v>830967400</v>
      </c>
      <c r="F150" s="19">
        <v>224449867</v>
      </c>
      <c r="G150" s="21">
        <f>IF(($D150     =0),0,($F150     /$D150     ))</f>
        <v>0.27010670575043016</v>
      </c>
      <c r="H150" s="20">
        <v>-1</v>
      </c>
      <c r="I150" s="19">
        <v>21002195</v>
      </c>
      <c r="J150" s="19">
        <v>41408550</v>
      </c>
      <c r="K150" s="20">
        <v>62410744</v>
      </c>
      <c r="L150" s="20">
        <v>51767368</v>
      </c>
      <c r="M150" s="19">
        <v>53379554</v>
      </c>
      <c r="N150" s="19">
        <v>56892201</v>
      </c>
      <c r="O150" s="20">
        <v>162039123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67123450</v>
      </c>
      <c r="E151" s="19">
        <v>67123450</v>
      </c>
      <c r="F151" s="19">
        <v>25896915</v>
      </c>
      <c r="G151" s="21">
        <f>IF(($D151     =0),0,($F151     /$D151     ))</f>
        <v>0.38581024962215144</v>
      </c>
      <c r="H151" s="20">
        <v>5214148</v>
      </c>
      <c r="I151" s="19">
        <v>5518111</v>
      </c>
      <c r="J151" s="19">
        <v>5452319</v>
      </c>
      <c r="K151" s="20">
        <v>16184578</v>
      </c>
      <c r="L151" s="20">
        <v>3150708</v>
      </c>
      <c r="M151" s="19">
        <v>1401688</v>
      </c>
      <c r="N151" s="19">
        <v>5159941</v>
      </c>
      <c r="O151" s="20">
        <v>9712337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47315995</v>
      </c>
      <c r="E152" s="19">
        <v>47315995</v>
      </c>
      <c r="F152" s="19">
        <v>16395614</v>
      </c>
      <c r="G152" s="21">
        <f>IF(($D152     =0),0,($F152     /$D152     ))</f>
        <v>0.34651314000688349</v>
      </c>
      <c r="H152" s="20">
        <v>1382328</v>
      </c>
      <c r="I152" s="19">
        <v>3245188</v>
      </c>
      <c r="J152" s="19">
        <v>2092719</v>
      </c>
      <c r="K152" s="20">
        <v>6720235</v>
      </c>
      <c r="L152" s="20">
        <v>3553599</v>
      </c>
      <c r="M152" s="19">
        <v>5375372</v>
      </c>
      <c r="N152" s="19">
        <v>746408</v>
      </c>
      <c r="O152" s="20">
        <v>9675379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42136000</v>
      </c>
      <c r="E153" s="19">
        <v>42136000</v>
      </c>
      <c r="F153" s="19">
        <v>-2925378</v>
      </c>
      <c r="G153" s="21">
        <f>IF(($D153     =0),0,($F153     /$D153     ))</f>
        <v>-6.942704575659768E-2</v>
      </c>
      <c r="H153" s="20">
        <v>-3961917</v>
      </c>
      <c r="I153" s="19">
        <v>0</v>
      </c>
      <c r="J153" s="19">
        <v>300744</v>
      </c>
      <c r="K153" s="20">
        <v>-3661173</v>
      </c>
      <c r="L153" s="20">
        <v>735795</v>
      </c>
      <c r="M153" s="19">
        <v>0</v>
      </c>
      <c r="N153" s="19">
        <v>0</v>
      </c>
      <c r="O153" s="20">
        <v>735795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244466738</v>
      </c>
      <c r="E154" s="19">
        <v>249468022</v>
      </c>
      <c r="F154" s="19">
        <v>77877691</v>
      </c>
      <c r="G154" s="21">
        <f>IF(($D154     =0),0,($F154     /$D154     ))</f>
        <v>0.3185615009924172</v>
      </c>
      <c r="H154" s="20">
        <v>9407789</v>
      </c>
      <c r="I154" s="19">
        <v>6345811</v>
      </c>
      <c r="J154" s="19">
        <v>15679979</v>
      </c>
      <c r="K154" s="20">
        <v>31433579</v>
      </c>
      <c r="L154" s="20">
        <v>9552764</v>
      </c>
      <c r="M154" s="19">
        <v>14544001</v>
      </c>
      <c r="N154" s="19">
        <v>22347347</v>
      </c>
      <c r="O154" s="20">
        <v>46444112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1262847783</v>
      </c>
      <c r="E155" s="12">
        <f>SUM(E149:E154)</f>
        <v>1267849067</v>
      </c>
      <c r="F155" s="12">
        <f>SUM(F149:F154)</f>
        <v>371384682</v>
      </c>
      <c r="G155" s="14">
        <f>IF(($D155     =0),0,($F155     /$D155     ))</f>
        <v>0.29408507264251976</v>
      </c>
      <c r="H155" s="13">
        <f>SUM(H149:H154)</f>
        <v>13725566</v>
      </c>
      <c r="I155" s="12">
        <f>SUM(I149:I154)</f>
        <v>41306352</v>
      </c>
      <c r="J155" s="12">
        <f>SUM(J149:J154)</f>
        <v>68057890</v>
      </c>
      <c r="K155" s="13">
        <f>SUM(K149:K154)</f>
        <v>123089808</v>
      </c>
      <c r="L155" s="13">
        <f>SUM(L149:L154)</f>
        <v>76832195</v>
      </c>
      <c r="M155" s="12">
        <f>SUM(M149:M154)</f>
        <v>83060414</v>
      </c>
      <c r="N155" s="12">
        <f>SUM(N149:N154)</f>
        <v>88402265</v>
      </c>
      <c r="O155" s="13">
        <f>SUM(O149:O154)</f>
        <v>248294874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73920399</v>
      </c>
      <c r="E156" s="19">
        <v>73920399</v>
      </c>
      <c r="F156" s="19">
        <v>29654435</v>
      </c>
      <c r="G156" s="21">
        <f>IF(($D156     =0),0,($F156     /$D156     ))</f>
        <v>0.40116713926287112</v>
      </c>
      <c r="H156" s="20">
        <v>366777</v>
      </c>
      <c r="I156" s="19">
        <v>7503928</v>
      </c>
      <c r="J156" s="19">
        <v>6050845</v>
      </c>
      <c r="K156" s="20">
        <v>13921550</v>
      </c>
      <c r="L156" s="20">
        <v>8173833</v>
      </c>
      <c r="M156" s="19">
        <v>3417922</v>
      </c>
      <c r="N156" s="19">
        <v>4141130</v>
      </c>
      <c r="O156" s="20">
        <v>15732885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321401054</v>
      </c>
      <c r="E157" s="19">
        <v>321401054</v>
      </c>
      <c r="F157" s="19">
        <v>123810877</v>
      </c>
      <c r="G157" s="21">
        <f>IF(($D157     =0),0,($F157     /$D157     ))</f>
        <v>0.38522237391293684</v>
      </c>
      <c r="H157" s="20">
        <v>6515056</v>
      </c>
      <c r="I157" s="19">
        <v>22214133</v>
      </c>
      <c r="J157" s="19">
        <v>21046159</v>
      </c>
      <c r="K157" s="20">
        <v>49775348</v>
      </c>
      <c r="L157" s="20">
        <v>21623302</v>
      </c>
      <c r="M157" s="19">
        <v>20520668</v>
      </c>
      <c r="N157" s="19">
        <v>31891559</v>
      </c>
      <c r="O157" s="20">
        <v>74035529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82661760</v>
      </c>
      <c r="E158" s="19">
        <v>82661760</v>
      </c>
      <c r="F158" s="19">
        <v>29021892</v>
      </c>
      <c r="G158" s="21">
        <f>IF(($D158     =0),0,($F158     /$D158     ))</f>
        <v>0.35109211320930017</v>
      </c>
      <c r="H158" s="20">
        <v>3257824</v>
      </c>
      <c r="I158" s="19">
        <v>4938038</v>
      </c>
      <c r="J158" s="19">
        <v>5849634</v>
      </c>
      <c r="K158" s="20">
        <v>14045496</v>
      </c>
      <c r="L158" s="20">
        <v>3210894</v>
      </c>
      <c r="M158" s="19">
        <v>5848044</v>
      </c>
      <c r="N158" s="19">
        <v>5917458</v>
      </c>
      <c r="O158" s="20">
        <v>14976396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33587122</v>
      </c>
      <c r="E159" s="19">
        <v>33587122</v>
      </c>
      <c r="F159" s="19">
        <v>25356498</v>
      </c>
      <c r="G159" s="21">
        <f>IF(($D159     =0),0,($F159     /$D159     ))</f>
        <v>0.7549470299956037</v>
      </c>
      <c r="H159" s="20">
        <v>1896534</v>
      </c>
      <c r="I159" s="19">
        <v>6096783</v>
      </c>
      <c r="J159" s="19">
        <v>7748993</v>
      </c>
      <c r="K159" s="20">
        <v>15742310</v>
      </c>
      <c r="L159" s="20">
        <v>1705087</v>
      </c>
      <c r="M159" s="19">
        <v>1434328</v>
      </c>
      <c r="N159" s="19">
        <v>6474773</v>
      </c>
      <c r="O159" s="20">
        <v>9614188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235385614</v>
      </c>
      <c r="E160" s="19">
        <v>235385614</v>
      </c>
      <c r="F160" s="19">
        <v>118716130</v>
      </c>
      <c r="G160" s="21">
        <f>IF(($D160     =0),0,($F160     /$D160     ))</f>
        <v>0.5043474322096847</v>
      </c>
      <c r="H160" s="20">
        <v>24751431</v>
      </c>
      <c r="I160" s="19">
        <v>6354951</v>
      </c>
      <c r="J160" s="19">
        <v>10177659</v>
      </c>
      <c r="K160" s="20">
        <v>41284041</v>
      </c>
      <c r="L160" s="20">
        <v>35332149</v>
      </c>
      <c r="M160" s="19">
        <v>11598236</v>
      </c>
      <c r="N160" s="19">
        <v>30501704</v>
      </c>
      <c r="O160" s="20">
        <v>77432089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746955949</v>
      </c>
      <c r="E161" s="12">
        <f>SUM(E156:E160)</f>
        <v>746955949</v>
      </c>
      <c r="F161" s="12">
        <f>SUM(F156:F160)</f>
        <v>326559832</v>
      </c>
      <c r="G161" s="14">
        <f>IF(($D161     =0),0,($F161     /$D161     ))</f>
        <v>0.43718753754781325</v>
      </c>
      <c r="H161" s="13">
        <f>SUM(H156:H160)</f>
        <v>36787622</v>
      </c>
      <c r="I161" s="12">
        <f>SUM(I156:I160)</f>
        <v>47107833</v>
      </c>
      <c r="J161" s="12">
        <f>SUM(J156:J160)</f>
        <v>50873290</v>
      </c>
      <c r="K161" s="13">
        <f>SUM(K156:K160)</f>
        <v>134768745</v>
      </c>
      <c r="L161" s="13">
        <f>SUM(L156:L160)</f>
        <v>70045265</v>
      </c>
      <c r="M161" s="12">
        <f>SUM(M156:M160)</f>
        <v>42819198</v>
      </c>
      <c r="N161" s="12">
        <f>SUM(N156:N160)</f>
        <v>78926624</v>
      </c>
      <c r="O161" s="13">
        <f>SUM(O156:O160)</f>
        <v>191791087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98060376</v>
      </c>
      <c r="E162" s="19">
        <v>98060376</v>
      </c>
      <c r="F162" s="19">
        <v>49616629</v>
      </c>
      <c r="G162" s="21">
        <f>IF(($D162     =0),0,($F162     /$D162     ))</f>
        <v>0.505980407417569</v>
      </c>
      <c r="H162" s="20">
        <v>0</v>
      </c>
      <c r="I162" s="19">
        <v>8798263</v>
      </c>
      <c r="J162" s="19">
        <v>5327204</v>
      </c>
      <c r="K162" s="20">
        <v>14125467</v>
      </c>
      <c r="L162" s="20">
        <v>14305268</v>
      </c>
      <c r="M162" s="19">
        <v>9018727</v>
      </c>
      <c r="N162" s="19">
        <v>12167167</v>
      </c>
      <c r="O162" s="20">
        <v>35491162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44994821</v>
      </c>
      <c r="E163" s="19">
        <v>44994821</v>
      </c>
      <c r="F163" s="19">
        <v>23999941</v>
      </c>
      <c r="G163" s="21">
        <f>IF(($D163     =0),0,($F163     /$D163     ))</f>
        <v>0.5333934098771056</v>
      </c>
      <c r="H163" s="20">
        <v>3536445</v>
      </c>
      <c r="I163" s="19">
        <v>2940959</v>
      </c>
      <c r="J163" s="19">
        <v>4469774</v>
      </c>
      <c r="K163" s="20">
        <v>10947178</v>
      </c>
      <c r="L163" s="20">
        <v>5643740</v>
      </c>
      <c r="M163" s="19">
        <v>2900177</v>
      </c>
      <c r="N163" s="19">
        <v>4508846</v>
      </c>
      <c r="O163" s="20">
        <v>13052763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120404000</v>
      </c>
      <c r="E164" s="19">
        <v>120404000</v>
      </c>
      <c r="F164" s="19">
        <v>26353119</v>
      </c>
      <c r="G164" s="21">
        <f>IF(($D164     =0),0,($F164     /$D164     ))</f>
        <v>0.21887245440350819</v>
      </c>
      <c r="H164" s="20">
        <v>3787308</v>
      </c>
      <c r="I164" s="19">
        <v>4077179</v>
      </c>
      <c r="J164" s="19">
        <v>5447632</v>
      </c>
      <c r="K164" s="20">
        <v>13312119</v>
      </c>
      <c r="L164" s="20">
        <v>4314443</v>
      </c>
      <c r="M164" s="19">
        <v>6397496</v>
      </c>
      <c r="N164" s="19">
        <v>2329061</v>
      </c>
      <c r="O164" s="20">
        <v>13041000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92799601</v>
      </c>
      <c r="E165" s="19">
        <v>92799601</v>
      </c>
      <c r="F165" s="19">
        <v>27138009</v>
      </c>
      <c r="G165" s="21">
        <f>IF(($D165     =0),0,($F165     /$D165     ))</f>
        <v>0.29243669916210091</v>
      </c>
      <c r="H165" s="20">
        <v>75880</v>
      </c>
      <c r="I165" s="19">
        <v>123074</v>
      </c>
      <c r="J165" s="19">
        <v>4671065</v>
      </c>
      <c r="K165" s="20">
        <v>4870019</v>
      </c>
      <c r="L165" s="20">
        <v>7368482</v>
      </c>
      <c r="M165" s="19">
        <v>4250699</v>
      </c>
      <c r="N165" s="19">
        <v>10648809</v>
      </c>
      <c r="O165" s="20">
        <v>22267990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307283480</v>
      </c>
      <c r="E166" s="19">
        <v>311283480</v>
      </c>
      <c r="F166" s="19">
        <v>140993895</v>
      </c>
      <c r="G166" s="21">
        <f>IF(($D166     =0),0,($F166     /$D166     ))</f>
        <v>0.45883981462329182</v>
      </c>
      <c r="H166" s="20">
        <v>30514109</v>
      </c>
      <c r="I166" s="19">
        <v>28923153</v>
      </c>
      <c r="J166" s="19">
        <v>14432649</v>
      </c>
      <c r="K166" s="20">
        <v>73869911</v>
      </c>
      <c r="L166" s="20">
        <v>20969326</v>
      </c>
      <c r="M166" s="19">
        <v>12428611</v>
      </c>
      <c r="N166" s="19">
        <v>33726047</v>
      </c>
      <c r="O166" s="20">
        <v>67123984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663542278</v>
      </c>
      <c r="E167" s="12">
        <f>SUM(E162:E166)</f>
        <v>667542278</v>
      </c>
      <c r="F167" s="12">
        <f>SUM(F162:F166)</f>
        <v>268101593</v>
      </c>
      <c r="G167" s="14">
        <f>IF(($D167     =0),0,($F167     /$D167     ))</f>
        <v>0.40404598454237456</v>
      </c>
      <c r="H167" s="13">
        <f>SUM(H162:H166)</f>
        <v>37913742</v>
      </c>
      <c r="I167" s="12">
        <f>SUM(I162:I166)</f>
        <v>44862628</v>
      </c>
      <c r="J167" s="12">
        <f>SUM(J162:J166)</f>
        <v>34348324</v>
      </c>
      <c r="K167" s="13">
        <f>SUM(K162:K166)</f>
        <v>117124694</v>
      </c>
      <c r="L167" s="13">
        <f>SUM(L162:L166)</f>
        <v>52601259</v>
      </c>
      <c r="M167" s="12">
        <f>SUM(M162:M166)</f>
        <v>34995710</v>
      </c>
      <c r="N167" s="12">
        <f>SUM(N162:N166)</f>
        <v>63379930</v>
      </c>
      <c r="O167" s="13">
        <f>SUM(O162:O166)</f>
        <v>150976899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12053278398</v>
      </c>
      <c r="E168" s="12">
        <f>SUM(E103,E105:E109,E111:E118,E120:E123,E125:E129,E131:E134,E136:E141,E143:E147,E149:E154,E156:E160,E162:E166)</f>
        <v>12085476639</v>
      </c>
      <c r="F168" s="12">
        <f>SUM(F103,F105:F109,F111:F118,F120:F123,F125:F129,F131:F134,F136:F141,F143:F147,F149:F154,F156:F160,F162:F166)</f>
        <v>3868901875</v>
      </c>
      <c r="G168" s="14">
        <f>IF(($D168     =0),0,($F168     /$D168     ))</f>
        <v>0.32098336628829272</v>
      </c>
      <c r="H168" s="13">
        <f>SUM(H103,H105:H109,H111:H118,H120:H123,H125:H129,H131:H134,H136:H141,H143:H147,H149:H154,H156:H160,H162:H166)</f>
        <v>-72028517</v>
      </c>
      <c r="I168" s="12">
        <f>SUM(I103,I105:I109,I111:I118,I120:I123,I125:I129,I131:I134,I136:I141,I143:I147,I149:I154,I156:I160,I162:I166)</f>
        <v>929661972</v>
      </c>
      <c r="J168" s="12">
        <f>SUM(J103,J105:J109,J111:J118,J120:J123,J125:J129,J131:J134,J136:J141,J143:J147,J149:J154,J156:J160,J162:J166)</f>
        <v>629179329</v>
      </c>
      <c r="K168" s="13">
        <f>SUM(K103,K105:K109,K111:K118,K120:K123,K125:K129,K131:K134,K136:K141,K143:K147,K149:K154,K156:K160,K162:K166)</f>
        <v>1486812784</v>
      </c>
      <c r="L168" s="13">
        <f>SUM(L103,L105:L109,L111:L118,L120:L123,L125:L129,L131:L134,L136:L141,L143:L147,L149:L154,L156:L160,L162:L166)</f>
        <v>957446327</v>
      </c>
      <c r="M168" s="12">
        <f>SUM(M103,M105:M109,M111:M118,M120:M123,M125:M129,M131:M134,M136:M141,M143:M147,M149:M154,M156:M160,M162:M166)</f>
        <v>769387693</v>
      </c>
      <c r="N168" s="12">
        <f>SUM(N103,N105:N109,N111:N118,N120:N123,N125:N129,N131:N134,N136:N141,N143:N147,N149:N154,N156:N160,N162:N166)</f>
        <v>655255071</v>
      </c>
      <c r="O168" s="13">
        <f>SUM(O103,O105:O109,O111:O118,O120:O123,O125:O129,O131:O134,O136:O141,O143:O147,O149:O154,O156:O160,O162:O166)</f>
        <v>2382089091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113672306</v>
      </c>
      <c r="E171" s="19">
        <v>113672306</v>
      </c>
      <c r="F171" s="19">
        <v>51519649</v>
      </c>
      <c r="G171" s="21">
        <f>IF(($D171     =0),0,($F171     /$D171     ))</f>
        <v>0.45322955795407194</v>
      </c>
      <c r="H171" s="20">
        <v>0</v>
      </c>
      <c r="I171" s="19">
        <v>14249760</v>
      </c>
      <c r="J171" s="19">
        <v>10921549</v>
      </c>
      <c r="K171" s="20">
        <v>25171309</v>
      </c>
      <c r="L171" s="20">
        <v>6473626</v>
      </c>
      <c r="M171" s="19">
        <v>4554089</v>
      </c>
      <c r="N171" s="19">
        <v>15320625</v>
      </c>
      <c r="O171" s="20">
        <v>26348340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116244219</v>
      </c>
      <c r="E172" s="19">
        <v>116244219</v>
      </c>
      <c r="F172" s="19">
        <v>61758839</v>
      </c>
      <c r="G172" s="21">
        <f>IF(($D172     =0),0,($F172     /$D172     ))</f>
        <v>0.53128525040888275</v>
      </c>
      <c r="H172" s="20">
        <v>0</v>
      </c>
      <c r="I172" s="19">
        <v>5629857</v>
      </c>
      <c r="J172" s="19">
        <v>21666686</v>
      </c>
      <c r="K172" s="20">
        <v>27296543</v>
      </c>
      <c r="L172" s="20">
        <v>15340345</v>
      </c>
      <c r="M172" s="19">
        <v>5078603</v>
      </c>
      <c r="N172" s="19">
        <v>14043348</v>
      </c>
      <c r="O172" s="20">
        <v>34462296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130857450</v>
      </c>
      <c r="E173" s="19">
        <v>130857450</v>
      </c>
      <c r="F173" s="19">
        <v>81621195</v>
      </c>
      <c r="G173" s="21">
        <f>IF(($D173     =0),0,($F173     /$D173     ))</f>
        <v>0.62374129252862565</v>
      </c>
      <c r="H173" s="20">
        <v>26092295</v>
      </c>
      <c r="I173" s="19">
        <v>17468192</v>
      </c>
      <c r="J173" s="19">
        <v>12897066</v>
      </c>
      <c r="K173" s="20">
        <v>56457553</v>
      </c>
      <c r="L173" s="20">
        <v>9198605</v>
      </c>
      <c r="M173" s="19">
        <v>7013851</v>
      </c>
      <c r="N173" s="19">
        <v>8951186</v>
      </c>
      <c r="O173" s="20">
        <v>25163642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56126505</v>
      </c>
      <c r="E174" s="19">
        <v>56126505</v>
      </c>
      <c r="F174" s="19">
        <v>9195364</v>
      </c>
      <c r="G174" s="21">
        <f>IF(($D174     =0),0,($F174     /$D174     ))</f>
        <v>0.16383282728899654</v>
      </c>
      <c r="H174" s="20">
        <v>841800</v>
      </c>
      <c r="I174" s="19">
        <v>655849</v>
      </c>
      <c r="J174" s="19">
        <v>3143609</v>
      </c>
      <c r="K174" s="20">
        <v>4641258</v>
      </c>
      <c r="L174" s="20">
        <v>853109</v>
      </c>
      <c r="M174" s="19">
        <v>585972</v>
      </c>
      <c r="N174" s="19">
        <v>3115025</v>
      </c>
      <c r="O174" s="20">
        <v>4554106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167380838</v>
      </c>
      <c r="E175" s="19">
        <v>167380838</v>
      </c>
      <c r="F175" s="19">
        <v>78616029</v>
      </c>
      <c r="G175" s="21">
        <f>IF(($D175     =0),0,($F175     /$D175     ))</f>
        <v>0.46968356676527095</v>
      </c>
      <c r="H175" s="20">
        <v>1445523</v>
      </c>
      <c r="I175" s="19">
        <v>15857324</v>
      </c>
      <c r="J175" s="19">
        <v>13860605</v>
      </c>
      <c r="K175" s="20">
        <v>31163452</v>
      </c>
      <c r="L175" s="20">
        <v>12040285</v>
      </c>
      <c r="M175" s="19">
        <v>17077486</v>
      </c>
      <c r="N175" s="19">
        <v>18334806</v>
      </c>
      <c r="O175" s="20">
        <v>47452577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523193748</v>
      </c>
      <c r="E176" s="19">
        <v>523193748</v>
      </c>
      <c r="F176" s="19">
        <v>114370564</v>
      </c>
      <c r="G176" s="21">
        <f>IF(($D176     =0),0,($F176     /$D176     ))</f>
        <v>0.21860078496197932</v>
      </c>
      <c r="H176" s="20">
        <v>4787777</v>
      </c>
      <c r="I176" s="19">
        <v>20103601</v>
      </c>
      <c r="J176" s="19">
        <v>20950900</v>
      </c>
      <c r="K176" s="20">
        <v>45842278</v>
      </c>
      <c r="L176" s="20">
        <v>26740232</v>
      </c>
      <c r="M176" s="19">
        <v>4020765</v>
      </c>
      <c r="N176" s="19">
        <v>37767289</v>
      </c>
      <c r="O176" s="20">
        <v>68528286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1107475066</v>
      </c>
      <c r="E177" s="12">
        <f>SUM(E171:E176)</f>
        <v>1107475066</v>
      </c>
      <c r="F177" s="12">
        <f>SUM(F171:F176)</f>
        <v>397081640</v>
      </c>
      <c r="G177" s="14">
        <f>IF(($D177     =0),0,($F177     /$D177     ))</f>
        <v>0.35854679910238269</v>
      </c>
      <c r="H177" s="13">
        <f>SUM(H171:H176)</f>
        <v>33167395</v>
      </c>
      <c r="I177" s="12">
        <f>SUM(I171:I176)</f>
        <v>73964583</v>
      </c>
      <c r="J177" s="12">
        <f>SUM(J171:J176)</f>
        <v>83440415</v>
      </c>
      <c r="K177" s="13">
        <f>SUM(K171:K176)</f>
        <v>190572393</v>
      </c>
      <c r="L177" s="13">
        <f>SUM(L171:L176)</f>
        <v>70646202</v>
      </c>
      <c r="M177" s="12">
        <f>SUM(M171:M176)</f>
        <v>38330766</v>
      </c>
      <c r="N177" s="12">
        <f>SUM(N171:N176)</f>
        <v>97532279</v>
      </c>
      <c r="O177" s="13">
        <f>SUM(O171:O176)</f>
        <v>206509247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80090288</v>
      </c>
      <c r="E178" s="19">
        <v>80090288</v>
      </c>
      <c r="F178" s="19">
        <v>5305636</v>
      </c>
      <c r="G178" s="21">
        <f>IF(($D178     =0),0,($F178     /$D178     ))</f>
        <v>6.6245685119773828E-2</v>
      </c>
      <c r="H178" s="20">
        <v>0</v>
      </c>
      <c r="I178" s="19">
        <v>0</v>
      </c>
      <c r="J178" s="19">
        <v>93455</v>
      </c>
      <c r="K178" s="20">
        <v>93455</v>
      </c>
      <c r="L178" s="20">
        <v>2605709</v>
      </c>
      <c r="M178" s="19">
        <v>1046847</v>
      </c>
      <c r="N178" s="19">
        <v>1559625</v>
      </c>
      <c r="O178" s="20">
        <v>5212181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199305000</v>
      </c>
      <c r="E179" s="19">
        <v>212305000</v>
      </c>
      <c r="F179" s="19">
        <v>59851204</v>
      </c>
      <c r="G179" s="21">
        <f>IF(($D179     =0),0,($F179     /$D179     ))</f>
        <v>0.30029956097438598</v>
      </c>
      <c r="H179" s="20">
        <v>233364</v>
      </c>
      <c r="I179" s="19">
        <v>5736104</v>
      </c>
      <c r="J179" s="19">
        <v>9950376</v>
      </c>
      <c r="K179" s="20">
        <v>15919844</v>
      </c>
      <c r="L179" s="20">
        <v>7818062</v>
      </c>
      <c r="M179" s="19">
        <v>9223491</v>
      </c>
      <c r="N179" s="19">
        <v>26889807</v>
      </c>
      <c r="O179" s="20">
        <v>43931360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424622191</v>
      </c>
      <c r="E180" s="19">
        <v>424622191</v>
      </c>
      <c r="F180" s="19">
        <v>53775669</v>
      </c>
      <c r="G180" s="21">
        <f>IF(($D180     =0),0,($F180     /$D180     ))</f>
        <v>0.12664356724587669</v>
      </c>
      <c r="H180" s="20">
        <v>10869732</v>
      </c>
      <c r="I180" s="19">
        <v>11438947</v>
      </c>
      <c r="J180" s="19">
        <v>14501585</v>
      </c>
      <c r="K180" s="20">
        <v>36810264</v>
      </c>
      <c r="L180" s="20">
        <v>-24182421</v>
      </c>
      <c r="M180" s="19">
        <v>20133461</v>
      </c>
      <c r="N180" s="19">
        <v>21014365</v>
      </c>
      <c r="O180" s="20">
        <v>16965405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267307956</v>
      </c>
      <c r="E181" s="19">
        <v>267307956</v>
      </c>
      <c r="F181" s="19">
        <v>155627505</v>
      </c>
      <c r="G181" s="21">
        <f>IF(($D181     =0),0,($F181     /$D181     ))</f>
        <v>0.5822030414986975</v>
      </c>
      <c r="H181" s="20">
        <v>31791381</v>
      </c>
      <c r="I181" s="19">
        <v>18415554</v>
      </c>
      <c r="J181" s="19">
        <v>23861401</v>
      </c>
      <c r="K181" s="20">
        <v>74068336</v>
      </c>
      <c r="L181" s="20">
        <v>22403387</v>
      </c>
      <c r="M181" s="19">
        <v>37087290</v>
      </c>
      <c r="N181" s="19">
        <v>22068492</v>
      </c>
      <c r="O181" s="20">
        <v>81559169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769811001</v>
      </c>
      <c r="E182" s="19">
        <v>769811001</v>
      </c>
      <c r="F182" s="19">
        <v>359852330</v>
      </c>
      <c r="G182" s="21">
        <f>IF(($D182     =0),0,($F182     /$D182     ))</f>
        <v>0.46745542676389995</v>
      </c>
      <c r="H182" s="20">
        <v>52491675</v>
      </c>
      <c r="I182" s="19">
        <v>55233779</v>
      </c>
      <c r="J182" s="19">
        <v>45684489</v>
      </c>
      <c r="K182" s="20">
        <v>153409943</v>
      </c>
      <c r="L182" s="20">
        <v>70592673</v>
      </c>
      <c r="M182" s="19">
        <v>64241772</v>
      </c>
      <c r="N182" s="19">
        <v>71607942</v>
      </c>
      <c r="O182" s="20">
        <v>206442387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1741136436</v>
      </c>
      <c r="E183" s="12">
        <f>SUM(E178:E182)</f>
        <v>1754136436</v>
      </c>
      <c r="F183" s="12">
        <f>SUM(F178:F182)</f>
        <v>634412344</v>
      </c>
      <c r="G183" s="14">
        <f>IF(($D183     =0),0,($F183     /$D183     ))</f>
        <v>0.36436681863798526</v>
      </c>
      <c r="H183" s="13">
        <f>SUM(H178:H182)</f>
        <v>95386152</v>
      </c>
      <c r="I183" s="12">
        <f>SUM(I178:I182)</f>
        <v>90824384</v>
      </c>
      <c r="J183" s="12">
        <f>SUM(J178:J182)</f>
        <v>94091306</v>
      </c>
      <c r="K183" s="13">
        <f>SUM(K178:K182)</f>
        <v>280301842</v>
      </c>
      <c r="L183" s="13">
        <f>SUM(L178:L182)</f>
        <v>79237410</v>
      </c>
      <c r="M183" s="12">
        <f>SUM(M178:M182)</f>
        <v>131732861</v>
      </c>
      <c r="N183" s="12">
        <f>SUM(N178:N182)</f>
        <v>143140231</v>
      </c>
      <c r="O183" s="13">
        <f>SUM(O178:O182)</f>
        <v>354110502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68143915</v>
      </c>
      <c r="E184" s="19">
        <v>74143915</v>
      </c>
      <c r="F184" s="19">
        <v>33148070</v>
      </c>
      <c r="G184" s="21">
        <f>IF(($D184     =0),0,($F184     /$D184     ))</f>
        <v>0.48644211298983925</v>
      </c>
      <c r="H184" s="20">
        <v>1246407</v>
      </c>
      <c r="I184" s="19">
        <v>6065436</v>
      </c>
      <c r="J184" s="19">
        <v>2350231</v>
      </c>
      <c r="K184" s="20">
        <v>9662074</v>
      </c>
      <c r="L184" s="20">
        <v>11504021</v>
      </c>
      <c r="M184" s="19">
        <v>6440467</v>
      </c>
      <c r="N184" s="19">
        <v>5541508</v>
      </c>
      <c r="O184" s="20">
        <v>23485996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65393793</v>
      </c>
      <c r="E185" s="19">
        <v>65393793</v>
      </c>
      <c r="F185" s="19">
        <v>18188802</v>
      </c>
      <c r="G185" s="21">
        <f>IF(($D185     =0),0,($F185     /$D185     ))</f>
        <v>0.27814263656491067</v>
      </c>
      <c r="H185" s="20">
        <v>0</v>
      </c>
      <c r="I185" s="19">
        <v>1021107</v>
      </c>
      <c r="J185" s="19">
        <v>5505210</v>
      </c>
      <c r="K185" s="20">
        <v>6526317</v>
      </c>
      <c r="L185" s="20">
        <v>1396329</v>
      </c>
      <c r="M185" s="19">
        <v>2715337</v>
      </c>
      <c r="N185" s="19">
        <v>7550819</v>
      </c>
      <c r="O185" s="20">
        <v>11662485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1128559590</v>
      </c>
      <c r="E186" s="19">
        <v>1128559590</v>
      </c>
      <c r="F186" s="19">
        <v>359744713</v>
      </c>
      <c r="G186" s="21">
        <f>IF(($D186     =0),0,($F186     /$D186     ))</f>
        <v>0.31876448190033102</v>
      </c>
      <c r="H186" s="20">
        <v>6820644</v>
      </c>
      <c r="I186" s="19">
        <v>22632237</v>
      </c>
      <c r="J186" s="19">
        <v>106182674</v>
      </c>
      <c r="K186" s="20">
        <v>135635555</v>
      </c>
      <c r="L186" s="20">
        <v>71878907</v>
      </c>
      <c r="M186" s="19">
        <v>56793448</v>
      </c>
      <c r="N186" s="19">
        <v>95436803</v>
      </c>
      <c r="O186" s="20">
        <v>224109158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145662750</v>
      </c>
      <c r="E187" s="19">
        <v>145662750</v>
      </c>
      <c r="F187" s="19">
        <v>18146354</v>
      </c>
      <c r="G187" s="21">
        <f>IF(($D187     =0),0,($F187     /$D187     ))</f>
        <v>0.1245778622194075</v>
      </c>
      <c r="H187" s="20">
        <v>711964</v>
      </c>
      <c r="I187" s="19">
        <v>2885126</v>
      </c>
      <c r="J187" s="19">
        <v>5901841</v>
      </c>
      <c r="K187" s="20">
        <v>9498931</v>
      </c>
      <c r="L187" s="20">
        <v>1481450</v>
      </c>
      <c r="M187" s="19">
        <v>3673581</v>
      </c>
      <c r="N187" s="19">
        <v>3492392</v>
      </c>
      <c r="O187" s="20">
        <v>8647423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323927000</v>
      </c>
      <c r="E188" s="19">
        <v>323927000</v>
      </c>
      <c r="F188" s="19">
        <v>194641608</v>
      </c>
      <c r="G188" s="21">
        <f>IF(($D188     =0),0,($F188     /$D188     ))</f>
        <v>0.60088108740549573</v>
      </c>
      <c r="H188" s="20">
        <v>43376762</v>
      </c>
      <c r="I188" s="19">
        <v>56887241</v>
      </c>
      <c r="J188" s="19">
        <v>18453301</v>
      </c>
      <c r="K188" s="20">
        <v>118717304</v>
      </c>
      <c r="L188" s="20">
        <v>14246069</v>
      </c>
      <c r="M188" s="19">
        <v>39284613</v>
      </c>
      <c r="N188" s="19">
        <v>22393622</v>
      </c>
      <c r="O188" s="20">
        <v>75924304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1731687048</v>
      </c>
      <c r="E189" s="12">
        <f>SUM(E184:E188)</f>
        <v>1737687048</v>
      </c>
      <c r="F189" s="12">
        <f>SUM(F184:F188)</f>
        <v>623869547</v>
      </c>
      <c r="G189" s="14">
        <f>IF(($D189     =0),0,($F189     /$D189     ))</f>
        <v>0.36026691296243962</v>
      </c>
      <c r="H189" s="13">
        <f>SUM(H184:H188)</f>
        <v>52155777</v>
      </c>
      <c r="I189" s="12">
        <f>SUM(I184:I188)</f>
        <v>89491147</v>
      </c>
      <c r="J189" s="12">
        <f>SUM(J184:J188)</f>
        <v>138393257</v>
      </c>
      <c r="K189" s="13">
        <f>SUM(K184:K188)</f>
        <v>280040181</v>
      </c>
      <c r="L189" s="13">
        <f>SUM(L184:L188)</f>
        <v>100506776</v>
      </c>
      <c r="M189" s="12">
        <f>SUM(M184:M188)</f>
        <v>108907446</v>
      </c>
      <c r="N189" s="12">
        <f>SUM(N184:N188)</f>
        <v>134415144</v>
      </c>
      <c r="O189" s="13">
        <f>SUM(O184:O188)</f>
        <v>343829366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125212000</v>
      </c>
      <c r="E190" s="19">
        <v>125212000</v>
      </c>
      <c r="F190" s="19">
        <v>14389134</v>
      </c>
      <c r="G190" s="21">
        <f>IF(($D190     =0),0,($F190     /$D190     ))</f>
        <v>0.11491817078235313</v>
      </c>
      <c r="H190" s="20">
        <v>2600053</v>
      </c>
      <c r="I190" s="19">
        <v>0</v>
      </c>
      <c r="J190" s="19">
        <v>4094893</v>
      </c>
      <c r="K190" s="20">
        <v>6694946</v>
      </c>
      <c r="L190" s="20">
        <v>2322263</v>
      </c>
      <c r="M190" s="19">
        <v>1075615</v>
      </c>
      <c r="N190" s="19">
        <v>4296310</v>
      </c>
      <c r="O190" s="20">
        <v>7694188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113661300</v>
      </c>
      <c r="E191" s="19">
        <v>113661300</v>
      </c>
      <c r="F191" s="19">
        <v>43747660</v>
      </c>
      <c r="G191" s="21">
        <f>IF(($D191     =0),0,($F191     /$D191     ))</f>
        <v>0.38489494665290647</v>
      </c>
      <c r="H191" s="20">
        <v>4109282</v>
      </c>
      <c r="I191" s="19">
        <v>129596</v>
      </c>
      <c r="J191" s="19">
        <v>6318018</v>
      </c>
      <c r="K191" s="20">
        <v>10556896</v>
      </c>
      <c r="L191" s="20">
        <v>2804226</v>
      </c>
      <c r="M191" s="19">
        <v>12346207</v>
      </c>
      <c r="N191" s="19">
        <v>18040331</v>
      </c>
      <c r="O191" s="20">
        <v>33190764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60920301</v>
      </c>
      <c r="E192" s="19">
        <v>60920301</v>
      </c>
      <c r="F192" s="19">
        <v>18808670</v>
      </c>
      <c r="G192" s="21">
        <f>IF(($D192     =0),0,($F192     /$D192     ))</f>
        <v>0.30874223684482455</v>
      </c>
      <c r="H192" s="20">
        <v>0</v>
      </c>
      <c r="I192" s="19">
        <v>3848937</v>
      </c>
      <c r="J192" s="19">
        <v>5361831</v>
      </c>
      <c r="K192" s="20">
        <v>9210768</v>
      </c>
      <c r="L192" s="20">
        <v>3970142</v>
      </c>
      <c r="M192" s="19">
        <v>3225106</v>
      </c>
      <c r="N192" s="19">
        <v>2402654</v>
      </c>
      <c r="O192" s="20">
        <v>9597902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290789500</v>
      </c>
      <c r="E193" s="19">
        <v>290789500</v>
      </c>
      <c r="F193" s="19">
        <v>48501924</v>
      </c>
      <c r="G193" s="21">
        <f>IF(($D193     =0),0,($F193     /$D193     ))</f>
        <v>0.16679393169285686</v>
      </c>
      <c r="H193" s="20">
        <v>0</v>
      </c>
      <c r="I193" s="19">
        <v>3860885</v>
      </c>
      <c r="J193" s="19">
        <v>8052513</v>
      </c>
      <c r="K193" s="20">
        <v>11913398</v>
      </c>
      <c r="L193" s="20">
        <v>5893917</v>
      </c>
      <c r="M193" s="19">
        <v>12712753</v>
      </c>
      <c r="N193" s="19">
        <v>17981856</v>
      </c>
      <c r="O193" s="20">
        <v>36588526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151473150</v>
      </c>
      <c r="E194" s="19">
        <v>151473150</v>
      </c>
      <c r="F194" s="19">
        <v>21070485</v>
      </c>
      <c r="G194" s="21">
        <f>IF(($D194     =0),0,($F194     /$D194     ))</f>
        <v>0.13910376195385124</v>
      </c>
      <c r="H194" s="20">
        <v>2986682</v>
      </c>
      <c r="I194" s="19">
        <v>1390422</v>
      </c>
      <c r="J194" s="19">
        <v>2265494</v>
      </c>
      <c r="K194" s="20">
        <v>6642598</v>
      </c>
      <c r="L194" s="20">
        <v>3507296</v>
      </c>
      <c r="M194" s="19">
        <v>4379148</v>
      </c>
      <c r="N194" s="19">
        <v>6541443</v>
      </c>
      <c r="O194" s="20">
        <v>14427887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900000</v>
      </c>
      <c r="E195" s="19">
        <v>900000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742956251</v>
      </c>
      <c r="E196" s="12">
        <f>SUM(E190:E195)</f>
        <v>742956251</v>
      </c>
      <c r="F196" s="12">
        <f>SUM(F190:F195)</f>
        <v>146517873</v>
      </c>
      <c r="G196" s="14">
        <f>IF(($D196     =0),0,($F196     /$D196     ))</f>
        <v>0.19720928763004647</v>
      </c>
      <c r="H196" s="13">
        <f>SUM(H190:H195)</f>
        <v>9696017</v>
      </c>
      <c r="I196" s="12">
        <f>SUM(I190:I195)</f>
        <v>9229840</v>
      </c>
      <c r="J196" s="12">
        <f>SUM(J190:J195)</f>
        <v>26092749</v>
      </c>
      <c r="K196" s="13">
        <f>SUM(K190:K195)</f>
        <v>45018606</v>
      </c>
      <c r="L196" s="13">
        <f>SUM(L190:L195)</f>
        <v>18497844</v>
      </c>
      <c r="M196" s="12">
        <f>SUM(M190:M195)</f>
        <v>33738829</v>
      </c>
      <c r="N196" s="12">
        <f>SUM(N190:N195)</f>
        <v>49262594</v>
      </c>
      <c r="O196" s="13">
        <f>SUM(O190:O195)</f>
        <v>101499267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82382550</v>
      </c>
      <c r="E197" s="19">
        <v>82382550</v>
      </c>
      <c r="F197" s="19">
        <v>15130517</v>
      </c>
      <c r="G197" s="21">
        <f>IF(($D197     =0),0,($F197     /$D197     ))</f>
        <v>0.18366167349760357</v>
      </c>
      <c r="H197" s="20">
        <v>0</v>
      </c>
      <c r="I197" s="19">
        <v>429303</v>
      </c>
      <c r="J197" s="19">
        <v>3769110</v>
      </c>
      <c r="K197" s="20">
        <v>4198413</v>
      </c>
      <c r="L197" s="20">
        <v>1716800</v>
      </c>
      <c r="M197" s="19">
        <v>6586238</v>
      </c>
      <c r="N197" s="19">
        <v>2629066</v>
      </c>
      <c r="O197" s="20">
        <v>10932104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88032000</v>
      </c>
      <c r="E198" s="19">
        <v>88032000</v>
      </c>
      <c r="F198" s="19">
        <v>29786316</v>
      </c>
      <c r="G198" s="21">
        <f>IF(($D198     =0),0,($F198     /$D198     ))</f>
        <v>0.33835782442748091</v>
      </c>
      <c r="H198" s="20">
        <v>2527600</v>
      </c>
      <c r="I198" s="19">
        <v>7824078</v>
      </c>
      <c r="J198" s="19">
        <v>6627907</v>
      </c>
      <c r="K198" s="20">
        <v>16979585</v>
      </c>
      <c r="L198" s="20">
        <v>2316221</v>
      </c>
      <c r="M198" s="19">
        <v>3597523</v>
      </c>
      <c r="N198" s="19">
        <v>6892987</v>
      </c>
      <c r="O198" s="20">
        <v>12806731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125382955</v>
      </c>
      <c r="E199" s="19">
        <v>125382955</v>
      </c>
      <c r="F199" s="19">
        <v>35798037</v>
      </c>
      <c r="G199" s="21">
        <f>IF(($D199     =0),0,($F199     /$D199     ))</f>
        <v>0.28550959737709164</v>
      </c>
      <c r="H199" s="20">
        <v>4177598</v>
      </c>
      <c r="I199" s="19">
        <v>7306650</v>
      </c>
      <c r="J199" s="19">
        <v>4426908</v>
      </c>
      <c r="K199" s="20">
        <v>15911156</v>
      </c>
      <c r="L199" s="20">
        <v>8420489</v>
      </c>
      <c r="M199" s="19">
        <v>5930313</v>
      </c>
      <c r="N199" s="19">
        <v>5536079</v>
      </c>
      <c r="O199" s="20">
        <v>19886881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200577999</v>
      </c>
      <c r="E200" s="19">
        <v>200577999</v>
      </c>
      <c r="F200" s="19">
        <v>46380900</v>
      </c>
      <c r="G200" s="21">
        <f>IF(($D200     =0),0,($F200     /$D200     ))</f>
        <v>0.23123622845594347</v>
      </c>
      <c r="H200" s="20">
        <v>1152644</v>
      </c>
      <c r="I200" s="19">
        <v>12269083</v>
      </c>
      <c r="J200" s="19">
        <v>15013648</v>
      </c>
      <c r="K200" s="20">
        <v>28435375</v>
      </c>
      <c r="L200" s="20">
        <v>3541497</v>
      </c>
      <c r="M200" s="19">
        <v>9277443</v>
      </c>
      <c r="N200" s="19">
        <v>5126585</v>
      </c>
      <c r="O200" s="20">
        <v>17945525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424001000</v>
      </c>
      <c r="E201" s="19">
        <v>424001000</v>
      </c>
      <c r="F201" s="19">
        <v>132475430</v>
      </c>
      <c r="G201" s="21">
        <f>IF(($D201     =0),0,($F201     /$D201     ))</f>
        <v>0.31244131499689859</v>
      </c>
      <c r="H201" s="20">
        <v>6324361</v>
      </c>
      <c r="I201" s="19">
        <v>11553797</v>
      </c>
      <c r="J201" s="19">
        <v>20020734</v>
      </c>
      <c r="K201" s="20">
        <v>37898892</v>
      </c>
      <c r="L201" s="20">
        <v>24341604</v>
      </c>
      <c r="M201" s="19">
        <v>12417160</v>
      </c>
      <c r="N201" s="19">
        <v>57817774</v>
      </c>
      <c r="O201" s="20">
        <v>94576538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920376504</v>
      </c>
      <c r="E202" s="12">
        <f>SUM(E197:E201)</f>
        <v>920376504</v>
      </c>
      <c r="F202" s="12">
        <f>SUM(F197:F201)</f>
        <v>259571200</v>
      </c>
      <c r="G202" s="14">
        <f>IF(($D202     =0),0,($F202     /$D202     ))</f>
        <v>0.28202719090708123</v>
      </c>
      <c r="H202" s="13">
        <f>SUM(H197:H201)</f>
        <v>14182203</v>
      </c>
      <c r="I202" s="12">
        <f>SUM(I197:I201)</f>
        <v>39382911</v>
      </c>
      <c r="J202" s="12">
        <f>SUM(J197:J201)</f>
        <v>49858307</v>
      </c>
      <c r="K202" s="13">
        <f>SUM(K197:K201)</f>
        <v>103423421</v>
      </c>
      <c r="L202" s="13">
        <f>SUM(L197:L201)</f>
        <v>40336611</v>
      </c>
      <c r="M202" s="12">
        <f>SUM(M197:M201)</f>
        <v>37808677</v>
      </c>
      <c r="N202" s="12">
        <f>SUM(N197:N201)</f>
        <v>78002491</v>
      </c>
      <c r="O202" s="13">
        <f>SUM(O197:O201)</f>
        <v>156147779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6243631305</v>
      </c>
      <c r="E203" s="12">
        <f>SUM(E171:E176,E178:E182,E184:E188,E190:E195,E197:E201)</f>
        <v>6262631305</v>
      </c>
      <c r="F203" s="12">
        <f>SUM(F171:F176,F178:F182,F184:F188,F190:F195,F197:F201)</f>
        <v>2061452604</v>
      </c>
      <c r="G203" s="14">
        <f>IF(($D203     =0),0,($F203     /$D203     ))</f>
        <v>0.3301688557985728</v>
      </c>
      <c r="H203" s="13">
        <f>SUM(H171:H176,H178:H182,H184:H188,H190:H195,H197:H201)</f>
        <v>204587544</v>
      </c>
      <c r="I203" s="12">
        <f>SUM(I171:I176,I178:I182,I184:I188,I190:I195,I197:I201)</f>
        <v>302892865</v>
      </c>
      <c r="J203" s="12">
        <f>SUM(J171:J176,J178:J182,J184:J188,J190:J195,J197:J201)</f>
        <v>391876034</v>
      </c>
      <c r="K203" s="13">
        <f>SUM(K171:K176,K178:K182,K184:K188,K190:K195,K197:K201)</f>
        <v>899356443</v>
      </c>
      <c r="L203" s="13">
        <f>SUM(L171:L176,L178:L182,L184:L188,L190:L195,L197:L201)</f>
        <v>309224843</v>
      </c>
      <c r="M203" s="12">
        <f>SUM(M171:M176,M178:M182,M184:M188,M190:M195,M197:M201)</f>
        <v>350518579</v>
      </c>
      <c r="N203" s="12">
        <f>SUM(N171:N176,N178:N182,N184:N188,N190:N195,N197:N201)</f>
        <v>502352739</v>
      </c>
      <c r="O203" s="13">
        <f>SUM(O171:O176,O178:O182,O184:O188,O190:O195,O197:O201)</f>
        <v>1162096161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346649025</v>
      </c>
      <c r="E206" s="19">
        <v>346649025</v>
      </c>
      <c r="F206" s="19">
        <v>171551852</v>
      </c>
      <c r="G206" s="21">
        <f>IF(($D206     =0),0,($F206     /$D206     ))</f>
        <v>0.49488629601655448</v>
      </c>
      <c r="H206" s="20">
        <v>2020432</v>
      </c>
      <c r="I206" s="19">
        <v>941391</v>
      </c>
      <c r="J206" s="19">
        <v>130541564</v>
      </c>
      <c r="K206" s="20">
        <v>133503387</v>
      </c>
      <c r="L206" s="20">
        <v>-34230128</v>
      </c>
      <c r="M206" s="19">
        <v>30912564</v>
      </c>
      <c r="N206" s="19">
        <v>41366029</v>
      </c>
      <c r="O206" s="20">
        <v>38048465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243924223</v>
      </c>
      <c r="E207" s="19">
        <v>243924223</v>
      </c>
      <c r="F207" s="19">
        <v>124405542</v>
      </c>
      <c r="G207" s="21">
        <f>IF(($D207     =0),0,($F207     /$D207     ))</f>
        <v>0.51001717037344008</v>
      </c>
      <c r="H207" s="20">
        <v>4327179</v>
      </c>
      <c r="I207" s="19">
        <v>35001896</v>
      </c>
      <c r="J207" s="19">
        <v>38559465</v>
      </c>
      <c r="K207" s="20">
        <v>77888540</v>
      </c>
      <c r="L207" s="20">
        <v>8262685</v>
      </c>
      <c r="M207" s="19">
        <v>29710241</v>
      </c>
      <c r="N207" s="19">
        <v>8544076</v>
      </c>
      <c r="O207" s="20">
        <v>46517002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185973704</v>
      </c>
      <c r="E208" s="19">
        <v>185973704</v>
      </c>
      <c r="F208" s="19">
        <v>137095511</v>
      </c>
      <c r="G208" s="21">
        <f>IF(($D208     =0),0,($F208     /$D208     ))</f>
        <v>0.73717685915423825</v>
      </c>
      <c r="H208" s="20">
        <v>36407108</v>
      </c>
      <c r="I208" s="19">
        <v>11735301</v>
      </c>
      <c r="J208" s="19">
        <v>23328435</v>
      </c>
      <c r="K208" s="20">
        <v>71470844</v>
      </c>
      <c r="L208" s="20">
        <v>21866179</v>
      </c>
      <c r="M208" s="19">
        <v>6392095</v>
      </c>
      <c r="N208" s="19">
        <v>37366393</v>
      </c>
      <c r="O208" s="20">
        <v>65624667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111351100</v>
      </c>
      <c r="E209" s="19">
        <v>111351100</v>
      </c>
      <c r="F209" s="19">
        <v>8255345</v>
      </c>
      <c r="G209" s="21">
        <f>IF(($D209     =0),0,($F209     /$D209     ))</f>
        <v>7.4137974389116942E-2</v>
      </c>
      <c r="H209" s="20">
        <v>630000</v>
      </c>
      <c r="I209" s="19">
        <v>0</v>
      </c>
      <c r="J209" s="19">
        <v>2192459</v>
      </c>
      <c r="K209" s="20">
        <v>2822459</v>
      </c>
      <c r="L209" s="20">
        <v>339500</v>
      </c>
      <c r="M209" s="19">
        <v>550186</v>
      </c>
      <c r="N209" s="19">
        <v>4543200</v>
      </c>
      <c r="O209" s="20">
        <v>5432886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42791650</v>
      </c>
      <c r="E210" s="19">
        <v>42791650</v>
      </c>
      <c r="F210" s="19">
        <v>8191573</v>
      </c>
      <c r="G210" s="21">
        <f>IF(($D210     =0),0,($F210     /$D210     ))</f>
        <v>0.19142923911557511</v>
      </c>
      <c r="H210" s="20">
        <v>0</v>
      </c>
      <c r="I210" s="19">
        <v>481339</v>
      </c>
      <c r="J210" s="19">
        <v>255145</v>
      </c>
      <c r="K210" s="20">
        <v>736484</v>
      </c>
      <c r="L210" s="20">
        <v>2008424</v>
      </c>
      <c r="M210" s="19">
        <v>3133372</v>
      </c>
      <c r="N210" s="19">
        <v>2313293</v>
      </c>
      <c r="O210" s="20">
        <v>7455089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98332296</v>
      </c>
      <c r="E211" s="19">
        <v>98332296</v>
      </c>
      <c r="F211" s="19">
        <v>39226826</v>
      </c>
      <c r="G211" s="21">
        <f>IF(($D211     =0),0,($F211     /$D211     ))</f>
        <v>0.39892108285562661</v>
      </c>
      <c r="H211" s="20">
        <v>0</v>
      </c>
      <c r="I211" s="19">
        <v>13027375</v>
      </c>
      <c r="J211" s="19">
        <v>1908544</v>
      </c>
      <c r="K211" s="20">
        <v>14935919</v>
      </c>
      <c r="L211" s="20">
        <v>12204436</v>
      </c>
      <c r="M211" s="19">
        <v>3045145</v>
      </c>
      <c r="N211" s="19">
        <v>9041326</v>
      </c>
      <c r="O211" s="20">
        <v>24290907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264380325</v>
      </c>
      <c r="E212" s="19">
        <v>264380325</v>
      </c>
      <c r="F212" s="19">
        <v>37448213</v>
      </c>
      <c r="G212" s="21">
        <f>IF(($D212     =0),0,($F212     /$D212     ))</f>
        <v>0.14164523400143336</v>
      </c>
      <c r="H212" s="20">
        <v>4219509</v>
      </c>
      <c r="I212" s="19">
        <v>2151144</v>
      </c>
      <c r="J212" s="19">
        <v>1171856</v>
      </c>
      <c r="K212" s="20">
        <v>7542509</v>
      </c>
      <c r="L212" s="20">
        <v>17136830</v>
      </c>
      <c r="M212" s="19">
        <v>4199509</v>
      </c>
      <c r="N212" s="19">
        <v>8569365</v>
      </c>
      <c r="O212" s="20">
        <v>29905704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0</v>
      </c>
      <c r="E213" s="19">
        <v>0</v>
      </c>
      <c r="F213" s="19">
        <v>0</v>
      </c>
      <c r="G213" s="21">
        <f>IF(($D213     =0),0,($F213     /$D213     ))</f>
        <v>0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1293402323</v>
      </c>
      <c r="E214" s="12">
        <f>SUM(E206:E213)</f>
        <v>1293402323</v>
      </c>
      <c r="F214" s="12">
        <f>SUM(F206:F213)</f>
        <v>526174862</v>
      </c>
      <c r="G214" s="14">
        <f>IF(($D214     =0),0,($F214     /$D214     ))</f>
        <v>0.40681453299044368</v>
      </c>
      <c r="H214" s="13">
        <f>SUM(H206:H213)</f>
        <v>47604228</v>
      </c>
      <c r="I214" s="12">
        <f>SUM(I206:I213)</f>
        <v>63338446</v>
      </c>
      <c r="J214" s="12">
        <f>SUM(J206:J213)</f>
        <v>197957468</v>
      </c>
      <c r="K214" s="13">
        <f>SUM(K206:K213)</f>
        <v>308900142</v>
      </c>
      <c r="L214" s="13">
        <f>SUM(L206:L213)</f>
        <v>27587926</v>
      </c>
      <c r="M214" s="12">
        <f>SUM(M206:M213)</f>
        <v>77943112</v>
      </c>
      <c r="N214" s="12">
        <f>SUM(N206:N213)</f>
        <v>111743682</v>
      </c>
      <c r="O214" s="13">
        <f>SUM(O206:O213)</f>
        <v>217274720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36879012</v>
      </c>
      <c r="E215" s="19">
        <v>36879012</v>
      </c>
      <c r="F215" s="19">
        <v>9870689</v>
      </c>
      <c r="G215" s="21">
        <f>IF(($D215     =0),0,($F215     /$D215     ))</f>
        <v>0.26765058131166852</v>
      </c>
      <c r="H215" s="20">
        <v>0</v>
      </c>
      <c r="I215" s="19">
        <v>685000</v>
      </c>
      <c r="J215" s="19">
        <v>2850396</v>
      </c>
      <c r="K215" s="20">
        <v>3535396</v>
      </c>
      <c r="L215" s="20">
        <v>5039065</v>
      </c>
      <c r="M215" s="19">
        <v>97200</v>
      </c>
      <c r="N215" s="19">
        <v>1199028</v>
      </c>
      <c r="O215" s="20">
        <v>6335293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183780057</v>
      </c>
      <c r="E216" s="19">
        <v>183780057</v>
      </c>
      <c r="F216" s="19">
        <v>66255057</v>
      </c>
      <c r="G216" s="21">
        <f>IF(($D216     =0),0,($F216     /$D216     ))</f>
        <v>0.36051276771559604</v>
      </c>
      <c r="H216" s="20">
        <v>961340</v>
      </c>
      <c r="I216" s="19">
        <v>0</v>
      </c>
      <c r="J216" s="19">
        <v>28449852</v>
      </c>
      <c r="K216" s="20">
        <v>29411192</v>
      </c>
      <c r="L216" s="20">
        <v>1324149</v>
      </c>
      <c r="M216" s="19">
        <v>16832633</v>
      </c>
      <c r="N216" s="19">
        <v>18687083</v>
      </c>
      <c r="O216" s="20">
        <v>36843865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611390608</v>
      </c>
      <c r="E217" s="19">
        <v>611390608</v>
      </c>
      <c r="F217" s="19">
        <v>253119447</v>
      </c>
      <c r="G217" s="21">
        <f>IF(($D217     =0),0,($F217     /$D217     ))</f>
        <v>0.41400610949522471</v>
      </c>
      <c r="H217" s="20">
        <v>4918165</v>
      </c>
      <c r="I217" s="19">
        <v>37080089</v>
      </c>
      <c r="J217" s="19">
        <v>54066372</v>
      </c>
      <c r="K217" s="20">
        <v>96064626</v>
      </c>
      <c r="L217" s="20">
        <v>45617038</v>
      </c>
      <c r="M217" s="19">
        <v>55107994</v>
      </c>
      <c r="N217" s="19">
        <v>56329789</v>
      </c>
      <c r="O217" s="20">
        <v>157054821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100157160</v>
      </c>
      <c r="E218" s="19">
        <v>100157160</v>
      </c>
      <c r="F218" s="19">
        <v>53546098</v>
      </c>
      <c r="G218" s="21">
        <f>IF(($D218     =0),0,($F218     /$D218     ))</f>
        <v>0.53462076999787134</v>
      </c>
      <c r="H218" s="20">
        <v>3183934</v>
      </c>
      <c r="I218" s="19">
        <v>3931377</v>
      </c>
      <c r="J218" s="19">
        <v>5020765</v>
      </c>
      <c r="K218" s="20">
        <v>12136076</v>
      </c>
      <c r="L218" s="20">
        <v>4061913</v>
      </c>
      <c r="M218" s="19">
        <v>33300805</v>
      </c>
      <c r="N218" s="19">
        <v>4047304</v>
      </c>
      <c r="O218" s="20">
        <v>41410022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185513100</v>
      </c>
      <c r="E219" s="19">
        <v>185513100</v>
      </c>
      <c r="F219" s="19">
        <v>109144805</v>
      </c>
      <c r="G219" s="21">
        <f>IF(($D219     =0),0,($F219     /$D219     ))</f>
        <v>0.58834014956356184</v>
      </c>
      <c r="H219" s="20">
        <v>19310595</v>
      </c>
      <c r="I219" s="19">
        <v>13685528</v>
      </c>
      <c r="J219" s="19">
        <v>23127073</v>
      </c>
      <c r="K219" s="20">
        <v>56123196</v>
      </c>
      <c r="L219" s="20">
        <v>28474502</v>
      </c>
      <c r="M219" s="19">
        <v>5725306</v>
      </c>
      <c r="N219" s="19">
        <v>18821801</v>
      </c>
      <c r="O219" s="20">
        <v>53021609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129356901</v>
      </c>
      <c r="E220" s="19">
        <v>129356901</v>
      </c>
      <c r="F220" s="19">
        <v>62306179</v>
      </c>
      <c r="G220" s="21">
        <f>IF(($D220     =0),0,($F220     /$D220     ))</f>
        <v>0.48166103639109287</v>
      </c>
      <c r="H220" s="20">
        <v>0</v>
      </c>
      <c r="I220" s="19">
        <v>5497550</v>
      </c>
      <c r="J220" s="19">
        <v>14621175</v>
      </c>
      <c r="K220" s="20">
        <v>20118725</v>
      </c>
      <c r="L220" s="20">
        <v>8141220</v>
      </c>
      <c r="M220" s="19">
        <v>11991300</v>
      </c>
      <c r="N220" s="19">
        <v>22054934</v>
      </c>
      <c r="O220" s="20">
        <v>42187454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35410000</v>
      </c>
      <c r="E221" s="19">
        <v>35410000</v>
      </c>
      <c r="F221" s="19">
        <v>1427263</v>
      </c>
      <c r="G221" s="21">
        <f>IF(($D221     =0),0,($F221     /$D221     ))</f>
        <v>4.0306777746399319E-2</v>
      </c>
      <c r="H221" s="20">
        <v>129400</v>
      </c>
      <c r="I221" s="19">
        <v>25300</v>
      </c>
      <c r="J221" s="19">
        <v>670898</v>
      </c>
      <c r="K221" s="20">
        <v>825598</v>
      </c>
      <c r="L221" s="20">
        <v>445071</v>
      </c>
      <c r="M221" s="19">
        <v>156594</v>
      </c>
      <c r="N221" s="19">
        <v>0</v>
      </c>
      <c r="O221" s="20">
        <v>601665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1282486838</v>
      </c>
      <c r="E222" s="12">
        <f>SUM(E215:E221)</f>
        <v>1282486838</v>
      </c>
      <c r="F222" s="12">
        <f>SUM(F215:F221)</f>
        <v>555669538</v>
      </c>
      <c r="G222" s="14">
        <f>IF(($D222     =0),0,($F222     /$D222     ))</f>
        <v>0.43327504153301882</v>
      </c>
      <c r="H222" s="13">
        <f>SUM(H215:H221)</f>
        <v>28503434</v>
      </c>
      <c r="I222" s="12">
        <f>SUM(I215:I221)</f>
        <v>60904844</v>
      </c>
      <c r="J222" s="12">
        <f>SUM(J215:J221)</f>
        <v>128806531</v>
      </c>
      <c r="K222" s="13">
        <f>SUM(K215:K221)</f>
        <v>218214809</v>
      </c>
      <c r="L222" s="13">
        <f>SUM(L215:L221)</f>
        <v>93102958</v>
      </c>
      <c r="M222" s="12">
        <f>SUM(M215:M221)</f>
        <v>123211832</v>
      </c>
      <c r="N222" s="12">
        <f>SUM(N215:N221)</f>
        <v>121139939</v>
      </c>
      <c r="O222" s="13">
        <f>SUM(O215:O221)</f>
        <v>337454729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84572900</v>
      </c>
      <c r="E223" s="19">
        <v>84572900</v>
      </c>
      <c r="F223" s="19">
        <v>38215352</v>
      </c>
      <c r="G223" s="21">
        <f>IF(($D223     =0),0,($F223     /$D223     ))</f>
        <v>0.45186285441317492</v>
      </c>
      <c r="H223" s="20">
        <v>1415877</v>
      </c>
      <c r="I223" s="19">
        <v>8071000</v>
      </c>
      <c r="J223" s="19">
        <v>4354903</v>
      </c>
      <c r="K223" s="20">
        <v>13841780</v>
      </c>
      <c r="L223" s="20">
        <v>14773212</v>
      </c>
      <c r="M223" s="19">
        <v>4503678</v>
      </c>
      <c r="N223" s="19">
        <v>5096682</v>
      </c>
      <c r="O223" s="20">
        <v>24373572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458536153</v>
      </c>
      <c r="E224" s="19">
        <v>458536153</v>
      </c>
      <c r="F224" s="19">
        <v>206423428</v>
      </c>
      <c r="G224" s="21">
        <f>IF(($D224     =0),0,($F224     /$D224     ))</f>
        <v>0.45017917703863147</v>
      </c>
      <c r="H224" s="20">
        <v>49689328</v>
      </c>
      <c r="I224" s="19">
        <v>16483428</v>
      </c>
      <c r="J224" s="19">
        <v>46417952</v>
      </c>
      <c r="K224" s="20">
        <v>112590708</v>
      </c>
      <c r="L224" s="20">
        <v>31076006</v>
      </c>
      <c r="M224" s="19">
        <v>28483304</v>
      </c>
      <c r="N224" s="19">
        <v>34273410</v>
      </c>
      <c r="O224" s="20">
        <v>93832720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742320316</v>
      </c>
      <c r="E225" s="19">
        <v>742320316</v>
      </c>
      <c r="F225" s="19">
        <v>71192855</v>
      </c>
      <c r="G225" s="21">
        <f>IF(($D225     =0),0,($F225     /$D225     ))</f>
        <v>9.5905842081250539E-2</v>
      </c>
      <c r="H225" s="20">
        <v>13258596</v>
      </c>
      <c r="I225" s="19">
        <v>7832980</v>
      </c>
      <c r="J225" s="19">
        <v>20525213</v>
      </c>
      <c r="K225" s="20">
        <v>41616789</v>
      </c>
      <c r="L225" s="20">
        <v>10889293</v>
      </c>
      <c r="M225" s="19">
        <v>9485566</v>
      </c>
      <c r="N225" s="19">
        <v>9201207</v>
      </c>
      <c r="O225" s="20">
        <v>29576066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617205000</v>
      </c>
      <c r="E226" s="19">
        <v>617205000</v>
      </c>
      <c r="F226" s="19">
        <v>159186417</v>
      </c>
      <c r="G226" s="21">
        <f>IF(($D226     =0),0,($F226     /$D226     ))</f>
        <v>0.2579149828663086</v>
      </c>
      <c r="H226" s="20">
        <v>11812592</v>
      </c>
      <c r="I226" s="19">
        <v>10323679</v>
      </c>
      <c r="J226" s="19">
        <v>33017731</v>
      </c>
      <c r="K226" s="20">
        <v>55154002</v>
      </c>
      <c r="L226" s="20">
        <v>21152547</v>
      </c>
      <c r="M226" s="19">
        <v>54467974</v>
      </c>
      <c r="N226" s="19">
        <v>28411894</v>
      </c>
      <c r="O226" s="20">
        <v>104032415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20603000</v>
      </c>
      <c r="E227" s="19">
        <v>20603000</v>
      </c>
      <c r="F227" s="19">
        <v>8898501</v>
      </c>
      <c r="G227" s="21">
        <f>IF(($D227     =0),0,($F227     /$D227     ))</f>
        <v>0.43190316944134349</v>
      </c>
      <c r="H227" s="20">
        <v>122690</v>
      </c>
      <c r="I227" s="19">
        <v>1302930</v>
      </c>
      <c r="J227" s="19">
        <v>2332207</v>
      </c>
      <c r="K227" s="20">
        <v>3757827</v>
      </c>
      <c r="L227" s="20">
        <v>629935</v>
      </c>
      <c r="M227" s="19">
        <v>2485165</v>
      </c>
      <c r="N227" s="19">
        <v>2025574</v>
      </c>
      <c r="O227" s="20">
        <v>5140674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1923237369</v>
      </c>
      <c r="E228" s="12">
        <f>SUM(E223:E227)</f>
        <v>1923237369</v>
      </c>
      <c r="F228" s="12">
        <f>SUM(F223:F227)</f>
        <v>483916553</v>
      </c>
      <c r="G228" s="14">
        <f>IF(($D228     =0),0,($F228     /$D228     ))</f>
        <v>0.25161561479622019</v>
      </c>
      <c r="H228" s="13">
        <f>SUM(H223:H227)</f>
        <v>76299083</v>
      </c>
      <c r="I228" s="12">
        <f>SUM(I223:I227)</f>
        <v>44014017</v>
      </c>
      <c r="J228" s="12">
        <f>SUM(J223:J227)</f>
        <v>106648006</v>
      </c>
      <c r="K228" s="13">
        <f>SUM(K223:K227)</f>
        <v>226961106</v>
      </c>
      <c r="L228" s="13">
        <f>SUM(L223:L227)</f>
        <v>78520993</v>
      </c>
      <c r="M228" s="12">
        <f>SUM(M223:M227)</f>
        <v>99425687</v>
      </c>
      <c r="N228" s="12">
        <f>SUM(N223:N227)</f>
        <v>79008767</v>
      </c>
      <c r="O228" s="13">
        <f>SUM(O223:O227)</f>
        <v>256955447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4499126530</v>
      </c>
      <c r="E229" s="12">
        <f>SUM(E206:E213,E215:E221,E223:E227)</f>
        <v>4499126530</v>
      </c>
      <c r="F229" s="12">
        <f>SUM(F206:F213,F215:F221,F223:F227)</f>
        <v>1565760953</v>
      </c>
      <c r="G229" s="14">
        <f>IF(($D229     =0),0,($F229     /$D229     ))</f>
        <v>0.34801442959195905</v>
      </c>
      <c r="H229" s="13">
        <f>SUM(H206:H213,H215:H221,H223:H227)</f>
        <v>152406745</v>
      </c>
      <c r="I229" s="12">
        <f>SUM(I206:I213,I215:I221,I223:I227)</f>
        <v>168257307</v>
      </c>
      <c r="J229" s="12">
        <f>SUM(J206:J213,J215:J221,J223:J227)</f>
        <v>433412005</v>
      </c>
      <c r="K229" s="13">
        <f>SUM(K206:K213,K215:K221,K223:K227)</f>
        <v>754076057</v>
      </c>
      <c r="L229" s="13">
        <f>SUM(L206:L213,L215:L221,L223:L227)</f>
        <v>199211877</v>
      </c>
      <c r="M229" s="12">
        <f>SUM(M206:M213,M215:M221,M223:M227)</f>
        <v>300580631</v>
      </c>
      <c r="N229" s="12">
        <f>SUM(N206:N213,N215:N221,N223:N227)</f>
        <v>311892388</v>
      </c>
      <c r="O229" s="13">
        <f>SUM(O206:O213,O215:O221,O223:O227)</f>
        <v>811684896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196132200</v>
      </c>
      <c r="E232" s="19">
        <v>196132200</v>
      </c>
      <c r="F232" s="19">
        <v>97311489</v>
      </c>
      <c r="G232" s="21">
        <f>IF(($D232     =0),0,($F232     /$D232     ))</f>
        <v>0.49615253895076894</v>
      </c>
      <c r="H232" s="20">
        <v>380044</v>
      </c>
      <c r="I232" s="19">
        <v>12123369</v>
      </c>
      <c r="J232" s="19">
        <v>17839788</v>
      </c>
      <c r="K232" s="20">
        <v>30343201</v>
      </c>
      <c r="L232" s="20">
        <v>28465497</v>
      </c>
      <c r="M232" s="19">
        <v>24792715</v>
      </c>
      <c r="N232" s="19">
        <v>13710076</v>
      </c>
      <c r="O232" s="20">
        <v>66968288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310285000</v>
      </c>
      <c r="E233" s="19">
        <v>310285000</v>
      </c>
      <c r="F233" s="19">
        <v>113518937</v>
      </c>
      <c r="G233" s="21">
        <f>IF(($D233     =0),0,($F233     /$D233     ))</f>
        <v>0.3658537699212015</v>
      </c>
      <c r="H233" s="20">
        <v>10057147</v>
      </c>
      <c r="I233" s="19">
        <v>15571715</v>
      </c>
      <c r="J233" s="19">
        <v>15986438</v>
      </c>
      <c r="K233" s="20">
        <v>41615300</v>
      </c>
      <c r="L233" s="20">
        <v>14709223</v>
      </c>
      <c r="M233" s="19">
        <v>21989971</v>
      </c>
      <c r="N233" s="19">
        <v>35204443</v>
      </c>
      <c r="O233" s="20">
        <v>71903637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626869787</v>
      </c>
      <c r="E234" s="19">
        <v>626869787</v>
      </c>
      <c r="F234" s="19">
        <v>90641327</v>
      </c>
      <c r="G234" s="21">
        <f>IF(($D234     =0),0,($F234     /$D234     ))</f>
        <v>0.1445935485801296</v>
      </c>
      <c r="H234" s="20">
        <v>0</v>
      </c>
      <c r="I234" s="19">
        <v>16464494</v>
      </c>
      <c r="J234" s="19">
        <v>16273979</v>
      </c>
      <c r="K234" s="20">
        <v>32738473</v>
      </c>
      <c r="L234" s="20">
        <v>18048912</v>
      </c>
      <c r="M234" s="19">
        <v>18119958</v>
      </c>
      <c r="N234" s="19">
        <v>21733984</v>
      </c>
      <c r="O234" s="20">
        <v>57902854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28255150</v>
      </c>
      <c r="E235" s="19">
        <v>28255150</v>
      </c>
      <c r="F235" s="19">
        <v>0</v>
      </c>
      <c r="G235" s="21">
        <f>IF(($D235     =0),0,($F235     /$D235     ))</f>
        <v>0</v>
      </c>
      <c r="H235" s="20">
        <v>0</v>
      </c>
      <c r="I235" s="19">
        <v>0</v>
      </c>
      <c r="J235" s="19">
        <v>0</v>
      </c>
      <c r="K235" s="20">
        <v>0</v>
      </c>
      <c r="L235" s="20">
        <v>0</v>
      </c>
      <c r="M235" s="19">
        <v>0</v>
      </c>
      <c r="N235" s="19">
        <v>0</v>
      </c>
      <c r="O235" s="20">
        <v>0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235159872</v>
      </c>
      <c r="E236" s="19">
        <v>235159872</v>
      </c>
      <c r="F236" s="19">
        <v>54733121</v>
      </c>
      <c r="G236" s="21">
        <f>IF(($D236     =0),0,($F236     /$D236     ))</f>
        <v>0.23274855754301482</v>
      </c>
      <c r="H236" s="20">
        <v>0</v>
      </c>
      <c r="I236" s="19">
        <v>6283779</v>
      </c>
      <c r="J236" s="19">
        <v>5025505</v>
      </c>
      <c r="K236" s="20">
        <v>11309284</v>
      </c>
      <c r="L236" s="20">
        <v>19138106</v>
      </c>
      <c r="M236" s="19">
        <v>11012429</v>
      </c>
      <c r="N236" s="19">
        <v>13273302</v>
      </c>
      <c r="O236" s="20">
        <v>43423837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15809500</v>
      </c>
      <c r="E237" s="19">
        <v>15809500</v>
      </c>
      <c r="F237" s="19">
        <v>445721</v>
      </c>
      <c r="G237" s="21">
        <f>IF(($D237     =0),0,($F237     /$D237     ))</f>
        <v>2.819323824282868E-2</v>
      </c>
      <c r="H237" s="20">
        <v>0</v>
      </c>
      <c r="I237" s="19">
        <v>0</v>
      </c>
      <c r="J237" s="19">
        <v>0</v>
      </c>
      <c r="K237" s="20">
        <v>0</v>
      </c>
      <c r="L237" s="20">
        <v>414673</v>
      </c>
      <c r="M237" s="19">
        <v>31048</v>
      </c>
      <c r="N237" s="19">
        <v>0</v>
      </c>
      <c r="O237" s="20">
        <v>445721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1412511509</v>
      </c>
      <c r="E238" s="12">
        <f>SUM(E232:E237)</f>
        <v>1412511509</v>
      </c>
      <c r="F238" s="12">
        <f>SUM(F232:F237)</f>
        <v>356650595</v>
      </c>
      <c r="G238" s="14">
        <f>IF(($D238     =0),0,($F238     /$D238     ))</f>
        <v>0.25249393914849866</v>
      </c>
      <c r="H238" s="13">
        <f>SUM(H232:H237)</f>
        <v>10437191</v>
      </c>
      <c r="I238" s="12">
        <f>SUM(I232:I237)</f>
        <v>50443357</v>
      </c>
      <c r="J238" s="12">
        <f>SUM(J232:J237)</f>
        <v>55125710</v>
      </c>
      <c r="K238" s="13">
        <f>SUM(K232:K237)</f>
        <v>116006258</v>
      </c>
      <c r="L238" s="13">
        <f>SUM(L232:L237)</f>
        <v>80776411</v>
      </c>
      <c r="M238" s="12">
        <f>SUM(M232:M237)</f>
        <v>75946121</v>
      </c>
      <c r="N238" s="12">
        <f>SUM(N232:N237)</f>
        <v>83921805</v>
      </c>
      <c r="O238" s="13">
        <f>SUM(O232:O237)</f>
        <v>240644337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34342150</v>
      </c>
      <c r="E239" s="19">
        <v>34342150</v>
      </c>
      <c r="F239" s="19">
        <v>11704539</v>
      </c>
      <c r="G239" s="21">
        <f>IF(($D239     =0),0,($F239     /$D239     ))</f>
        <v>0.34082138130548029</v>
      </c>
      <c r="H239" s="20">
        <v>0</v>
      </c>
      <c r="I239" s="19">
        <v>5644353</v>
      </c>
      <c r="J239" s="19">
        <v>1350000</v>
      </c>
      <c r="K239" s="20">
        <v>6994353</v>
      </c>
      <c r="L239" s="20">
        <v>2138497</v>
      </c>
      <c r="M239" s="19">
        <v>1620349</v>
      </c>
      <c r="N239" s="19">
        <v>951340</v>
      </c>
      <c r="O239" s="20">
        <v>4710186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29475581</v>
      </c>
      <c r="E240" s="19">
        <v>29475581</v>
      </c>
      <c r="F240" s="19">
        <v>1786700</v>
      </c>
      <c r="G240" s="21">
        <f>IF(($D240     =0),0,($F240     /$D240     ))</f>
        <v>6.0616277589235643E-2</v>
      </c>
      <c r="H240" s="20">
        <v>0</v>
      </c>
      <c r="I240" s="19">
        <v>169804</v>
      </c>
      <c r="J240" s="19">
        <v>1616896</v>
      </c>
      <c r="K240" s="20">
        <v>1786700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114964044</v>
      </c>
      <c r="E241" s="19">
        <v>114964044</v>
      </c>
      <c r="F241" s="19">
        <v>44547808</v>
      </c>
      <c r="G241" s="21">
        <f>IF(($D241     =0),0,($F241     /$D241     ))</f>
        <v>0.38749339750087425</v>
      </c>
      <c r="H241" s="20">
        <v>19045093</v>
      </c>
      <c r="I241" s="19">
        <v>4678679</v>
      </c>
      <c r="J241" s="19">
        <v>10336251</v>
      </c>
      <c r="K241" s="20">
        <v>34060023</v>
      </c>
      <c r="L241" s="20">
        <v>3629846</v>
      </c>
      <c r="M241" s="19">
        <v>3602655</v>
      </c>
      <c r="N241" s="19">
        <v>3255284</v>
      </c>
      <c r="O241" s="20">
        <v>10487785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45101800</v>
      </c>
      <c r="E242" s="19">
        <v>45101800</v>
      </c>
      <c r="F242" s="19">
        <v>19011079</v>
      </c>
      <c r="G242" s="21">
        <f>IF(($D242     =0),0,($F242     /$D242     ))</f>
        <v>0.42151486193455695</v>
      </c>
      <c r="H242" s="20">
        <v>2541920</v>
      </c>
      <c r="I242" s="19">
        <v>6769479</v>
      </c>
      <c r="J242" s="19">
        <v>5415043</v>
      </c>
      <c r="K242" s="20">
        <v>14726442</v>
      </c>
      <c r="L242" s="20">
        <v>1816889</v>
      </c>
      <c r="M242" s="19">
        <v>1818805</v>
      </c>
      <c r="N242" s="19">
        <v>648943</v>
      </c>
      <c r="O242" s="20">
        <v>4284637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44145651</v>
      </c>
      <c r="E243" s="19">
        <v>44145651</v>
      </c>
      <c r="F243" s="19">
        <v>5464640</v>
      </c>
      <c r="G243" s="21">
        <f>IF(($D243     =0),0,($F243     /$D243     ))</f>
        <v>0.12378659904686874</v>
      </c>
      <c r="H243" s="20">
        <v>1055949</v>
      </c>
      <c r="I243" s="19">
        <v>864284</v>
      </c>
      <c r="J243" s="19">
        <v>1693029</v>
      </c>
      <c r="K243" s="20">
        <v>3613262</v>
      </c>
      <c r="L243" s="20">
        <v>616098</v>
      </c>
      <c r="M243" s="19">
        <v>1235280</v>
      </c>
      <c r="N243" s="19">
        <v>0</v>
      </c>
      <c r="O243" s="20">
        <v>1851378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354154595</v>
      </c>
      <c r="E244" s="19">
        <v>354154595</v>
      </c>
      <c r="F244" s="19">
        <v>174536205</v>
      </c>
      <c r="G244" s="21">
        <f>IF(($D244     =0),0,($F244     /$D244     ))</f>
        <v>0.49282490602726753</v>
      </c>
      <c r="H244" s="20">
        <v>0</v>
      </c>
      <c r="I244" s="19">
        <v>21779322</v>
      </c>
      <c r="J244" s="19">
        <v>26570050</v>
      </c>
      <c r="K244" s="20">
        <v>48349372</v>
      </c>
      <c r="L244" s="20">
        <v>39729038</v>
      </c>
      <c r="M244" s="19">
        <v>47286118</v>
      </c>
      <c r="N244" s="19">
        <v>39171677</v>
      </c>
      <c r="O244" s="20">
        <v>126186833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622183821</v>
      </c>
      <c r="E245" s="12">
        <f>SUM(E239:E244)</f>
        <v>622183821</v>
      </c>
      <c r="F245" s="12">
        <f>SUM(F239:F244)</f>
        <v>257050971</v>
      </c>
      <c r="G245" s="14">
        <f>IF(($D245     =0),0,($F245     /$D245     ))</f>
        <v>0.41314312960895844</v>
      </c>
      <c r="H245" s="13">
        <f>SUM(H239:H244)</f>
        <v>22642962</v>
      </c>
      <c r="I245" s="12">
        <f>SUM(I239:I244)</f>
        <v>39905921</v>
      </c>
      <c r="J245" s="12">
        <f>SUM(J239:J244)</f>
        <v>46981269</v>
      </c>
      <c r="K245" s="13">
        <f>SUM(K239:K244)</f>
        <v>109530152</v>
      </c>
      <c r="L245" s="13">
        <f>SUM(L239:L244)</f>
        <v>47930368</v>
      </c>
      <c r="M245" s="12">
        <f>SUM(M239:M244)</f>
        <v>55563207</v>
      </c>
      <c r="N245" s="12">
        <f>SUM(N239:N244)</f>
        <v>44027244</v>
      </c>
      <c r="O245" s="13">
        <f>SUM(O239:O244)</f>
        <v>147520819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22436300</v>
      </c>
      <c r="E246" s="19">
        <v>22436300</v>
      </c>
      <c r="F246" s="19">
        <v>16105949</v>
      </c>
      <c r="G246" s="21">
        <f>IF(($D246     =0),0,($F246     /$D246     ))</f>
        <v>0.71785227510774952</v>
      </c>
      <c r="H246" s="20">
        <v>0</v>
      </c>
      <c r="I246" s="19">
        <v>3379924</v>
      </c>
      <c r="J246" s="19">
        <v>52216</v>
      </c>
      <c r="K246" s="20">
        <v>3432140</v>
      </c>
      <c r="L246" s="20">
        <v>8580734</v>
      </c>
      <c r="M246" s="19">
        <v>4093075</v>
      </c>
      <c r="N246" s="19">
        <v>0</v>
      </c>
      <c r="O246" s="20">
        <v>12673809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35973843</v>
      </c>
      <c r="E247" s="19">
        <v>35973843</v>
      </c>
      <c r="F247" s="19">
        <v>11514149</v>
      </c>
      <c r="G247" s="21">
        <f>IF(($D247     =0),0,($F247     /$D247     ))</f>
        <v>0.32007002977135357</v>
      </c>
      <c r="H247" s="20">
        <v>1686879</v>
      </c>
      <c r="I247" s="19">
        <v>1063178</v>
      </c>
      <c r="J247" s="19">
        <v>2096834</v>
      </c>
      <c r="K247" s="20">
        <v>4846891</v>
      </c>
      <c r="L247" s="20">
        <v>0</v>
      </c>
      <c r="M247" s="19">
        <v>0</v>
      </c>
      <c r="N247" s="19">
        <v>6667258</v>
      </c>
      <c r="O247" s="20">
        <v>6667258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99666031</v>
      </c>
      <c r="E248" s="19">
        <v>99666031</v>
      </c>
      <c r="F248" s="19">
        <v>28239034</v>
      </c>
      <c r="G248" s="21">
        <f>IF(($D248     =0),0,($F248     /$D248     ))</f>
        <v>0.28333659639762315</v>
      </c>
      <c r="H248" s="20">
        <v>3296177</v>
      </c>
      <c r="I248" s="19">
        <v>6901848</v>
      </c>
      <c r="J248" s="19">
        <v>0</v>
      </c>
      <c r="K248" s="20">
        <v>10198025</v>
      </c>
      <c r="L248" s="20">
        <v>4038516</v>
      </c>
      <c r="M248" s="19">
        <v>3156777</v>
      </c>
      <c r="N248" s="19">
        <v>10845716</v>
      </c>
      <c r="O248" s="20">
        <v>18041009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14624300</v>
      </c>
      <c r="E249" s="19">
        <v>14624300</v>
      </c>
      <c r="F249" s="19">
        <v>13088666</v>
      </c>
      <c r="G249" s="21">
        <f>IF(($D249     =0),0,($F249     /$D249     ))</f>
        <v>0.89499435870434829</v>
      </c>
      <c r="H249" s="20">
        <v>729603</v>
      </c>
      <c r="I249" s="19">
        <v>453645</v>
      </c>
      <c r="J249" s="19">
        <v>262381</v>
      </c>
      <c r="K249" s="20">
        <v>1445629</v>
      </c>
      <c r="L249" s="20">
        <v>4038885</v>
      </c>
      <c r="M249" s="19">
        <v>3600172</v>
      </c>
      <c r="N249" s="19">
        <v>4003980</v>
      </c>
      <c r="O249" s="20">
        <v>11643037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42400700</v>
      </c>
      <c r="E250" s="19">
        <v>42400700</v>
      </c>
      <c r="F250" s="19">
        <v>13167567</v>
      </c>
      <c r="G250" s="21">
        <f>IF(($D250     =0),0,($F250     /$D250     ))</f>
        <v>0.31055069845545002</v>
      </c>
      <c r="H250" s="20">
        <v>1103845</v>
      </c>
      <c r="I250" s="19">
        <v>800503</v>
      </c>
      <c r="J250" s="19">
        <v>1936308</v>
      </c>
      <c r="K250" s="20">
        <v>3840656</v>
      </c>
      <c r="L250" s="20">
        <v>2871718</v>
      </c>
      <c r="M250" s="19">
        <v>1721</v>
      </c>
      <c r="N250" s="19">
        <v>6453472</v>
      </c>
      <c r="O250" s="20">
        <v>9326911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667558051</v>
      </c>
      <c r="E251" s="19">
        <v>667558051</v>
      </c>
      <c r="F251" s="19">
        <v>69852914</v>
      </c>
      <c r="G251" s="21">
        <f>IF(($D251     =0),0,($F251     /$D251     ))</f>
        <v>0.10463946003701183</v>
      </c>
      <c r="H251" s="20">
        <v>3671332</v>
      </c>
      <c r="I251" s="19">
        <v>16495677</v>
      </c>
      <c r="J251" s="19">
        <v>0</v>
      </c>
      <c r="K251" s="20">
        <v>20167009</v>
      </c>
      <c r="L251" s="20">
        <v>12041157</v>
      </c>
      <c r="M251" s="19">
        <v>16434453</v>
      </c>
      <c r="N251" s="19">
        <v>21210295</v>
      </c>
      <c r="O251" s="20">
        <v>49685905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882659225</v>
      </c>
      <c r="E252" s="12">
        <f>SUM(E246:E251)</f>
        <v>882659225</v>
      </c>
      <c r="F252" s="12">
        <f>SUM(F246:F251)</f>
        <v>151968279</v>
      </c>
      <c r="G252" s="14">
        <f>IF(($D252     =0),0,($F252     /$D252     ))</f>
        <v>0.17217095193221371</v>
      </c>
      <c r="H252" s="13">
        <f>SUM(H246:H251)</f>
        <v>10487836</v>
      </c>
      <c r="I252" s="12">
        <f>SUM(I246:I251)</f>
        <v>29094775</v>
      </c>
      <c r="J252" s="12">
        <f>SUM(J246:J251)</f>
        <v>4347739</v>
      </c>
      <c r="K252" s="13">
        <f>SUM(K246:K251)</f>
        <v>43930350</v>
      </c>
      <c r="L252" s="13">
        <f>SUM(L246:L251)</f>
        <v>31571010</v>
      </c>
      <c r="M252" s="12">
        <f>SUM(M246:M251)</f>
        <v>27286198</v>
      </c>
      <c r="N252" s="12">
        <f>SUM(N246:N251)</f>
        <v>49180721</v>
      </c>
      <c r="O252" s="13">
        <f>SUM(O246:O251)</f>
        <v>108037929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167630448</v>
      </c>
      <c r="E253" s="19">
        <v>167630448</v>
      </c>
      <c r="F253" s="19">
        <v>73395974</v>
      </c>
      <c r="G253" s="21">
        <f>IF(($D253     =0),0,($F253     /$D253     ))</f>
        <v>0.43784392916494502</v>
      </c>
      <c r="H253" s="20">
        <v>8098031</v>
      </c>
      <c r="I253" s="19">
        <v>14892448</v>
      </c>
      <c r="J253" s="19">
        <v>18581925</v>
      </c>
      <c r="K253" s="20">
        <v>41572404</v>
      </c>
      <c r="L253" s="20">
        <v>6108068</v>
      </c>
      <c r="M253" s="19">
        <v>8921016</v>
      </c>
      <c r="N253" s="19">
        <v>16794486</v>
      </c>
      <c r="O253" s="20">
        <v>31823570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70782000</v>
      </c>
      <c r="E254" s="19">
        <v>70782000</v>
      </c>
      <c r="F254" s="19">
        <v>31896674</v>
      </c>
      <c r="G254" s="21">
        <f>IF(($D254     =0),0,($F254     /$D254     ))</f>
        <v>0.45063256195077844</v>
      </c>
      <c r="H254" s="20">
        <v>6312671</v>
      </c>
      <c r="I254" s="19">
        <v>1531559</v>
      </c>
      <c r="J254" s="19">
        <v>9787449</v>
      </c>
      <c r="K254" s="20">
        <v>17631679</v>
      </c>
      <c r="L254" s="20">
        <v>6235320</v>
      </c>
      <c r="M254" s="19">
        <v>3424240</v>
      </c>
      <c r="N254" s="19">
        <v>4605435</v>
      </c>
      <c r="O254" s="20">
        <v>14264995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213117118</v>
      </c>
      <c r="E255" s="19">
        <v>213117118</v>
      </c>
      <c r="F255" s="19">
        <v>51329612</v>
      </c>
      <c r="G255" s="21">
        <f>IF(($D255     =0),0,($F255     /$D255     ))</f>
        <v>0.24085166166708391</v>
      </c>
      <c r="H255" s="20">
        <v>38059</v>
      </c>
      <c r="I255" s="19">
        <v>14670834</v>
      </c>
      <c r="J255" s="19">
        <v>9603670</v>
      </c>
      <c r="K255" s="20">
        <v>24312563</v>
      </c>
      <c r="L255" s="20">
        <v>5335565</v>
      </c>
      <c r="M255" s="19">
        <v>9477425</v>
      </c>
      <c r="N255" s="19">
        <v>12204059</v>
      </c>
      <c r="O255" s="20">
        <v>27017049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117305000</v>
      </c>
      <c r="E256" s="19">
        <v>117305000</v>
      </c>
      <c r="F256" s="19">
        <v>2943551</v>
      </c>
      <c r="G256" s="21">
        <f>IF(($D256     =0),0,($F256     /$D256     ))</f>
        <v>2.5093141809812029E-2</v>
      </c>
      <c r="H256" s="20">
        <v>0</v>
      </c>
      <c r="I256" s="19">
        <v>817219</v>
      </c>
      <c r="J256" s="19">
        <v>1517370</v>
      </c>
      <c r="K256" s="20">
        <v>2334589</v>
      </c>
      <c r="L256" s="20">
        <v>250520</v>
      </c>
      <c r="M256" s="19">
        <v>196002</v>
      </c>
      <c r="N256" s="19">
        <v>162440</v>
      </c>
      <c r="O256" s="20">
        <v>608962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568834566</v>
      </c>
      <c r="E257" s="12">
        <f>SUM(E253:E256)</f>
        <v>568834566</v>
      </c>
      <c r="F257" s="12">
        <f>SUM(F253:F256)</f>
        <v>159565811</v>
      </c>
      <c r="G257" s="14">
        <f>IF(($D257     =0),0,($F257     /$D257     ))</f>
        <v>0.28051356323518495</v>
      </c>
      <c r="H257" s="13">
        <f>SUM(H253:H256)</f>
        <v>14448761</v>
      </c>
      <c r="I257" s="12">
        <f>SUM(I253:I256)</f>
        <v>31912060</v>
      </c>
      <c r="J257" s="12">
        <f>SUM(J253:J256)</f>
        <v>39490414</v>
      </c>
      <c r="K257" s="13">
        <f>SUM(K253:K256)</f>
        <v>85851235</v>
      </c>
      <c r="L257" s="13">
        <f>SUM(L253:L256)</f>
        <v>17929473</v>
      </c>
      <c r="M257" s="12">
        <f>SUM(M253:M256)</f>
        <v>22018683</v>
      </c>
      <c r="N257" s="12">
        <f>SUM(N253:N256)</f>
        <v>33766420</v>
      </c>
      <c r="O257" s="13">
        <f>SUM(O253:O256)</f>
        <v>73714576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3486189121</v>
      </c>
      <c r="E258" s="12">
        <f>SUM(E232:E237,E239:E244,E246:E251,E253:E256)</f>
        <v>3486189121</v>
      </c>
      <c r="F258" s="12">
        <f>SUM(F232:F237,F239:F244,F246:F251,F253:F256)</f>
        <v>925235656</v>
      </c>
      <c r="G258" s="14">
        <f>IF(($D258     =0),0,($F258     /$D258     ))</f>
        <v>0.26540030499968964</v>
      </c>
      <c r="H258" s="13">
        <f>SUM(H232:H237,H239:H244,H246:H251,H253:H256)</f>
        <v>58016750</v>
      </c>
      <c r="I258" s="12">
        <f>SUM(I232:I237,I239:I244,I246:I251,I253:I256)</f>
        <v>151356113</v>
      </c>
      <c r="J258" s="12">
        <f>SUM(J232:J237,J239:J244,J246:J251,J253:J256)</f>
        <v>145945132</v>
      </c>
      <c r="K258" s="13">
        <f>SUM(K232:K237,K239:K244,K246:K251,K253:K256)</f>
        <v>355317995</v>
      </c>
      <c r="L258" s="13">
        <f>SUM(L232:L237,L239:L244,L246:L251,L253:L256)</f>
        <v>178207262</v>
      </c>
      <c r="M258" s="12">
        <f>SUM(M232:M237,M239:M244,M246:M251,M253:M256)</f>
        <v>180814209</v>
      </c>
      <c r="N258" s="12">
        <f>SUM(N232:N237,N239:N244,N246:N251,N253:N256)</f>
        <v>210896190</v>
      </c>
      <c r="O258" s="13">
        <f>SUM(O232:O237,O239:O244,O246:O251,O253:O256)</f>
        <v>569917661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113980950</v>
      </c>
      <c r="E261" s="19">
        <v>113980950</v>
      </c>
      <c r="F261" s="19">
        <v>57919059</v>
      </c>
      <c r="G261" s="21">
        <f>IF(($D261     =0),0,($F261     /$D261     ))</f>
        <v>0.50814683506322766</v>
      </c>
      <c r="H261" s="20">
        <v>0</v>
      </c>
      <c r="I261" s="19">
        <v>0</v>
      </c>
      <c r="J261" s="19">
        <v>4822864</v>
      </c>
      <c r="K261" s="20">
        <v>4822864</v>
      </c>
      <c r="L261" s="20">
        <v>20470753</v>
      </c>
      <c r="M261" s="19">
        <v>9716353</v>
      </c>
      <c r="N261" s="19">
        <v>22909089</v>
      </c>
      <c r="O261" s="20">
        <v>53096195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112261957</v>
      </c>
      <c r="E262" s="19">
        <v>112261957</v>
      </c>
      <c r="F262" s="19">
        <v>56742849</v>
      </c>
      <c r="G262" s="21">
        <f>IF(($D262     =0),0,($F262     /$D262     ))</f>
        <v>0.50545038155712896</v>
      </c>
      <c r="H262" s="20">
        <v>3940686</v>
      </c>
      <c r="I262" s="19">
        <v>11419794</v>
      </c>
      <c r="J262" s="19">
        <v>6759580</v>
      </c>
      <c r="K262" s="20">
        <v>22120060</v>
      </c>
      <c r="L262" s="20">
        <v>9622320</v>
      </c>
      <c r="M262" s="19">
        <v>11298384</v>
      </c>
      <c r="N262" s="19">
        <v>13702085</v>
      </c>
      <c r="O262" s="20">
        <v>34622789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67286987</v>
      </c>
      <c r="E263" s="19">
        <v>67286987</v>
      </c>
      <c r="F263" s="19">
        <v>13649898</v>
      </c>
      <c r="G263" s="21">
        <f>IF(($D263     =0),0,($F263     /$D263     ))</f>
        <v>0.20286088898585994</v>
      </c>
      <c r="H263" s="20">
        <v>1565801</v>
      </c>
      <c r="I263" s="19">
        <v>1320626</v>
      </c>
      <c r="J263" s="19">
        <v>1596986</v>
      </c>
      <c r="K263" s="20">
        <v>4483413</v>
      </c>
      <c r="L263" s="20">
        <v>3086285</v>
      </c>
      <c r="M263" s="19">
        <v>2838985</v>
      </c>
      <c r="N263" s="19">
        <v>3241215</v>
      </c>
      <c r="O263" s="20">
        <v>9166485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696464</v>
      </c>
      <c r="E264" s="19">
        <v>696464</v>
      </c>
      <c r="F264" s="19">
        <v>192160</v>
      </c>
      <c r="G264" s="21">
        <f>IF(($D264     =0),0,($F264     /$D264     ))</f>
        <v>0.27590801534609111</v>
      </c>
      <c r="H264" s="20">
        <v>29550</v>
      </c>
      <c r="I264" s="19">
        <v>25018</v>
      </c>
      <c r="J264" s="19">
        <v>105500</v>
      </c>
      <c r="K264" s="20">
        <v>160068</v>
      </c>
      <c r="L264" s="20">
        <v>0</v>
      </c>
      <c r="M264" s="19">
        <v>19092</v>
      </c>
      <c r="N264" s="19">
        <v>13000</v>
      </c>
      <c r="O264" s="20">
        <v>32092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294226358</v>
      </c>
      <c r="E265" s="12">
        <f>SUM(E261:E264)</f>
        <v>294226358</v>
      </c>
      <c r="F265" s="12">
        <f>SUM(F261:F264)</f>
        <v>128503966</v>
      </c>
      <c r="G265" s="14">
        <f>IF(($D265     =0),0,($F265     /$D265     ))</f>
        <v>0.43675205332895428</v>
      </c>
      <c r="H265" s="13">
        <f>SUM(H261:H264)</f>
        <v>5536037</v>
      </c>
      <c r="I265" s="12">
        <f>SUM(I261:I264)</f>
        <v>12765438</v>
      </c>
      <c r="J265" s="12">
        <f>SUM(J261:J264)</f>
        <v>13284930</v>
      </c>
      <c r="K265" s="13">
        <f>SUM(K261:K264)</f>
        <v>31586405</v>
      </c>
      <c r="L265" s="13">
        <f>SUM(L261:L264)</f>
        <v>33179358</v>
      </c>
      <c r="M265" s="12">
        <f>SUM(M261:M264)</f>
        <v>23872814</v>
      </c>
      <c r="N265" s="12">
        <f>SUM(N261:N264)</f>
        <v>39865389</v>
      </c>
      <c r="O265" s="13">
        <f>SUM(O261:O264)</f>
        <v>96917561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24480000</v>
      </c>
      <c r="E266" s="19">
        <v>24480000</v>
      </c>
      <c r="F266" s="19">
        <v>4053069</v>
      </c>
      <c r="G266" s="21">
        <f>IF(($D266     =0),0,($F266     /$D266     ))</f>
        <v>0.16556654411764707</v>
      </c>
      <c r="H266" s="20">
        <v>0</v>
      </c>
      <c r="I266" s="19">
        <v>0</v>
      </c>
      <c r="J266" s="19">
        <v>0</v>
      </c>
      <c r="K266" s="20">
        <v>0</v>
      </c>
      <c r="L266" s="20">
        <v>0</v>
      </c>
      <c r="M266" s="19">
        <v>1000556</v>
      </c>
      <c r="N266" s="19">
        <v>3052513</v>
      </c>
      <c r="O266" s="20">
        <v>4053069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32162000</v>
      </c>
      <c r="E267" s="19">
        <v>32162000</v>
      </c>
      <c r="F267" s="19">
        <v>36714027</v>
      </c>
      <c r="G267" s="21">
        <f>IF(($D267     =0),0,($F267     /$D267     ))</f>
        <v>1.1415343262234936</v>
      </c>
      <c r="H267" s="20">
        <v>32234688</v>
      </c>
      <c r="I267" s="19">
        <v>177069</v>
      </c>
      <c r="J267" s="19">
        <v>2166585</v>
      </c>
      <c r="K267" s="20">
        <v>34578342</v>
      </c>
      <c r="L267" s="20">
        <v>376814</v>
      </c>
      <c r="M267" s="19">
        <v>407470</v>
      </c>
      <c r="N267" s="19">
        <v>1351401</v>
      </c>
      <c r="O267" s="20">
        <v>2135685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13483425</v>
      </c>
      <c r="E268" s="19">
        <v>13483425</v>
      </c>
      <c r="F268" s="19">
        <v>4034827</v>
      </c>
      <c r="G268" s="21">
        <f>IF(($D268     =0),0,($F268     /$D268     ))</f>
        <v>0.29924347856720379</v>
      </c>
      <c r="H268" s="20">
        <v>118266</v>
      </c>
      <c r="I268" s="19">
        <v>1270865</v>
      </c>
      <c r="J268" s="19">
        <v>1392696</v>
      </c>
      <c r="K268" s="20">
        <v>2781827</v>
      </c>
      <c r="L268" s="20">
        <v>1253000</v>
      </c>
      <c r="M268" s="19">
        <v>0</v>
      </c>
      <c r="N268" s="19">
        <v>0</v>
      </c>
      <c r="O268" s="20">
        <v>1253000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25201000</v>
      </c>
      <c r="E269" s="19">
        <v>25201000</v>
      </c>
      <c r="F269" s="19">
        <v>4867181</v>
      </c>
      <c r="G269" s="21">
        <f>IF(($D269     =0),0,($F269     /$D269     ))</f>
        <v>0.19313443910955913</v>
      </c>
      <c r="H269" s="20">
        <v>487706</v>
      </c>
      <c r="I269" s="19">
        <v>264412</v>
      </c>
      <c r="J269" s="19">
        <v>250948</v>
      </c>
      <c r="K269" s="20">
        <v>1003066</v>
      </c>
      <c r="L269" s="20">
        <v>1423161</v>
      </c>
      <c r="M269" s="19">
        <v>1827759</v>
      </c>
      <c r="N269" s="19">
        <v>613195</v>
      </c>
      <c r="O269" s="20">
        <v>3864115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18346001</v>
      </c>
      <c r="E270" s="19">
        <v>18346001</v>
      </c>
      <c r="F270" s="19">
        <v>11444427</v>
      </c>
      <c r="G270" s="21">
        <f>IF(($D270     =0),0,($F270     /$D270     ))</f>
        <v>0.62381044239559347</v>
      </c>
      <c r="H270" s="20">
        <v>0</v>
      </c>
      <c r="I270" s="19">
        <v>0</v>
      </c>
      <c r="J270" s="19">
        <v>1495652</v>
      </c>
      <c r="K270" s="20">
        <v>1495652</v>
      </c>
      <c r="L270" s="20">
        <v>727796</v>
      </c>
      <c r="M270" s="19">
        <v>4853716</v>
      </c>
      <c r="N270" s="19">
        <v>4367263</v>
      </c>
      <c r="O270" s="20">
        <v>9948775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19106187</v>
      </c>
      <c r="E271" s="19">
        <v>19106187</v>
      </c>
      <c r="F271" s="19">
        <v>4664849</v>
      </c>
      <c r="G271" s="21">
        <f>IF(($D271     =0),0,($F271     /$D271     ))</f>
        <v>0.24415384398781401</v>
      </c>
      <c r="H271" s="20">
        <v>860704</v>
      </c>
      <c r="I271" s="19">
        <v>136492</v>
      </c>
      <c r="J271" s="19">
        <v>1012319</v>
      </c>
      <c r="K271" s="20">
        <v>2009515</v>
      </c>
      <c r="L271" s="20">
        <v>0</v>
      </c>
      <c r="M271" s="19">
        <v>1032521</v>
      </c>
      <c r="N271" s="19">
        <v>1622813</v>
      </c>
      <c r="O271" s="20">
        <v>2655334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428700</v>
      </c>
      <c r="E272" s="19">
        <v>428700</v>
      </c>
      <c r="F272" s="19">
        <v>34565</v>
      </c>
      <c r="G272" s="21">
        <f>IF(($D272     =0),0,($F272     /$D272     ))</f>
        <v>8.062747842313972E-2</v>
      </c>
      <c r="H272" s="20">
        <v>0</v>
      </c>
      <c r="I272" s="19">
        <v>0</v>
      </c>
      <c r="J272" s="19">
        <v>2800</v>
      </c>
      <c r="K272" s="20">
        <v>2800</v>
      </c>
      <c r="L272" s="20">
        <v>0</v>
      </c>
      <c r="M272" s="19">
        <v>0</v>
      </c>
      <c r="N272" s="19">
        <v>31765</v>
      </c>
      <c r="O272" s="20">
        <v>31765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133207313</v>
      </c>
      <c r="E273" s="12">
        <f>SUM(E266:E272)</f>
        <v>133207313</v>
      </c>
      <c r="F273" s="12">
        <f>SUM(F266:F272)</f>
        <v>65812945</v>
      </c>
      <c r="G273" s="14">
        <f>IF(($D273     =0),0,($F273     /$D273     ))</f>
        <v>0.4940640533752077</v>
      </c>
      <c r="H273" s="13">
        <f>SUM(H266:H272)</f>
        <v>33701364</v>
      </c>
      <c r="I273" s="12">
        <f>SUM(I266:I272)</f>
        <v>1848838</v>
      </c>
      <c r="J273" s="12">
        <f>SUM(J266:J272)</f>
        <v>6321000</v>
      </c>
      <c r="K273" s="13">
        <f>SUM(K266:K272)</f>
        <v>41871202</v>
      </c>
      <c r="L273" s="13">
        <f>SUM(L266:L272)</f>
        <v>3780771</v>
      </c>
      <c r="M273" s="12">
        <f>SUM(M266:M272)</f>
        <v>9122022</v>
      </c>
      <c r="N273" s="12">
        <f>SUM(N266:N272)</f>
        <v>11038950</v>
      </c>
      <c r="O273" s="13">
        <f>SUM(O266:O272)</f>
        <v>23941743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24274000</v>
      </c>
      <c r="E274" s="19">
        <v>24274000</v>
      </c>
      <c r="F274" s="19">
        <v>5454481</v>
      </c>
      <c r="G274" s="21">
        <f>IF(($D274     =0),0,($F274     /$D274     ))</f>
        <v>0.22470466342588777</v>
      </c>
      <c r="H274" s="20">
        <v>862437</v>
      </c>
      <c r="I274" s="19">
        <v>832881</v>
      </c>
      <c r="J274" s="19">
        <v>1430208</v>
      </c>
      <c r="K274" s="20">
        <v>3125526</v>
      </c>
      <c r="L274" s="20">
        <v>28923</v>
      </c>
      <c r="M274" s="19">
        <v>136987</v>
      </c>
      <c r="N274" s="19">
        <v>2163045</v>
      </c>
      <c r="O274" s="20">
        <v>2328955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21477650</v>
      </c>
      <c r="E275" s="19">
        <v>21477650</v>
      </c>
      <c r="F275" s="19">
        <v>5405180</v>
      </c>
      <c r="G275" s="21">
        <f>IF(($D275     =0),0,($F275     /$D275     ))</f>
        <v>0.25166533582584688</v>
      </c>
      <c r="H275" s="20">
        <v>792778</v>
      </c>
      <c r="I275" s="19">
        <v>0</v>
      </c>
      <c r="J275" s="19">
        <v>644747</v>
      </c>
      <c r="K275" s="20">
        <v>1437525</v>
      </c>
      <c r="L275" s="20">
        <v>982723</v>
      </c>
      <c r="M275" s="19">
        <v>1113400</v>
      </c>
      <c r="N275" s="19">
        <v>1871532</v>
      </c>
      <c r="O275" s="20">
        <v>3967655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28455620</v>
      </c>
      <c r="E276" s="19">
        <v>28455620</v>
      </c>
      <c r="F276" s="19">
        <v>1052371</v>
      </c>
      <c r="G276" s="21">
        <f>IF(($D276     =0),0,($F276     /$D276     ))</f>
        <v>3.698288773887197E-2</v>
      </c>
      <c r="H276" s="20">
        <v>0</v>
      </c>
      <c r="I276" s="19">
        <v>210231</v>
      </c>
      <c r="J276" s="19">
        <v>210231</v>
      </c>
      <c r="K276" s="20">
        <v>420462</v>
      </c>
      <c r="L276" s="20">
        <v>402566</v>
      </c>
      <c r="M276" s="19">
        <v>0</v>
      </c>
      <c r="N276" s="19">
        <v>229343</v>
      </c>
      <c r="O276" s="20">
        <v>631909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95416000</v>
      </c>
      <c r="E277" s="19">
        <v>95416000</v>
      </c>
      <c r="F277" s="19">
        <v>40234308</v>
      </c>
      <c r="G277" s="21">
        <f>IF(($D277     =0),0,($F277     /$D277     ))</f>
        <v>0.42167254967720297</v>
      </c>
      <c r="H277" s="20">
        <v>4049310</v>
      </c>
      <c r="I277" s="19">
        <v>1107990</v>
      </c>
      <c r="J277" s="19">
        <v>25298530</v>
      </c>
      <c r="K277" s="20">
        <v>30455830</v>
      </c>
      <c r="L277" s="20">
        <v>4766956</v>
      </c>
      <c r="M277" s="19">
        <v>2595500</v>
      </c>
      <c r="N277" s="19">
        <v>2416022</v>
      </c>
      <c r="O277" s="20">
        <v>9778478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12631000</v>
      </c>
      <c r="E278" s="19">
        <v>12631000</v>
      </c>
      <c r="F278" s="19">
        <v>8106703</v>
      </c>
      <c r="G278" s="21">
        <f>IF(($D278     =0),0,($F278     /$D278     ))</f>
        <v>0.6418100704615628</v>
      </c>
      <c r="H278" s="20">
        <v>1405004</v>
      </c>
      <c r="I278" s="19">
        <v>195319</v>
      </c>
      <c r="J278" s="19">
        <v>1626595</v>
      </c>
      <c r="K278" s="20">
        <v>3226918</v>
      </c>
      <c r="L278" s="20">
        <v>1626595</v>
      </c>
      <c r="M278" s="19">
        <v>1626595</v>
      </c>
      <c r="N278" s="19">
        <v>1626595</v>
      </c>
      <c r="O278" s="20">
        <v>4879785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18736001</v>
      </c>
      <c r="E279" s="19">
        <v>18736001</v>
      </c>
      <c r="F279" s="19">
        <v>3640880</v>
      </c>
      <c r="G279" s="21">
        <f>IF(($D279     =0),0,($F279     /$D279     ))</f>
        <v>0.19432535256589706</v>
      </c>
      <c r="H279" s="20">
        <v>45625</v>
      </c>
      <c r="I279" s="19">
        <v>1045884</v>
      </c>
      <c r="J279" s="19">
        <v>0</v>
      </c>
      <c r="K279" s="20">
        <v>1091509</v>
      </c>
      <c r="L279" s="20">
        <v>2549371</v>
      </c>
      <c r="M279" s="19">
        <v>0</v>
      </c>
      <c r="N279" s="19">
        <v>0</v>
      </c>
      <c r="O279" s="20">
        <v>2549371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27243999</v>
      </c>
      <c r="E280" s="19">
        <v>27243999</v>
      </c>
      <c r="F280" s="19">
        <v>11633115</v>
      </c>
      <c r="G280" s="21">
        <f>IF(($D280     =0),0,($F280     /$D280     ))</f>
        <v>0.42699733618401614</v>
      </c>
      <c r="H280" s="20">
        <v>423306</v>
      </c>
      <c r="I280" s="19">
        <v>0</v>
      </c>
      <c r="J280" s="19">
        <v>7740286</v>
      </c>
      <c r="K280" s="20">
        <v>8163592</v>
      </c>
      <c r="L280" s="20">
        <v>0</v>
      </c>
      <c r="M280" s="19">
        <v>0</v>
      </c>
      <c r="N280" s="19">
        <v>3469523</v>
      </c>
      <c r="O280" s="20">
        <v>3469523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41820008</v>
      </c>
      <c r="E281" s="19">
        <v>41820008</v>
      </c>
      <c r="F281" s="19">
        <v>8763163</v>
      </c>
      <c r="G281" s="21">
        <f>IF(($D281     =0),0,($F281     /$D281     ))</f>
        <v>0.2095447470980876</v>
      </c>
      <c r="H281" s="20">
        <v>311629</v>
      </c>
      <c r="I281" s="19">
        <v>0</v>
      </c>
      <c r="J281" s="19">
        <v>0</v>
      </c>
      <c r="K281" s="20">
        <v>311629</v>
      </c>
      <c r="L281" s="20">
        <v>2234394</v>
      </c>
      <c r="M281" s="19">
        <v>1834950</v>
      </c>
      <c r="N281" s="19">
        <v>4382190</v>
      </c>
      <c r="O281" s="20">
        <v>8451534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1000000</v>
      </c>
      <c r="E282" s="19">
        <v>1000000</v>
      </c>
      <c r="F282" s="19">
        <v>140633</v>
      </c>
      <c r="G282" s="21">
        <f>IF(($D282     =0),0,($F282     /$D282     ))</f>
        <v>0.14063300000000001</v>
      </c>
      <c r="H282" s="20">
        <v>65000</v>
      </c>
      <c r="I282" s="19">
        <v>5000</v>
      </c>
      <c r="J282" s="19">
        <v>4869</v>
      </c>
      <c r="K282" s="20">
        <v>74869</v>
      </c>
      <c r="L282" s="20">
        <v>65764</v>
      </c>
      <c r="M282" s="19">
        <v>0</v>
      </c>
      <c r="N282" s="19">
        <v>0</v>
      </c>
      <c r="O282" s="20">
        <v>65764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271054278</v>
      </c>
      <c r="E283" s="12">
        <f>SUM(E274:E282)</f>
        <v>271054278</v>
      </c>
      <c r="F283" s="12">
        <f>SUM(F274:F282)</f>
        <v>84430834</v>
      </c>
      <c r="G283" s="14">
        <f>IF(($D283     =0),0,($F283     /$D283     ))</f>
        <v>0.31149050523378935</v>
      </c>
      <c r="H283" s="13">
        <f>SUM(H274:H282)</f>
        <v>7955089</v>
      </c>
      <c r="I283" s="12">
        <f>SUM(I274:I282)</f>
        <v>3397305</v>
      </c>
      <c r="J283" s="12">
        <f>SUM(J274:J282)</f>
        <v>36955466</v>
      </c>
      <c r="K283" s="13">
        <f>SUM(K274:K282)</f>
        <v>48307860</v>
      </c>
      <c r="L283" s="13">
        <f>SUM(L274:L282)</f>
        <v>12657292</v>
      </c>
      <c r="M283" s="12">
        <f>SUM(M274:M282)</f>
        <v>7307432</v>
      </c>
      <c r="N283" s="12">
        <f>SUM(N274:N282)</f>
        <v>16158250</v>
      </c>
      <c r="O283" s="13">
        <f>SUM(O274:O282)</f>
        <v>36122974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34596005</v>
      </c>
      <c r="E284" s="19">
        <v>34596005</v>
      </c>
      <c r="F284" s="19">
        <v>7965049</v>
      </c>
      <c r="G284" s="21">
        <f>IF(($D284     =0),0,($F284     /$D284     ))</f>
        <v>0.23023031127437979</v>
      </c>
      <c r="H284" s="20">
        <v>0</v>
      </c>
      <c r="I284" s="19">
        <v>0</v>
      </c>
      <c r="J284" s="19">
        <v>0</v>
      </c>
      <c r="K284" s="20">
        <v>0</v>
      </c>
      <c r="L284" s="20">
        <v>0</v>
      </c>
      <c r="M284" s="19">
        <v>7965049</v>
      </c>
      <c r="N284" s="19">
        <v>0</v>
      </c>
      <c r="O284" s="20">
        <v>7965049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16040000</v>
      </c>
      <c r="E285" s="19">
        <v>16040000</v>
      </c>
      <c r="F285" s="19">
        <v>1562523</v>
      </c>
      <c r="G285" s="21">
        <f>IF(($D285     =0),0,($F285     /$D285     ))</f>
        <v>9.7414152119700753E-2</v>
      </c>
      <c r="H285" s="20">
        <v>0</v>
      </c>
      <c r="I285" s="19">
        <v>0</v>
      </c>
      <c r="J285" s="19">
        <v>780258</v>
      </c>
      <c r="K285" s="20">
        <v>780258</v>
      </c>
      <c r="L285" s="20">
        <v>782265</v>
      </c>
      <c r="M285" s="19">
        <v>0</v>
      </c>
      <c r="N285" s="19">
        <v>0</v>
      </c>
      <c r="O285" s="20">
        <v>782265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36355250</v>
      </c>
      <c r="E286" s="19">
        <v>36355250</v>
      </c>
      <c r="F286" s="19">
        <v>8256611</v>
      </c>
      <c r="G286" s="21">
        <f>IF(($D286     =0),0,($F286     /$D286     ))</f>
        <v>0.22710917955453477</v>
      </c>
      <c r="H286" s="20">
        <v>591473</v>
      </c>
      <c r="I286" s="19">
        <v>1123796</v>
      </c>
      <c r="J286" s="19">
        <v>2195896</v>
      </c>
      <c r="K286" s="20">
        <v>3911165</v>
      </c>
      <c r="L286" s="20">
        <v>2435179</v>
      </c>
      <c r="M286" s="19">
        <v>1437905</v>
      </c>
      <c r="N286" s="19">
        <v>472362</v>
      </c>
      <c r="O286" s="20">
        <v>4345446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93564439</v>
      </c>
      <c r="E287" s="19">
        <v>93564439</v>
      </c>
      <c r="F287" s="19">
        <v>20722779</v>
      </c>
      <c r="G287" s="21">
        <f>IF(($D287     =0),0,($F287     /$D287     ))</f>
        <v>0.22148135789068324</v>
      </c>
      <c r="H287" s="20">
        <v>85754</v>
      </c>
      <c r="I287" s="19">
        <v>5066597</v>
      </c>
      <c r="J287" s="19">
        <v>3171030</v>
      </c>
      <c r="K287" s="20">
        <v>8323381</v>
      </c>
      <c r="L287" s="20">
        <v>4458957</v>
      </c>
      <c r="M287" s="19">
        <v>2548390</v>
      </c>
      <c r="N287" s="19">
        <v>5392051</v>
      </c>
      <c r="O287" s="20">
        <v>12399398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144161147</v>
      </c>
      <c r="E288" s="19">
        <v>144161147</v>
      </c>
      <c r="F288" s="19">
        <v>25412720</v>
      </c>
      <c r="G288" s="21">
        <f>IF(($D288     =0),0,($F288     /$D288     ))</f>
        <v>0.17627995149067452</v>
      </c>
      <c r="H288" s="20">
        <v>629204</v>
      </c>
      <c r="I288" s="19">
        <v>3981339</v>
      </c>
      <c r="J288" s="19">
        <v>3764950</v>
      </c>
      <c r="K288" s="20">
        <v>8375493</v>
      </c>
      <c r="L288" s="20">
        <v>7512759</v>
      </c>
      <c r="M288" s="19">
        <v>7694486</v>
      </c>
      <c r="N288" s="19">
        <v>1829982</v>
      </c>
      <c r="O288" s="20">
        <v>17037227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2210000</v>
      </c>
      <c r="E289" s="19">
        <v>2210000</v>
      </c>
      <c r="F289" s="19">
        <v>219991</v>
      </c>
      <c r="G289" s="21">
        <f>IF(($D289     =0),0,($F289     /$D289     ))</f>
        <v>9.9543438914027144E-2</v>
      </c>
      <c r="H289" s="20">
        <v>0</v>
      </c>
      <c r="I289" s="19">
        <v>26500</v>
      </c>
      <c r="J289" s="19">
        <v>183391</v>
      </c>
      <c r="K289" s="20">
        <v>209891</v>
      </c>
      <c r="L289" s="20">
        <v>10100</v>
      </c>
      <c r="M289" s="19">
        <v>0</v>
      </c>
      <c r="N289" s="19">
        <v>0</v>
      </c>
      <c r="O289" s="20">
        <v>10100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326926841</v>
      </c>
      <c r="E290" s="12">
        <f>SUM(E284:E289)</f>
        <v>326926841</v>
      </c>
      <c r="F290" s="12">
        <f>SUM(F284:F289)</f>
        <v>64139673</v>
      </c>
      <c r="G290" s="14">
        <f>IF(($D290     =0),0,($F290     /$D290     ))</f>
        <v>0.19618968208242038</v>
      </c>
      <c r="H290" s="13">
        <f>SUM(H284:H289)</f>
        <v>1306431</v>
      </c>
      <c r="I290" s="12">
        <f>SUM(I284:I289)</f>
        <v>10198232</v>
      </c>
      <c r="J290" s="12">
        <f>SUM(J284:J289)</f>
        <v>10095525</v>
      </c>
      <c r="K290" s="13">
        <f>SUM(K284:K289)</f>
        <v>21600188</v>
      </c>
      <c r="L290" s="13">
        <f>SUM(L284:L289)</f>
        <v>15199260</v>
      </c>
      <c r="M290" s="12">
        <f>SUM(M284:M289)</f>
        <v>19645830</v>
      </c>
      <c r="N290" s="12">
        <f>SUM(N284:N289)</f>
        <v>7694395</v>
      </c>
      <c r="O290" s="13">
        <f>SUM(O284:O289)</f>
        <v>42539485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179266000</v>
      </c>
      <c r="E291" s="19">
        <v>179266000</v>
      </c>
      <c r="F291" s="19">
        <v>27097181</v>
      </c>
      <c r="G291" s="21">
        <f>IF(($D291     =0),0,($F291     /$D291     ))</f>
        <v>0.15115627614829361</v>
      </c>
      <c r="H291" s="20">
        <v>215069</v>
      </c>
      <c r="I291" s="19">
        <v>2304510</v>
      </c>
      <c r="J291" s="19">
        <v>6195558</v>
      </c>
      <c r="K291" s="20">
        <v>8715137</v>
      </c>
      <c r="L291" s="20">
        <v>7856275</v>
      </c>
      <c r="M291" s="19">
        <v>4960024</v>
      </c>
      <c r="N291" s="19">
        <v>5565745</v>
      </c>
      <c r="O291" s="20">
        <v>18382044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55161500</v>
      </c>
      <c r="E292" s="19">
        <v>55161500</v>
      </c>
      <c r="F292" s="19">
        <v>3581361</v>
      </c>
      <c r="G292" s="21">
        <f>IF(($D292     =0),0,($F292     /$D292     ))</f>
        <v>6.4925011103758964E-2</v>
      </c>
      <c r="H292" s="20">
        <v>0</v>
      </c>
      <c r="I292" s="19">
        <v>3397849</v>
      </c>
      <c r="J292" s="19">
        <v>0</v>
      </c>
      <c r="K292" s="20">
        <v>3397849</v>
      </c>
      <c r="L292" s="20">
        <v>3362</v>
      </c>
      <c r="M292" s="19">
        <v>98026</v>
      </c>
      <c r="N292" s="19">
        <v>82124</v>
      </c>
      <c r="O292" s="20">
        <v>183512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29741000</v>
      </c>
      <c r="E293" s="19">
        <v>29741000</v>
      </c>
      <c r="F293" s="19">
        <v>16865635</v>
      </c>
      <c r="G293" s="21">
        <f>IF(($D293     =0),0,($F293     /$D293     ))</f>
        <v>0.56708365555966511</v>
      </c>
      <c r="H293" s="20">
        <v>7310171</v>
      </c>
      <c r="I293" s="19">
        <v>0</v>
      </c>
      <c r="J293" s="19">
        <v>1479066</v>
      </c>
      <c r="K293" s="20">
        <v>8789237</v>
      </c>
      <c r="L293" s="20">
        <v>0</v>
      </c>
      <c r="M293" s="19">
        <v>3231754</v>
      </c>
      <c r="N293" s="19">
        <v>4844644</v>
      </c>
      <c r="O293" s="20">
        <v>8076398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63962721</v>
      </c>
      <c r="E294" s="19">
        <v>63962721</v>
      </c>
      <c r="F294" s="19">
        <v>10438916</v>
      </c>
      <c r="G294" s="21">
        <f>IF(($D294     =0),0,($F294     /$D294     ))</f>
        <v>0.16320312577071261</v>
      </c>
      <c r="H294" s="20">
        <v>1792700</v>
      </c>
      <c r="I294" s="19">
        <v>2082261</v>
      </c>
      <c r="J294" s="19">
        <v>40440</v>
      </c>
      <c r="K294" s="20">
        <v>3915401</v>
      </c>
      <c r="L294" s="20">
        <v>5324510</v>
      </c>
      <c r="M294" s="19">
        <v>1199005</v>
      </c>
      <c r="N294" s="19">
        <v>0</v>
      </c>
      <c r="O294" s="20">
        <v>6523515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12179060</v>
      </c>
      <c r="E295" s="19">
        <v>12179060</v>
      </c>
      <c r="F295" s="19">
        <v>79798</v>
      </c>
      <c r="G295" s="21">
        <f>IF(($D295     =0),0,($F295     /$D295     ))</f>
        <v>6.5520655945532739E-3</v>
      </c>
      <c r="H295" s="20">
        <v>0</v>
      </c>
      <c r="I295" s="19">
        <v>0</v>
      </c>
      <c r="J295" s="19">
        <v>0</v>
      </c>
      <c r="K295" s="20">
        <v>0</v>
      </c>
      <c r="L295" s="20">
        <v>38029</v>
      </c>
      <c r="M295" s="19">
        <v>34573</v>
      </c>
      <c r="N295" s="19">
        <v>7196</v>
      </c>
      <c r="O295" s="20">
        <v>79798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340310281</v>
      </c>
      <c r="E296" s="12">
        <f>SUM(E291:E295)</f>
        <v>340310281</v>
      </c>
      <c r="F296" s="12">
        <f>SUM(F291:F295)</f>
        <v>58062891</v>
      </c>
      <c r="G296" s="14">
        <f>IF(($D296     =0),0,($F296     /$D296     ))</f>
        <v>0.1706175047941029</v>
      </c>
      <c r="H296" s="13">
        <f>SUM(H291:H295)</f>
        <v>9317940</v>
      </c>
      <c r="I296" s="12">
        <f>SUM(I291:I295)</f>
        <v>7784620</v>
      </c>
      <c r="J296" s="12">
        <f>SUM(J291:J295)</f>
        <v>7715064</v>
      </c>
      <c r="K296" s="13">
        <f>SUM(K291:K295)</f>
        <v>24817624</v>
      </c>
      <c r="L296" s="13">
        <f>SUM(L291:L295)</f>
        <v>13222176</v>
      </c>
      <c r="M296" s="12">
        <f>SUM(M291:M295)</f>
        <v>9523382</v>
      </c>
      <c r="N296" s="12">
        <f>SUM(N291:N295)</f>
        <v>10499709</v>
      </c>
      <c r="O296" s="13">
        <f>SUM(O291:O295)</f>
        <v>33245267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1365725071</v>
      </c>
      <c r="E297" s="12">
        <f>SUM(E261:E264,E266:E272,E274:E282,E284:E289,E291:E295)</f>
        <v>1365725071</v>
      </c>
      <c r="F297" s="12">
        <f>SUM(F261:F264,F266:F272,F274:F282,F284:F289,F291:F295)</f>
        <v>400950309</v>
      </c>
      <c r="G297" s="14">
        <f>IF(($D297     =0),0,($F297     /$D297     ))</f>
        <v>0.2935805437813479</v>
      </c>
      <c r="H297" s="13">
        <f>SUM(H261:H264,H266:H272,H274:H282,H284:H289,H291:H295)</f>
        <v>57816861</v>
      </c>
      <c r="I297" s="12">
        <f>SUM(I261:I264,I266:I272,I274:I282,I284:I289,I291:I295)</f>
        <v>35994433</v>
      </c>
      <c r="J297" s="12">
        <f>SUM(J261:J264,J266:J272,J274:J282,J284:J289,J291:J295)</f>
        <v>74371985</v>
      </c>
      <c r="K297" s="13">
        <f>SUM(K261:K264,K266:K272,K274:K282,K284:K289,K291:K295)</f>
        <v>168183279</v>
      </c>
      <c r="L297" s="13">
        <f>SUM(L261:L264,L266:L272,L274:L282,L284:L289,L291:L295)</f>
        <v>78038857</v>
      </c>
      <c r="M297" s="12">
        <f>SUM(M261:M264,M266:M272,M274:M282,M284:M289,M291:M295)</f>
        <v>69471480</v>
      </c>
      <c r="N297" s="12">
        <f>SUM(N261:N264,N266:N272,N274:N282,N284:N289,N291:N295)</f>
        <v>85256693</v>
      </c>
      <c r="O297" s="13">
        <f>SUM(O261:O264,O266:O272,O274:O282,O284:O289,O291:O295)</f>
        <v>232767030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8325970722</v>
      </c>
      <c r="E300" s="19">
        <v>8842420307</v>
      </c>
      <c r="F300" s="19">
        <v>1789917270</v>
      </c>
      <c r="G300" s="21">
        <f>IF(($D300     =0),0,($F300     /$D300     ))</f>
        <v>0.21498001011106607</v>
      </c>
      <c r="H300" s="20">
        <v>33443429</v>
      </c>
      <c r="I300" s="19">
        <v>214387931</v>
      </c>
      <c r="J300" s="19">
        <v>306157270</v>
      </c>
      <c r="K300" s="20">
        <v>553988630</v>
      </c>
      <c r="L300" s="20">
        <v>403835656</v>
      </c>
      <c r="M300" s="19">
        <v>384156493</v>
      </c>
      <c r="N300" s="19">
        <v>447936491</v>
      </c>
      <c r="O300" s="20">
        <v>1235928640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8325970722</v>
      </c>
      <c r="E301" s="12">
        <f>E300</f>
        <v>8842420307</v>
      </c>
      <c r="F301" s="12">
        <f>F300</f>
        <v>1789917270</v>
      </c>
      <c r="G301" s="14">
        <f>IF(($D301     =0),0,($F301     /$D301     ))</f>
        <v>0.21498001011106607</v>
      </c>
      <c r="H301" s="13">
        <f>H300</f>
        <v>33443429</v>
      </c>
      <c r="I301" s="12">
        <f>I300</f>
        <v>214387931</v>
      </c>
      <c r="J301" s="12">
        <f>J300</f>
        <v>306157270</v>
      </c>
      <c r="K301" s="13">
        <f>K300</f>
        <v>553988630</v>
      </c>
      <c r="L301" s="13">
        <f>L300</f>
        <v>403835656</v>
      </c>
      <c r="M301" s="12">
        <f>M300</f>
        <v>384156493</v>
      </c>
      <c r="N301" s="12">
        <f>N300</f>
        <v>447936491</v>
      </c>
      <c r="O301" s="13">
        <f>O300</f>
        <v>1235928640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71729545</v>
      </c>
      <c r="E302" s="19">
        <v>71729545</v>
      </c>
      <c r="F302" s="19">
        <v>26082244</v>
      </c>
      <c r="G302" s="21">
        <f>IF(($D302     =0),0,($F302     /$D302     ))</f>
        <v>0.36361925898177661</v>
      </c>
      <c r="H302" s="20">
        <v>0</v>
      </c>
      <c r="I302" s="19">
        <v>637743</v>
      </c>
      <c r="J302" s="19">
        <v>5706085</v>
      </c>
      <c r="K302" s="20">
        <v>6343828</v>
      </c>
      <c r="L302" s="20">
        <v>3780919</v>
      </c>
      <c r="M302" s="19">
        <v>4557840</v>
      </c>
      <c r="N302" s="19">
        <v>11399657</v>
      </c>
      <c r="O302" s="20">
        <v>19738416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51261562</v>
      </c>
      <c r="E303" s="19">
        <v>52466562</v>
      </c>
      <c r="F303" s="19">
        <v>9008206</v>
      </c>
      <c r="G303" s="21">
        <f>IF(($D303     =0),0,($F303     /$D303     ))</f>
        <v>0.17573022843119762</v>
      </c>
      <c r="H303" s="20">
        <v>2230155</v>
      </c>
      <c r="I303" s="19">
        <v>2238125</v>
      </c>
      <c r="J303" s="19">
        <v>345265</v>
      </c>
      <c r="K303" s="20">
        <v>4813545</v>
      </c>
      <c r="L303" s="20">
        <v>1339584</v>
      </c>
      <c r="M303" s="19">
        <v>2701089</v>
      </c>
      <c r="N303" s="19">
        <v>153988</v>
      </c>
      <c r="O303" s="20">
        <v>4194661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56187043</v>
      </c>
      <c r="E304" s="19">
        <v>59458802</v>
      </c>
      <c r="F304" s="19">
        <v>12153178</v>
      </c>
      <c r="G304" s="21">
        <f>IF(($D304     =0),0,($F304     /$D304     ))</f>
        <v>0.21629858684679312</v>
      </c>
      <c r="H304" s="20">
        <v>6060</v>
      </c>
      <c r="I304" s="19">
        <v>51993</v>
      </c>
      <c r="J304" s="19">
        <v>1770855</v>
      </c>
      <c r="K304" s="20">
        <v>1828908</v>
      </c>
      <c r="L304" s="20">
        <v>2680355</v>
      </c>
      <c r="M304" s="19">
        <v>2751797</v>
      </c>
      <c r="N304" s="19">
        <v>4892118</v>
      </c>
      <c r="O304" s="20">
        <v>10324270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269141804</v>
      </c>
      <c r="E305" s="19">
        <v>374107705</v>
      </c>
      <c r="F305" s="19">
        <v>49350580</v>
      </c>
      <c r="G305" s="21">
        <f>IF(($D305     =0),0,($F305     /$D305     ))</f>
        <v>0.18336274509031678</v>
      </c>
      <c r="H305" s="20">
        <v>1470227</v>
      </c>
      <c r="I305" s="19">
        <v>4082669</v>
      </c>
      <c r="J305" s="19">
        <v>7123863</v>
      </c>
      <c r="K305" s="20">
        <v>12676759</v>
      </c>
      <c r="L305" s="20">
        <v>10375658</v>
      </c>
      <c r="M305" s="19">
        <v>12017254</v>
      </c>
      <c r="N305" s="19">
        <v>14280909</v>
      </c>
      <c r="O305" s="20">
        <v>36673821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166435729</v>
      </c>
      <c r="E306" s="19">
        <v>166040448</v>
      </c>
      <c r="F306" s="19">
        <v>72952030</v>
      </c>
      <c r="G306" s="21">
        <f>IF(($D306     =0),0,($F306     /$D306     ))</f>
        <v>0.43831952693282583</v>
      </c>
      <c r="H306" s="20">
        <v>382955</v>
      </c>
      <c r="I306" s="19">
        <v>7722614</v>
      </c>
      <c r="J306" s="19">
        <v>2955153</v>
      </c>
      <c r="K306" s="20">
        <v>11060722</v>
      </c>
      <c r="L306" s="20">
        <v>10727856</v>
      </c>
      <c r="M306" s="19">
        <v>19856345</v>
      </c>
      <c r="N306" s="19">
        <v>31307107</v>
      </c>
      <c r="O306" s="20">
        <v>61891308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13730000</v>
      </c>
      <c r="E307" s="19">
        <v>13730000</v>
      </c>
      <c r="F307" s="19">
        <v>2888831</v>
      </c>
      <c r="G307" s="21">
        <f>IF(($D307     =0),0,($F307     /$D307     ))</f>
        <v>0.21040284049526584</v>
      </c>
      <c r="H307" s="20">
        <v>74630</v>
      </c>
      <c r="I307" s="19">
        <v>683373</v>
      </c>
      <c r="J307" s="19">
        <v>486173</v>
      </c>
      <c r="K307" s="20">
        <v>1244176</v>
      </c>
      <c r="L307" s="20">
        <v>226897</v>
      </c>
      <c r="M307" s="19">
        <v>841719</v>
      </c>
      <c r="N307" s="19">
        <v>576039</v>
      </c>
      <c r="O307" s="20">
        <v>1644655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628485683</v>
      </c>
      <c r="E308" s="12">
        <f>SUM(E302:E307)</f>
        <v>737533062</v>
      </c>
      <c r="F308" s="12">
        <f>SUM(F302:F307)</f>
        <v>172435069</v>
      </c>
      <c r="G308" s="14">
        <f>IF(($D308     =0),0,($F308     /$D308     ))</f>
        <v>0.27436594605767656</v>
      </c>
      <c r="H308" s="13">
        <f>SUM(H302:H307)</f>
        <v>4164027</v>
      </c>
      <c r="I308" s="12">
        <f>SUM(I302:I307)</f>
        <v>15416517</v>
      </c>
      <c r="J308" s="12">
        <f>SUM(J302:J307)</f>
        <v>18387394</v>
      </c>
      <c r="K308" s="13">
        <f>SUM(K302:K307)</f>
        <v>37967938</v>
      </c>
      <c r="L308" s="13">
        <f>SUM(L302:L307)</f>
        <v>29131269</v>
      </c>
      <c r="M308" s="12">
        <f>SUM(M302:M307)</f>
        <v>42726044</v>
      </c>
      <c r="N308" s="12">
        <f>SUM(N302:N307)</f>
        <v>62609818</v>
      </c>
      <c r="O308" s="13">
        <f>SUM(O302:O307)</f>
        <v>134467131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89094449</v>
      </c>
      <c r="E309" s="19">
        <v>90695194</v>
      </c>
      <c r="F309" s="19">
        <v>16902904</v>
      </c>
      <c r="G309" s="21">
        <f>IF(($D309     =0),0,($F309     /$D309     ))</f>
        <v>0.189718935239164</v>
      </c>
      <c r="H309" s="20">
        <v>1229</v>
      </c>
      <c r="I309" s="19">
        <v>4631648</v>
      </c>
      <c r="J309" s="19">
        <v>3699703</v>
      </c>
      <c r="K309" s="20">
        <v>8332580</v>
      </c>
      <c r="L309" s="20">
        <v>217350</v>
      </c>
      <c r="M309" s="19">
        <v>2677007</v>
      </c>
      <c r="N309" s="19">
        <v>5675967</v>
      </c>
      <c r="O309" s="20">
        <v>8570324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128102569</v>
      </c>
      <c r="E310" s="19">
        <v>171969637</v>
      </c>
      <c r="F310" s="19">
        <v>44700544</v>
      </c>
      <c r="G310" s="21">
        <f>IF(($D310     =0),0,($F310     /$D310     ))</f>
        <v>0.34894338457802515</v>
      </c>
      <c r="H310" s="20">
        <v>1476058</v>
      </c>
      <c r="I310" s="19">
        <v>4672030</v>
      </c>
      <c r="J310" s="19">
        <v>7932656</v>
      </c>
      <c r="K310" s="20">
        <v>14080744</v>
      </c>
      <c r="L310" s="20">
        <v>7664387</v>
      </c>
      <c r="M310" s="19">
        <v>7181041</v>
      </c>
      <c r="N310" s="19">
        <v>15774372</v>
      </c>
      <c r="O310" s="20">
        <v>30619800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406053915</v>
      </c>
      <c r="E311" s="19">
        <v>471680164</v>
      </c>
      <c r="F311" s="19">
        <v>115911663</v>
      </c>
      <c r="G311" s="21">
        <f>IF(($D311     =0),0,($F311     /$D311     ))</f>
        <v>0.28545879923359441</v>
      </c>
      <c r="H311" s="20">
        <v>616439</v>
      </c>
      <c r="I311" s="19">
        <v>3218691</v>
      </c>
      <c r="J311" s="19">
        <v>19779462</v>
      </c>
      <c r="K311" s="20">
        <v>23614592</v>
      </c>
      <c r="L311" s="20">
        <v>31253029</v>
      </c>
      <c r="M311" s="19">
        <v>36311303</v>
      </c>
      <c r="N311" s="19">
        <v>24732739</v>
      </c>
      <c r="O311" s="20">
        <v>92297071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151230264</v>
      </c>
      <c r="E312" s="19">
        <v>156251212</v>
      </c>
      <c r="F312" s="19">
        <v>39804982</v>
      </c>
      <c r="G312" s="21">
        <f>IF(($D312     =0),0,($F312     /$D312     ))</f>
        <v>0.26320777962802472</v>
      </c>
      <c r="H312" s="20">
        <v>4665759</v>
      </c>
      <c r="I312" s="19">
        <v>4374641</v>
      </c>
      <c r="J312" s="19">
        <v>7402866</v>
      </c>
      <c r="K312" s="20">
        <v>16443266</v>
      </c>
      <c r="L312" s="20">
        <v>8301872</v>
      </c>
      <c r="M312" s="19">
        <v>2933616</v>
      </c>
      <c r="N312" s="19">
        <v>12126228</v>
      </c>
      <c r="O312" s="20">
        <v>23361716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101758738</v>
      </c>
      <c r="E313" s="19">
        <v>110700015</v>
      </c>
      <c r="F313" s="19">
        <v>16723487</v>
      </c>
      <c r="G313" s="21">
        <f>IF(($D313     =0),0,($F313     /$D313     ))</f>
        <v>0.16434448115895461</v>
      </c>
      <c r="H313" s="20">
        <v>1089757</v>
      </c>
      <c r="I313" s="19">
        <v>1635181</v>
      </c>
      <c r="J313" s="19">
        <v>3907163</v>
      </c>
      <c r="K313" s="20">
        <v>6632101</v>
      </c>
      <c r="L313" s="20">
        <v>3476018</v>
      </c>
      <c r="M313" s="19">
        <v>3050721</v>
      </c>
      <c r="N313" s="19">
        <v>3564647</v>
      </c>
      <c r="O313" s="20">
        <v>10091386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68838011</v>
      </c>
      <c r="E314" s="19">
        <v>24172609</v>
      </c>
      <c r="F314" s="19">
        <v>184730</v>
      </c>
      <c r="G314" s="21">
        <f>IF(($D314     =0),0,($F314     /$D314     ))</f>
        <v>2.6835464493592063E-3</v>
      </c>
      <c r="H314" s="20">
        <v>0</v>
      </c>
      <c r="I314" s="19">
        <v>0</v>
      </c>
      <c r="J314" s="19">
        <v>0</v>
      </c>
      <c r="K314" s="20">
        <v>0</v>
      </c>
      <c r="L314" s="20">
        <v>2475</v>
      </c>
      <c r="M314" s="19">
        <v>129830</v>
      </c>
      <c r="N314" s="19">
        <v>52425</v>
      </c>
      <c r="O314" s="20">
        <v>184730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945077946</v>
      </c>
      <c r="E315" s="12">
        <f>SUM(E309:E314)</f>
        <v>1025468831</v>
      </c>
      <c r="F315" s="12">
        <f>SUM(F309:F314)</f>
        <v>234228310</v>
      </c>
      <c r="G315" s="14">
        <f>IF(($D315     =0),0,($F315     /$D315     ))</f>
        <v>0.24784020301326554</v>
      </c>
      <c r="H315" s="13">
        <f>SUM(H309:H314)</f>
        <v>7849242</v>
      </c>
      <c r="I315" s="12">
        <f>SUM(I309:I314)</f>
        <v>18532191</v>
      </c>
      <c r="J315" s="12">
        <f>SUM(J309:J314)</f>
        <v>42721850</v>
      </c>
      <c r="K315" s="13">
        <f>SUM(K309:K314)</f>
        <v>69103283</v>
      </c>
      <c r="L315" s="13">
        <f>SUM(L309:L314)</f>
        <v>50915131</v>
      </c>
      <c r="M315" s="12">
        <f>SUM(M309:M314)</f>
        <v>52283518</v>
      </c>
      <c r="N315" s="12">
        <f>SUM(N309:N314)</f>
        <v>61926378</v>
      </c>
      <c r="O315" s="13">
        <f>SUM(O309:O314)</f>
        <v>165125027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181136164</v>
      </c>
      <c r="E316" s="19">
        <v>199316415</v>
      </c>
      <c r="F316" s="19">
        <v>38853048</v>
      </c>
      <c r="G316" s="21">
        <f>IF(($D316     =0),0,($F316     /$D316     ))</f>
        <v>0.21449636087026774</v>
      </c>
      <c r="H316" s="20">
        <v>651982</v>
      </c>
      <c r="I316" s="19">
        <v>5157114</v>
      </c>
      <c r="J316" s="19">
        <v>9455443</v>
      </c>
      <c r="K316" s="20">
        <v>15264539</v>
      </c>
      <c r="L316" s="20">
        <v>8069925</v>
      </c>
      <c r="M316" s="19">
        <v>3204221</v>
      </c>
      <c r="N316" s="19">
        <v>12314363</v>
      </c>
      <c r="O316" s="20">
        <v>23588509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274774547</v>
      </c>
      <c r="E317" s="19">
        <v>270324189</v>
      </c>
      <c r="F317" s="19">
        <v>57160474</v>
      </c>
      <c r="G317" s="21">
        <f>IF(($D317     =0),0,($F317     /$D317     ))</f>
        <v>0.20802681552596647</v>
      </c>
      <c r="H317" s="20">
        <v>0</v>
      </c>
      <c r="I317" s="19">
        <v>4004615</v>
      </c>
      <c r="J317" s="19">
        <v>5507529</v>
      </c>
      <c r="K317" s="20">
        <v>9512144</v>
      </c>
      <c r="L317" s="20">
        <v>10043797</v>
      </c>
      <c r="M317" s="19">
        <v>17073027</v>
      </c>
      <c r="N317" s="19">
        <v>20531506</v>
      </c>
      <c r="O317" s="20">
        <v>47648330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53873187</v>
      </c>
      <c r="E318" s="19">
        <v>53873187</v>
      </c>
      <c r="F318" s="19">
        <v>8289519</v>
      </c>
      <c r="G318" s="21">
        <f>IF(($D318     =0),0,($F318     /$D318     ))</f>
        <v>0.15387095996381281</v>
      </c>
      <c r="H318" s="20">
        <v>364537</v>
      </c>
      <c r="I318" s="19">
        <v>893920</v>
      </c>
      <c r="J318" s="19">
        <v>802764</v>
      </c>
      <c r="K318" s="20">
        <v>2061221</v>
      </c>
      <c r="L318" s="20">
        <v>397904</v>
      </c>
      <c r="M318" s="19">
        <v>1659641</v>
      </c>
      <c r="N318" s="19">
        <v>4170753</v>
      </c>
      <c r="O318" s="20">
        <v>6228298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49990427</v>
      </c>
      <c r="E319" s="19">
        <v>78697724</v>
      </c>
      <c r="F319" s="19">
        <v>35920115</v>
      </c>
      <c r="G319" s="21">
        <f>IF(($D319     =0),0,($F319     /$D319     ))</f>
        <v>0.71853987164382493</v>
      </c>
      <c r="H319" s="20">
        <v>0</v>
      </c>
      <c r="I319" s="19">
        <v>2530627</v>
      </c>
      <c r="J319" s="19">
        <v>3873511</v>
      </c>
      <c r="K319" s="20">
        <v>6404138</v>
      </c>
      <c r="L319" s="20">
        <v>7354990</v>
      </c>
      <c r="M319" s="19">
        <v>10006063</v>
      </c>
      <c r="N319" s="19">
        <v>12154924</v>
      </c>
      <c r="O319" s="20">
        <v>29515977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4988500</v>
      </c>
      <c r="E320" s="19">
        <v>6850800</v>
      </c>
      <c r="F320" s="19">
        <v>1512584</v>
      </c>
      <c r="G320" s="21">
        <f>IF(($D320     =0),0,($F320     /$D320     ))</f>
        <v>0.30321419264307908</v>
      </c>
      <c r="H320" s="20">
        <v>0</v>
      </c>
      <c r="I320" s="19">
        <v>268634</v>
      </c>
      <c r="J320" s="19">
        <v>248736</v>
      </c>
      <c r="K320" s="20">
        <v>517370</v>
      </c>
      <c r="L320" s="20">
        <v>226806</v>
      </c>
      <c r="M320" s="19">
        <v>523999</v>
      </c>
      <c r="N320" s="19">
        <v>244409</v>
      </c>
      <c r="O320" s="20">
        <v>995214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564762825</v>
      </c>
      <c r="E321" s="12">
        <f>SUM(E316:E320)</f>
        <v>609062315</v>
      </c>
      <c r="F321" s="12">
        <f>SUM(F316:F320)</f>
        <v>141735740</v>
      </c>
      <c r="G321" s="14">
        <f>IF(($D321     =0),0,($F321     /$D321     ))</f>
        <v>0.25096506661889439</v>
      </c>
      <c r="H321" s="13">
        <f>SUM(H316:H320)</f>
        <v>1016519</v>
      </c>
      <c r="I321" s="12">
        <f>SUM(I316:I320)</f>
        <v>12854910</v>
      </c>
      <c r="J321" s="12">
        <f>SUM(J316:J320)</f>
        <v>19887983</v>
      </c>
      <c r="K321" s="13">
        <f>SUM(K316:K320)</f>
        <v>33759412</v>
      </c>
      <c r="L321" s="13">
        <f>SUM(L316:L320)</f>
        <v>26093422</v>
      </c>
      <c r="M321" s="12">
        <f>SUM(M316:M320)</f>
        <v>32466951</v>
      </c>
      <c r="N321" s="12">
        <f>SUM(N316:N320)</f>
        <v>49415955</v>
      </c>
      <c r="O321" s="13">
        <f>SUM(O316:O320)</f>
        <v>107976328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23767300</v>
      </c>
      <c r="E322" s="19">
        <v>23767300</v>
      </c>
      <c r="F322" s="19">
        <v>9517913</v>
      </c>
      <c r="G322" s="21">
        <f>IF(($D322     =0),0,($F322     /$D322     ))</f>
        <v>0.40046252624404116</v>
      </c>
      <c r="H322" s="20">
        <v>0</v>
      </c>
      <c r="I322" s="19">
        <v>1453014</v>
      </c>
      <c r="J322" s="19">
        <v>801544</v>
      </c>
      <c r="K322" s="20">
        <v>2254558</v>
      </c>
      <c r="L322" s="20">
        <v>2337776</v>
      </c>
      <c r="M322" s="19">
        <v>695611</v>
      </c>
      <c r="N322" s="19">
        <v>4229968</v>
      </c>
      <c r="O322" s="20">
        <v>7263355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107297217</v>
      </c>
      <c r="E323" s="19">
        <v>114563616</v>
      </c>
      <c r="F323" s="19">
        <v>44117528</v>
      </c>
      <c r="G323" s="21">
        <f>IF(($D323     =0),0,($F323     /$D323     ))</f>
        <v>0.41117122357423308</v>
      </c>
      <c r="H323" s="20">
        <v>1452332</v>
      </c>
      <c r="I323" s="19">
        <v>919811</v>
      </c>
      <c r="J323" s="19">
        <v>2712469</v>
      </c>
      <c r="K323" s="20">
        <v>5084612</v>
      </c>
      <c r="L323" s="20">
        <v>15835075</v>
      </c>
      <c r="M323" s="19">
        <v>2836975</v>
      </c>
      <c r="N323" s="19">
        <v>20360866</v>
      </c>
      <c r="O323" s="20">
        <v>39032916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241589372</v>
      </c>
      <c r="E324" s="19">
        <v>254464841</v>
      </c>
      <c r="F324" s="19">
        <v>68921473</v>
      </c>
      <c r="G324" s="21">
        <f>IF(($D324     =0),0,($F324     /$D324     ))</f>
        <v>0.28528354715868876</v>
      </c>
      <c r="H324" s="20">
        <v>3364244</v>
      </c>
      <c r="I324" s="19">
        <v>19963409</v>
      </c>
      <c r="J324" s="19">
        <v>9741577</v>
      </c>
      <c r="K324" s="20">
        <v>33069230</v>
      </c>
      <c r="L324" s="20">
        <v>12320715</v>
      </c>
      <c r="M324" s="19">
        <v>7926435</v>
      </c>
      <c r="N324" s="19">
        <v>15605093</v>
      </c>
      <c r="O324" s="20">
        <v>35852243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370443246</v>
      </c>
      <c r="E325" s="19">
        <v>469575436</v>
      </c>
      <c r="F325" s="19">
        <v>147823441</v>
      </c>
      <c r="G325" s="21">
        <f>IF(($D325     =0),0,($F325     /$D325     ))</f>
        <v>0.39904477297448149</v>
      </c>
      <c r="H325" s="20">
        <v>5508910</v>
      </c>
      <c r="I325" s="19">
        <v>6518888</v>
      </c>
      <c r="J325" s="19">
        <v>45472778</v>
      </c>
      <c r="K325" s="20">
        <v>57500576</v>
      </c>
      <c r="L325" s="20">
        <v>23987431</v>
      </c>
      <c r="M325" s="19">
        <v>30947458</v>
      </c>
      <c r="N325" s="19">
        <v>35387976</v>
      </c>
      <c r="O325" s="20">
        <v>90322865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51386800</v>
      </c>
      <c r="E326" s="19">
        <v>76639135</v>
      </c>
      <c r="F326" s="19">
        <v>20957760</v>
      </c>
      <c r="G326" s="21">
        <f>IF(($D326     =0),0,($F326     /$D326     ))</f>
        <v>0.40784325935843446</v>
      </c>
      <c r="H326" s="20">
        <v>29891</v>
      </c>
      <c r="I326" s="19">
        <v>662649</v>
      </c>
      <c r="J326" s="19">
        <v>3384169</v>
      </c>
      <c r="K326" s="20">
        <v>4076709</v>
      </c>
      <c r="L326" s="20">
        <v>3590443</v>
      </c>
      <c r="M326" s="19">
        <v>3939679</v>
      </c>
      <c r="N326" s="19">
        <v>9350929</v>
      </c>
      <c r="O326" s="20">
        <v>16881051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90316324</v>
      </c>
      <c r="E327" s="19">
        <v>90316324</v>
      </c>
      <c r="F327" s="19">
        <v>26770296</v>
      </c>
      <c r="G327" s="21">
        <f>IF(($D327     =0),0,($F327     /$D327     ))</f>
        <v>0.29640595204029785</v>
      </c>
      <c r="H327" s="20">
        <v>7876845</v>
      </c>
      <c r="I327" s="19">
        <v>5269533</v>
      </c>
      <c r="J327" s="19">
        <v>4028714</v>
      </c>
      <c r="K327" s="20">
        <v>17175092</v>
      </c>
      <c r="L327" s="20">
        <v>5103619</v>
      </c>
      <c r="M327" s="19">
        <v>2884512</v>
      </c>
      <c r="N327" s="19">
        <v>1607073</v>
      </c>
      <c r="O327" s="20">
        <v>9595204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143644166</v>
      </c>
      <c r="E328" s="19">
        <v>161225932</v>
      </c>
      <c r="F328" s="19">
        <v>41416149</v>
      </c>
      <c r="G328" s="21">
        <f>IF(($D328     =0),0,($F328     /$D328     ))</f>
        <v>0.28832461598196757</v>
      </c>
      <c r="H328" s="20">
        <v>1959930</v>
      </c>
      <c r="I328" s="19">
        <v>5773497</v>
      </c>
      <c r="J328" s="19">
        <v>6383545</v>
      </c>
      <c r="K328" s="20">
        <v>14116972</v>
      </c>
      <c r="L328" s="20">
        <v>6625151</v>
      </c>
      <c r="M328" s="19">
        <v>12372957</v>
      </c>
      <c r="N328" s="19">
        <v>8301069</v>
      </c>
      <c r="O328" s="20">
        <v>27299177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76172524</v>
      </c>
      <c r="E329" s="19">
        <v>76172524</v>
      </c>
      <c r="F329" s="19">
        <v>1001668</v>
      </c>
      <c r="G329" s="21">
        <f>IF(($D329     =0),0,($F329     /$D329     ))</f>
        <v>1.3149990933738784E-2</v>
      </c>
      <c r="H329" s="20">
        <v>4513</v>
      </c>
      <c r="I329" s="19">
        <v>5881</v>
      </c>
      <c r="J329" s="19">
        <v>106444</v>
      </c>
      <c r="K329" s="20">
        <v>116838</v>
      </c>
      <c r="L329" s="20">
        <v>599699</v>
      </c>
      <c r="M329" s="19">
        <v>77875</v>
      </c>
      <c r="N329" s="19">
        <v>207256</v>
      </c>
      <c r="O329" s="20">
        <v>884830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1104616949</v>
      </c>
      <c r="E330" s="12">
        <f>SUM(E322:E329)</f>
        <v>1266725108</v>
      </c>
      <c r="F330" s="12">
        <f>SUM(F322:F329)</f>
        <v>360526228</v>
      </c>
      <c r="G330" s="14">
        <f>IF(($D330     =0),0,($F330     /$D330     ))</f>
        <v>0.32638122050035645</v>
      </c>
      <c r="H330" s="13">
        <f>SUM(H322:H329)</f>
        <v>20196665</v>
      </c>
      <c r="I330" s="12">
        <f>SUM(I322:I329)</f>
        <v>40566682</v>
      </c>
      <c r="J330" s="12">
        <f>SUM(J322:J329)</f>
        <v>72631240</v>
      </c>
      <c r="K330" s="13">
        <f>SUM(K322:K329)</f>
        <v>133394587</v>
      </c>
      <c r="L330" s="13">
        <f>SUM(L322:L329)</f>
        <v>70399909</v>
      </c>
      <c r="M330" s="12">
        <f>SUM(M322:M329)</f>
        <v>61681502</v>
      </c>
      <c r="N330" s="12">
        <f>SUM(N322:N329)</f>
        <v>95050230</v>
      </c>
      <c r="O330" s="13">
        <f>SUM(O322:O329)</f>
        <v>227131641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14461457</v>
      </c>
      <c r="E331" s="19">
        <v>14461457</v>
      </c>
      <c r="F331" s="19">
        <v>1125245</v>
      </c>
      <c r="G331" s="21">
        <f>IF(($D331     =0),0,($F331     /$D331     ))</f>
        <v>7.7809932982548027E-2</v>
      </c>
      <c r="H331" s="20">
        <v>0</v>
      </c>
      <c r="I331" s="19">
        <v>504320</v>
      </c>
      <c r="J331" s="19">
        <v>0</v>
      </c>
      <c r="K331" s="20">
        <v>504320</v>
      </c>
      <c r="L331" s="20">
        <v>11140</v>
      </c>
      <c r="M331" s="19">
        <v>191449</v>
      </c>
      <c r="N331" s="19">
        <v>418336</v>
      </c>
      <c r="O331" s="20">
        <v>620925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10292100</v>
      </c>
      <c r="E332" s="19">
        <v>13505008</v>
      </c>
      <c r="F332" s="19">
        <v>7950797</v>
      </c>
      <c r="G332" s="21">
        <f>IF(($D332     =0),0,($F332     /$D332     ))</f>
        <v>0.77251454999465607</v>
      </c>
      <c r="H332" s="20">
        <v>1088441</v>
      </c>
      <c r="I332" s="19">
        <v>1092145</v>
      </c>
      <c r="J332" s="19">
        <v>155221</v>
      </c>
      <c r="K332" s="20">
        <v>2335807</v>
      </c>
      <c r="L332" s="20">
        <v>1913294</v>
      </c>
      <c r="M332" s="19">
        <v>3244112</v>
      </c>
      <c r="N332" s="19">
        <v>457584</v>
      </c>
      <c r="O332" s="20">
        <v>5614990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23465061</v>
      </c>
      <c r="E333" s="19">
        <v>24865061</v>
      </c>
      <c r="F333" s="19">
        <v>8032106</v>
      </c>
      <c r="G333" s="21">
        <f>IF(($D333     =0),0,($F333     /$D333     ))</f>
        <v>0.3423006656577624</v>
      </c>
      <c r="H333" s="20">
        <v>340680</v>
      </c>
      <c r="I333" s="19">
        <v>2135996</v>
      </c>
      <c r="J333" s="19">
        <v>2502482</v>
      </c>
      <c r="K333" s="20">
        <v>4979158</v>
      </c>
      <c r="L333" s="20">
        <v>1622796</v>
      </c>
      <c r="M333" s="19">
        <v>1055166</v>
      </c>
      <c r="N333" s="19">
        <v>374986</v>
      </c>
      <c r="O333" s="20">
        <v>3052948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2715500</v>
      </c>
      <c r="E334" s="19">
        <v>2715500</v>
      </c>
      <c r="F334" s="19">
        <v>0</v>
      </c>
      <c r="G334" s="21">
        <f>IF(($D334     =0),0,($F334     /$D334     ))</f>
        <v>0</v>
      </c>
      <c r="H334" s="20">
        <v>0</v>
      </c>
      <c r="I334" s="19">
        <v>0</v>
      </c>
      <c r="J334" s="19">
        <v>0</v>
      </c>
      <c r="K334" s="20">
        <v>0</v>
      </c>
      <c r="L334" s="20">
        <v>0</v>
      </c>
      <c r="M334" s="19">
        <v>0</v>
      </c>
      <c r="N334" s="19">
        <v>0</v>
      </c>
      <c r="O334" s="20">
        <v>0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50934118</v>
      </c>
      <c r="E335" s="12">
        <f>SUM(E331:E334)</f>
        <v>55547026</v>
      </c>
      <c r="F335" s="12">
        <f>SUM(F331:F334)</f>
        <v>17108148</v>
      </c>
      <c r="G335" s="14">
        <f>IF(($D335     =0),0,($F335     /$D335     ))</f>
        <v>0.33588778350888493</v>
      </c>
      <c r="H335" s="13">
        <f>SUM(H331:H334)</f>
        <v>1429121</v>
      </c>
      <c r="I335" s="12">
        <f>SUM(I331:I334)</f>
        <v>3732461</v>
      </c>
      <c r="J335" s="12">
        <f>SUM(J331:J334)</f>
        <v>2657703</v>
      </c>
      <c r="K335" s="13">
        <f>SUM(K331:K334)</f>
        <v>7819285</v>
      </c>
      <c r="L335" s="13">
        <f>SUM(L331:L334)</f>
        <v>3547230</v>
      </c>
      <c r="M335" s="12">
        <f>SUM(M331:M334)</f>
        <v>4490727</v>
      </c>
      <c r="N335" s="12">
        <f>SUM(N331:N334)</f>
        <v>1250906</v>
      </c>
      <c r="O335" s="13">
        <f>SUM(O331:O334)</f>
        <v>9288863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11619848243</v>
      </c>
      <c r="E336" s="12">
        <f>SUM(E300,E302:E307,E309:E314,E316:E320,E322:E329,E331:E334)</f>
        <v>12536756649</v>
      </c>
      <c r="F336" s="12">
        <f>SUM(F300,F302:F307,F309:F314,F316:F320,F322:F329,F331:F334)</f>
        <v>2715950765</v>
      </c>
      <c r="G336" s="14">
        <f>IF(($D336     =0),0,($F336     /$D336     ))</f>
        <v>0.23373375522663442</v>
      </c>
      <c r="H336" s="13">
        <f>SUM(H300,H302:H307,H309:H314,H316:H320,H322:H329,H331:H334)</f>
        <v>68099003</v>
      </c>
      <c r="I336" s="12">
        <f>SUM(I300,I302:I307,I309:I314,I316:I320,I322:I329,I331:I334)</f>
        <v>305490692</v>
      </c>
      <c r="J336" s="12">
        <f>SUM(J300,J302:J307,J309:J314,J316:J320,J322:J329,J331:J334)</f>
        <v>462443440</v>
      </c>
      <c r="K336" s="13">
        <f>SUM(K300,K302:K307,K309:K314,K316:K320,K322:K329,K331:K334)</f>
        <v>836033135</v>
      </c>
      <c r="L336" s="13">
        <f>SUM(L300,L302:L307,L309:L314,L316:L320,L322:L329,L331:L334)</f>
        <v>583922617</v>
      </c>
      <c r="M336" s="12">
        <f>SUM(M300,M302:M307,M309:M314,M316:M320,M322:M329,M331:M334)</f>
        <v>577805235</v>
      </c>
      <c r="N336" s="12">
        <f>SUM(N300,N302:N307,N309:N314,N316:N320,N322:N329,N331:N334)</f>
        <v>718189778</v>
      </c>
      <c r="O336" s="13">
        <f>SUM(O300,O302:O307,O309:O314,O316:O320,O322:O329,O331:O334)</f>
        <v>1879917630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68858541114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70105860419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19297567180</v>
      </c>
      <c r="G337" s="7">
        <f>IF(($D337     =0),0,($F337     /$D337     ))</f>
        <v>0.28024943409782038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1611923348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2635093632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3243003806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7490020786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3806195761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3676208399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4325142234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11807546394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77F7D0-09B3-4E3E-9816-17000F15D5D6}"/>
</file>

<file path=customXml/itemProps2.xml><?xml version="1.0" encoding="utf-8"?>
<ds:datastoreItem xmlns:ds="http://schemas.openxmlformats.org/officeDocument/2006/customXml" ds:itemID="{CF1E84C3-260F-46F5-8AA8-73F023661894}"/>
</file>

<file path=customXml/itemProps3.xml><?xml version="1.0" encoding="utf-8"?>
<ds:datastoreItem xmlns:ds="http://schemas.openxmlformats.org/officeDocument/2006/customXml" ds:itemID="{2B2E9FEB-FFCE-4C08-A9C9-A1D08DB959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2022-01-31T10:13:47Z</dcterms:created>
  <dcterms:modified xsi:type="dcterms:W3CDTF">2022-01-31T10:15:33Z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