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77535670-00BF-4D70-95CF-A790ADECB51D}" xr6:coauthVersionLast="47" xr6:coauthVersionMax="47" xr10:uidLastSave="{00000000-0000-0000-0000-000000000000}"/>
  <bookViews>
    <workbookView xWindow="29580" yWindow="780" windowWidth="11820" windowHeight="15840" xr2:uid="{B3C7BEC1-563C-4795-B5F5-C2F57BCA551F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G25" i="1" s="1"/>
  <c r="E25" i="1"/>
  <c r="F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G51" i="1" s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G52" i="1" s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G76" i="1" s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G89" i="1" s="1"/>
  <c r="E89" i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G94" i="1" s="1"/>
  <c r="E94" i="1"/>
  <c r="F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G99" i="1" s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G100" i="1" s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G110" i="1" s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G119" i="1" s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G124" i="1" s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G148" i="1" s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G155" i="1" s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G167" i="1" s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G168" i="1" s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G177" i="1" s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G189" i="1" s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G196" i="1" s="1"/>
  <c r="E196" i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G222" i="1" s="1"/>
  <c r="E222" i="1"/>
  <c r="F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G273" i="1" s="1"/>
  <c r="E273" i="1"/>
  <c r="F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G296" i="1" s="1"/>
  <c r="E296" i="1"/>
  <c r="F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G297" i="1" s="1"/>
  <c r="E297" i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 s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 s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F336" i="1"/>
  <c r="G336" i="1" s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G337" i="1" s="1"/>
  <c r="E337" i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<sst xmlns="http://schemas.openxmlformats.org/spreadsheetml/2006/main" count="1001" uniqueCount="606">
  <si>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</si>
  <si>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</si>
  <si>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</si>
  <si>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</si>
  <si>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</si>
  <si>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</si>
  <si>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</si>
  <si>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</si>
  <si>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</si>
  <si>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</si>
  <si>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</si>
  <si>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</si>
  <si>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</si>
  <si>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</si>
  <si>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</si>
  <si>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</si>
  <si>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</si>
  <si>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</si>
  <si>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</si>
  <si>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</si>
  <si>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</si>
  <si>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</si>
  <si>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</si>
  <si>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</si>
  <si>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</si>
  <si>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</si>
  <si>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</si>
  <si>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</si>
  <si>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</si>
  <si>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</si>
  <si>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</si>
  <si>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</si>
  <si>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</si>
  <si>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</si>
  <si>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</si>
  <si>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</si>
  <si>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</si>
  <si>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</si>
  <si>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</si>
  <si>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</si>
  <si>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</si>
  <si>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</si>
  <si>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</si>
  <si>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</si>
  <si>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</si>
  <si>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</si>
  <si>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</si>
  <si>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</si>
  <si>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</si>
  <si>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</si>
  <si>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</si>
  <si>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</si>
  <si>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</si>
  <si>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</si>
  <si>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</si>
  <si>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</si>
  <si>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</si>
  <si>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</si>
  <si>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</si>
  <si>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</si>
  <si>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</si>
  <si>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</si>
  <si>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</si>
  <si>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</si>
  <si>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</si>
  <si>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</si>
  <si>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</si>
  <si>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</si>
  <si>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</si>
  <si>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</si>
  <si>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</si>
  <si>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</si>
  <si>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</si>
  <si>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</si>
  <si>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</si>
  <si>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</si>
  <si>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</si>
  <si>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</si>
  <si>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</si>
  <si>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</si>
  <si>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</si>
  <si>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</si>
  <si>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</si>
  <si>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</si>
  <si>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</si>
  <si>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</si>
  <si>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</si>
  <si>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</si>
  <si>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</si>
  <si>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</si>
  <si>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</si>
  <si>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</si>
  <si>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</si>
  <si>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</si>
  <si>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</si>
  <si>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</si>
  <si>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</si>
  <si>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</si>
  <si>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</si>
  <si>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</si>
  <si>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</si>
  <si>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</si>
  <si>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</si>
  <si>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</si>
  <si>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</si>
  <si>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</si>
  <si>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</si>
  <si>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</si>
  <si>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</si>
  <si>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</si>
  <si>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</si>
  <si>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</si>
  <si>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</si>
  <si>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</si>
  <si>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</si>
  <si>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</si>
  <si>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</si>
  <si>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</si>
  <si>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</si>
  <si>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</si>
  <si>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</si>
  <si>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</si>
  <si>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</si>
  <si>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</si>
  <si>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</si>
  <si>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</si>
  <si>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</si>
  <si>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</si>
  <si>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</si>
  <si>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</si>
  <si>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</si>
  <si>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</si>
  <si>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</si>
  <si>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</si>
  <si>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</si>
  <si>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</si>
  <si>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</si>
  <si>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</si>
  <si>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</si>
  <si>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</si>
  <si>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</si>
  <si>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</si>
  <si>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</si>
  <si>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</si>
  <si>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</si>
  <si>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</si>
  <si>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</si>
  <si>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</si>
  <si>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</si>
  <si>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</si>
  <si>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</si>
  <si>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</si>
  <si>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</si>
  <si>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</si>
  <si>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</si>
  <si>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</si>
  <si>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</si>
  <si>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</si>
  <si>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</si>
  <si>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</si>
  <si>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</si>
  <si>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</si>
  <si>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</si>
  <si>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</si>
  <si>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</si>
  <si>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</si>
  <si>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</si>
  <si>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</si>
  <si>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</si>
  <si>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</si>
  <si>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</si>
  <si>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</si>
  <si>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</si>
  <si>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</si>
  <si>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</si>
  <si>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</si>
  <si>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</si>
  <si>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</si>
  <si>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</si>
  <si>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</si>
  <si>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</si>
  <si>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</si>
  <si>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</si>
  <si>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</si>
  <si>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</si>
  <si>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</si>
  <si>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</si>
  <si>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</si>
  <si>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</si>
  <si>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</si>
  <si>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</si>
  <si>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</si>
  <si>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</si>
  <si>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</si>
  <si>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</si>
  <si>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</si>
  <si>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</si>
  <si>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</si>
  <si>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</si>
  <si>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</si>
  <si>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</si>
  <si>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</si>
  <si>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</si>
  <si>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</si>
  <si>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</si>
  <si>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</si>
  <si>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</si>
  <si>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</si>
  <si>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</si>
  <si>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</si>
  <si>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</si>
  <si>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</si>
  <si>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</si>
  <si>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</si>
  <si>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</si>
  <si>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</si>
  <si>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</si>
  <si>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</si>
  <si>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</si>
  <si>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</si>
  <si>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</si>
  <si>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</si>
  <si>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</si>
  <si>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</si>
  <si>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</si>
  <si>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</si>
  <si>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</si>
  <si>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</si>
  <si>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</si>
  <si>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</si>
  <si>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</si>
  <si>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</si>
  <si>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</si>
  <si>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</si>
  <si>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</si>
  <si>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</si>
  <si>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</si>
  <si>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</si>
  <si>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</si>
  <si>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</si>
  <si>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</si>
  <si>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</si>
  <si>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</si>
  <si>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</si>
  <si>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</si>
  <si>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</si>
  <si>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</si>
  <si>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</si>
  <si>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</si>
  <si>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</si>
  <si>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</si>
  <si>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</si>
  <si>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</si>
  <si>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</si>
  <si>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</si>
  <si>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</si>
  <si>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</si>
  <si>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</si>
  <si>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</si>
  <si>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</si>
  <si>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</si>
  <si>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</si>
  <si>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</si>
  <si>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</si>
  <si>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</si>
  <si>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</si>
  <si>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</si>
  <si>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</si>
  <si>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</si>
  <si>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</si>
  <si>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</si>
  <si>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</si>
  <si>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</si>
  <si>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</si>
  <si>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</si>
  <si>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</si>
  <si>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</si>
  <si>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</si>
  <si>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</si>
  <si>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</si>
  <si>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</si>
  <si>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</si>
  <si>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</si>
  <si>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</si>
  <si>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</si>
  <si>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</si>
  <si>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</si>
  <si>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</si>
  <si>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</si>
  <si>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</si>
  <si>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</si>
  <si>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</si>
  <si>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</si>
  <si>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</si>
  <si>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</si>
  <si>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</si>
  <si>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</si>
  <si>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</si>
  <si>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</si>
  <si>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</si>
  <si>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</si>
  <si>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</si>
  <si>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</si>
  <si>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</si>
  <si>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</si>
  <si>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</si>
  <si>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</si>
  <si>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</si>
  <si>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</si>
  <si>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</si>
  <si>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</si>
  <si>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</si>
  <si>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</si>
  <si>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</si>
  <si>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</si>
  <si>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</si>
  <si>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</si>
  <si>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</si>
  <si>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</si>
  <si>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</si>
  <si>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</si>
  <si>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</si>
  <si>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</si>
  <si>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</si>
  <si>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</si>
  <si>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</si>
  <si>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</si>
  <si>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</si>
  <si>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</si>
  <si>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</si>
  <si>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</si>
  <si>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</si>
  <si>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</si>
  <si>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</si>
  <si>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</si>
  <si>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</si>
  <si>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</si>
  <si>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</si>
  <si>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</si>
  <si>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</si>
  <si>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</si>
  <si>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</si>
  <si>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</si>
  <si>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</si>
  <si>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</si>
  <si>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</si>
  <si>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</si>
  <si>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</si>
  <si>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</si>
  <si>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</si>
  <si>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</si>
  <si>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</si>
  <si>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</si>
  <si>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</si>
  <si>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</si>
  <si>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</si>
  <si>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</si>
  <si>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</si>
  <si>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</si>
  <si>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</si>
  <si>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</si>
  <si>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</si>
  <si>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</si>
  <si>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</si>
  <si>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</si>
  <si>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</si>
  <si>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</si>
  <si>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</si>
  <si>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</si>
  <si>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</si>
  <si>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</si>
  <si>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</si>
  <si>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</si>
  <si>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</si>
  <si>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</si>
  <si>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</si>
  <si>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</si>
  <si>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</si>
  <si>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</si>
  <si>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</si>
  <si>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</si>
  <si>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</si>
  <si>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</si>
  <si>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</si>
  <si>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</si>
  <si>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</si>
  <si>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</si>
  <si>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</si>
  <si>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</si>
  <si>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</si>
  <si>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</si>
  <si>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</si>
  <si>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</si>
  <si>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</si>
  <si>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</si>
  <si>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</si>
  <si>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</si>
  <si>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</si>
  <si>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</si>
  <si>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</si>
  <si>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</si>
  <si>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</si>
  <si>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</si>
  <si>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</si>
  <si>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</si>
  <si>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</si>
  <si>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</si>
  <si>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</si>
  <si>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</si>
  <si>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</si>
  <si>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</si>
  <si>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</si>
  <si>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</si>
  <si>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</si>
  <si>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</si>
  <si>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</si>
  <si>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</si>
  <si>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</si>
  <si>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</si>
  <si>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</si>
  <si>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</si>
  <si>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</si>
  <si>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</si>
  <si>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</si>
  <si>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</si>
  <si>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</si>
  <si>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</si>
  <si>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</si>
  <si>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</si>
  <si>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</si>
  <si>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</si>
  <si>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</si>
  <si>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</si>
  <si>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</si>
  <si>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</si>
  <si>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</si>
  <si>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</si>
  <si>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</si>
  <si>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</si>
  <si>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</si>
  <si>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</si>
  <si>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</si>
  <si>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</si>
  <si>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</si>
  <si>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</si>
  <si>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</si>
  <si>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</si>
  <si>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</si>
  <si>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</si>
  <si>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</si>
  <si>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</si>
  <si>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</si>
  <si>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</si>
  <si>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</si>
  <si>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</si>
  <si>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</si>
  <si>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</si>
  <si>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</si>
  <si>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</si>
  <si>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</si>
  <si>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</si>
  <si>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</si>
  <si>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</si>
  <si>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</si>
  <si>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</si>
  <si>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</si>
  <si>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</si>
  <si>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</si>
  <si>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</si>
  <si>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</si>
  <si>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</si>
  <si>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</si>
  <si>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</si>
  <si>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</si>
  <si>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</si>
  <si>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</si>
  <si>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</si>
  <si>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</si>
  <si>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</si>
  <si>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</si>
  <si>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</si>
  <si>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</si>
  <si>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</si>
  <si>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</si>
  <si>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</si>
  <si>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</si>
  <si>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</si>
  <si>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</si>
  <si>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</si>
  <si>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</si>
  <si>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</si>
  <si>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</si>
  <si>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</si>
  <si>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</si>
  <si>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</si>
  <si>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</si>
  <si>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</si>
  <si>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</si>
  <si>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</si>
  <si>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</si>
  <si>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</si>
  <si>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</si>
  <si>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</si>
  <si>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</si>
  <si>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</si>
  <si>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</si>
  <si>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</si>
  <si>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</si>
  <si>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</si>
  <si>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</si>
  <si>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</si>
  <si>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</si>
  <si>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</si>
  <si>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</si>
  <si>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</si>
  <si>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</si>
  <si>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</si>
  <si>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</si>
  <si>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</si>
  <si>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</si>
  <si>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</si>
  <si>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</si>
  <si>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</si>
  <si>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</si>
  <si>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</si>
  <si>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</si>
  <si>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</si>
  <si>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</si>
  <si>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</si>
  <si>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</si>
  <si>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</si>
  <si>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</si>
  <si>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</si>
  <si>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</si>
  <si>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</si>
  <si>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</si>
  <si>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</si>
  <si>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</si>
  <si>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</si>
  <si>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Engcobo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</si>
  <si>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</si>
  <si>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</si>
  <si>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</si>
  <si>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</si>
  <si>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</si>
  <si>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</si>
  <si>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</si>
  <si>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</si>
  <si>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</si>
  <si>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</si>
  <si>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</si>
  <si>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</si>
  <si>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</si>
  <si>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</si>
  <si>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</si>
  <si>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</si>
  <si>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</si>
  <si>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</si>
  <si>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</si>
  <si>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</si>
  <si>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</si>
  <si>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</si>
  <si>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</si>
  <si>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</si>
  <si>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</si>
  <si>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</si>
  <si>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</si>
  <si>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</si>
  <si>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</si>
  <si>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</si>
  <si>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</si>
  <si>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</si>
  <si>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</si>
  <si>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</si>
  <si>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</si>
  <si>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</si>
  <si>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</si>
  <si>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</si>
  <si>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</si>
  <si>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</si>
  <si>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</si>
  <si>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</si>
  <si>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</si>
  <si>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</si>
  <si>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</si>
  <si>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</si>
  <si>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</si>
  <si>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</si>
  <si>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</si>
  <si>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</si>
  <si>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</si>
  <si>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</si>
  <si>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</si>
  <si>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</si>
  <si>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</si>
  <si>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</si>
  <si>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</si>
  <si>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</si>
  <si>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</si>
  <si>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</si>
  <si>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</si>
  <si>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</si>
  <si>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</si>
  <si>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</si>
  <si>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</si>
  <si>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EXPENDITURE FOR THE 2nd Quarter Ended 31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</si>
</sst>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E6B5-9B6F-4501-A86F-1845D0ECDCF0}">
  <dimension ref="A1:W360"/>
  <sheetViews>
    <sheetView showGridLines="0" tabSelected="1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15" width="10.7109375" customWidth="1"/>
    <col min="16" max="23" width="10.7109375" hidden="1" customWidth="1"/>
  </cols>
  <sheetData>
    <row r="1" spans="1:23" ht="16.5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1803591613</v>
      </c>
      <c r="E6" s="19">
        <v>2007726247</v>
      </c>
      <c r="F6" s="19">
        <v>498377431</v>
      </c>
      <c r="G6" s="21">
        <f>IF(($D6       =0),0,($F6       /$D6       ))</f>
        <v>0.27632498810028566</v>
      </c>
      <c r="H6" s="20">
        <v>20466889</v>
      </c>
      <c r="I6" s="19">
        <v>31182406</v>
      </c>
      <c r="J6" s="19">
        <v>54489375</v>
      </c>
      <c r="K6" s="20">
        <v>106138670</v>
      </c>
      <c r="L6" s="20">
        <v>77552458</v>
      </c>
      <c r="M6" s="19">
        <v>127084143</v>
      </c>
      <c r="N6" s="19">
        <v>187602160</v>
      </c>
      <c r="O6" s="20">
        <v>392238761</v>
      </c>
      <c r="P6" s="20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19">
        <v>0</v>
      </c>
      <c r="W6" s="18">
        <v>0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1552647500</v>
      </c>
      <c r="E7" s="19">
        <v>1552647500</v>
      </c>
      <c r="F7" s="19">
        <v>723183775</v>
      </c>
      <c r="G7" s="21">
        <f>IF(($D7       =0),0,($F7       /$D7       ))</f>
        <v>0.46577460434515883</v>
      </c>
      <c r="H7" s="20">
        <v>302753350</v>
      </c>
      <c r="I7" s="19">
        <v>113060076</v>
      </c>
      <c r="J7" s="19">
        <v>37630172</v>
      </c>
      <c r="K7" s="20">
        <v>453443598</v>
      </c>
      <c r="L7" s="20">
        <v>99549129</v>
      </c>
      <c r="M7" s="19">
        <v>68643297</v>
      </c>
      <c r="N7" s="19">
        <v>101547751</v>
      </c>
      <c r="O7" s="20">
        <v>269740177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3356239113</v>
      </c>
      <c r="E8" s="12">
        <f>SUM(E6:E7)</f>
        <v>3560373747</v>
      </c>
      <c r="F8" s="12">
        <f>SUM(F6:F7)</f>
        <v>1221561206</v>
      </c>
      <c r="G8" s="14">
        <f>IF(($D8       =0),0,($F8       /$D8       ))</f>
        <v>0.36396727553422087</v>
      </c>
      <c r="H8" s="13">
        <f>SUM(H6:H7)</f>
        <v>323220239</v>
      </c>
      <c r="I8" s="12">
        <f>SUM(I6:I7)</f>
        <v>144242482</v>
      </c>
      <c r="J8" s="12">
        <f>SUM(J6:J7)</f>
        <v>92119547</v>
      </c>
      <c r="K8" s="13">
        <f>SUM(K6:K7)</f>
        <v>559582268</v>
      </c>
      <c r="L8" s="13">
        <f>SUM(L6:L7)</f>
        <v>177101587</v>
      </c>
      <c r="M8" s="12">
        <f>SUM(M6:M7)</f>
        <v>195727440</v>
      </c>
      <c r="N8" s="12">
        <f>SUM(N6:N7)</f>
        <v>289149911</v>
      </c>
      <c r="O8" s="13">
        <f>SUM(O6:O7)</f>
        <v>661978938</v>
      </c>
      <c r="P8" s="13">
        <f>SUM(P6:P7)</f>
        <v>0</v>
      </c>
      <c r="Q8" s="12">
        <f>SUM(Q6:Q7)</f>
        <v>0</v>
      </c>
      <c r="R8" s="12">
        <f>SUM(R6:R7)</f>
        <v>0</v>
      </c>
      <c r="S8" s="13">
        <f>SUM(S6:S7)</f>
        <v>0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86898300</v>
      </c>
      <c r="E9" s="19">
        <v>86898300</v>
      </c>
      <c r="F9" s="19">
        <v>70195518</v>
      </c>
      <c r="G9" s="21">
        <f>IF(($D9       =0),0,($F9       /$D9       ))</f>
        <v>0.80778931233407325</v>
      </c>
      <c r="H9" s="20">
        <v>38641504</v>
      </c>
      <c r="I9" s="19">
        <v>8361628</v>
      </c>
      <c r="J9" s="19">
        <v>5238500</v>
      </c>
      <c r="K9" s="20">
        <v>52241632</v>
      </c>
      <c r="L9" s="20">
        <v>6654509</v>
      </c>
      <c r="M9" s="19">
        <v>2829194</v>
      </c>
      <c r="N9" s="19">
        <v>8470183</v>
      </c>
      <c r="O9" s="20">
        <v>17953886</v>
      </c>
      <c r="P9" s="20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19">
        <v>0</v>
      </c>
      <c r="W9" s="18">
        <v>0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43411400</v>
      </c>
      <c r="E10" s="19">
        <v>43411400</v>
      </c>
      <c r="F10" s="19">
        <v>10889519</v>
      </c>
      <c r="G10" s="21">
        <f>IF(($D10      =0),0,($F10      /$D10      ))</f>
        <v>0.2508446859580663</v>
      </c>
      <c r="H10" s="20">
        <v>698141</v>
      </c>
      <c r="I10" s="19">
        <v>389070</v>
      </c>
      <c r="J10" s="19">
        <v>577398</v>
      </c>
      <c r="K10" s="20">
        <v>1664609</v>
      </c>
      <c r="L10" s="20">
        <v>1278140</v>
      </c>
      <c r="M10" s="19">
        <v>1455720</v>
      </c>
      <c r="N10" s="19">
        <v>6491050</v>
      </c>
      <c r="O10" s="20">
        <v>9224910</v>
      </c>
      <c r="P10" s="20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19">
        <v>0</v>
      </c>
      <c r="W10" s="18">
        <v>0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49226532</v>
      </c>
      <c r="E11" s="19">
        <v>49226532</v>
      </c>
      <c r="F11" s="19">
        <v>27957172</v>
      </c>
      <c r="G11" s="21">
        <f>IF(($D11      =0),0,($F11      /$D11      ))</f>
        <v>0.56792893718371218</v>
      </c>
      <c r="H11" s="20">
        <v>2886565</v>
      </c>
      <c r="I11" s="19">
        <v>609827</v>
      </c>
      <c r="J11" s="19">
        <v>4991769</v>
      </c>
      <c r="K11" s="20">
        <v>8488161</v>
      </c>
      <c r="L11" s="20">
        <v>8354653</v>
      </c>
      <c r="M11" s="19">
        <v>6577428</v>
      </c>
      <c r="N11" s="19">
        <v>4536930</v>
      </c>
      <c r="O11" s="20">
        <v>19469011</v>
      </c>
      <c r="P11" s="20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19">
        <v>0</v>
      </c>
      <c r="W11" s="18">
        <v>0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78367790</v>
      </c>
      <c r="E12" s="19">
        <v>78367790</v>
      </c>
      <c r="F12" s="19">
        <v>51706422</v>
      </c>
      <c r="G12" s="21">
        <f>IF(($D12      =0),0,($F12      /$D12      ))</f>
        <v>0.65979175883357177</v>
      </c>
      <c r="H12" s="20">
        <v>6549216</v>
      </c>
      <c r="I12" s="19">
        <v>9194622</v>
      </c>
      <c r="J12" s="19">
        <v>13311547</v>
      </c>
      <c r="K12" s="20">
        <v>29055385</v>
      </c>
      <c r="L12" s="20">
        <v>5583180</v>
      </c>
      <c r="M12" s="19">
        <v>9967998</v>
      </c>
      <c r="N12" s="19">
        <v>7099859</v>
      </c>
      <c r="O12" s="20">
        <v>22651037</v>
      </c>
      <c r="P12" s="20">
        <v>0</v>
      </c>
      <c r="Q12" s="19">
        <v>0</v>
      </c>
      <c r="R12" s="19">
        <v>0</v>
      </c>
      <c r="S12" s="20">
        <v>0</v>
      </c>
      <c r="T12" s="20">
        <v>0</v>
      </c>
      <c r="U12" s="19">
        <v>0</v>
      </c>
      <c r="V12" s="19">
        <v>0</v>
      </c>
      <c r="W12" s="18">
        <v>0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67876000</v>
      </c>
      <c r="E13" s="19">
        <v>67876000</v>
      </c>
      <c r="F13" s="19">
        <v>398332333</v>
      </c>
      <c r="G13" s="21">
        <f>IF(($D13      =0),0,($F13      /$D13      ))</f>
        <v>5.8685298632800986</v>
      </c>
      <c r="H13" s="20">
        <v>377994134</v>
      </c>
      <c r="I13" s="19">
        <v>10568654</v>
      </c>
      <c r="J13" s="19">
        <v>5037485</v>
      </c>
      <c r="K13" s="20">
        <v>393600273</v>
      </c>
      <c r="L13" s="20">
        <v>4709829</v>
      </c>
      <c r="M13" s="19">
        <v>8200</v>
      </c>
      <c r="N13" s="19">
        <v>14031</v>
      </c>
      <c r="O13" s="20">
        <v>4732060</v>
      </c>
      <c r="P13" s="20">
        <v>0</v>
      </c>
      <c r="Q13" s="19">
        <v>0</v>
      </c>
      <c r="R13" s="19">
        <v>0</v>
      </c>
      <c r="S13" s="20">
        <v>0</v>
      </c>
      <c r="T13" s="20">
        <v>0</v>
      </c>
      <c r="U13" s="19">
        <v>0</v>
      </c>
      <c r="V13" s="19">
        <v>0</v>
      </c>
      <c r="W13" s="18">
        <v>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61012540</v>
      </c>
      <c r="E14" s="19">
        <v>61012540</v>
      </c>
      <c r="F14" s="19">
        <v>26383734</v>
      </c>
      <c r="G14" s="21">
        <f>IF(($D14      =0),0,($F14      /$D14      ))</f>
        <v>0.43243133296859959</v>
      </c>
      <c r="H14" s="20">
        <v>0</v>
      </c>
      <c r="I14" s="19">
        <v>837325</v>
      </c>
      <c r="J14" s="19">
        <v>3797712</v>
      </c>
      <c r="K14" s="20">
        <v>4635037</v>
      </c>
      <c r="L14" s="20">
        <v>9535516</v>
      </c>
      <c r="M14" s="19">
        <v>7815613</v>
      </c>
      <c r="N14" s="19">
        <v>4397568</v>
      </c>
      <c r="O14" s="20">
        <v>21748697</v>
      </c>
      <c r="P14" s="20">
        <v>0</v>
      </c>
      <c r="Q14" s="19">
        <v>0</v>
      </c>
      <c r="R14" s="19">
        <v>0</v>
      </c>
      <c r="S14" s="20">
        <v>0</v>
      </c>
      <c r="T14" s="20">
        <v>0</v>
      </c>
      <c r="U14" s="19">
        <v>0</v>
      </c>
      <c r="V14" s="19">
        <v>0</v>
      </c>
      <c r="W14" s="18">
        <v>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20540300</v>
      </c>
      <c r="E15" s="19">
        <v>20540300</v>
      </c>
      <c r="F15" s="19">
        <v>11405537</v>
      </c>
      <c r="G15" s="21">
        <f>IF(($D15      =0),0,($F15      /$D15      ))</f>
        <v>0.55527606704867993</v>
      </c>
      <c r="H15" s="20">
        <v>2557726</v>
      </c>
      <c r="I15" s="19">
        <v>1921580</v>
      </c>
      <c r="J15" s="19">
        <v>2036491</v>
      </c>
      <c r="K15" s="20">
        <v>6515797</v>
      </c>
      <c r="L15" s="20">
        <v>1151324</v>
      </c>
      <c r="M15" s="19">
        <v>2422781</v>
      </c>
      <c r="N15" s="19">
        <v>1315635</v>
      </c>
      <c r="O15" s="20">
        <v>4889740</v>
      </c>
      <c r="P15" s="20">
        <v>0</v>
      </c>
      <c r="Q15" s="19">
        <v>0</v>
      </c>
      <c r="R15" s="19">
        <v>0</v>
      </c>
      <c r="S15" s="20">
        <v>0</v>
      </c>
      <c r="T15" s="20">
        <v>0</v>
      </c>
      <c r="U15" s="19">
        <v>0</v>
      </c>
      <c r="V15" s="19">
        <v>0</v>
      </c>
      <c r="W15" s="18">
        <v>0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19724000</v>
      </c>
      <c r="E16" s="19">
        <v>22502000</v>
      </c>
      <c r="F16" s="19">
        <v>11089826</v>
      </c>
      <c r="G16" s="21">
        <f>IF(($D16      =0),0,($F16      /$D16      ))</f>
        <v>0.56225035489758668</v>
      </c>
      <c r="H16" s="20">
        <v>11460746</v>
      </c>
      <c r="I16" s="19">
        <v>0</v>
      </c>
      <c r="J16" s="19">
        <v>-453798</v>
      </c>
      <c r="K16" s="20">
        <v>11006948</v>
      </c>
      <c r="L16" s="20">
        <v>39561</v>
      </c>
      <c r="M16" s="19">
        <v>30191</v>
      </c>
      <c r="N16" s="19">
        <v>13126</v>
      </c>
      <c r="O16" s="20">
        <v>82878</v>
      </c>
      <c r="P16" s="20">
        <v>0</v>
      </c>
      <c r="Q16" s="19">
        <v>0</v>
      </c>
      <c r="R16" s="19">
        <v>0</v>
      </c>
      <c r="S16" s="20">
        <v>0</v>
      </c>
      <c r="T16" s="20">
        <v>0</v>
      </c>
      <c r="U16" s="19">
        <v>0</v>
      </c>
      <c r="V16" s="19">
        <v>0</v>
      </c>
      <c r="W16" s="18">
        <v>0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427056862</v>
      </c>
      <c r="E17" s="12">
        <f>SUM(E9:E16)</f>
        <v>429834862</v>
      </c>
      <c r="F17" s="12">
        <f>SUM(F9:F16)</f>
        <v>607960061</v>
      </c>
      <c r="G17" s="14">
        <f>IF(($D17      =0),0,($F17      /$D17      ))</f>
        <v>1.4236044777568755</v>
      </c>
      <c r="H17" s="13">
        <f>SUM(H9:H16)</f>
        <v>440788032</v>
      </c>
      <c r="I17" s="12">
        <f>SUM(I9:I16)</f>
        <v>31882706</v>
      </c>
      <c r="J17" s="12">
        <f>SUM(J9:J16)</f>
        <v>34537104</v>
      </c>
      <c r="K17" s="13">
        <f>SUM(K9:K16)</f>
        <v>507207842</v>
      </c>
      <c r="L17" s="13">
        <f>SUM(L9:L16)</f>
        <v>37306712</v>
      </c>
      <c r="M17" s="12">
        <f>SUM(M9:M16)</f>
        <v>31107125</v>
      </c>
      <c r="N17" s="12">
        <f>SUM(N9:N16)</f>
        <v>32338382</v>
      </c>
      <c r="O17" s="13">
        <f>SUM(O9:O16)</f>
        <v>100752219</v>
      </c>
      <c r="P17" s="13">
        <f>SUM(P9:P16)</f>
        <v>0</v>
      </c>
      <c r="Q17" s="12">
        <f>SUM(Q9:Q16)</f>
        <v>0</v>
      </c>
      <c r="R17" s="12">
        <f>SUM(R9:R16)</f>
        <v>0</v>
      </c>
      <c r="S17" s="13">
        <f>SUM(S9:S16)</f>
        <v>0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82471393</v>
      </c>
      <c r="E18" s="19">
        <v>82471393</v>
      </c>
      <c r="F18" s="19">
        <v>41433937</v>
      </c>
      <c r="G18" s="21">
        <f>IF(($D18      =0),0,($F18      /$D18      ))</f>
        <v>0.50240374865500337</v>
      </c>
      <c r="H18" s="20">
        <v>8366</v>
      </c>
      <c r="I18" s="19">
        <v>2633629</v>
      </c>
      <c r="J18" s="19">
        <v>6951921</v>
      </c>
      <c r="K18" s="20">
        <v>9593916</v>
      </c>
      <c r="L18" s="20">
        <v>9598928</v>
      </c>
      <c r="M18" s="19">
        <v>12935432</v>
      </c>
      <c r="N18" s="19">
        <v>9305661</v>
      </c>
      <c r="O18" s="20">
        <v>31840021</v>
      </c>
      <c r="P18" s="20">
        <v>0</v>
      </c>
      <c r="Q18" s="19">
        <v>0</v>
      </c>
      <c r="R18" s="19">
        <v>0</v>
      </c>
      <c r="S18" s="20">
        <v>0</v>
      </c>
      <c r="T18" s="20">
        <v>0</v>
      </c>
      <c r="U18" s="19">
        <v>0</v>
      </c>
      <c r="V18" s="19">
        <v>0</v>
      </c>
      <c r="W18" s="18">
        <v>0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160395469</v>
      </c>
      <c r="E19" s="19">
        <v>184062461</v>
      </c>
      <c r="F19" s="19">
        <v>41944193</v>
      </c>
      <c r="G19" s="21">
        <f>IF(($D19      =0),0,($F19      /$D19      ))</f>
        <v>0.26150484961641901</v>
      </c>
      <c r="H19" s="20">
        <v>2576369</v>
      </c>
      <c r="I19" s="19">
        <v>4022248</v>
      </c>
      <c r="J19" s="19">
        <v>8757972</v>
      </c>
      <c r="K19" s="20">
        <v>15356589</v>
      </c>
      <c r="L19" s="20">
        <v>7373263</v>
      </c>
      <c r="M19" s="19">
        <v>13344005</v>
      </c>
      <c r="N19" s="19">
        <v>5870336</v>
      </c>
      <c r="O19" s="20">
        <v>26587604</v>
      </c>
      <c r="P19" s="20">
        <v>0</v>
      </c>
      <c r="Q19" s="19">
        <v>0</v>
      </c>
      <c r="R19" s="19">
        <v>0</v>
      </c>
      <c r="S19" s="20">
        <v>0</v>
      </c>
      <c r="T19" s="20">
        <v>0</v>
      </c>
      <c r="U19" s="19">
        <v>0</v>
      </c>
      <c r="V19" s="19">
        <v>0</v>
      </c>
      <c r="W19" s="18">
        <v>0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10663909</v>
      </c>
      <c r="E20" s="19">
        <v>12013908</v>
      </c>
      <c r="F20" s="19">
        <v>3943612</v>
      </c>
      <c r="G20" s="21">
        <f>IF(($D20      =0),0,($F20      /$D20      ))</f>
        <v>0.36980923224307333</v>
      </c>
      <c r="H20" s="20">
        <v>0</v>
      </c>
      <c r="I20" s="19">
        <v>82020</v>
      </c>
      <c r="J20" s="19">
        <v>236128</v>
      </c>
      <c r="K20" s="20">
        <v>318148</v>
      </c>
      <c r="L20" s="20">
        <v>844179</v>
      </c>
      <c r="M20" s="19">
        <v>1178316</v>
      </c>
      <c r="N20" s="19">
        <v>1602969</v>
      </c>
      <c r="O20" s="20">
        <v>3625464</v>
      </c>
      <c r="P20" s="20">
        <v>0</v>
      </c>
      <c r="Q20" s="19">
        <v>0</v>
      </c>
      <c r="R20" s="19">
        <v>0</v>
      </c>
      <c r="S20" s="20">
        <v>0</v>
      </c>
      <c r="T20" s="20">
        <v>0</v>
      </c>
      <c r="U20" s="19">
        <v>0</v>
      </c>
      <c r="V20" s="19">
        <v>0</v>
      </c>
      <c r="W20" s="18">
        <v>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31130100</v>
      </c>
      <c r="E21" s="19">
        <v>31130100</v>
      </c>
      <c r="F21" s="19">
        <v>10008548</v>
      </c>
      <c r="G21" s="21">
        <f>IF(($D21      =0),0,($F21      /$D21      ))</f>
        <v>0.32150709441987013</v>
      </c>
      <c r="H21" s="20">
        <v>1037572</v>
      </c>
      <c r="I21" s="19">
        <v>3190767</v>
      </c>
      <c r="J21" s="19">
        <v>1670123</v>
      </c>
      <c r="K21" s="20">
        <v>5898462</v>
      </c>
      <c r="L21" s="20">
        <v>459316</v>
      </c>
      <c r="M21" s="19">
        <v>522779</v>
      </c>
      <c r="N21" s="19">
        <v>3127991</v>
      </c>
      <c r="O21" s="20">
        <v>4110086</v>
      </c>
      <c r="P21" s="20">
        <v>0</v>
      </c>
      <c r="Q21" s="19">
        <v>0</v>
      </c>
      <c r="R21" s="19">
        <v>0</v>
      </c>
      <c r="S21" s="20">
        <v>0</v>
      </c>
      <c r="T21" s="20">
        <v>0</v>
      </c>
      <c r="U21" s="19">
        <v>0</v>
      </c>
      <c r="V21" s="19">
        <v>0</v>
      </c>
      <c r="W21" s="18">
        <v>0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26799100</v>
      </c>
      <c r="E22" s="19">
        <v>32857343</v>
      </c>
      <c r="F22" s="19">
        <v>11859322</v>
      </c>
      <c r="G22" s="21">
        <f>IF(($D22      =0),0,($F22      /$D22      ))</f>
        <v>0.44252687590254897</v>
      </c>
      <c r="H22" s="20">
        <v>722669</v>
      </c>
      <c r="I22" s="19">
        <v>224587</v>
      </c>
      <c r="J22" s="19">
        <v>4547606</v>
      </c>
      <c r="K22" s="20">
        <v>5494862</v>
      </c>
      <c r="L22" s="20">
        <v>2642047</v>
      </c>
      <c r="M22" s="19">
        <v>0</v>
      </c>
      <c r="N22" s="19">
        <v>3722413</v>
      </c>
      <c r="O22" s="20">
        <v>6364460</v>
      </c>
      <c r="P22" s="20">
        <v>0</v>
      </c>
      <c r="Q22" s="19">
        <v>0</v>
      </c>
      <c r="R22" s="19">
        <v>0</v>
      </c>
      <c r="S22" s="20">
        <v>0</v>
      </c>
      <c r="T22" s="20">
        <v>0</v>
      </c>
      <c r="U22" s="19">
        <v>0</v>
      </c>
      <c r="V22" s="19">
        <v>0</v>
      </c>
      <c r="W22" s="18">
        <v>0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39266350</v>
      </c>
      <c r="E23" s="19">
        <v>39266350</v>
      </c>
      <c r="F23" s="19">
        <v>14293149</v>
      </c>
      <c r="G23" s="21">
        <f>IF(($D23      =0),0,($F23      /$D23      ))</f>
        <v>0.36400503229864756</v>
      </c>
      <c r="H23" s="20">
        <v>0</v>
      </c>
      <c r="I23" s="19">
        <v>3677742</v>
      </c>
      <c r="J23" s="19">
        <v>1549356</v>
      </c>
      <c r="K23" s="20">
        <v>5227098</v>
      </c>
      <c r="L23" s="20">
        <v>4309058</v>
      </c>
      <c r="M23" s="19">
        <v>2970940</v>
      </c>
      <c r="N23" s="19">
        <v>1786053</v>
      </c>
      <c r="O23" s="20">
        <v>9066051</v>
      </c>
      <c r="P23" s="20">
        <v>0</v>
      </c>
      <c r="Q23" s="19">
        <v>0</v>
      </c>
      <c r="R23" s="19">
        <v>0</v>
      </c>
      <c r="S23" s="20">
        <v>0</v>
      </c>
      <c r="T23" s="20">
        <v>0</v>
      </c>
      <c r="U23" s="19">
        <v>0</v>
      </c>
      <c r="V23" s="19">
        <v>0</v>
      </c>
      <c r="W23" s="18">
        <v>0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572978184</v>
      </c>
      <c r="E24" s="19">
        <v>572978184</v>
      </c>
      <c r="F24" s="19">
        <v>100119396</v>
      </c>
      <c r="G24" s="21">
        <f>IF(($D24      =0),0,($F24      /$D24      ))</f>
        <v>0.17473509253189995</v>
      </c>
      <c r="H24" s="20">
        <v>0</v>
      </c>
      <c r="I24" s="19">
        <v>5839172</v>
      </c>
      <c r="J24" s="19">
        <v>26203336</v>
      </c>
      <c r="K24" s="20">
        <v>32042508</v>
      </c>
      <c r="L24" s="20">
        <v>27650534</v>
      </c>
      <c r="M24" s="19">
        <v>12627006</v>
      </c>
      <c r="N24" s="19">
        <v>27799348</v>
      </c>
      <c r="O24" s="20">
        <v>68076888</v>
      </c>
      <c r="P24" s="20">
        <v>0</v>
      </c>
      <c r="Q24" s="19">
        <v>0</v>
      </c>
      <c r="R24" s="19">
        <v>0</v>
      </c>
      <c r="S24" s="20">
        <v>0</v>
      </c>
      <c r="T24" s="20">
        <v>0</v>
      </c>
      <c r="U24" s="19">
        <v>0</v>
      </c>
      <c r="V24" s="19">
        <v>0</v>
      </c>
      <c r="W24" s="18">
        <v>0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923704505</v>
      </c>
      <c r="E25" s="12">
        <f>SUM(E18:E24)</f>
        <v>954779739</v>
      </c>
      <c r="F25" s="12">
        <f>SUM(F18:F24)</f>
        <v>223602157</v>
      </c>
      <c r="G25" s="14">
        <f>IF(($D25      =0),0,($F25      /$D25      ))</f>
        <v>0.24207109068933252</v>
      </c>
      <c r="H25" s="13">
        <f>SUM(H18:H24)</f>
        <v>4344976</v>
      </c>
      <c r="I25" s="12">
        <f>SUM(I18:I24)</f>
        <v>19670165</v>
      </c>
      <c r="J25" s="12">
        <f>SUM(J18:J24)</f>
        <v>49916442</v>
      </c>
      <c r="K25" s="13">
        <f>SUM(K18:K24)</f>
        <v>73931583</v>
      </c>
      <c r="L25" s="13">
        <f>SUM(L18:L24)</f>
        <v>52877325</v>
      </c>
      <c r="M25" s="12">
        <f>SUM(M18:M24)</f>
        <v>43578478</v>
      </c>
      <c r="N25" s="12">
        <f>SUM(N18:N24)</f>
        <v>53214771</v>
      </c>
      <c r="O25" s="13">
        <f>SUM(O18:O24)</f>
        <v>149670574</v>
      </c>
      <c r="P25" s="13">
        <f>SUM(P18:P24)</f>
        <v>0</v>
      </c>
      <c r="Q25" s="12">
        <f>SUM(Q18:Q24)</f>
        <v>0</v>
      </c>
      <c r="R25" s="12">
        <f>SUM(R18:R24)</f>
        <v>0</v>
      </c>
      <c r="S25" s="13">
        <f>SUM(S18:S24)</f>
        <v>0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15945750</v>
      </c>
      <c r="E26" s="19">
        <v>15945750</v>
      </c>
      <c r="F26" s="19">
        <v>266864</v>
      </c>
      <c r="G26" s="21">
        <f>IF(($D26      =0),0,($F26      /$D26      ))</f>
        <v>1.6735744634150167E-2</v>
      </c>
      <c r="H26" s="20">
        <v>0</v>
      </c>
      <c r="I26" s="19">
        <v>0</v>
      </c>
      <c r="J26" s="19">
        <v>0</v>
      </c>
      <c r="K26" s="20">
        <v>0</v>
      </c>
      <c r="L26" s="20">
        <v>0</v>
      </c>
      <c r="M26" s="19">
        <v>266864</v>
      </c>
      <c r="N26" s="19">
        <v>0</v>
      </c>
      <c r="O26" s="20">
        <v>266864</v>
      </c>
      <c r="P26" s="20">
        <v>0</v>
      </c>
      <c r="Q26" s="19">
        <v>0</v>
      </c>
      <c r="R26" s="19">
        <v>0</v>
      </c>
      <c r="S26" s="20">
        <v>0</v>
      </c>
      <c r="T26" s="20">
        <v>0</v>
      </c>
      <c r="U26" s="19">
        <v>0</v>
      </c>
      <c r="V26" s="19">
        <v>0</v>
      </c>
      <c r="W26" s="18">
        <v>0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51945350</v>
      </c>
      <c r="E27" s="19">
        <v>51945350</v>
      </c>
      <c r="F27" s="19">
        <v>17084751</v>
      </c>
      <c r="G27" s="21">
        <f>IF(($D27      =0),0,($F27      /$D27      ))</f>
        <v>0.32889856358653857</v>
      </c>
      <c r="H27" s="20">
        <v>54630</v>
      </c>
      <c r="I27" s="19">
        <v>185386</v>
      </c>
      <c r="J27" s="19">
        <v>2379432</v>
      </c>
      <c r="K27" s="20">
        <v>2619448</v>
      </c>
      <c r="L27" s="20">
        <v>3563601</v>
      </c>
      <c r="M27" s="19">
        <v>137579</v>
      </c>
      <c r="N27" s="19">
        <v>10764123</v>
      </c>
      <c r="O27" s="20">
        <v>14465303</v>
      </c>
      <c r="P27" s="20">
        <v>0</v>
      </c>
      <c r="Q27" s="19">
        <v>0</v>
      </c>
      <c r="R27" s="19">
        <v>0</v>
      </c>
      <c r="S27" s="20">
        <v>0</v>
      </c>
      <c r="T27" s="20">
        <v>0</v>
      </c>
      <c r="U27" s="19">
        <v>0</v>
      </c>
      <c r="V27" s="19">
        <v>0</v>
      </c>
      <c r="W27" s="18">
        <v>0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56776253</v>
      </c>
      <c r="E28" s="19">
        <v>56776253</v>
      </c>
      <c r="F28" s="19">
        <v>26357735</v>
      </c>
      <c r="G28" s="21">
        <f>IF(($D28      =0),0,($F28      /$D28      ))</f>
        <v>0.4642387196633071</v>
      </c>
      <c r="H28" s="20">
        <v>741527</v>
      </c>
      <c r="I28" s="19">
        <v>408156</v>
      </c>
      <c r="J28" s="19">
        <v>7101322</v>
      </c>
      <c r="K28" s="20">
        <v>8251005</v>
      </c>
      <c r="L28" s="20">
        <v>1761748</v>
      </c>
      <c r="M28" s="19">
        <v>12870739</v>
      </c>
      <c r="N28" s="19">
        <v>3474243</v>
      </c>
      <c r="O28" s="20">
        <v>18106730</v>
      </c>
      <c r="P28" s="20">
        <v>0</v>
      </c>
      <c r="Q28" s="19">
        <v>0</v>
      </c>
      <c r="R28" s="19">
        <v>0</v>
      </c>
      <c r="S28" s="20">
        <v>0</v>
      </c>
      <c r="T28" s="20">
        <v>0</v>
      </c>
      <c r="U28" s="19">
        <v>0</v>
      </c>
      <c r="V28" s="19">
        <v>0</v>
      </c>
      <c r="W28" s="18">
        <v>0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59832899</v>
      </c>
      <c r="E29" s="19">
        <v>59832899</v>
      </c>
      <c r="F29" s="19">
        <v>56013773</v>
      </c>
      <c r="G29" s="21">
        <f>IF(($D29      =0),0,($F29      /$D29      ))</f>
        <v>0.936170132755894</v>
      </c>
      <c r="H29" s="20">
        <v>7541494</v>
      </c>
      <c r="I29" s="19">
        <v>6192295</v>
      </c>
      <c r="J29" s="19">
        <v>10145173</v>
      </c>
      <c r="K29" s="20">
        <v>23878962</v>
      </c>
      <c r="L29" s="20">
        <v>13016007</v>
      </c>
      <c r="M29" s="19">
        <v>7674931</v>
      </c>
      <c r="N29" s="19">
        <v>11443873</v>
      </c>
      <c r="O29" s="20">
        <v>32134811</v>
      </c>
      <c r="P29" s="20">
        <v>0</v>
      </c>
      <c r="Q29" s="19">
        <v>0</v>
      </c>
      <c r="R29" s="19">
        <v>0</v>
      </c>
      <c r="S29" s="20">
        <v>0</v>
      </c>
      <c r="T29" s="20">
        <v>0</v>
      </c>
      <c r="U29" s="19">
        <v>0</v>
      </c>
      <c r="V29" s="19">
        <v>0</v>
      </c>
      <c r="W29" s="18">
        <v>0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49462334</v>
      </c>
      <c r="E30" s="19">
        <v>49462334</v>
      </c>
      <c r="F30" s="19">
        <v>9808321</v>
      </c>
      <c r="G30" s="21">
        <f>IF(($D30      =0),0,($F30      /$D30      ))</f>
        <v>0.19829879034822739</v>
      </c>
      <c r="H30" s="20">
        <v>1560000</v>
      </c>
      <c r="I30" s="19">
        <v>33019</v>
      </c>
      <c r="J30" s="19">
        <v>1911938</v>
      </c>
      <c r="K30" s="20">
        <v>3504957</v>
      </c>
      <c r="L30" s="20">
        <v>2185490</v>
      </c>
      <c r="M30" s="19">
        <v>1145112</v>
      </c>
      <c r="N30" s="19">
        <v>2972762</v>
      </c>
      <c r="O30" s="20">
        <v>6303364</v>
      </c>
      <c r="P30" s="20">
        <v>0</v>
      </c>
      <c r="Q30" s="19">
        <v>0</v>
      </c>
      <c r="R30" s="19">
        <v>0</v>
      </c>
      <c r="S30" s="20">
        <v>0</v>
      </c>
      <c r="T30" s="20">
        <v>0</v>
      </c>
      <c r="U30" s="19">
        <v>0</v>
      </c>
      <c r="V30" s="19">
        <v>0</v>
      </c>
      <c r="W30" s="18">
        <v>0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108419700</v>
      </c>
      <c r="E31" s="19">
        <v>108419700</v>
      </c>
      <c r="F31" s="19">
        <v>59670737</v>
      </c>
      <c r="G31" s="21">
        <f>IF(($D31      =0),0,($F31      /$D31      ))</f>
        <v>0.55036803274681634</v>
      </c>
      <c r="H31" s="20">
        <v>0</v>
      </c>
      <c r="I31" s="19">
        <v>4629463</v>
      </c>
      <c r="J31" s="19">
        <v>-353220</v>
      </c>
      <c r="K31" s="20">
        <v>4276243</v>
      </c>
      <c r="L31" s="20">
        <v>26428608</v>
      </c>
      <c r="M31" s="19">
        <v>9898055</v>
      </c>
      <c r="N31" s="19">
        <v>19067831</v>
      </c>
      <c r="O31" s="20">
        <v>55394494</v>
      </c>
      <c r="P31" s="20">
        <v>0</v>
      </c>
      <c r="Q31" s="19">
        <v>0</v>
      </c>
      <c r="R31" s="19">
        <v>0</v>
      </c>
      <c r="S31" s="20">
        <v>0</v>
      </c>
      <c r="T31" s="20">
        <v>0</v>
      </c>
      <c r="U31" s="19">
        <v>0</v>
      </c>
      <c r="V31" s="19">
        <v>0</v>
      </c>
      <c r="W31" s="18">
        <v>0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578891331</v>
      </c>
      <c r="E32" s="19">
        <v>578891331</v>
      </c>
      <c r="F32" s="19">
        <v>290401624</v>
      </c>
      <c r="G32" s="21">
        <f>IF(($D32      =0),0,($F32      /$D32      ))</f>
        <v>0.50165136088382711</v>
      </c>
      <c r="H32" s="20">
        <v>16379399</v>
      </c>
      <c r="I32" s="19">
        <v>63801644</v>
      </c>
      <c r="J32" s="19">
        <v>46403405</v>
      </c>
      <c r="K32" s="20">
        <v>126584448</v>
      </c>
      <c r="L32" s="20">
        <v>47250421</v>
      </c>
      <c r="M32" s="19">
        <v>21750234</v>
      </c>
      <c r="N32" s="19">
        <v>94816521</v>
      </c>
      <c r="O32" s="20">
        <v>163817176</v>
      </c>
      <c r="P32" s="20">
        <v>0</v>
      </c>
      <c r="Q32" s="19">
        <v>0</v>
      </c>
      <c r="R32" s="19">
        <v>0</v>
      </c>
      <c r="S32" s="20">
        <v>0</v>
      </c>
      <c r="T32" s="20">
        <v>0</v>
      </c>
      <c r="U32" s="19">
        <v>0</v>
      </c>
      <c r="V32" s="19">
        <v>0</v>
      </c>
      <c r="W32" s="18">
        <v>0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921273617</v>
      </c>
      <c r="E33" s="12">
        <f>SUM(E26:E32)</f>
        <v>921273617</v>
      </c>
      <c r="F33" s="12">
        <f>SUM(F26:F32)</f>
        <v>459603805</v>
      </c>
      <c r="G33" s="14">
        <f>IF(($D33      =0),0,($F33      /$D33      ))</f>
        <v>0.49887872236766767</v>
      </c>
      <c r="H33" s="13">
        <f>SUM(H26:H32)</f>
        <v>26277050</v>
      </c>
      <c r="I33" s="12">
        <f>SUM(I26:I32)</f>
        <v>75249963</v>
      </c>
      <c r="J33" s="12">
        <f>SUM(J26:J32)</f>
        <v>67588050</v>
      </c>
      <c r="K33" s="13">
        <f>SUM(K26:K32)</f>
        <v>169115063</v>
      </c>
      <c r="L33" s="13">
        <f>SUM(L26:L32)</f>
        <v>94205875</v>
      </c>
      <c r="M33" s="12">
        <f>SUM(M26:M32)</f>
        <v>53743514</v>
      </c>
      <c r="N33" s="12">
        <f>SUM(N26:N32)</f>
        <v>142539353</v>
      </c>
      <c r="O33" s="13">
        <f>SUM(O26:O32)</f>
        <v>290488742</v>
      </c>
      <c r="P33" s="13">
        <f>SUM(P26:P32)</f>
        <v>0</v>
      </c>
      <c r="Q33" s="12">
        <f>SUM(Q26:Q32)</f>
        <v>0</v>
      </c>
      <c r="R33" s="12">
        <f>SUM(R26:R32)</f>
        <v>0</v>
      </c>
      <c r="S33" s="13">
        <f>SUM(S26:S32)</f>
        <v>0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113228180</v>
      </c>
      <c r="E34" s="19">
        <v>113228180</v>
      </c>
      <c r="F34" s="19">
        <v>38592723</v>
      </c>
      <c r="G34" s="21">
        <f>IF(($D34      =0),0,($F34      /$D34      ))</f>
        <v>0.34084026608923679</v>
      </c>
      <c r="H34" s="20">
        <v>6620</v>
      </c>
      <c r="I34" s="19">
        <v>3222102</v>
      </c>
      <c r="J34" s="19">
        <v>11151119</v>
      </c>
      <c r="K34" s="20">
        <v>14379841</v>
      </c>
      <c r="L34" s="20">
        <v>8384150</v>
      </c>
      <c r="M34" s="19">
        <v>9838972</v>
      </c>
      <c r="N34" s="19">
        <v>5989760</v>
      </c>
      <c r="O34" s="20">
        <v>24212882</v>
      </c>
      <c r="P34" s="20">
        <v>0</v>
      </c>
      <c r="Q34" s="19">
        <v>0</v>
      </c>
      <c r="R34" s="19">
        <v>0</v>
      </c>
      <c r="S34" s="20">
        <v>0</v>
      </c>
      <c r="T34" s="20">
        <v>0</v>
      </c>
      <c r="U34" s="19">
        <v>0</v>
      </c>
      <c r="V34" s="19">
        <v>0</v>
      </c>
      <c r="W34" s="18">
        <v>0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160540510</v>
      </c>
      <c r="E35" s="19">
        <v>160540510</v>
      </c>
      <c r="F35" s="19">
        <v>10284366</v>
      </c>
      <c r="G35" s="21">
        <f>IF(($D35      =0),0,($F35      /$D35      ))</f>
        <v>6.4060877843230973E-2</v>
      </c>
      <c r="H35" s="20">
        <v>313207</v>
      </c>
      <c r="I35" s="19">
        <v>1101956</v>
      </c>
      <c r="J35" s="19">
        <v>3754373</v>
      </c>
      <c r="K35" s="20">
        <v>5169536</v>
      </c>
      <c r="L35" s="20">
        <v>2246177</v>
      </c>
      <c r="M35" s="19">
        <v>1366471</v>
      </c>
      <c r="N35" s="19">
        <v>1502182</v>
      </c>
      <c r="O35" s="20">
        <v>5114830</v>
      </c>
      <c r="P35" s="20">
        <v>0</v>
      </c>
      <c r="Q35" s="19">
        <v>0</v>
      </c>
      <c r="R35" s="19">
        <v>0</v>
      </c>
      <c r="S35" s="20">
        <v>0</v>
      </c>
      <c r="T35" s="20">
        <v>0</v>
      </c>
      <c r="U35" s="19">
        <v>0</v>
      </c>
      <c r="V35" s="19">
        <v>0</v>
      </c>
      <c r="W35" s="18">
        <v>0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29286519</v>
      </c>
      <c r="E36" s="19">
        <v>29286519</v>
      </c>
      <c r="F36" s="19">
        <v>3555417</v>
      </c>
      <c r="G36" s="21">
        <f>IF(($D36      =0),0,($F36      /$D36      ))</f>
        <v>0.12140114706018834</v>
      </c>
      <c r="H36" s="20">
        <v>0</v>
      </c>
      <c r="I36" s="19">
        <v>0</v>
      </c>
      <c r="J36" s="19">
        <v>57552</v>
      </c>
      <c r="K36" s="20">
        <v>57552</v>
      </c>
      <c r="L36" s="20">
        <v>0</v>
      </c>
      <c r="M36" s="19">
        <v>0</v>
      </c>
      <c r="N36" s="19">
        <v>3497865</v>
      </c>
      <c r="O36" s="20">
        <v>3497865</v>
      </c>
      <c r="P36" s="20">
        <v>0</v>
      </c>
      <c r="Q36" s="19">
        <v>0</v>
      </c>
      <c r="R36" s="19">
        <v>0</v>
      </c>
      <c r="S36" s="20">
        <v>0</v>
      </c>
      <c r="T36" s="20">
        <v>0</v>
      </c>
      <c r="U36" s="19">
        <v>0</v>
      </c>
      <c r="V36" s="19">
        <v>0</v>
      </c>
      <c r="W36" s="18">
        <v>0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252801452</v>
      </c>
      <c r="E37" s="19">
        <v>252801452</v>
      </c>
      <c r="F37" s="19">
        <v>72338278</v>
      </c>
      <c r="G37" s="21">
        <f>IF(($D37      =0),0,($F37      /$D37      ))</f>
        <v>0.28614660805033665</v>
      </c>
      <c r="H37" s="20">
        <v>0</v>
      </c>
      <c r="I37" s="19">
        <v>17639991</v>
      </c>
      <c r="J37" s="19">
        <v>28261176</v>
      </c>
      <c r="K37" s="20">
        <v>45901167</v>
      </c>
      <c r="L37" s="20">
        <v>1734208</v>
      </c>
      <c r="M37" s="19">
        <v>24702903</v>
      </c>
      <c r="N37" s="19">
        <v>0</v>
      </c>
      <c r="O37" s="20">
        <v>26437111</v>
      </c>
      <c r="P37" s="20">
        <v>0</v>
      </c>
      <c r="Q37" s="19">
        <v>0</v>
      </c>
      <c r="R37" s="19">
        <v>0</v>
      </c>
      <c r="S37" s="20">
        <v>0</v>
      </c>
      <c r="T37" s="20">
        <v>0</v>
      </c>
      <c r="U37" s="19">
        <v>0</v>
      </c>
      <c r="V37" s="19">
        <v>0</v>
      </c>
      <c r="W37" s="18">
        <v>0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555856661</v>
      </c>
      <c r="E38" s="12">
        <f>SUM(E34:E37)</f>
        <v>555856661</v>
      </c>
      <c r="F38" s="12">
        <f>SUM(F34:F37)</f>
        <v>124770784</v>
      </c>
      <c r="G38" s="14">
        <f>IF(($D38      =0),0,($F38      /$D38      ))</f>
        <v>0.22446575305139682</v>
      </c>
      <c r="H38" s="13">
        <f>SUM(H34:H37)</f>
        <v>319827</v>
      </c>
      <c r="I38" s="12">
        <f>SUM(I34:I37)</f>
        <v>21964049</v>
      </c>
      <c r="J38" s="12">
        <f>SUM(J34:J37)</f>
        <v>43224220</v>
      </c>
      <c r="K38" s="13">
        <f>SUM(K34:K37)</f>
        <v>65508096</v>
      </c>
      <c r="L38" s="13">
        <f>SUM(L34:L37)</f>
        <v>12364535</v>
      </c>
      <c r="M38" s="12">
        <f>SUM(M34:M37)</f>
        <v>35908346</v>
      </c>
      <c r="N38" s="12">
        <f>SUM(N34:N37)</f>
        <v>10989807</v>
      </c>
      <c r="O38" s="13">
        <f>SUM(O34:O37)</f>
        <v>59262688</v>
      </c>
      <c r="P38" s="13">
        <f>SUM(P34:P37)</f>
        <v>0</v>
      </c>
      <c r="Q38" s="12">
        <f>SUM(Q34:Q37)</f>
        <v>0</v>
      </c>
      <c r="R38" s="12">
        <f>SUM(R34:R37)</f>
        <v>0</v>
      </c>
      <c r="S38" s="13">
        <f>SUM(S34:S37)</f>
        <v>0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153753052</v>
      </c>
      <c r="E39" s="19">
        <v>153753052</v>
      </c>
      <c r="F39" s="19">
        <v>62972797</v>
      </c>
      <c r="G39" s="21">
        <f>IF(($D39      =0),0,($F39      /$D39      ))</f>
        <v>0.40957103732809153</v>
      </c>
      <c r="H39" s="20">
        <v>5490683</v>
      </c>
      <c r="I39" s="19">
        <v>10229143</v>
      </c>
      <c r="J39" s="19">
        <v>22598609</v>
      </c>
      <c r="K39" s="20">
        <v>38318435</v>
      </c>
      <c r="L39" s="20">
        <v>4878260</v>
      </c>
      <c r="M39" s="19">
        <v>11445381</v>
      </c>
      <c r="N39" s="19">
        <v>8330721</v>
      </c>
      <c r="O39" s="20">
        <v>24654362</v>
      </c>
      <c r="P39" s="20">
        <v>0</v>
      </c>
      <c r="Q39" s="19">
        <v>0</v>
      </c>
      <c r="R39" s="19">
        <v>0</v>
      </c>
      <c r="S39" s="20">
        <v>0</v>
      </c>
      <c r="T39" s="20">
        <v>0</v>
      </c>
      <c r="U39" s="19">
        <v>0</v>
      </c>
      <c r="V39" s="19">
        <v>0</v>
      </c>
      <c r="W39" s="18">
        <v>0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118778588</v>
      </c>
      <c r="E40" s="19">
        <v>118778588</v>
      </c>
      <c r="F40" s="19">
        <v>60354804</v>
      </c>
      <c r="G40" s="21">
        <f>IF(($D40      =0),0,($F40      /$D40      ))</f>
        <v>0.50812865362568549</v>
      </c>
      <c r="H40" s="20">
        <v>32191159</v>
      </c>
      <c r="I40" s="19">
        <v>4019272</v>
      </c>
      <c r="J40" s="19">
        <v>11043771</v>
      </c>
      <c r="K40" s="20">
        <v>47254202</v>
      </c>
      <c r="L40" s="20">
        <v>7535962</v>
      </c>
      <c r="M40" s="19">
        <v>5564640</v>
      </c>
      <c r="N40" s="19">
        <v>0</v>
      </c>
      <c r="O40" s="20">
        <v>13100602</v>
      </c>
      <c r="P40" s="20">
        <v>0</v>
      </c>
      <c r="Q40" s="19">
        <v>0</v>
      </c>
      <c r="R40" s="19">
        <v>0</v>
      </c>
      <c r="S40" s="20">
        <v>0</v>
      </c>
      <c r="T40" s="20">
        <v>0</v>
      </c>
      <c r="U40" s="19">
        <v>0</v>
      </c>
      <c r="V40" s="19">
        <v>0</v>
      </c>
      <c r="W40" s="18">
        <v>0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108164003</v>
      </c>
      <c r="E41" s="19">
        <v>115189372</v>
      </c>
      <c r="F41" s="19">
        <v>172349453</v>
      </c>
      <c r="G41" s="21">
        <f>IF(($D41      =0),0,($F41      /$D41      ))</f>
        <v>1.5934086037847546</v>
      </c>
      <c r="H41" s="20">
        <v>139757596</v>
      </c>
      <c r="I41" s="19">
        <v>3313267</v>
      </c>
      <c r="J41" s="19">
        <v>4940943</v>
      </c>
      <c r="K41" s="20">
        <v>148011806</v>
      </c>
      <c r="L41" s="20">
        <v>11247163</v>
      </c>
      <c r="M41" s="19">
        <v>6772719</v>
      </c>
      <c r="N41" s="19">
        <v>6317765</v>
      </c>
      <c r="O41" s="20">
        <v>24337647</v>
      </c>
      <c r="P41" s="20">
        <v>0</v>
      </c>
      <c r="Q41" s="19">
        <v>0</v>
      </c>
      <c r="R41" s="19">
        <v>0</v>
      </c>
      <c r="S41" s="20">
        <v>0</v>
      </c>
      <c r="T41" s="20">
        <v>0</v>
      </c>
      <c r="U41" s="19">
        <v>0</v>
      </c>
      <c r="V41" s="19">
        <v>0</v>
      </c>
      <c r="W41" s="18">
        <v>0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90499726</v>
      </c>
      <c r="E42" s="19">
        <v>90499726</v>
      </c>
      <c r="F42" s="19">
        <v>102055905</v>
      </c>
      <c r="G42" s="21">
        <f>IF(($D42      =0),0,($F42      /$D42      ))</f>
        <v>1.1276929722417059</v>
      </c>
      <c r="H42" s="20">
        <v>66713466</v>
      </c>
      <c r="I42" s="19">
        <v>5536729</v>
      </c>
      <c r="J42" s="19">
        <v>7487664</v>
      </c>
      <c r="K42" s="20">
        <v>79737859</v>
      </c>
      <c r="L42" s="20">
        <v>6086169</v>
      </c>
      <c r="M42" s="19">
        <v>7993478</v>
      </c>
      <c r="N42" s="19">
        <v>8238399</v>
      </c>
      <c r="O42" s="20">
        <v>22318046</v>
      </c>
      <c r="P42" s="20">
        <v>0</v>
      </c>
      <c r="Q42" s="19">
        <v>0</v>
      </c>
      <c r="R42" s="19">
        <v>0</v>
      </c>
      <c r="S42" s="20">
        <v>0</v>
      </c>
      <c r="T42" s="20">
        <v>0</v>
      </c>
      <c r="U42" s="19">
        <v>0</v>
      </c>
      <c r="V42" s="19">
        <v>0</v>
      </c>
      <c r="W42" s="18">
        <v>0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143283529</v>
      </c>
      <c r="E43" s="19">
        <v>143283529</v>
      </c>
      <c r="F43" s="19">
        <v>74396874</v>
      </c>
      <c r="G43" s="21">
        <f>IF(($D43      =0),0,($F43      /$D43      ))</f>
        <v>0.5192283755099304</v>
      </c>
      <c r="H43" s="20">
        <v>18243985</v>
      </c>
      <c r="I43" s="19">
        <v>14007885</v>
      </c>
      <c r="J43" s="19">
        <v>9805073</v>
      </c>
      <c r="K43" s="20">
        <v>42056943</v>
      </c>
      <c r="L43" s="20">
        <v>11247993</v>
      </c>
      <c r="M43" s="19">
        <v>27636770</v>
      </c>
      <c r="N43" s="19">
        <v>-6544832</v>
      </c>
      <c r="O43" s="20">
        <v>32339931</v>
      </c>
      <c r="P43" s="20">
        <v>0</v>
      </c>
      <c r="Q43" s="19">
        <v>0</v>
      </c>
      <c r="R43" s="19">
        <v>0</v>
      </c>
      <c r="S43" s="20">
        <v>0</v>
      </c>
      <c r="T43" s="20">
        <v>0</v>
      </c>
      <c r="U43" s="19">
        <v>0</v>
      </c>
      <c r="V43" s="19">
        <v>0</v>
      </c>
      <c r="W43" s="18">
        <v>0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1144000633</v>
      </c>
      <c r="E44" s="19">
        <v>1144000633</v>
      </c>
      <c r="F44" s="19">
        <v>39906067</v>
      </c>
      <c r="G44" s="21">
        <f>IF(($D44      =0),0,($F44      /$D44      ))</f>
        <v>3.4882906397832383E-2</v>
      </c>
      <c r="H44" s="20">
        <v>11153482</v>
      </c>
      <c r="I44" s="19">
        <v>-660456</v>
      </c>
      <c r="J44" s="19">
        <v>2761564</v>
      </c>
      <c r="K44" s="20">
        <v>13254590</v>
      </c>
      <c r="L44" s="20">
        <v>3764131</v>
      </c>
      <c r="M44" s="19">
        <v>2778027</v>
      </c>
      <c r="N44" s="19">
        <v>20109319</v>
      </c>
      <c r="O44" s="20">
        <v>26651477</v>
      </c>
      <c r="P44" s="20">
        <v>0</v>
      </c>
      <c r="Q44" s="19">
        <v>0</v>
      </c>
      <c r="R44" s="19">
        <v>0</v>
      </c>
      <c r="S44" s="20">
        <v>0</v>
      </c>
      <c r="T44" s="20">
        <v>0</v>
      </c>
      <c r="U44" s="19">
        <v>0</v>
      </c>
      <c r="V44" s="19">
        <v>0</v>
      </c>
      <c r="W44" s="18">
        <v>0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1758479531</v>
      </c>
      <c r="E45" s="12">
        <f>SUM(E39:E44)</f>
        <v>1765504900</v>
      </c>
      <c r="F45" s="12">
        <f>SUM(F39:F44)</f>
        <v>512035900</v>
      </c>
      <c r="G45" s="14">
        <f>IF(($D45      =0),0,($F45      /$D45      ))</f>
        <v>0.29118104076469914</v>
      </c>
      <c r="H45" s="13">
        <f>SUM(H39:H44)</f>
        <v>273550371</v>
      </c>
      <c r="I45" s="12">
        <f>SUM(I39:I44)</f>
        <v>36445840</v>
      </c>
      <c r="J45" s="12">
        <f>SUM(J39:J44)</f>
        <v>58637624</v>
      </c>
      <c r="K45" s="13">
        <f>SUM(K39:K44)</f>
        <v>368633835</v>
      </c>
      <c r="L45" s="13">
        <f>SUM(L39:L44)</f>
        <v>44759678</v>
      </c>
      <c r="M45" s="12">
        <f>SUM(M39:M44)</f>
        <v>62191015</v>
      </c>
      <c r="N45" s="12">
        <f>SUM(N39:N44)</f>
        <v>36451372</v>
      </c>
      <c r="O45" s="13">
        <f>SUM(O39:O44)</f>
        <v>143402065</v>
      </c>
      <c r="P45" s="13">
        <f>SUM(P39:P44)</f>
        <v>0</v>
      </c>
      <c r="Q45" s="12">
        <f>SUM(Q39:Q44)</f>
        <v>0</v>
      </c>
      <c r="R45" s="12">
        <f>SUM(R39:R44)</f>
        <v>0</v>
      </c>
      <c r="S45" s="13">
        <f>SUM(S39:S44)</f>
        <v>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192872520</v>
      </c>
      <c r="E46" s="19">
        <v>192872520</v>
      </c>
      <c r="F46" s="19">
        <v>99811379</v>
      </c>
      <c r="G46" s="21">
        <f>IF(($D46      =0),0,($F46      /$D46      ))</f>
        <v>0.51749922176575491</v>
      </c>
      <c r="H46" s="20">
        <v>13614723</v>
      </c>
      <c r="I46" s="19">
        <v>17215287</v>
      </c>
      <c r="J46" s="19">
        <v>19254274</v>
      </c>
      <c r="K46" s="20">
        <v>50084284</v>
      </c>
      <c r="L46" s="20">
        <v>10419978</v>
      </c>
      <c r="M46" s="19">
        <v>25179726</v>
      </c>
      <c r="N46" s="19">
        <v>14127391</v>
      </c>
      <c r="O46" s="20">
        <v>49727095</v>
      </c>
      <c r="P46" s="20">
        <v>0</v>
      </c>
      <c r="Q46" s="19">
        <v>0</v>
      </c>
      <c r="R46" s="19">
        <v>0</v>
      </c>
      <c r="S46" s="20">
        <v>0</v>
      </c>
      <c r="T46" s="20">
        <v>0</v>
      </c>
      <c r="U46" s="19">
        <v>0</v>
      </c>
      <c r="V46" s="19">
        <v>0</v>
      </c>
      <c r="W46" s="18">
        <v>0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175619628</v>
      </c>
      <c r="E47" s="19">
        <v>175619628</v>
      </c>
      <c r="F47" s="19">
        <v>74017434</v>
      </c>
      <c r="G47" s="21">
        <f>IF(($D47      =0),0,($F47      /$D47      ))</f>
        <v>0.42146447320797192</v>
      </c>
      <c r="H47" s="20">
        <v>35322</v>
      </c>
      <c r="I47" s="19">
        <v>7110873</v>
      </c>
      <c r="J47" s="19">
        <v>18185050</v>
      </c>
      <c r="K47" s="20">
        <v>25331245</v>
      </c>
      <c r="L47" s="20">
        <v>9394346</v>
      </c>
      <c r="M47" s="19">
        <v>14379767</v>
      </c>
      <c r="N47" s="19">
        <v>24912076</v>
      </c>
      <c r="O47" s="20">
        <v>48686189</v>
      </c>
      <c r="P47" s="20">
        <v>0</v>
      </c>
      <c r="Q47" s="19">
        <v>0</v>
      </c>
      <c r="R47" s="19">
        <v>0</v>
      </c>
      <c r="S47" s="20">
        <v>0</v>
      </c>
      <c r="T47" s="20">
        <v>0</v>
      </c>
      <c r="U47" s="19">
        <v>0</v>
      </c>
      <c r="V47" s="19">
        <v>0</v>
      </c>
      <c r="W47" s="18">
        <v>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117726617</v>
      </c>
      <c r="E48" s="19">
        <v>117726617</v>
      </c>
      <c r="F48" s="19">
        <v>40164034</v>
      </c>
      <c r="G48" s="21">
        <f>IF(($D48      =0),0,($F48      /$D48      ))</f>
        <v>0.34116357900609678</v>
      </c>
      <c r="H48" s="20">
        <v>913141</v>
      </c>
      <c r="I48" s="19">
        <v>2874123</v>
      </c>
      <c r="J48" s="19">
        <v>5147520</v>
      </c>
      <c r="K48" s="20">
        <v>8934784</v>
      </c>
      <c r="L48" s="20">
        <v>8979056</v>
      </c>
      <c r="M48" s="19">
        <v>17623807</v>
      </c>
      <c r="N48" s="19">
        <v>4626387</v>
      </c>
      <c r="O48" s="20">
        <v>31229250</v>
      </c>
      <c r="P48" s="20">
        <v>0</v>
      </c>
      <c r="Q48" s="19">
        <v>0</v>
      </c>
      <c r="R48" s="19">
        <v>0</v>
      </c>
      <c r="S48" s="20">
        <v>0</v>
      </c>
      <c r="T48" s="20">
        <v>0</v>
      </c>
      <c r="U48" s="19">
        <v>0</v>
      </c>
      <c r="V48" s="19">
        <v>0</v>
      </c>
      <c r="W48" s="18">
        <v>0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70008190</v>
      </c>
      <c r="E49" s="19">
        <v>70008190</v>
      </c>
      <c r="F49" s="19">
        <v>25941673</v>
      </c>
      <c r="G49" s="21">
        <f>IF(($D49      =0),0,($F49      /$D49      ))</f>
        <v>0.37055197399047168</v>
      </c>
      <c r="H49" s="20">
        <v>4897066</v>
      </c>
      <c r="I49" s="19">
        <v>2916994</v>
      </c>
      <c r="J49" s="19">
        <v>3249857</v>
      </c>
      <c r="K49" s="20">
        <v>11063917</v>
      </c>
      <c r="L49" s="20">
        <v>3958481</v>
      </c>
      <c r="M49" s="19">
        <v>4679565</v>
      </c>
      <c r="N49" s="19">
        <v>6239710</v>
      </c>
      <c r="O49" s="20">
        <v>14877756</v>
      </c>
      <c r="P49" s="20">
        <v>0</v>
      </c>
      <c r="Q49" s="19">
        <v>0</v>
      </c>
      <c r="R49" s="19">
        <v>0</v>
      </c>
      <c r="S49" s="20">
        <v>0</v>
      </c>
      <c r="T49" s="20">
        <v>0</v>
      </c>
      <c r="U49" s="19">
        <v>0</v>
      </c>
      <c r="V49" s="19">
        <v>0</v>
      </c>
      <c r="W49" s="18">
        <v>0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564360200</v>
      </c>
      <c r="E50" s="19">
        <v>564360200</v>
      </c>
      <c r="F50" s="19">
        <v>271661203</v>
      </c>
      <c r="G50" s="21">
        <f>IF(($D50      =0),0,($F50      /$D50      ))</f>
        <v>0.4813613770070958</v>
      </c>
      <c r="H50" s="20">
        <v>12477263</v>
      </c>
      <c r="I50" s="19">
        <v>25049597</v>
      </c>
      <c r="J50" s="19">
        <v>43577541</v>
      </c>
      <c r="K50" s="20">
        <v>81104401</v>
      </c>
      <c r="L50" s="20">
        <v>58894474</v>
      </c>
      <c r="M50" s="19">
        <v>62233379</v>
      </c>
      <c r="N50" s="19">
        <v>69428949</v>
      </c>
      <c r="O50" s="20">
        <v>190556802</v>
      </c>
      <c r="P50" s="20">
        <v>0</v>
      </c>
      <c r="Q50" s="19">
        <v>0</v>
      </c>
      <c r="R50" s="19">
        <v>0</v>
      </c>
      <c r="S50" s="20">
        <v>0</v>
      </c>
      <c r="T50" s="20">
        <v>0</v>
      </c>
      <c r="U50" s="19">
        <v>0</v>
      </c>
      <c r="V50" s="19">
        <v>0</v>
      </c>
      <c r="W50" s="18">
        <v>0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1120587155</v>
      </c>
      <c r="E51" s="12">
        <f>SUM(E46:E50)</f>
        <v>1120587155</v>
      </c>
      <c r="F51" s="12">
        <f>SUM(F46:F50)</f>
        <v>511595723</v>
      </c>
      <c r="G51" s="14">
        <f>IF(($D51      =0),0,($F51      /$D51      ))</f>
        <v>0.45654255513931891</v>
      </c>
      <c r="H51" s="13">
        <f>SUM(H46:H50)</f>
        <v>31937515</v>
      </c>
      <c r="I51" s="12">
        <f>SUM(I46:I50)</f>
        <v>55166874</v>
      </c>
      <c r="J51" s="12">
        <f>SUM(J46:J50)</f>
        <v>89414242</v>
      </c>
      <c r="K51" s="13">
        <f>SUM(K46:K50)</f>
        <v>176518631</v>
      </c>
      <c r="L51" s="13">
        <f>SUM(L46:L50)</f>
        <v>91646335</v>
      </c>
      <c r="M51" s="12">
        <f>SUM(M46:M50)</f>
        <v>124096244</v>
      </c>
      <c r="N51" s="12">
        <f>SUM(N46:N50)</f>
        <v>119334513</v>
      </c>
      <c r="O51" s="13">
        <f>SUM(O46:O50)</f>
        <v>335077092</v>
      </c>
      <c r="P51" s="13">
        <f>SUM(P46:P50)</f>
        <v>0</v>
      </c>
      <c r="Q51" s="12">
        <f>SUM(Q46:Q50)</f>
        <v>0</v>
      </c>
      <c r="R51" s="12">
        <f>SUM(R46:R50)</f>
        <v>0</v>
      </c>
      <c r="S51" s="13">
        <f>SUM(S46:S50)</f>
        <v>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9063197444</v>
      </c>
      <c r="E52" s="12">
        <f>SUM(E6:E7,E9:E16,E18:E24,E26:E32,E34:E37,E39:E44,E46:E50)</f>
        <v>9308210681</v>
      </c>
      <c r="F52" s="12">
        <f>SUM(F6:F7,F9:F16,F18:F24,F26:F32,F34:F37,F39:F44,F46:F50)</f>
        <v>3661129636</v>
      </c>
      <c r="G52" s="14">
        <f>IF(($D52      =0),0,($F52      /$D52      ))</f>
        <v>0.40395563029731124</v>
      </c>
      <c r="H52" s="13">
        <f>SUM(H6:H7,H9:H16,H18:H24,H26:H32,H34:H37,H39:H44,H46:H50)</f>
        <v>1100438010</v>
      </c>
      <c r="I52" s="12">
        <f>SUM(I6:I7,I9:I16,I18:I24,I26:I32,I34:I37,I39:I44,I46:I50)</f>
        <v>384622079</v>
      </c>
      <c r="J52" s="12">
        <f>SUM(J6:J7,J9:J16,J18:J24,J26:J32,J34:J37,J39:J44,J46:J50)</f>
        <v>435437229</v>
      </c>
      <c r="K52" s="13">
        <f>SUM(K6:K7,K9:K16,K18:K24,K26:K32,K34:K37,K39:K44,K46:K50)</f>
        <v>1920497318</v>
      </c>
      <c r="L52" s="13">
        <f>SUM(L6:L7,L9:L16,L18:L24,L26:L32,L34:L37,L39:L44,L46:L50)</f>
        <v>510262047</v>
      </c>
      <c r="M52" s="12">
        <f>SUM(M6:M7,M9:M16,M18:M24,M26:M32,M34:M37,M39:M44,M46:M50)</f>
        <v>546352162</v>
      </c>
      <c r="N52" s="12">
        <f>SUM(N6:N7,N9:N16,N18:N24,N26:N32,N34:N37,N39:N44,N46:N50)</f>
        <v>684018109</v>
      </c>
      <c r="O52" s="13">
        <f>SUM(O6:O7,O9:O16,O18:O24,O26:O32,O34:O37,O39:O44,O46:O50)</f>
        <v>1740632318</v>
      </c>
      <c r="P52" s="13">
        <f>SUM(P6:P7,P9:P16,P18:P24,P26:P32,P34:P37,P39:P44,P46:P50)</f>
        <v>0</v>
      </c>
      <c r="Q52" s="12">
        <f>SUM(Q6:Q7,Q9:Q16,Q18:Q24,Q26:Q32,Q34:Q37,Q39:Q44,Q46:Q50)</f>
        <v>0</v>
      </c>
      <c r="R52" s="12">
        <f>SUM(R6:R7,R9:R16,R18:R24,R26:R32,R34:R37,R39:R44,R46:R50)</f>
        <v>0</v>
      </c>
      <c r="S52" s="13">
        <f>SUM(S6:S7,S9:S16,S18:S24,S26:S32,S34:S37,S39:S44,S46:S50)</f>
        <v>0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1221005654</v>
      </c>
      <c r="E55" s="19">
        <v>1221005654</v>
      </c>
      <c r="F55" s="19">
        <v>399421032</v>
      </c>
      <c r="G55" s="21">
        <f>IF(($D55      =0),0,($F55      /$D55      ))</f>
        <v>0.32712463754078569</v>
      </c>
      <c r="H55" s="20">
        <v>29157124</v>
      </c>
      <c r="I55" s="19">
        <v>47976106</v>
      </c>
      <c r="J55" s="19">
        <v>62910652</v>
      </c>
      <c r="K55" s="20">
        <v>140043882</v>
      </c>
      <c r="L55" s="20">
        <v>124654775</v>
      </c>
      <c r="M55" s="19">
        <v>82366185</v>
      </c>
      <c r="N55" s="19">
        <v>52356190</v>
      </c>
      <c r="O55" s="20">
        <v>259377150</v>
      </c>
      <c r="P55" s="20">
        <v>0</v>
      </c>
      <c r="Q55" s="19">
        <v>0</v>
      </c>
      <c r="R55" s="19">
        <v>0</v>
      </c>
      <c r="S55" s="20">
        <v>0</v>
      </c>
      <c r="T55" s="20">
        <v>0</v>
      </c>
      <c r="U55" s="19">
        <v>0</v>
      </c>
      <c r="V55" s="19">
        <v>0</v>
      </c>
      <c r="W55" s="18">
        <v>0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1221005654</v>
      </c>
      <c r="E56" s="12">
        <f>E55</f>
        <v>1221005654</v>
      </c>
      <c r="F56" s="12">
        <f>F55</f>
        <v>399421032</v>
      </c>
      <c r="G56" s="14">
        <f>IF(($D56      =0),0,($F56      /$D56      ))</f>
        <v>0.32712463754078569</v>
      </c>
      <c r="H56" s="13">
        <f>H55</f>
        <v>29157124</v>
      </c>
      <c r="I56" s="12">
        <f>I55</f>
        <v>47976106</v>
      </c>
      <c r="J56" s="12">
        <f>J55</f>
        <v>62910652</v>
      </c>
      <c r="K56" s="13">
        <f>K55</f>
        <v>140043882</v>
      </c>
      <c r="L56" s="13">
        <f>L55</f>
        <v>124654775</v>
      </c>
      <c r="M56" s="12">
        <f>M55</f>
        <v>82366185</v>
      </c>
      <c r="N56" s="12">
        <f>N55</f>
        <v>52356190</v>
      </c>
      <c r="O56" s="13">
        <f>O55</f>
        <v>259377150</v>
      </c>
      <c r="P56" s="13">
        <f>P55</f>
        <v>0</v>
      </c>
      <c r="Q56" s="12">
        <f>Q55</f>
        <v>0</v>
      </c>
      <c r="R56" s="12">
        <f>R55</f>
        <v>0</v>
      </c>
      <c r="S56" s="13">
        <f>S55</f>
        <v>0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51283301</v>
      </c>
      <c r="E57" s="19">
        <v>51283301</v>
      </c>
      <c r="F57" s="19">
        <v>2537362</v>
      </c>
      <c r="G57" s="21">
        <f>IF(($D57      =0),0,($F57      /$D57      ))</f>
        <v>4.9477353261639691E-2</v>
      </c>
      <c r="H57" s="20">
        <v>1574651</v>
      </c>
      <c r="I57" s="19">
        <v>256635</v>
      </c>
      <c r="J57" s="19">
        <v>4454</v>
      </c>
      <c r="K57" s="20">
        <v>1835740</v>
      </c>
      <c r="L57" s="20">
        <v>598095</v>
      </c>
      <c r="M57" s="19">
        <v>31250</v>
      </c>
      <c r="N57" s="19">
        <v>72277</v>
      </c>
      <c r="O57" s="20">
        <v>701622</v>
      </c>
      <c r="P57" s="20">
        <v>0</v>
      </c>
      <c r="Q57" s="19">
        <v>0</v>
      </c>
      <c r="R57" s="19">
        <v>0</v>
      </c>
      <c r="S57" s="20">
        <v>0</v>
      </c>
      <c r="T57" s="20">
        <v>0</v>
      </c>
      <c r="U57" s="19">
        <v>0</v>
      </c>
      <c r="V57" s="19">
        <v>0</v>
      </c>
      <c r="W57" s="18">
        <v>0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62567000</v>
      </c>
      <c r="E58" s="19">
        <v>62567000</v>
      </c>
      <c r="F58" s="19">
        <v>6179178</v>
      </c>
      <c r="G58" s="21">
        <f>IF(($D58      =0),0,($F58      /$D58      ))</f>
        <v>9.876097623347771E-2</v>
      </c>
      <c r="H58" s="20">
        <v>1223454</v>
      </c>
      <c r="I58" s="19">
        <v>4955724</v>
      </c>
      <c r="J58" s="19">
        <v>0</v>
      </c>
      <c r="K58" s="20">
        <v>6179178</v>
      </c>
      <c r="L58" s="20">
        <v>0</v>
      </c>
      <c r="M58" s="19">
        <v>0</v>
      </c>
      <c r="N58" s="19">
        <v>0</v>
      </c>
      <c r="O58" s="20">
        <v>0</v>
      </c>
      <c r="P58" s="20">
        <v>0</v>
      </c>
      <c r="Q58" s="19">
        <v>0</v>
      </c>
      <c r="R58" s="19">
        <v>0</v>
      </c>
      <c r="S58" s="20">
        <v>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81887150</v>
      </c>
      <c r="E59" s="19">
        <v>81887150</v>
      </c>
      <c r="F59" s="19">
        <v>13792278</v>
      </c>
      <c r="G59" s="21">
        <f>IF(($D59      =0),0,($F59      /$D59      ))</f>
        <v>0.16843030927318878</v>
      </c>
      <c r="H59" s="20">
        <v>3213207</v>
      </c>
      <c r="I59" s="19">
        <v>4927095</v>
      </c>
      <c r="J59" s="19">
        <v>0</v>
      </c>
      <c r="K59" s="20">
        <v>8140302</v>
      </c>
      <c r="L59" s="20">
        <v>5634673</v>
      </c>
      <c r="M59" s="19">
        <v>17303</v>
      </c>
      <c r="N59" s="19">
        <v>0</v>
      </c>
      <c r="O59" s="20">
        <v>5651976</v>
      </c>
      <c r="P59" s="20">
        <v>0</v>
      </c>
      <c r="Q59" s="19">
        <v>0</v>
      </c>
      <c r="R59" s="19">
        <v>0</v>
      </c>
      <c r="S59" s="20">
        <v>0</v>
      </c>
      <c r="T59" s="20">
        <v>0</v>
      </c>
      <c r="U59" s="19">
        <v>0</v>
      </c>
      <c r="V59" s="19">
        <v>0</v>
      </c>
      <c r="W59" s="18">
        <v>0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486000</v>
      </c>
      <c r="E60" s="19">
        <v>486000</v>
      </c>
      <c r="F60" s="19">
        <v>15477</v>
      </c>
      <c r="G60" s="21">
        <f>IF(($D60      =0),0,($F60      /$D60      ))</f>
        <v>3.1845679012345682E-2</v>
      </c>
      <c r="H60" s="20">
        <v>15477</v>
      </c>
      <c r="I60" s="19">
        <v>0</v>
      </c>
      <c r="J60" s="19">
        <v>0</v>
      </c>
      <c r="K60" s="20">
        <v>15477</v>
      </c>
      <c r="L60" s="20">
        <v>0</v>
      </c>
      <c r="M60" s="19">
        <v>0</v>
      </c>
      <c r="N60" s="19">
        <v>0</v>
      </c>
      <c r="O60" s="20">
        <v>0</v>
      </c>
      <c r="P60" s="20">
        <v>0</v>
      </c>
      <c r="Q60" s="19">
        <v>0</v>
      </c>
      <c r="R60" s="19">
        <v>0</v>
      </c>
      <c r="S60" s="20">
        <v>0</v>
      </c>
      <c r="T60" s="20">
        <v>0</v>
      </c>
      <c r="U60" s="19">
        <v>0</v>
      </c>
      <c r="V60" s="19">
        <v>0</v>
      </c>
      <c r="W60" s="18">
        <v>0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196223451</v>
      </c>
      <c r="E61" s="12">
        <f>SUM(E57:E60)</f>
        <v>196223451</v>
      </c>
      <c r="F61" s="12">
        <f>SUM(F57:F60)</f>
        <v>22524295</v>
      </c>
      <c r="G61" s="14">
        <f>IF(($D61      =0),0,($F61      /$D61      ))</f>
        <v>0.11478900653928464</v>
      </c>
      <c r="H61" s="13">
        <f>SUM(H57:H60)</f>
        <v>6026789</v>
      </c>
      <c r="I61" s="12">
        <f>SUM(I57:I60)</f>
        <v>10139454</v>
      </c>
      <c r="J61" s="12">
        <f>SUM(J57:J60)</f>
        <v>4454</v>
      </c>
      <c r="K61" s="13">
        <f>SUM(K57:K60)</f>
        <v>16170697</v>
      </c>
      <c r="L61" s="13">
        <f>SUM(L57:L60)</f>
        <v>6232768</v>
      </c>
      <c r="M61" s="12">
        <f>SUM(M57:M60)</f>
        <v>48553</v>
      </c>
      <c r="N61" s="12">
        <f>SUM(N57:N60)</f>
        <v>72277</v>
      </c>
      <c r="O61" s="13">
        <f>SUM(O57:O60)</f>
        <v>6353598</v>
      </c>
      <c r="P61" s="13">
        <f>SUM(P57:P60)</f>
        <v>0</v>
      </c>
      <c r="Q61" s="12">
        <f>SUM(Q57:Q60)</f>
        <v>0</v>
      </c>
      <c r="R61" s="12">
        <f>SUM(R57:R60)</f>
        <v>0</v>
      </c>
      <c r="S61" s="13">
        <f>SUM(S57:S60)</f>
        <v>0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35148400</v>
      </c>
      <c r="E62" s="19">
        <v>35148400</v>
      </c>
      <c r="F62" s="19">
        <v>466459</v>
      </c>
      <c r="G62" s="21">
        <f>IF(($D62      =0),0,($F62      /$D62      ))</f>
        <v>1.3271130407074005E-2</v>
      </c>
      <c r="H62" s="20">
        <v>0</v>
      </c>
      <c r="I62" s="19">
        <v>0</v>
      </c>
      <c r="J62" s="19">
        <v>0</v>
      </c>
      <c r="K62" s="20">
        <v>0</v>
      </c>
      <c r="L62" s="20">
        <v>138694</v>
      </c>
      <c r="M62" s="19">
        <v>327765</v>
      </c>
      <c r="N62" s="19">
        <v>0</v>
      </c>
      <c r="O62" s="20">
        <v>466459</v>
      </c>
      <c r="P62" s="20">
        <v>0</v>
      </c>
      <c r="Q62" s="19">
        <v>0</v>
      </c>
      <c r="R62" s="19">
        <v>0</v>
      </c>
      <c r="S62" s="20">
        <v>0</v>
      </c>
      <c r="T62" s="20">
        <v>0</v>
      </c>
      <c r="U62" s="19">
        <v>0</v>
      </c>
      <c r="V62" s="19">
        <v>0</v>
      </c>
      <c r="W62" s="18">
        <v>0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137131901</v>
      </c>
      <c r="E63" s="19">
        <v>137131901</v>
      </c>
      <c r="F63" s="19">
        <v>35840628</v>
      </c>
      <c r="G63" s="21">
        <f>IF(($D63      =0),0,($F63      /$D63      ))</f>
        <v>0.26135879207275048</v>
      </c>
      <c r="H63" s="20">
        <v>10117426</v>
      </c>
      <c r="I63" s="19">
        <v>9639863</v>
      </c>
      <c r="J63" s="19">
        <v>2390851</v>
      </c>
      <c r="K63" s="20">
        <v>22148140</v>
      </c>
      <c r="L63" s="20">
        <v>2390851</v>
      </c>
      <c r="M63" s="19">
        <v>9675064</v>
      </c>
      <c r="N63" s="19">
        <v>1626573</v>
      </c>
      <c r="O63" s="20">
        <v>13692488</v>
      </c>
      <c r="P63" s="20">
        <v>0</v>
      </c>
      <c r="Q63" s="19">
        <v>0</v>
      </c>
      <c r="R63" s="19">
        <v>0</v>
      </c>
      <c r="S63" s="20">
        <v>0</v>
      </c>
      <c r="T63" s="20">
        <v>0</v>
      </c>
      <c r="U63" s="19">
        <v>0</v>
      </c>
      <c r="V63" s="19">
        <v>0</v>
      </c>
      <c r="W63" s="18">
        <v>0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30181999</v>
      </c>
      <c r="E64" s="19">
        <v>30181999</v>
      </c>
      <c r="F64" s="19">
        <v>2583132</v>
      </c>
      <c r="G64" s="21">
        <f>IF(($D64      =0),0,($F64      /$D64      ))</f>
        <v>8.5585186057424489E-2</v>
      </c>
      <c r="H64" s="20">
        <v>1365730</v>
      </c>
      <c r="I64" s="19">
        <v>25303</v>
      </c>
      <c r="J64" s="19">
        <v>49911</v>
      </c>
      <c r="K64" s="20">
        <v>1440944</v>
      </c>
      <c r="L64" s="20">
        <v>41272</v>
      </c>
      <c r="M64" s="19">
        <v>123360</v>
      </c>
      <c r="N64" s="19">
        <v>977556</v>
      </c>
      <c r="O64" s="20">
        <v>1142188</v>
      </c>
      <c r="P64" s="20">
        <v>0</v>
      </c>
      <c r="Q64" s="19">
        <v>0</v>
      </c>
      <c r="R64" s="19">
        <v>0</v>
      </c>
      <c r="S64" s="20">
        <v>0</v>
      </c>
      <c r="T64" s="20">
        <v>0</v>
      </c>
      <c r="U64" s="19">
        <v>0</v>
      </c>
      <c r="V64" s="19">
        <v>0</v>
      </c>
      <c r="W64" s="18">
        <v>0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157832518</v>
      </c>
      <c r="E65" s="19">
        <v>157832518</v>
      </c>
      <c r="F65" s="19">
        <v>30009479</v>
      </c>
      <c r="G65" s="21">
        <f>IF(($D65      =0),0,($F65      /$D65      ))</f>
        <v>0.19013495685344131</v>
      </c>
      <c r="H65" s="20">
        <v>0</v>
      </c>
      <c r="I65" s="19">
        <v>5550628</v>
      </c>
      <c r="J65" s="19">
        <v>1909008</v>
      </c>
      <c r="K65" s="20">
        <v>7459636</v>
      </c>
      <c r="L65" s="20">
        <v>4540238</v>
      </c>
      <c r="M65" s="19">
        <v>10829554</v>
      </c>
      <c r="N65" s="19">
        <v>7180051</v>
      </c>
      <c r="O65" s="20">
        <v>22549843</v>
      </c>
      <c r="P65" s="20">
        <v>0</v>
      </c>
      <c r="Q65" s="19">
        <v>0</v>
      </c>
      <c r="R65" s="19">
        <v>0</v>
      </c>
      <c r="S65" s="20">
        <v>0</v>
      </c>
      <c r="T65" s="20">
        <v>0</v>
      </c>
      <c r="U65" s="19">
        <v>0</v>
      </c>
      <c r="V65" s="19">
        <v>0</v>
      </c>
      <c r="W65" s="18">
        <v>0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42672950</v>
      </c>
      <c r="E66" s="19">
        <v>42672950</v>
      </c>
      <c r="F66" s="19">
        <v>13986126</v>
      </c>
      <c r="G66" s="21">
        <f>IF(($D66      =0),0,($F66      /$D66      ))</f>
        <v>0.32775156158643826</v>
      </c>
      <c r="H66" s="20">
        <v>1786532</v>
      </c>
      <c r="I66" s="19">
        <v>0</v>
      </c>
      <c r="J66" s="19">
        <v>2426638</v>
      </c>
      <c r="K66" s="20">
        <v>4213170</v>
      </c>
      <c r="L66" s="20">
        <v>4576576</v>
      </c>
      <c r="M66" s="19">
        <v>2951612</v>
      </c>
      <c r="N66" s="19">
        <v>2244768</v>
      </c>
      <c r="O66" s="20">
        <v>9772956</v>
      </c>
      <c r="P66" s="20">
        <v>0</v>
      </c>
      <c r="Q66" s="19">
        <v>0</v>
      </c>
      <c r="R66" s="19">
        <v>0</v>
      </c>
      <c r="S66" s="20">
        <v>0</v>
      </c>
      <c r="T66" s="20">
        <v>0</v>
      </c>
      <c r="U66" s="19">
        <v>0</v>
      </c>
      <c r="V66" s="19">
        <v>0</v>
      </c>
      <c r="W66" s="18">
        <v>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13150000</v>
      </c>
      <c r="E67" s="19">
        <v>13150000</v>
      </c>
      <c r="F67" s="19">
        <v>2916988</v>
      </c>
      <c r="G67" s="21">
        <f>IF(($D67      =0),0,($F67      /$D67      ))</f>
        <v>0.2218241825095057</v>
      </c>
      <c r="H67" s="20">
        <v>0</v>
      </c>
      <c r="I67" s="19">
        <v>253038</v>
      </c>
      <c r="J67" s="19">
        <v>0</v>
      </c>
      <c r="K67" s="20">
        <v>253038</v>
      </c>
      <c r="L67" s="20">
        <v>2601993</v>
      </c>
      <c r="M67" s="19">
        <v>5800</v>
      </c>
      <c r="N67" s="19">
        <v>56157</v>
      </c>
      <c r="O67" s="20">
        <v>2663950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416117768</v>
      </c>
      <c r="E68" s="12">
        <f>SUM(E62:E67)</f>
        <v>416117768</v>
      </c>
      <c r="F68" s="12">
        <f>SUM(F62:F67)</f>
        <v>85802812</v>
      </c>
      <c r="G68" s="14">
        <f>IF(($D68      =0),0,($F68      /$D68      ))</f>
        <v>0.2061983856454791</v>
      </c>
      <c r="H68" s="13">
        <f>SUM(H62:H67)</f>
        <v>13269688</v>
      </c>
      <c r="I68" s="12">
        <f>SUM(I62:I67)</f>
        <v>15468832</v>
      </c>
      <c r="J68" s="12">
        <f>SUM(J62:J67)</f>
        <v>6776408</v>
      </c>
      <c r="K68" s="13">
        <f>SUM(K62:K67)</f>
        <v>35514928</v>
      </c>
      <c r="L68" s="13">
        <f>SUM(L62:L67)</f>
        <v>14289624</v>
      </c>
      <c r="M68" s="12">
        <f>SUM(M62:M67)</f>
        <v>23913155</v>
      </c>
      <c r="N68" s="12">
        <f>SUM(N62:N67)</f>
        <v>12085105</v>
      </c>
      <c r="O68" s="13">
        <f>SUM(O62:O67)</f>
        <v>50287884</v>
      </c>
      <c r="P68" s="13">
        <f>SUM(P62:P67)</f>
        <v>0</v>
      </c>
      <c r="Q68" s="12">
        <f>SUM(Q62:Q67)</f>
        <v>0</v>
      </c>
      <c r="R68" s="12">
        <f>SUM(R62:R67)</f>
        <v>0</v>
      </c>
      <c r="S68" s="13">
        <f>SUM(S62:S67)</f>
        <v>0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204601404</v>
      </c>
      <c r="E69" s="19">
        <v>204601404</v>
      </c>
      <c r="F69" s="19">
        <v>65386858</v>
      </c>
      <c r="G69" s="21">
        <f>IF(($D69      =0),0,($F69      /$D69      ))</f>
        <v>0.3195816681688069</v>
      </c>
      <c r="H69" s="20">
        <v>3937047</v>
      </c>
      <c r="I69" s="19">
        <v>13194834</v>
      </c>
      <c r="J69" s="19">
        <v>11891391</v>
      </c>
      <c r="K69" s="20">
        <v>29023272</v>
      </c>
      <c r="L69" s="20">
        <v>15339998</v>
      </c>
      <c r="M69" s="19">
        <v>3787857</v>
      </c>
      <c r="N69" s="19">
        <v>17235731</v>
      </c>
      <c r="O69" s="20">
        <v>36363586</v>
      </c>
      <c r="P69" s="20">
        <v>0</v>
      </c>
      <c r="Q69" s="19">
        <v>0</v>
      </c>
      <c r="R69" s="19">
        <v>0</v>
      </c>
      <c r="S69" s="20">
        <v>0</v>
      </c>
      <c r="T69" s="20">
        <v>0</v>
      </c>
      <c r="U69" s="19">
        <v>0</v>
      </c>
      <c r="V69" s="19">
        <v>0</v>
      </c>
      <c r="W69" s="18">
        <v>0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122360779</v>
      </c>
      <c r="E70" s="19">
        <v>122360779</v>
      </c>
      <c r="F70" s="19">
        <v>27490990</v>
      </c>
      <c r="G70" s="21">
        <f>IF(($D70      =0),0,($F70      /$D70      ))</f>
        <v>0.22467158369431434</v>
      </c>
      <c r="H70" s="20">
        <v>2188828</v>
      </c>
      <c r="I70" s="19">
        <v>4460755</v>
      </c>
      <c r="J70" s="19">
        <v>12029134</v>
      </c>
      <c r="K70" s="20">
        <v>18678717</v>
      </c>
      <c r="L70" s="20">
        <v>6911078</v>
      </c>
      <c r="M70" s="19">
        <v>539302</v>
      </c>
      <c r="N70" s="19">
        <v>1361893</v>
      </c>
      <c r="O70" s="20">
        <v>8812273</v>
      </c>
      <c r="P70" s="20">
        <v>0</v>
      </c>
      <c r="Q70" s="19">
        <v>0</v>
      </c>
      <c r="R70" s="19">
        <v>0</v>
      </c>
      <c r="S70" s="20">
        <v>0</v>
      </c>
      <c r="T70" s="20">
        <v>0</v>
      </c>
      <c r="U70" s="19">
        <v>0</v>
      </c>
      <c r="V70" s="19">
        <v>0</v>
      </c>
      <c r="W70" s="18">
        <v>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51620976</v>
      </c>
      <c r="E71" s="19">
        <v>51620976</v>
      </c>
      <c r="F71" s="19">
        <v>15512877</v>
      </c>
      <c r="G71" s="21">
        <f>IF(($D71      =0),0,($F71      /$D71      ))</f>
        <v>0.30051498832567597</v>
      </c>
      <c r="H71" s="20">
        <v>0</v>
      </c>
      <c r="I71" s="19">
        <v>3897104</v>
      </c>
      <c r="J71" s="19">
        <v>1540904</v>
      </c>
      <c r="K71" s="20">
        <v>5438008</v>
      </c>
      <c r="L71" s="20">
        <v>0</v>
      </c>
      <c r="M71" s="19">
        <v>6837436</v>
      </c>
      <c r="N71" s="19">
        <v>3237433</v>
      </c>
      <c r="O71" s="20">
        <v>10074869</v>
      </c>
      <c r="P71" s="20">
        <v>0</v>
      </c>
      <c r="Q71" s="19">
        <v>0</v>
      </c>
      <c r="R71" s="19">
        <v>0</v>
      </c>
      <c r="S71" s="20">
        <v>0</v>
      </c>
      <c r="T71" s="20">
        <v>0</v>
      </c>
      <c r="U71" s="19">
        <v>0</v>
      </c>
      <c r="V71" s="19">
        <v>0</v>
      </c>
      <c r="W71" s="18">
        <v>0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266961134</v>
      </c>
      <c r="E72" s="19">
        <v>272961139</v>
      </c>
      <c r="F72" s="19">
        <v>117446281</v>
      </c>
      <c r="G72" s="21">
        <f>IF(($D72      =0),0,($F72      /$D72      ))</f>
        <v>0.43993775138818519</v>
      </c>
      <c r="H72" s="20">
        <v>10836592</v>
      </c>
      <c r="I72" s="19">
        <v>4637099</v>
      </c>
      <c r="J72" s="19">
        <v>30754505</v>
      </c>
      <c r="K72" s="20">
        <v>46228196</v>
      </c>
      <c r="L72" s="20">
        <v>8002125</v>
      </c>
      <c r="M72" s="19">
        <v>21882465</v>
      </c>
      <c r="N72" s="19">
        <v>41333495</v>
      </c>
      <c r="O72" s="20">
        <v>71218085</v>
      </c>
      <c r="P72" s="20">
        <v>0</v>
      </c>
      <c r="Q72" s="19">
        <v>0</v>
      </c>
      <c r="R72" s="19">
        <v>0</v>
      </c>
      <c r="S72" s="20">
        <v>0</v>
      </c>
      <c r="T72" s="20">
        <v>0</v>
      </c>
      <c r="U72" s="19">
        <v>0</v>
      </c>
      <c r="V72" s="19">
        <v>0</v>
      </c>
      <c r="W72" s="18">
        <v>0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60293000</v>
      </c>
      <c r="E73" s="19">
        <v>60293000</v>
      </c>
      <c r="F73" s="19">
        <v>15942339</v>
      </c>
      <c r="G73" s="21">
        <f>IF(($D73      =0),0,($F73      /$D73      ))</f>
        <v>0.26441442621863237</v>
      </c>
      <c r="H73" s="20">
        <v>0</v>
      </c>
      <c r="I73" s="19">
        <v>832632</v>
      </c>
      <c r="J73" s="19">
        <v>1994587</v>
      </c>
      <c r="K73" s="20">
        <v>2827219</v>
      </c>
      <c r="L73" s="20">
        <v>5728874</v>
      </c>
      <c r="M73" s="19">
        <v>3922369</v>
      </c>
      <c r="N73" s="19">
        <v>3463877</v>
      </c>
      <c r="O73" s="20">
        <v>13115120</v>
      </c>
      <c r="P73" s="20">
        <v>0</v>
      </c>
      <c r="Q73" s="19">
        <v>0</v>
      </c>
      <c r="R73" s="19">
        <v>0</v>
      </c>
      <c r="S73" s="20">
        <v>0</v>
      </c>
      <c r="T73" s="20">
        <v>0</v>
      </c>
      <c r="U73" s="19">
        <v>0</v>
      </c>
      <c r="V73" s="19">
        <v>0</v>
      </c>
      <c r="W73" s="18">
        <v>0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43044569</v>
      </c>
      <c r="E74" s="19">
        <v>43044569</v>
      </c>
      <c r="F74" s="19">
        <v>15837834</v>
      </c>
      <c r="G74" s="21">
        <f>IF(($D74      =0),0,($F74      /$D74      ))</f>
        <v>0.36794035503061956</v>
      </c>
      <c r="H74" s="20">
        <v>2590948</v>
      </c>
      <c r="I74" s="19">
        <v>3242750</v>
      </c>
      <c r="J74" s="19">
        <v>5899911</v>
      </c>
      <c r="K74" s="20">
        <v>11733609</v>
      </c>
      <c r="L74" s="20">
        <v>3628545</v>
      </c>
      <c r="M74" s="19">
        <v>414691</v>
      </c>
      <c r="N74" s="19">
        <v>60989</v>
      </c>
      <c r="O74" s="20">
        <v>4104225</v>
      </c>
      <c r="P74" s="20">
        <v>0</v>
      </c>
      <c r="Q74" s="19">
        <v>0</v>
      </c>
      <c r="R74" s="19">
        <v>0</v>
      </c>
      <c r="S74" s="20">
        <v>0</v>
      </c>
      <c r="T74" s="20">
        <v>0</v>
      </c>
      <c r="U74" s="19">
        <v>0</v>
      </c>
      <c r="V74" s="19">
        <v>0</v>
      </c>
      <c r="W74" s="18">
        <v>0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3626354</v>
      </c>
      <c r="E75" s="19">
        <v>3626354</v>
      </c>
      <c r="F75" s="19">
        <v>824491</v>
      </c>
      <c r="G75" s="21">
        <f>IF(($D75      =0),0,($F75      /$D75      ))</f>
        <v>0.22736086989852619</v>
      </c>
      <c r="H75" s="20">
        <v>750591</v>
      </c>
      <c r="I75" s="19">
        <v>73900</v>
      </c>
      <c r="J75" s="19">
        <v>0</v>
      </c>
      <c r="K75" s="20">
        <v>824491</v>
      </c>
      <c r="L75" s="20">
        <v>0</v>
      </c>
      <c r="M75" s="19">
        <v>0</v>
      </c>
      <c r="N75" s="19">
        <v>0</v>
      </c>
      <c r="O75" s="20">
        <v>0</v>
      </c>
      <c r="P75" s="20">
        <v>0</v>
      </c>
      <c r="Q75" s="19">
        <v>0</v>
      </c>
      <c r="R75" s="19">
        <v>0</v>
      </c>
      <c r="S75" s="20">
        <v>0</v>
      </c>
      <c r="T75" s="20">
        <v>0</v>
      </c>
      <c r="U75" s="19">
        <v>0</v>
      </c>
      <c r="V75" s="19">
        <v>0</v>
      </c>
      <c r="W75" s="18">
        <v>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752508216</v>
      </c>
      <c r="E76" s="12">
        <f>SUM(E69:E75)</f>
        <v>758508221</v>
      </c>
      <c r="F76" s="12">
        <f>SUM(F69:F75)</f>
        <v>258441670</v>
      </c>
      <c r="G76" s="14">
        <f>IF(($D76      =0),0,($F76      /$D76      ))</f>
        <v>0.34344032995913498</v>
      </c>
      <c r="H76" s="13">
        <f>SUM(H69:H75)</f>
        <v>20304006</v>
      </c>
      <c r="I76" s="12">
        <f>SUM(I69:I75)</f>
        <v>30339074</v>
      </c>
      <c r="J76" s="12">
        <f>SUM(J69:J75)</f>
        <v>64110432</v>
      </c>
      <c r="K76" s="13">
        <f>SUM(K69:K75)</f>
        <v>114753512</v>
      </c>
      <c r="L76" s="13">
        <f>SUM(L69:L75)</f>
        <v>39610620</v>
      </c>
      <c r="M76" s="12">
        <f>SUM(M69:M75)</f>
        <v>37384120</v>
      </c>
      <c r="N76" s="12">
        <f>SUM(N69:N75)</f>
        <v>66693418</v>
      </c>
      <c r="O76" s="13">
        <f>SUM(O69:O75)</f>
        <v>143688158</v>
      </c>
      <c r="P76" s="13">
        <f>SUM(P69:P75)</f>
        <v>0</v>
      </c>
      <c r="Q76" s="12">
        <f>SUM(Q69:Q75)</f>
        <v>0</v>
      </c>
      <c r="R76" s="12">
        <f>SUM(R69:R75)</f>
        <v>0</v>
      </c>
      <c r="S76" s="13">
        <f>SUM(S69:S75)</f>
        <v>0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79057672</v>
      </c>
      <c r="E77" s="19">
        <v>79057672</v>
      </c>
      <c r="F77" s="19">
        <v>19839750</v>
      </c>
      <c r="G77" s="21">
        <f>IF(($D77      =0),0,($F77      /$D77      ))</f>
        <v>0.25095287399811117</v>
      </c>
      <c r="H77" s="20">
        <v>1229119</v>
      </c>
      <c r="I77" s="19">
        <v>660248</v>
      </c>
      <c r="J77" s="19">
        <v>1102879</v>
      </c>
      <c r="K77" s="20">
        <v>2992246</v>
      </c>
      <c r="L77" s="20">
        <v>3492290</v>
      </c>
      <c r="M77" s="19">
        <v>11118228</v>
      </c>
      <c r="N77" s="19">
        <v>2236986</v>
      </c>
      <c r="O77" s="20">
        <v>16847504</v>
      </c>
      <c r="P77" s="20">
        <v>0</v>
      </c>
      <c r="Q77" s="19">
        <v>0</v>
      </c>
      <c r="R77" s="19">
        <v>0</v>
      </c>
      <c r="S77" s="20">
        <v>0</v>
      </c>
      <c r="T77" s="20">
        <v>0</v>
      </c>
      <c r="U77" s="19">
        <v>0</v>
      </c>
      <c r="V77" s="19">
        <v>0</v>
      </c>
      <c r="W77" s="18">
        <v>0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157403751</v>
      </c>
      <c r="E78" s="19">
        <v>157403751</v>
      </c>
      <c r="F78" s="19">
        <v>42459574</v>
      </c>
      <c r="G78" s="21">
        <f>IF(($D78      =0),0,($F78      /$D78      ))</f>
        <v>0.26974944199392048</v>
      </c>
      <c r="H78" s="20">
        <v>548131</v>
      </c>
      <c r="I78" s="19">
        <v>10358275</v>
      </c>
      <c r="J78" s="19">
        <v>1485278</v>
      </c>
      <c r="K78" s="20">
        <v>12391684</v>
      </c>
      <c r="L78" s="20">
        <v>6249948</v>
      </c>
      <c r="M78" s="19">
        <v>11343065</v>
      </c>
      <c r="N78" s="19">
        <v>12474877</v>
      </c>
      <c r="O78" s="20">
        <v>30067890</v>
      </c>
      <c r="P78" s="20">
        <v>0</v>
      </c>
      <c r="Q78" s="19">
        <v>0</v>
      </c>
      <c r="R78" s="19">
        <v>0</v>
      </c>
      <c r="S78" s="20">
        <v>0</v>
      </c>
      <c r="T78" s="20">
        <v>0</v>
      </c>
      <c r="U78" s="19">
        <v>0</v>
      </c>
      <c r="V78" s="19">
        <v>0</v>
      </c>
      <c r="W78" s="18">
        <v>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259033550</v>
      </c>
      <c r="E79" s="19">
        <v>259033550</v>
      </c>
      <c r="F79" s="19">
        <v>55899192</v>
      </c>
      <c r="G79" s="21">
        <f>IF(($D79      =0),0,($F79      /$D79      ))</f>
        <v>0.21579904224761617</v>
      </c>
      <c r="H79" s="20">
        <v>0</v>
      </c>
      <c r="I79" s="19">
        <v>664005</v>
      </c>
      <c r="J79" s="19">
        <v>17975271</v>
      </c>
      <c r="K79" s="20">
        <v>18639276</v>
      </c>
      <c r="L79" s="20">
        <v>11117298</v>
      </c>
      <c r="M79" s="19">
        <v>10380339</v>
      </c>
      <c r="N79" s="19">
        <v>15762279</v>
      </c>
      <c r="O79" s="20">
        <v>37259916</v>
      </c>
      <c r="P79" s="20">
        <v>0</v>
      </c>
      <c r="Q79" s="19">
        <v>0</v>
      </c>
      <c r="R79" s="19">
        <v>0</v>
      </c>
      <c r="S79" s="20">
        <v>0</v>
      </c>
      <c r="T79" s="20">
        <v>0</v>
      </c>
      <c r="U79" s="19">
        <v>0</v>
      </c>
      <c r="V79" s="19">
        <v>0</v>
      </c>
      <c r="W79" s="18">
        <v>0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109689375</v>
      </c>
      <c r="E80" s="19">
        <v>109689375</v>
      </c>
      <c r="F80" s="19">
        <v>15121242</v>
      </c>
      <c r="G80" s="21">
        <f>IF(($D80      =0),0,($F80      /$D80      ))</f>
        <v>0.13785512042529188</v>
      </c>
      <c r="H80" s="20">
        <v>133000</v>
      </c>
      <c r="I80" s="19">
        <v>5247786</v>
      </c>
      <c r="J80" s="19">
        <v>3232172</v>
      </c>
      <c r="K80" s="20">
        <v>8612958</v>
      </c>
      <c r="L80" s="20">
        <v>987926</v>
      </c>
      <c r="M80" s="19">
        <v>1878004</v>
      </c>
      <c r="N80" s="19">
        <v>3642354</v>
      </c>
      <c r="O80" s="20">
        <v>6508284</v>
      </c>
      <c r="P80" s="20">
        <v>0</v>
      </c>
      <c r="Q80" s="19">
        <v>0</v>
      </c>
      <c r="R80" s="19">
        <v>0</v>
      </c>
      <c r="S80" s="20">
        <v>0</v>
      </c>
      <c r="T80" s="20">
        <v>0</v>
      </c>
      <c r="U80" s="19">
        <v>0</v>
      </c>
      <c r="V80" s="19">
        <v>0</v>
      </c>
      <c r="W80" s="18">
        <v>0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630000</v>
      </c>
      <c r="E81" s="19">
        <v>630000</v>
      </c>
      <c r="F81" s="19">
        <v>99377</v>
      </c>
      <c r="G81" s="21">
        <f>IF(($D81      =0),0,($F81      /$D81      ))</f>
        <v>0.15774126984126985</v>
      </c>
      <c r="H81" s="20">
        <v>0</v>
      </c>
      <c r="I81" s="19">
        <v>0</v>
      </c>
      <c r="J81" s="19">
        <v>0</v>
      </c>
      <c r="K81" s="20">
        <v>0</v>
      </c>
      <c r="L81" s="20">
        <v>0</v>
      </c>
      <c r="M81" s="19">
        <v>0</v>
      </c>
      <c r="N81" s="19">
        <v>99377</v>
      </c>
      <c r="O81" s="20">
        <v>99377</v>
      </c>
      <c r="P81" s="20">
        <v>0</v>
      </c>
      <c r="Q81" s="19">
        <v>0</v>
      </c>
      <c r="R81" s="19">
        <v>0</v>
      </c>
      <c r="S81" s="20">
        <v>0</v>
      </c>
      <c r="T81" s="20">
        <v>0</v>
      </c>
      <c r="U81" s="19">
        <v>0</v>
      </c>
      <c r="V81" s="19">
        <v>0</v>
      </c>
      <c r="W81" s="18">
        <v>0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605814348</v>
      </c>
      <c r="E82" s="12">
        <f>SUM(E77:E81)</f>
        <v>605814348</v>
      </c>
      <c r="F82" s="12">
        <f>SUM(F77:F81)</f>
        <v>133419135</v>
      </c>
      <c r="G82" s="14">
        <f>IF(($D82      =0),0,($F82      /$D82      ))</f>
        <v>0.22023105831095305</v>
      </c>
      <c r="H82" s="13">
        <f>SUM(H77:H81)</f>
        <v>1910250</v>
      </c>
      <c r="I82" s="12">
        <f>SUM(I77:I81)</f>
        <v>16930314</v>
      </c>
      <c r="J82" s="12">
        <f>SUM(J77:J81)</f>
        <v>23795600</v>
      </c>
      <c r="K82" s="13">
        <f>SUM(K77:K81)</f>
        <v>42636164</v>
      </c>
      <c r="L82" s="13">
        <f>SUM(L77:L81)</f>
        <v>21847462</v>
      </c>
      <c r="M82" s="12">
        <f>SUM(M77:M81)</f>
        <v>34719636</v>
      </c>
      <c r="N82" s="12">
        <f>SUM(N77:N81)</f>
        <v>34215873</v>
      </c>
      <c r="O82" s="13">
        <f>SUM(O77:O81)</f>
        <v>90782971</v>
      </c>
      <c r="P82" s="13">
        <f>SUM(P77:P81)</f>
        <v>0</v>
      </c>
      <c r="Q82" s="12">
        <f>SUM(Q77:Q81)</f>
        <v>0</v>
      </c>
      <c r="R82" s="12">
        <f>SUM(R77:R81)</f>
        <v>0</v>
      </c>
      <c r="S82" s="13">
        <f>SUM(S77:S81)</f>
        <v>0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3191669437</v>
      </c>
      <c r="E83" s="12">
        <f>SUM(E55,E57:E60,E62:E67,E69:E75,E77:E81)</f>
        <v>3197669442</v>
      </c>
      <c r="F83" s="12">
        <f>SUM(F55,F57:F60,F62:F67,F69:F75,F77:F81)</f>
        <v>899608944</v>
      </c>
      <c r="G83" s="14">
        <f>IF(($D83      =0),0,($F83      /$D83      ))</f>
        <v>0.28186156547765318</v>
      </c>
      <c r="H83" s="13">
        <f>SUM(H55,H57:H60,H62:H67,H69:H75,H77:H81)</f>
        <v>70667857</v>
      </c>
      <c r="I83" s="12">
        <f>SUM(I55,I57:I60,I62:I67,I69:I75,I77:I81)</f>
        <v>120853780</v>
      </c>
      <c r="J83" s="12">
        <f>SUM(J55,J57:J60,J62:J67,J69:J75,J77:J81)</f>
        <v>157597546</v>
      </c>
      <c r="K83" s="13">
        <f>SUM(K55,K57:K60,K62:K67,K69:K75,K77:K81)</f>
        <v>349119183</v>
      </c>
      <c r="L83" s="13">
        <f>SUM(L55,L57:L60,L62:L67,L69:L75,L77:L81)</f>
        <v>206635249</v>
      </c>
      <c r="M83" s="12">
        <f>SUM(M55,M57:M60,M62:M67,M69:M75,M77:M81)</f>
        <v>178431649</v>
      </c>
      <c r="N83" s="12">
        <f>SUM(N55,N57:N60,N62:N67,N69:N75,N77:N81)</f>
        <v>165422863</v>
      </c>
      <c r="O83" s="13">
        <f>SUM(O55,O57:O60,O62:O67,O69:O75,O77:O81)</f>
        <v>550489761</v>
      </c>
      <c r="P83" s="13">
        <f>SUM(P55,P57:P60,P62:P67,P69:P75,P77:P81)</f>
        <v>0</v>
      </c>
      <c r="Q83" s="12">
        <f>SUM(Q55,Q57:Q60,Q62:Q67,Q69:Q75,Q77:Q81)</f>
        <v>0</v>
      </c>
      <c r="R83" s="12">
        <f>SUM(R55,R57:R60,R62:R67,R69:R75,R77:R81)</f>
        <v>0</v>
      </c>
      <c r="S83" s="13">
        <f>SUM(S55,S57:S60,S62:S67,S69:S75,S77:S81)</f>
        <v>0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4081635584</v>
      </c>
      <c r="E86" s="19">
        <v>4081635584</v>
      </c>
      <c r="F86" s="19">
        <v>837935319</v>
      </c>
      <c r="G86" s="21">
        <f>IF(($D86      =0),0,($F86      /$D86      ))</f>
        <v>0.20529400573748036</v>
      </c>
      <c r="H86" s="20">
        <v>2026619</v>
      </c>
      <c r="I86" s="19">
        <v>27200762</v>
      </c>
      <c r="J86" s="19">
        <v>120765672</v>
      </c>
      <c r="K86" s="20">
        <v>149993053</v>
      </c>
      <c r="L86" s="20">
        <v>176072921</v>
      </c>
      <c r="M86" s="19">
        <v>227969855</v>
      </c>
      <c r="N86" s="19">
        <v>283899490</v>
      </c>
      <c r="O86" s="20">
        <v>687942266</v>
      </c>
      <c r="P86" s="20">
        <v>0</v>
      </c>
      <c r="Q86" s="19">
        <v>0</v>
      </c>
      <c r="R86" s="19">
        <v>0</v>
      </c>
      <c r="S86" s="20">
        <v>0</v>
      </c>
      <c r="T86" s="20">
        <v>0</v>
      </c>
      <c r="U86" s="19">
        <v>0</v>
      </c>
      <c r="V86" s="19">
        <v>0</v>
      </c>
      <c r="W86" s="18">
        <v>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8157478000</v>
      </c>
      <c r="E87" s="19">
        <v>8157478000</v>
      </c>
      <c r="F87" s="19">
        <v>1258227097</v>
      </c>
      <c r="G87" s="21">
        <f>IF(($D87      =0),0,($F87      /$D87      ))</f>
        <v>0.1542421685967158</v>
      </c>
      <c r="H87" s="20">
        <v>59428583</v>
      </c>
      <c r="I87" s="19">
        <v>271122395</v>
      </c>
      <c r="J87" s="19">
        <v>212493874</v>
      </c>
      <c r="K87" s="20">
        <v>543044852</v>
      </c>
      <c r="L87" s="20">
        <v>267164503</v>
      </c>
      <c r="M87" s="19">
        <v>147936973</v>
      </c>
      <c r="N87" s="19">
        <v>300080769</v>
      </c>
      <c r="O87" s="20">
        <v>715182245</v>
      </c>
      <c r="P87" s="20">
        <v>0</v>
      </c>
      <c r="Q87" s="19">
        <v>0</v>
      </c>
      <c r="R87" s="19">
        <v>0</v>
      </c>
      <c r="S87" s="20">
        <v>0</v>
      </c>
      <c r="T87" s="20">
        <v>0</v>
      </c>
      <c r="U87" s="19">
        <v>0</v>
      </c>
      <c r="V87" s="19">
        <v>0</v>
      </c>
      <c r="W87" s="18">
        <v>0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3956871493</v>
      </c>
      <c r="E88" s="19">
        <v>3956871493</v>
      </c>
      <c r="F88" s="19">
        <v>995455097</v>
      </c>
      <c r="G88" s="21">
        <f>IF(($D88      =0),0,($F88      /$D88      ))</f>
        <v>0.25157630182355784</v>
      </c>
      <c r="H88" s="20">
        <v>84193912</v>
      </c>
      <c r="I88" s="19">
        <v>-36821412</v>
      </c>
      <c r="J88" s="19">
        <v>184482772</v>
      </c>
      <c r="K88" s="20">
        <v>231855272</v>
      </c>
      <c r="L88" s="20">
        <v>315167301</v>
      </c>
      <c r="M88" s="19">
        <v>225635710</v>
      </c>
      <c r="N88" s="19">
        <v>222796814</v>
      </c>
      <c r="O88" s="20">
        <v>763599825</v>
      </c>
      <c r="P88" s="20">
        <v>0</v>
      </c>
      <c r="Q88" s="19">
        <v>0</v>
      </c>
      <c r="R88" s="19">
        <v>0</v>
      </c>
      <c r="S88" s="20">
        <v>0</v>
      </c>
      <c r="T88" s="20">
        <v>0</v>
      </c>
      <c r="U88" s="19">
        <v>0</v>
      </c>
      <c r="V88" s="19">
        <v>0</v>
      </c>
      <c r="W88" s="18">
        <v>0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16195985077</v>
      </c>
      <c r="E89" s="12">
        <f>SUM(E86:E88)</f>
        <v>16195985077</v>
      </c>
      <c r="F89" s="12">
        <f>SUM(F86:F88)</f>
        <v>3091617513</v>
      </c>
      <c r="G89" s="14">
        <f>IF(($D89      =0),0,($F89      /$D89      ))</f>
        <v>0.19088789587676402</v>
      </c>
      <c r="H89" s="13">
        <f>SUM(H86:H88)</f>
        <v>145649114</v>
      </c>
      <c r="I89" s="12">
        <f>SUM(I86:I88)</f>
        <v>261501745</v>
      </c>
      <c r="J89" s="12">
        <f>SUM(J86:J88)</f>
        <v>517742318</v>
      </c>
      <c r="K89" s="13">
        <f>SUM(K86:K88)</f>
        <v>924893177</v>
      </c>
      <c r="L89" s="13">
        <f>SUM(L86:L88)</f>
        <v>758404725</v>
      </c>
      <c r="M89" s="12">
        <f>SUM(M86:M88)</f>
        <v>601542538</v>
      </c>
      <c r="N89" s="12">
        <f>SUM(N86:N88)</f>
        <v>806777073</v>
      </c>
      <c r="O89" s="13">
        <f>SUM(O86:O88)</f>
        <v>2166724336</v>
      </c>
      <c r="P89" s="13">
        <f>SUM(P86:P88)</f>
        <v>0</v>
      </c>
      <c r="Q89" s="12">
        <f>SUM(Q86:Q88)</f>
        <v>0</v>
      </c>
      <c r="R89" s="12">
        <f>SUM(R86:R88)</f>
        <v>0</v>
      </c>
      <c r="S89" s="13">
        <f>SUM(S86:S88)</f>
        <v>0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428631550</v>
      </c>
      <c r="E90" s="19">
        <v>428631550</v>
      </c>
      <c r="F90" s="19">
        <v>18261934</v>
      </c>
      <c r="G90" s="21">
        <f>IF(($D90      =0),0,($F90      /$D90      ))</f>
        <v>4.2605202533504589E-2</v>
      </c>
      <c r="H90" s="20">
        <v>0</v>
      </c>
      <c r="I90" s="19">
        <v>0</v>
      </c>
      <c r="J90" s="19">
        <v>3042391</v>
      </c>
      <c r="K90" s="20">
        <v>3042391</v>
      </c>
      <c r="L90" s="20">
        <v>6826909</v>
      </c>
      <c r="M90" s="19">
        <v>5303862</v>
      </c>
      <c r="N90" s="19">
        <v>3088772</v>
      </c>
      <c r="O90" s="20">
        <v>15219543</v>
      </c>
      <c r="P90" s="20">
        <v>0</v>
      </c>
      <c r="Q90" s="19">
        <v>0</v>
      </c>
      <c r="R90" s="19">
        <v>0</v>
      </c>
      <c r="S90" s="20">
        <v>0</v>
      </c>
      <c r="T90" s="20">
        <v>0</v>
      </c>
      <c r="U90" s="19">
        <v>0</v>
      </c>
      <c r="V90" s="19">
        <v>0</v>
      </c>
      <c r="W90" s="18">
        <v>0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144993658</v>
      </c>
      <c r="E91" s="19">
        <v>173193080</v>
      </c>
      <c r="F91" s="19">
        <v>64171772</v>
      </c>
      <c r="G91" s="21">
        <f>IF(($D91      =0),0,($F91      /$D91      ))</f>
        <v>0.44258330250554823</v>
      </c>
      <c r="H91" s="20">
        <v>0</v>
      </c>
      <c r="I91" s="19">
        <v>5301612</v>
      </c>
      <c r="J91" s="19">
        <v>11143838</v>
      </c>
      <c r="K91" s="20">
        <v>16445450</v>
      </c>
      <c r="L91" s="20">
        <v>16387482</v>
      </c>
      <c r="M91" s="19">
        <v>19847863</v>
      </c>
      <c r="N91" s="19">
        <v>11490977</v>
      </c>
      <c r="O91" s="20">
        <v>47726322</v>
      </c>
      <c r="P91" s="20">
        <v>0</v>
      </c>
      <c r="Q91" s="19">
        <v>0</v>
      </c>
      <c r="R91" s="19">
        <v>0</v>
      </c>
      <c r="S91" s="20">
        <v>0</v>
      </c>
      <c r="T91" s="20">
        <v>0</v>
      </c>
      <c r="U91" s="19">
        <v>0</v>
      </c>
      <c r="V91" s="19">
        <v>0</v>
      </c>
      <c r="W91" s="18">
        <v>0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111106860</v>
      </c>
      <c r="E92" s="19">
        <v>111106860</v>
      </c>
      <c r="F92" s="19">
        <v>45557940</v>
      </c>
      <c r="G92" s="21">
        <f>IF(($D92      =0),0,($F92      /$D92      ))</f>
        <v>0.41003714802128327</v>
      </c>
      <c r="H92" s="20">
        <v>0</v>
      </c>
      <c r="I92" s="19">
        <v>5800454</v>
      </c>
      <c r="J92" s="19">
        <v>4635825</v>
      </c>
      <c r="K92" s="20">
        <v>10436279</v>
      </c>
      <c r="L92" s="20">
        <v>12345812</v>
      </c>
      <c r="M92" s="19">
        <v>7292470</v>
      </c>
      <c r="N92" s="19">
        <v>15483379</v>
      </c>
      <c r="O92" s="20">
        <v>35121661</v>
      </c>
      <c r="P92" s="20">
        <v>0</v>
      </c>
      <c r="Q92" s="19">
        <v>0</v>
      </c>
      <c r="R92" s="19">
        <v>0</v>
      </c>
      <c r="S92" s="20">
        <v>0</v>
      </c>
      <c r="T92" s="20">
        <v>0</v>
      </c>
      <c r="U92" s="19">
        <v>0</v>
      </c>
      <c r="V92" s="19">
        <v>0</v>
      </c>
      <c r="W92" s="18">
        <v>0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2370000</v>
      </c>
      <c r="E93" s="19">
        <v>2370000</v>
      </c>
      <c r="F93" s="19">
        <v>988935</v>
      </c>
      <c r="G93" s="21">
        <f>IF(($D93      =0),0,($F93      /$D93      ))</f>
        <v>0.41727215189873418</v>
      </c>
      <c r="H93" s="20">
        <v>0</v>
      </c>
      <c r="I93" s="19">
        <v>53506</v>
      </c>
      <c r="J93" s="19">
        <v>80508</v>
      </c>
      <c r="K93" s="20">
        <v>134014</v>
      </c>
      <c r="L93" s="20">
        <v>667791</v>
      </c>
      <c r="M93" s="19">
        <v>93737</v>
      </c>
      <c r="N93" s="19">
        <v>93393</v>
      </c>
      <c r="O93" s="20">
        <v>854921</v>
      </c>
      <c r="P93" s="20">
        <v>0</v>
      </c>
      <c r="Q93" s="19">
        <v>0</v>
      </c>
      <c r="R93" s="19">
        <v>0</v>
      </c>
      <c r="S93" s="20">
        <v>0</v>
      </c>
      <c r="T93" s="20">
        <v>0</v>
      </c>
      <c r="U93" s="19">
        <v>0</v>
      </c>
      <c r="V93" s="19">
        <v>0</v>
      </c>
      <c r="W93" s="18">
        <v>0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687102068</v>
      </c>
      <c r="E94" s="12">
        <f>SUM(E90:E93)</f>
        <v>715301490</v>
      </c>
      <c r="F94" s="12">
        <f>SUM(F90:F93)</f>
        <v>128980581</v>
      </c>
      <c r="G94" s="14">
        <f>IF(($D94      =0),0,($F94      /$D94      ))</f>
        <v>0.18771677019606933</v>
      </c>
      <c r="H94" s="13">
        <f>SUM(H90:H93)</f>
        <v>0</v>
      </c>
      <c r="I94" s="12">
        <f>SUM(I90:I93)</f>
        <v>11155572</v>
      </c>
      <c r="J94" s="12">
        <f>SUM(J90:J93)</f>
        <v>18902562</v>
      </c>
      <c r="K94" s="13">
        <f>SUM(K90:K93)</f>
        <v>30058134</v>
      </c>
      <c r="L94" s="13">
        <f>SUM(L90:L93)</f>
        <v>36227994</v>
      </c>
      <c r="M94" s="12">
        <f>SUM(M90:M93)</f>
        <v>32537932</v>
      </c>
      <c r="N94" s="12">
        <f>SUM(N90:N93)</f>
        <v>30156521</v>
      </c>
      <c r="O94" s="13">
        <f>SUM(O90:O93)</f>
        <v>98922447</v>
      </c>
      <c r="P94" s="13">
        <f>SUM(P90:P93)</f>
        <v>0</v>
      </c>
      <c r="Q94" s="12">
        <f>SUM(Q90:Q93)</f>
        <v>0</v>
      </c>
      <c r="R94" s="12">
        <f>SUM(R90:R93)</f>
        <v>0</v>
      </c>
      <c r="S94" s="13">
        <f>SUM(S90:S93)</f>
        <v>0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259784080</v>
      </c>
      <c r="E95" s="19">
        <v>259784080</v>
      </c>
      <c r="F95" s="19">
        <v>81028009</v>
      </c>
      <c r="G95" s="21">
        <f>IF(($D95      =0),0,($F95      /$D95      ))</f>
        <v>0.31190521374519947</v>
      </c>
      <c r="H95" s="20">
        <v>5152905</v>
      </c>
      <c r="I95" s="19">
        <v>5466627</v>
      </c>
      <c r="J95" s="19">
        <v>8335345</v>
      </c>
      <c r="K95" s="20">
        <v>18954877</v>
      </c>
      <c r="L95" s="20">
        <v>25455492</v>
      </c>
      <c r="M95" s="19">
        <v>8444064</v>
      </c>
      <c r="N95" s="19">
        <v>28173576</v>
      </c>
      <c r="O95" s="20">
        <v>62073132</v>
      </c>
      <c r="P95" s="20">
        <v>0</v>
      </c>
      <c r="Q95" s="19">
        <v>0</v>
      </c>
      <c r="R95" s="19">
        <v>0</v>
      </c>
      <c r="S95" s="20">
        <v>0</v>
      </c>
      <c r="T95" s="20">
        <v>0</v>
      </c>
      <c r="U95" s="19">
        <v>0</v>
      </c>
      <c r="V95" s="19">
        <v>0</v>
      </c>
      <c r="W95" s="18">
        <v>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134993250</v>
      </c>
      <c r="E96" s="19">
        <v>134993250</v>
      </c>
      <c r="F96" s="19">
        <v>54472883</v>
      </c>
      <c r="G96" s="21">
        <f>IF(($D96      =0),0,($F96      /$D96      ))</f>
        <v>0.4035230131876964</v>
      </c>
      <c r="H96" s="20">
        <v>509271</v>
      </c>
      <c r="I96" s="19">
        <v>15373787</v>
      </c>
      <c r="J96" s="19">
        <v>11726512</v>
      </c>
      <c r="K96" s="20">
        <v>27609570</v>
      </c>
      <c r="L96" s="20">
        <v>4980343</v>
      </c>
      <c r="M96" s="19">
        <v>10879129</v>
      </c>
      <c r="N96" s="19">
        <v>11003841</v>
      </c>
      <c r="O96" s="20">
        <v>26863313</v>
      </c>
      <c r="P96" s="20">
        <v>0</v>
      </c>
      <c r="Q96" s="19">
        <v>0</v>
      </c>
      <c r="R96" s="19">
        <v>0</v>
      </c>
      <c r="S96" s="20">
        <v>0</v>
      </c>
      <c r="T96" s="20">
        <v>0</v>
      </c>
      <c r="U96" s="19">
        <v>0</v>
      </c>
      <c r="V96" s="19">
        <v>0</v>
      </c>
      <c r="W96" s="18">
        <v>0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193420000</v>
      </c>
      <c r="E97" s="19">
        <v>193420000</v>
      </c>
      <c r="F97" s="19">
        <v>104562050</v>
      </c>
      <c r="G97" s="21">
        <f>IF(($D97      =0),0,($F97      /$D97      ))</f>
        <v>0.54059585358287665</v>
      </c>
      <c r="H97" s="20">
        <v>2239997</v>
      </c>
      <c r="I97" s="19">
        <v>6980564</v>
      </c>
      <c r="J97" s="19">
        <v>18046710</v>
      </c>
      <c r="K97" s="20">
        <v>27267271</v>
      </c>
      <c r="L97" s="20">
        <v>28970362</v>
      </c>
      <c r="M97" s="19">
        <v>31717948</v>
      </c>
      <c r="N97" s="19">
        <v>16606469</v>
      </c>
      <c r="O97" s="20">
        <v>77294779</v>
      </c>
      <c r="P97" s="20">
        <v>0</v>
      </c>
      <c r="Q97" s="19">
        <v>0</v>
      </c>
      <c r="R97" s="19">
        <v>0</v>
      </c>
      <c r="S97" s="20">
        <v>0</v>
      </c>
      <c r="T97" s="20">
        <v>0</v>
      </c>
      <c r="U97" s="19">
        <v>0</v>
      </c>
      <c r="V97" s="19">
        <v>0</v>
      </c>
      <c r="W97" s="18">
        <v>0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0</v>
      </c>
      <c r="E98" s="19">
        <v>0</v>
      </c>
      <c r="F98" s="19">
        <v>258649</v>
      </c>
      <c r="G98" s="21">
        <f>IF(($D98      =0),0,($F98      /$D98      ))</f>
        <v>0</v>
      </c>
      <c r="H98" s="20">
        <v>20990</v>
      </c>
      <c r="I98" s="19">
        <v>0</v>
      </c>
      <c r="J98" s="19">
        <v>0</v>
      </c>
      <c r="K98" s="20">
        <v>20990</v>
      </c>
      <c r="L98" s="20">
        <v>0</v>
      </c>
      <c r="M98" s="19">
        <v>237659</v>
      </c>
      <c r="N98" s="19">
        <v>0</v>
      </c>
      <c r="O98" s="20">
        <v>237659</v>
      </c>
      <c r="P98" s="20">
        <v>0</v>
      </c>
      <c r="Q98" s="19">
        <v>0</v>
      </c>
      <c r="R98" s="19">
        <v>0</v>
      </c>
      <c r="S98" s="20">
        <v>0</v>
      </c>
      <c r="T98" s="20">
        <v>0</v>
      </c>
      <c r="U98" s="19">
        <v>0</v>
      </c>
      <c r="V98" s="19">
        <v>0</v>
      </c>
      <c r="W98" s="18">
        <v>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588197330</v>
      </c>
      <c r="E99" s="12">
        <f>SUM(E95:E98)</f>
        <v>588197330</v>
      </c>
      <c r="F99" s="12">
        <f>SUM(F95:F98)</f>
        <v>240321591</v>
      </c>
      <c r="G99" s="14">
        <f>IF(($D99      =0),0,($F99      /$D99      ))</f>
        <v>0.40857307359759693</v>
      </c>
      <c r="H99" s="13">
        <f>SUM(H95:H98)</f>
        <v>7923163</v>
      </c>
      <c r="I99" s="12">
        <f>SUM(I95:I98)</f>
        <v>27820978</v>
      </c>
      <c r="J99" s="12">
        <f>SUM(J95:J98)</f>
        <v>38108567</v>
      </c>
      <c r="K99" s="13">
        <f>SUM(K95:K98)</f>
        <v>73852708</v>
      </c>
      <c r="L99" s="13">
        <f>SUM(L95:L98)</f>
        <v>59406197</v>
      </c>
      <c r="M99" s="12">
        <f>SUM(M95:M98)</f>
        <v>51278800</v>
      </c>
      <c r="N99" s="12">
        <f>SUM(N95:N98)</f>
        <v>55783886</v>
      </c>
      <c r="O99" s="13">
        <f>SUM(O95:O98)</f>
        <v>166468883</v>
      </c>
      <c r="P99" s="13">
        <f>SUM(P95:P98)</f>
        <v>0</v>
      </c>
      <c r="Q99" s="12">
        <f>SUM(Q95:Q98)</f>
        <v>0</v>
      </c>
      <c r="R99" s="12">
        <f>SUM(R95:R98)</f>
        <v>0</v>
      </c>
      <c r="S99" s="13">
        <f>SUM(S95:S98)</f>
        <v>0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17471284475</v>
      </c>
      <c r="E100" s="12">
        <f>SUM(E86:E88,E90:E93,E95:E98)</f>
        <v>17499483897</v>
      </c>
      <c r="F100" s="12">
        <f>SUM(F86:F88,F90:F93,F95:F98)</f>
        <v>3460919685</v>
      </c>
      <c r="G100" s="14">
        <f>IF(($D100     =0),0,($F100     /$D100     ))</f>
        <v>0.19809188557099491</v>
      </c>
      <c r="H100" s="13">
        <f>SUM(H86:H88,H90:H93,H95:H98)</f>
        <v>153572277</v>
      </c>
      <c r="I100" s="12">
        <f>SUM(I86:I88,I90:I93,I95:I98)</f>
        <v>300478295</v>
      </c>
      <c r="J100" s="12">
        <f>SUM(J86:J88,J90:J93,J95:J98)</f>
        <v>574753447</v>
      </c>
      <c r="K100" s="13">
        <f>SUM(K86:K88,K90:K93,K95:K98)</f>
        <v>1028804019</v>
      </c>
      <c r="L100" s="13">
        <f>SUM(L86:L88,L90:L93,L95:L98)</f>
        <v>854038916</v>
      </c>
      <c r="M100" s="12">
        <f>SUM(M86:M88,M90:M93,M95:M98)</f>
        <v>685359270</v>
      </c>
      <c r="N100" s="12">
        <f>SUM(N86:N88,N90:N93,N95:N98)</f>
        <v>892717480</v>
      </c>
      <c r="O100" s="13">
        <f>SUM(O86:O88,O90:O93,O95:O98)</f>
        <v>2432115666</v>
      </c>
      <c r="P100" s="13">
        <f>SUM(P86:P88,P90:P93,P95:P98)</f>
        <v>0</v>
      </c>
      <c r="Q100" s="12">
        <f>SUM(Q86:Q88,Q90:Q93,Q95:Q98)</f>
        <v>0</v>
      </c>
      <c r="R100" s="12">
        <f>SUM(R86:R88,R90:R93,R95:R98)</f>
        <v>0</v>
      </c>
      <c r="S100" s="13">
        <f>SUM(S86:S88,S90:S93,S95:S98)</f>
        <v>0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5321542000</v>
      </c>
      <c r="E103" s="19">
        <v>5321542336</v>
      </c>
      <c r="F103" s="19">
        <v>1550723677</v>
      </c>
      <c r="G103" s="21">
        <f>IF(($D103     =0),0,($F103     /$D103     ))</f>
        <v>0.29140494935490502</v>
      </c>
      <c r="H103" s="20">
        <v>-305481100</v>
      </c>
      <c r="I103" s="19">
        <v>520223376</v>
      </c>
      <c r="J103" s="19">
        <v>239289378</v>
      </c>
      <c r="K103" s="20">
        <v>454031654</v>
      </c>
      <c r="L103" s="20">
        <v>490851447</v>
      </c>
      <c r="M103" s="19">
        <v>372146341</v>
      </c>
      <c r="N103" s="19">
        <v>233694235</v>
      </c>
      <c r="O103" s="20">
        <v>1096692023</v>
      </c>
      <c r="P103" s="20">
        <v>0</v>
      </c>
      <c r="Q103" s="19">
        <v>0</v>
      </c>
      <c r="R103" s="19">
        <v>0</v>
      </c>
      <c r="S103" s="20">
        <v>0</v>
      </c>
      <c r="T103" s="20">
        <v>0</v>
      </c>
      <c r="U103" s="19">
        <v>0</v>
      </c>
      <c r="V103" s="19">
        <v>0</v>
      </c>
      <c r="W103" s="18">
        <v>0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5321542000</v>
      </c>
      <c r="E104" s="12">
        <f>E103</f>
        <v>5321542336</v>
      </c>
      <c r="F104" s="12">
        <f>F103</f>
        <v>1550723677</v>
      </c>
      <c r="G104" s="14">
        <f>IF(($D104     =0),0,($F104     /$D104     ))</f>
        <v>0.29140494935490502</v>
      </c>
      <c r="H104" s="13">
        <f>H103</f>
        <v>-305481100</v>
      </c>
      <c r="I104" s="12">
        <f>I103</f>
        <v>520223376</v>
      </c>
      <c r="J104" s="12">
        <f>J103</f>
        <v>239289378</v>
      </c>
      <c r="K104" s="13">
        <f>K103</f>
        <v>454031654</v>
      </c>
      <c r="L104" s="13">
        <f>L103</f>
        <v>490851447</v>
      </c>
      <c r="M104" s="12">
        <f>M103</f>
        <v>372146341</v>
      </c>
      <c r="N104" s="12">
        <f>N103</f>
        <v>233694235</v>
      </c>
      <c r="O104" s="13">
        <f>O103</f>
        <v>1096692023</v>
      </c>
      <c r="P104" s="13">
        <f>P103</f>
        <v>0</v>
      </c>
      <c r="Q104" s="12">
        <f>Q103</f>
        <v>0</v>
      </c>
      <c r="R104" s="12">
        <f>R103</f>
        <v>0</v>
      </c>
      <c r="S104" s="13">
        <f>S103</f>
        <v>0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38595086</v>
      </c>
      <c r="E105" s="19">
        <v>38595086</v>
      </c>
      <c r="F105" s="19">
        <v>24440676</v>
      </c>
      <c r="G105" s="21">
        <f>IF(($D105     =0),0,($F105     /$D105     ))</f>
        <v>0.63325875216342309</v>
      </c>
      <c r="H105" s="20">
        <v>1384543</v>
      </c>
      <c r="I105" s="19">
        <v>1856365</v>
      </c>
      <c r="J105" s="19">
        <v>4765744</v>
      </c>
      <c r="K105" s="20">
        <v>8006652</v>
      </c>
      <c r="L105" s="20">
        <v>5753749</v>
      </c>
      <c r="M105" s="19">
        <v>2012289</v>
      </c>
      <c r="N105" s="19">
        <v>8667986</v>
      </c>
      <c r="O105" s="20">
        <v>16434024</v>
      </c>
      <c r="P105" s="20">
        <v>0</v>
      </c>
      <c r="Q105" s="19">
        <v>0</v>
      </c>
      <c r="R105" s="19">
        <v>0</v>
      </c>
      <c r="S105" s="20">
        <v>0</v>
      </c>
      <c r="T105" s="20">
        <v>0</v>
      </c>
      <c r="U105" s="19">
        <v>0</v>
      </c>
      <c r="V105" s="19">
        <v>0</v>
      </c>
      <c r="W105" s="18">
        <v>0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62184535</v>
      </c>
      <c r="E106" s="19">
        <v>62184535</v>
      </c>
      <c r="F106" s="19">
        <v>38918743</v>
      </c>
      <c r="G106" s="21">
        <f>IF(($D106     =0),0,($F106     /$D106     ))</f>
        <v>0.62585887311049282</v>
      </c>
      <c r="H106" s="20">
        <v>1528205</v>
      </c>
      <c r="I106" s="19">
        <v>5943106</v>
      </c>
      <c r="J106" s="19">
        <v>3707773</v>
      </c>
      <c r="K106" s="20">
        <v>11179084</v>
      </c>
      <c r="L106" s="20">
        <v>10455299</v>
      </c>
      <c r="M106" s="19">
        <v>9917748</v>
      </c>
      <c r="N106" s="19">
        <v>7366612</v>
      </c>
      <c r="O106" s="20">
        <v>27739659</v>
      </c>
      <c r="P106" s="20">
        <v>0</v>
      </c>
      <c r="Q106" s="19">
        <v>0</v>
      </c>
      <c r="R106" s="19">
        <v>0</v>
      </c>
      <c r="S106" s="20">
        <v>0</v>
      </c>
      <c r="T106" s="20">
        <v>0</v>
      </c>
      <c r="U106" s="19">
        <v>0</v>
      </c>
      <c r="V106" s="19">
        <v>0</v>
      </c>
      <c r="W106" s="18">
        <v>0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46090795</v>
      </c>
      <c r="E107" s="19">
        <v>46090795</v>
      </c>
      <c r="F107" s="19">
        <v>16336412</v>
      </c>
      <c r="G107" s="21">
        <f>IF(($D107     =0),0,($F107     /$D107     ))</f>
        <v>0.35443979649298735</v>
      </c>
      <c r="H107" s="20">
        <v>96846</v>
      </c>
      <c r="I107" s="19">
        <v>2295506</v>
      </c>
      <c r="J107" s="19">
        <v>3764757</v>
      </c>
      <c r="K107" s="20">
        <v>6157109</v>
      </c>
      <c r="L107" s="20">
        <v>3721450</v>
      </c>
      <c r="M107" s="19">
        <v>3564321</v>
      </c>
      <c r="N107" s="19">
        <v>2893532</v>
      </c>
      <c r="O107" s="20">
        <v>10179303</v>
      </c>
      <c r="P107" s="20">
        <v>0</v>
      </c>
      <c r="Q107" s="19">
        <v>0</v>
      </c>
      <c r="R107" s="19">
        <v>0</v>
      </c>
      <c r="S107" s="20">
        <v>0</v>
      </c>
      <c r="T107" s="20">
        <v>0</v>
      </c>
      <c r="U107" s="19">
        <v>0</v>
      </c>
      <c r="V107" s="19">
        <v>0</v>
      </c>
      <c r="W107" s="18">
        <v>0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161345276</v>
      </c>
      <c r="E108" s="19">
        <v>168301804</v>
      </c>
      <c r="F108" s="19">
        <v>72990106</v>
      </c>
      <c r="G108" s="21">
        <f>IF(($D108     =0),0,($F108     /$D108     ))</f>
        <v>0.45238452472571927</v>
      </c>
      <c r="H108" s="20">
        <v>7441188</v>
      </c>
      <c r="I108" s="19">
        <v>10475342</v>
      </c>
      <c r="J108" s="19">
        <v>11370626</v>
      </c>
      <c r="K108" s="20">
        <v>29287156</v>
      </c>
      <c r="L108" s="20">
        <v>15321133</v>
      </c>
      <c r="M108" s="19">
        <v>7784718</v>
      </c>
      <c r="N108" s="19">
        <v>20597099</v>
      </c>
      <c r="O108" s="20">
        <v>43702950</v>
      </c>
      <c r="P108" s="20">
        <v>0</v>
      </c>
      <c r="Q108" s="19">
        <v>0</v>
      </c>
      <c r="R108" s="19">
        <v>0</v>
      </c>
      <c r="S108" s="20">
        <v>0</v>
      </c>
      <c r="T108" s="20">
        <v>0</v>
      </c>
      <c r="U108" s="19">
        <v>0</v>
      </c>
      <c r="V108" s="19">
        <v>0</v>
      </c>
      <c r="W108" s="18">
        <v>0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333687300</v>
      </c>
      <c r="E109" s="19">
        <v>333687300</v>
      </c>
      <c r="F109" s="19">
        <v>118485940</v>
      </c>
      <c r="G109" s="21">
        <f>IF(($D109     =0),0,($F109     /$D109     ))</f>
        <v>0.35508075974123077</v>
      </c>
      <c r="H109" s="20">
        <v>1418754</v>
      </c>
      <c r="I109" s="19">
        <v>19067343</v>
      </c>
      <c r="J109" s="19">
        <v>4588113</v>
      </c>
      <c r="K109" s="20">
        <v>25074210</v>
      </c>
      <c r="L109" s="20">
        <v>23734683</v>
      </c>
      <c r="M109" s="19">
        <v>17926217</v>
      </c>
      <c r="N109" s="19">
        <v>51750830</v>
      </c>
      <c r="O109" s="20">
        <v>93411730</v>
      </c>
      <c r="P109" s="20">
        <v>0</v>
      </c>
      <c r="Q109" s="19">
        <v>0</v>
      </c>
      <c r="R109" s="19">
        <v>0</v>
      </c>
      <c r="S109" s="20">
        <v>0</v>
      </c>
      <c r="T109" s="20">
        <v>0</v>
      </c>
      <c r="U109" s="19">
        <v>0</v>
      </c>
      <c r="V109" s="19">
        <v>0</v>
      </c>
      <c r="W109" s="18">
        <v>0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641902992</v>
      </c>
      <c r="E110" s="12">
        <f>SUM(E105:E109)</f>
        <v>648859520</v>
      </c>
      <c r="F110" s="12">
        <f>SUM(F105:F109)</f>
        <v>271171877</v>
      </c>
      <c r="G110" s="14">
        <f>IF(($D110     =0),0,($F110     /$D110     ))</f>
        <v>0.42244993461566543</v>
      </c>
      <c r="H110" s="13">
        <f>SUM(H105:H109)</f>
        <v>11869536</v>
      </c>
      <c r="I110" s="12">
        <f>SUM(I105:I109)</f>
        <v>39637662</v>
      </c>
      <c r="J110" s="12">
        <f>SUM(J105:J109)</f>
        <v>28197013</v>
      </c>
      <c r="K110" s="13">
        <f>SUM(K105:K109)</f>
        <v>79704211</v>
      </c>
      <c r="L110" s="13">
        <f>SUM(L105:L109)</f>
        <v>58986314</v>
      </c>
      <c r="M110" s="12">
        <f>SUM(M105:M109)</f>
        <v>41205293</v>
      </c>
      <c r="N110" s="12">
        <f>SUM(N105:N109)</f>
        <v>91276059</v>
      </c>
      <c r="O110" s="13">
        <f>SUM(O105:O109)</f>
        <v>191467666</v>
      </c>
      <c r="P110" s="13">
        <f>SUM(P105:P109)</f>
        <v>0</v>
      </c>
      <c r="Q110" s="12">
        <f>SUM(Q105:Q109)</f>
        <v>0</v>
      </c>
      <c r="R110" s="12">
        <f>SUM(R105:R109)</f>
        <v>0</v>
      </c>
      <c r="S110" s="13">
        <f>SUM(S105:S109)</f>
        <v>0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29977000</v>
      </c>
      <c r="E111" s="19">
        <v>29977000</v>
      </c>
      <c r="F111" s="19">
        <v>15002297</v>
      </c>
      <c r="G111" s="21">
        <f>IF(($D111     =0),0,($F111     /$D111     ))</f>
        <v>0.50046025286052642</v>
      </c>
      <c r="H111" s="20">
        <v>4394830</v>
      </c>
      <c r="I111" s="19">
        <v>1688490</v>
      </c>
      <c r="J111" s="19">
        <v>4340303</v>
      </c>
      <c r="K111" s="20">
        <v>10423623</v>
      </c>
      <c r="L111" s="20">
        <v>1334067</v>
      </c>
      <c r="M111" s="19">
        <v>1109383</v>
      </c>
      <c r="N111" s="19">
        <v>2135224</v>
      </c>
      <c r="O111" s="20">
        <v>4578674</v>
      </c>
      <c r="P111" s="20">
        <v>0</v>
      </c>
      <c r="Q111" s="19">
        <v>0</v>
      </c>
      <c r="R111" s="19">
        <v>0</v>
      </c>
      <c r="S111" s="20">
        <v>0</v>
      </c>
      <c r="T111" s="20">
        <v>0</v>
      </c>
      <c r="U111" s="19">
        <v>0</v>
      </c>
      <c r="V111" s="19">
        <v>0</v>
      </c>
      <c r="W111" s="18">
        <v>0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29048451</v>
      </c>
      <c r="E112" s="19">
        <v>29048451</v>
      </c>
      <c r="F112" s="19">
        <v>4283279</v>
      </c>
      <c r="G112" s="21">
        <f>IF(($D112     =0),0,($F112     /$D112     ))</f>
        <v>0.1474529227048974</v>
      </c>
      <c r="H112" s="20">
        <v>0</v>
      </c>
      <c r="I112" s="19">
        <v>443874</v>
      </c>
      <c r="J112" s="19">
        <v>-935907</v>
      </c>
      <c r="K112" s="20">
        <v>-492033</v>
      </c>
      <c r="L112" s="20">
        <v>1401607</v>
      </c>
      <c r="M112" s="19">
        <v>1028823</v>
      </c>
      <c r="N112" s="19">
        <v>2344882</v>
      </c>
      <c r="O112" s="20">
        <v>4775312</v>
      </c>
      <c r="P112" s="20">
        <v>0</v>
      </c>
      <c r="Q112" s="19">
        <v>0</v>
      </c>
      <c r="R112" s="19">
        <v>0</v>
      </c>
      <c r="S112" s="20">
        <v>0</v>
      </c>
      <c r="T112" s="20">
        <v>0</v>
      </c>
      <c r="U112" s="19">
        <v>0</v>
      </c>
      <c r="V112" s="19">
        <v>0</v>
      </c>
      <c r="W112" s="18">
        <v>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11839850</v>
      </c>
      <c r="E113" s="19">
        <v>11839850</v>
      </c>
      <c r="F113" s="19">
        <v>8851763</v>
      </c>
      <c r="G113" s="21">
        <f>IF(($D113     =0),0,($F113     /$D113     ))</f>
        <v>0.74762458983855373</v>
      </c>
      <c r="H113" s="20">
        <v>3014704</v>
      </c>
      <c r="I113" s="19">
        <v>0</v>
      </c>
      <c r="J113" s="19">
        <v>2672452</v>
      </c>
      <c r="K113" s="20">
        <v>5687156</v>
      </c>
      <c r="L113" s="20">
        <v>1796856</v>
      </c>
      <c r="M113" s="19">
        <v>21220</v>
      </c>
      <c r="N113" s="19">
        <v>1346531</v>
      </c>
      <c r="O113" s="20">
        <v>3164607</v>
      </c>
      <c r="P113" s="20">
        <v>0</v>
      </c>
      <c r="Q113" s="19">
        <v>0</v>
      </c>
      <c r="R113" s="19">
        <v>0</v>
      </c>
      <c r="S113" s="20">
        <v>0</v>
      </c>
      <c r="T113" s="20">
        <v>0</v>
      </c>
      <c r="U113" s="19">
        <v>0</v>
      </c>
      <c r="V113" s="19">
        <v>0</v>
      </c>
      <c r="W113" s="18">
        <v>0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20687010</v>
      </c>
      <c r="E114" s="19">
        <v>20687010</v>
      </c>
      <c r="F114" s="19">
        <v>10771912</v>
      </c>
      <c r="G114" s="21">
        <f>IF(($D114     =0),0,($F114     /$D114     ))</f>
        <v>0.52070898597719051</v>
      </c>
      <c r="H114" s="20">
        <v>2590783</v>
      </c>
      <c r="I114" s="19">
        <v>1582245</v>
      </c>
      <c r="J114" s="19">
        <v>1565526</v>
      </c>
      <c r="K114" s="20">
        <v>5738554</v>
      </c>
      <c r="L114" s="20">
        <v>1403290</v>
      </c>
      <c r="M114" s="19">
        <v>1876014</v>
      </c>
      <c r="N114" s="19">
        <v>1754054</v>
      </c>
      <c r="O114" s="20">
        <v>5033358</v>
      </c>
      <c r="P114" s="20">
        <v>0</v>
      </c>
      <c r="Q114" s="19">
        <v>0</v>
      </c>
      <c r="R114" s="19">
        <v>0</v>
      </c>
      <c r="S114" s="20">
        <v>0</v>
      </c>
      <c r="T114" s="20">
        <v>0</v>
      </c>
      <c r="U114" s="19">
        <v>0</v>
      </c>
      <c r="V114" s="19">
        <v>0</v>
      </c>
      <c r="W114" s="18">
        <v>0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576301627</v>
      </c>
      <c r="E115" s="19">
        <v>576301627</v>
      </c>
      <c r="F115" s="19">
        <v>455669868</v>
      </c>
      <c r="G115" s="21">
        <f>IF(($D115     =0),0,($F115     /$D115     ))</f>
        <v>0.79067947521168458</v>
      </c>
      <c r="H115" s="20">
        <v>22663160</v>
      </c>
      <c r="I115" s="19">
        <v>14808117</v>
      </c>
      <c r="J115" s="19">
        <v>58455909</v>
      </c>
      <c r="K115" s="20">
        <v>95927186</v>
      </c>
      <c r="L115" s="20">
        <v>45301044</v>
      </c>
      <c r="M115" s="19">
        <v>53146422</v>
      </c>
      <c r="N115" s="19">
        <v>261295216</v>
      </c>
      <c r="O115" s="20">
        <v>359742682</v>
      </c>
      <c r="P115" s="20">
        <v>0</v>
      </c>
      <c r="Q115" s="19">
        <v>0</v>
      </c>
      <c r="R115" s="19">
        <v>0</v>
      </c>
      <c r="S115" s="20">
        <v>0</v>
      </c>
      <c r="T115" s="20">
        <v>0</v>
      </c>
      <c r="U115" s="19">
        <v>0</v>
      </c>
      <c r="V115" s="19">
        <v>0</v>
      </c>
      <c r="W115" s="18">
        <v>0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31621000</v>
      </c>
      <c r="E116" s="19">
        <v>31621000</v>
      </c>
      <c r="F116" s="19">
        <v>17225120</v>
      </c>
      <c r="G116" s="21">
        <f>IF(($D116     =0),0,($F116     /$D116     ))</f>
        <v>0.54473672559375097</v>
      </c>
      <c r="H116" s="20">
        <v>1780307</v>
      </c>
      <c r="I116" s="19">
        <v>4324671</v>
      </c>
      <c r="J116" s="19">
        <v>2053901</v>
      </c>
      <c r="K116" s="20">
        <v>8158879</v>
      </c>
      <c r="L116" s="20">
        <v>2825887</v>
      </c>
      <c r="M116" s="19">
        <v>3319818</v>
      </c>
      <c r="N116" s="19">
        <v>2920536</v>
      </c>
      <c r="O116" s="20">
        <v>9066241</v>
      </c>
      <c r="P116" s="20">
        <v>0</v>
      </c>
      <c r="Q116" s="19">
        <v>0</v>
      </c>
      <c r="R116" s="19">
        <v>0</v>
      </c>
      <c r="S116" s="20">
        <v>0</v>
      </c>
      <c r="T116" s="20">
        <v>0</v>
      </c>
      <c r="U116" s="19">
        <v>0</v>
      </c>
      <c r="V116" s="19">
        <v>0</v>
      </c>
      <c r="W116" s="18">
        <v>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33629580</v>
      </c>
      <c r="E117" s="19">
        <v>33629580</v>
      </c>
      <c r="F117" s="19">
        <v>13506448</v>
      </c>
      <c r="G117" s="21">
        <f>IF(($D117     =0),0,($F117     /$D117     ))</f>
        <v>0.40162404644958399</v>
      </c>
      <c r="H117" s="20">
        <v>1240299</v>
      </c>
      <c r="I117" s="19">
        <v>1627812</v>
      </c>
      <c r="J117" s="19">
        <v>3823170</v>
      </c>
      <c r="K117" s="20">
        <v>6691281</v>
      </c>
      <c r="L117" s="20">
        <v>4812900</v>
      </c>
      <c r="M117" s="19">
        <v>1583984</v>
      </c>
      <c r="N117" s="19">
        <v>418283</v>
      </c>
      <c r="O117" s="20">
        <v>6815167</v>
      </c>
      <c r="P117" s="20">
        <v>0</v>
      </c>
      <c r="Q117" s="19">
        <v>0</v>
      </c>
      <c r="R117" s="19">
        <v>0</v>
      </c>
      <c r="S117" s="20">
        <v>0</v>
      </c>
      <c r="T117" s="20">
        <v>0</v>
      </c>
      <c r="U117" s="19">
        <v>0</v>
      </c>
      <c r="V117" s="19">
        <v>0</v>
      </c>
      <c r="W117" s="18">
        <v>0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195479000</v>
      </c>
      <c r="E118" s="19">
        <v>195479000</v>
      </c>
      <c r="F118" s="19">
        <v>-50520007</v>
      </c>
      <c r="G118" s="21">
        <f>IF(($D118     =0),0,($F118     /$D118     ))</f>
        <v>-0.25844211910230769</v>
      </c>
      <c r="H118" s="20">
        <v>13549126</v>
      </c>
      <c r="I118" s="19">
        <v>22058701</v>
      </c>
      <c r="J118" s="19">
        <v>21438341</v>
      </c>
      <c r="K118" s="20">
        <v>57046168</v>
      </c>
      <c r="L118" s="20">
        <v>19323070</v>
      </c>
      <c r="M118" s="19">
        <v>15311179</v>
      </c>
      <c r="N118" s="19">
        <v>-142200424</v>
      </c>
      <c r="O118" s="20">
        <v>-107566175</v>
      </c>
      <c r="P118" s="20">
        <v>0</v>
      </c>
      <c r="Q118" s="19">
        <v>0</v>
      </c>
      <c r="R118" s="19">
        <v>0</v>
      </c>
      <c r="S118" s="20">
        <v>0</v>
      </c>
      <c r="T118" s="20">
        <v>0</v>
      </c>
      <c r="U118" s="19">
        <v>0</v>
      </c>
      <c r="V118" s="19">
        <v>0</v>
      </c>
      <c r="W118" s="18">
        <v>0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928583518</v>
      </c>
      <c r="E119" s="12">
        <f>SUM(E111:E118)</f>
        <v>928583518</v>
      </c>
      <c r="F119" s="12">
        <f>SUM(F111:F118)</f>
        <v>474790680</v>
      </c>
      <c r="G119" s="14">
        <f>IF(($D119     =0),0,($F119     /$D119     ))</f>
        <v>0.51130638310554199</v>
      </c>
      <c r="H119" s="13">
        <f>SUM(H111:H118)</f>
        <v>49233209</v>
      </c>
      <c r="I119" s="12">
        <f>SUM(I111:I118)</f>
        <v>46533910</v>
      </c>
      <c r="J119" s="12">
        <f>SUM(J111:J118)</f>
        <v>93413695</v>
      </c>
      <c r="K119" s="13">
        <f>SUM(K111:K118)</f>
        <v>189180814</v>
      </c>
      <c r="L119" s="13">
        <f>SUM(L111:L118)</f>
        <v>78198721</v>
      </c>
      <c r="M119" s="12">
        <f>SUM(M111:M118)</f>
        <v>77396843</v>
      </c>
      <c r="N119" s="12">
        <f>SUM(N111:N118)</f>
        <v>130014302</v>
      </c>
      <c r="O119" s="13">
        <f>SUM(O111:O118)</f>
        <v>285609866</v>
      </c>
      <c r="P119" s="13">
        <f>SUM(P111:P118)</f>
        <v>0</v>
      </c>
      <c r="Q119" s="12">
        <f>SUM(Q111:Q118)</f>
        <v>0</v>
      </c>
      <c r="R119" s="12">
        <f>SUM(R111:R118)</f>
        <v>0</v>
      </c>
      <c r="S119" s="13">
        <f>SUM(S111:S118)</f>
        <v>0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29734000</v>
      </c>
      <c r="E120" s="19">
        <v>29734000</v>
      </c>
      <c r="F120" s="19">
        <v>15348354</v>
      </c>
      <c r="G120" s="21">
        <f>IF(($D120     =0),0,($F120     /$D120     ))</f>
        <v>0.51618867289971082</v>
      </c>
      <c r="H120" s="20">
        <v>2333790</v>
      </c>
      <c r="I120" s="19">
        <v>2791924</v>
      </c>
      <c r="J120" s="19">
        <v>3523655</v>
      </c>
      <c r="K120" s="20">
        <v>8649369</v>
      </c>
      <c r="L120" s="20">
        <v>1632628</v>
      </c>
      <c r="M120" s="19">
        <v>1216604</v>
      </c>
      <c r="N120" s="19">
        <v>3849753</v>
      </c>
      <c r="O120" s="20">
        <v>6698985</v>
      </c>
      <c r="P120" s="20">
        <v>0</v>
      </c>
      <c r="Q120" s="19">
        <v>0</v>
      </c>
      <c r="R120" s="19">
        <v>0</v>
      </c>
      <c r="S120" s="20">
        <v>0</v>
      </c>
      <c r="T120" s="20">
        <v>0</v>
      </c>
      <c r="U120" s="19">
        <v>0</v>
      </c>
      <c r="V120" s="19">
        <v>0</v>
      </c>
      <c r="W120" s="18">
        <v>0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40347731</v>
      </c>
      <c r="E121" s="19">
        <v>40347731</v>
      </c>
      <c r="F121" s="19">
        <v>13253791</v>
      </c>
      <c r="G121" s="21">
        <f>IF(($D121     =0),0,($F121     /$D121     ))</f>
        <v>0.32848912866996166</v>
      </c>
      <c r="H121" s="20">
        <v>136663</v>
      </c>
      <c r="I121" s="19">
        <v>7843881</v>
      </c>
      <c r="J121" s="19">
        <v>87197</v>
      </c>
      <c r="K121" s="20">
        <v>8067741</v>
      </c>
      <c r="L121" s="20">
        <v>1672286</v>
      </c>
      <c r="M121" s="19">
        <v>2383423</v>
      </c>
      <c r="N121" s="19">
        <v>1130341</v>
      </c>
      <c r="O121" s="20">
        <v>5186050</v>
      </c>
      <c r="P121" s="20">
        <v>0</v>
      </c>
      <c r="Q121" s="19">
        <v>0</v>
      </c>
      <c r="R121" s="19">
        <v>0</v>
      </c>
      <c r="S121" s="20">
        <v>0</v>
      </c>
      <c r="T121" s="20">
        <v>0</v>
      </c>
      <c r="U121" s="19">
        <v>0</v>
      </c>
      <c r="V121" s="19">
        <v>0</v>
      </c>
      <c r="W121" s="18">
        <v>0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122911000</v>
      </c>
      <c r="E122" s="19">
        <v>136082219</v>
      </c>
      <c r="F122" s="19">
        <v>38862485</v>
      </c>
      <c r="G122" s="21">
        <f>IF(($D122     =0),0,($F122     /$D122     ))</f>
        <v>0.31618394610734596</v>
      </c>
      <c r="H122" s="20">
        <v>439954</v>
      </c>
      <c r="I122" s="19">
        <v>1116910</v>
      </c>
      <c r="J122" s="19">
        <v>11335232</v>
      </c>
      <c r="K122" s="20">
        <v>12892096</v>
      </c>
      <c r="L122" s="20">
        <v>6019691</v>
      </c>
      <c r="M122" s="19">
        <v>10248972</v>
      </c>
      <c r="N122" s="19">
        <v>9701726</v>
      </c>
      <c r="O122" s="20">
        <v>25970389</v>
      </c>
      <c r="P122" s="20">
        <v>0</v>
      </c>
      <c r="Q122" s="19">
        <v>0</v>
      </c>
      <c r="R122" s="19">
        <v>0</v>
      </c>
      <c r="S122" s="20">
        <v>0</v>
      </c>
      <c r="T122" s="20">
        <v>0</v>
      </c>
      <c r="U122" s="19">
        <v>0</v>
      </c>
      <c r="V122" s="19">
        <v>0</v>
      </c>
      <c r="W122" s="18">
        <v>0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251809032</v>
      </c>
      <c r="E123" s="19">
        <v>251809032</v>
      </c>
      <c r="F123" s="19">
        <v>123207456</v>
      </c>
      <c r="G123" s="21">
        <f>IF(($D123     =0),0,($F123     /$D123     ))</f>
        <v>0.48928926425482627</v>
      </c>
      <c r="H123" s="20">
        <v>8347203</v>
      </c>
      <c r="I123" s="19">
        <v>15114773</v>
      </c>
      <c r="J123" s="19">
        <v>14070330</v>
      </c>
      <c r="K123" s="20">
        <v>37532306</v>
      </c>
      <c r="L123" s="20">
        <v>20187836</v>
      </c>
      <c r="M123" s="19">
        <v>44165133</v>
      </c>
      <c r="N123" s="19">
        <v>21322181</v>
      </c>
      <c r="O123" s="20">
        <v>85675150</v>
      </c>
      <c r="P123" s="20">
        <v>0</v>
      </c>
      <c r="Q123" s="19">
        <v>0</v>
      </c>
      <c r="R123" s="19">
        <v>0</v>
      </c>
      <c r="S123" s="20">
        <v>0</v>
      </c>
      <c r="T123" s="20">
        <v>0</v>
      </c>
      <c r="U123" s="19">
        <v>0</v>
      </c>
      <c r="V123" s="19">
        <v>0</v>
      </c>
      <c r="W123" s="18">
        <v>0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444801763</v>
      </c>
      <c r="E124" s="12">
        <f>SUM(E120:E123)</f>
        <v>457972982</v>
      </c>
      <c r="F124" s="12">
        <f>SUM(F120:F123)</f>
        <v>190672086</v>
      </c>
      <c r="G124" s="14">
        <f>IF(($D124     =0),0,($F124     /$D124     ))</f>
        <v>0.42866755903573162</v>
      </c>
      <c r="H124" s="13">
        <f>SUM(H120:H123)</f>
        <v>11257610</v>
      </c>
      <c r="I124" s="12">
        <f>SUM(I120:I123)</f>
        <v>26867488</v>
      </c>
      <c r="J124" s="12">
        <f>SUM(J120:J123)</f>
        <v>29016414</v>
      </c>
      <c r="K124" s="13">
        <f>SUM(K120:K123)</f>
        <v>67141512</v>
      </c>
      <c r="L124" s="13">
        <f>SUM(L120:L123)</f>
        <v>29512441</v>
      </c>
      <c r="M124" s="12">
        <f>SUM(M120:M123)</f>
        <v>58014132</v>
      </c>
      <c r="N124" s="12">
        <f>SUM(N120:N123)</f>
        <v>36004001</v>
      </c>
      <c r="O124" s="13">
        <f>SUM(O120:O123)</f>
        <v>123530574</v>
      </c>
      <c r="P124" s="13">
        <f>SUM(P120:P123)</f>
        <v>0</v>
      </c>
      <c r="Q124" s="12">
        <f>SUM(Q120:Q123)</f>
        <v>0</v>
      </c>
      <c r="R124" s="12">
        <f>SUM(R120:R123)</f>
        <v>0</v>
      </c>
      <c r="S124" s="13">
        <f>SUM(S120:S123)</f>
        <v>0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26429192</v>
      </c>
      <c r="E125" s="19">
        <v>26429192</v>
      </c>
      <c r="F125" s="19">
        <v>6891463</v>
      </c>
      <c r="G125" s="21">
        <f>IF(($D125     =0),0,($F125     /$D125     ))</f>
        <v>0.26075193672209124</v>
      </c>
      <c r="H125" s="20">
        <v>651183</v>
      </c>
      <c r="I125" s="19">
        <v>829073</v>
      </c>
      <c r="J125" s="19">
        <v>1578852</v>
      </c>
      <c r="K125" s="20">
        <v>3059108</v>
      </c>
      <c r="L125" s="20">
        <v>1998573</v>
      </c>
      <c r="M125" s="19">
        <v>1055343</v>
      </c>
      <c r="N125" s="19">
        <v>778439</v>
      </c>
      <c r="O125" s="20">
        <v>3832355</v>
      </c>
      <c r="P125" s="20">
        <v>0</v>
      </c>
      <c r="Q125" s="19">
        <v>0</v>
      </c>
      <c r="R125" s="19">
        <v>0</v>
      </c>
      <c r="S125" s="20">
        <v>0</v>
      </c>
      <c r="T125" s="20">
        <v>0</v>
      </c>
      <c r="U125" s="19">
        <v>0</v>
      </c>
      <c r="V125" s="19">
        <v>0</v>
      </c>
      <c r="W125" s="18">
        <v>0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92505232</v>
      </c>
      <c r="E126" s="19">
        <v>92505232</v>
      </c>
      <c r="F126" s="19">
        <v>25817052</v>
      </c>
      <c r="G126" s="21">
        <f>IF(($D126     =0),0,($F126     /$D126     ))</f>
        <v>0.27908747907361608</v>
      </c>
      <c r="H126" s="20">
        <v>0</v>
      </c>
      <c r="I126" s="19">
        <v>4727239</v>
      </c>
      <c r="J126" s="19">
        <v>4146168</v>
      </c>
      <c r="K126" s="20">
        <v>8873407</v>
      </c>
      <c r="L126" s="20">
        <v>8287137</v>
      </c>
      <c r="M126" s="19">
        <v>29200</v>
      </c>
      <c r="N126" s="19">
        <v>8627308</v>
      </c>
      <c r="O126" s="20">
        <v>16943645</v>
      </c>
      <c r="P126" s="20">
        <v>0</v>
      </c>
      <c r="Q126" s="19">
        <v>0</v>
      </c>
      <c r="R126" s="19">
        <v>0</v>
      </c>
      <c r="S126" s="20">
        <v>0</v>
      </c>
      <c r="T126" s="20">
        <v>0</v>
      </c>
      <c r="U126" s="19">
        <v>0</v>
      </c>
      <c r="V126" s="19">
        <v>0</v>
      </c>
      <c r="W126" s="18">
        <v>0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68451826</v>
      </c>
      <c r="E127" s="19">
        <v>68451826</v>
      </c>
      <c r="F127" s="19">
        <v>28464965</v>
      </c>
      <c r="G127" s="21">
        <f>IF(($D127     =0),0,($F127     /$D127     ))</f>
        <v>0.41583938169888995</v>
      </c>
      <c r="H127" s="20">
        <v>4836944</v>
      </c>
      <c r="I127" s="19">
        <v>3278237</v>
      </c>
      <c r="J127" s="19">
        <v>5687488</v>
      </c>
      <c r="K127" s="20">
        <v>13802669</v>
      </c>
      <c r="L127" s="20">
        <v>4429580</v>
      </c>
      <c r="M127" s="19">
        <v>3254207</v>
      </c>
      <c r="N127" s="19">
        <v>6978509</v>
      </c>
      <c r="O127" s="20">
        <v>14662296</v>
      </c>
      <c r="P127" s="20">
        <v>0</v>
      </c>
      <c r="Q127" s="19">
        <v>0</v>
      </c>
      <c r="R127" s="19">
        <v>0</v>
      </c>
      <c r="S127" s="20">
        <v>0</v>
      </c>
      <c r="T127" s="20">
        <v>0</v>
      </c>
      <c r="U127" s="19">
        <v>0</v>
      </c>
      <c r="V127" s="19">
        <v>0</v>
      </c>
      <c r="W127" s="18">
        <v>0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40762156</v>
      </c>
      <c r="E128" s="19">
        <v>40762156</v>
      </c>
      <c r="F128" s="19">
        <v>17312629</v>
      </c>
      <c r="G128" s="21">
        <f>IF(($D128     =0),0,($F128     /$D128     ))</f>
        <v>0.42472309364597888</v>
      </c>
      <c r="H128" s="20">
        <v>1376363</v>
      </c>
      <c r="I128" s="19">
        <v>3576140</v>
      </c>
      <c r="J128" s="19">
        <v>1117740</v>
      </c>
      <c r="K128" s="20">
        <v>6070243</v>
      </c>
      <c r="L128" s="20">
        <v>3358691</v>
      </c>
      <c r="M128" s="19">
        <v>3953662</v>
      </c>
      <c r="N128" s="19">
        <v>3930033</v>
      </c>
      <c r="O128" s="20">
        <v>11242386</v>
      </c>
      <c r="P128" s="20">
        <v>0</v>
      </c>
      <c r="Q128" s="19">
        <v>0</v>
      </c>
      <c r="R128" s="19">
        <v>0</v>
      </c>
      <c r="S128" s="20">
        <v>0</v>
      </c>
      <c r="T128" s="20">
        <v>0</v>
      </c>
      <c r="U128" s="19">
        <v>0</v>
      </c>
      <c r="V128" s="19">
        <v>0</v>
      </c>
      <c r="W128" s="18">
        <v>0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287572000</v>
      </c>
      <c r="E129" s="19">
        <v>290640874</v>
      </c>
      <c r="F129" s="19">
        <v>171222995</v>
      </c>
      <c r="G129" s="21">
        <f>IF(($D129     =0),0,($F129     /$D129     ))</f>
        <v>0.59540913232164472</v>
      </c>
      <c r="H129" s="20">
        <v>7482204</v>
      </c>
      <c r="I129" s="19">
        <v>51578651</v>
      </c>
      <c r="J129" s="19">
        <v>23955365</v>
      </c>
      <c r="K129" s="20">
        <v>83016220</v>
      </c>
      <c r="L129" s="20">
        <v>33581389</v>
      </c>
      <c r="M129" s="19">
        <v>11653318</v>
      </c>
      <c r="N129" s="19">
        <v>42972068</v>
      </c>
      <c r="O129" s="20">
        <v>88206775</v>
      </c>
      <c r="P129" s="20">
        <v>0</v>
      </c>
      <c r="Q129" s="19">
        <v>0</v>
      </c>
      <c r="R129" s="19">
        <v>0</v>
      </c>
      <c r="S129" s="20">
        <v>0</v>
      </c>
      <c r="T129" s="20">
        <v>0</v>
      </c>
      <c r="U129" s="19">
        <v>0</v>
      </c>
      <c r="V129" s="19">
        <v>0</v>
      </c>
      <c r="W129" s="18">
        <v>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515720406</v>
      </c>
      <c r="E130" s="12">
        <f>SUM(E125:E129)</f>
        <v>518789280</v>
      </c>
      <c r="F130" s="12">
        <f>SUM(F125:F129)</f>
        <v>249709104</v>
      </c>
      <c r="G130" s="14">
        <f>IF(($D130     =0),0,($F130     /$D130     ))</f>
        <v>0.48419473244578187</v>
      </c>
      <c r="H130" s="13">
        <f>SUM(H125:H129)</f>
        <v>14346694</v>
      </c>
      <c r="I130" s="12">
        <f>SUM(I125:I129)</f>
        <v>63989340</v>
      </c>
      <c r="J130" s="12">
        <f>SUM(J125:J129)</f>
        <v>36485613</v>
      </c>
      <c r="K130" s="13">
        <f>SUM(K125:K129)</f>
        <v>114821647</v>
      </c>
      <c r="L130" s="13">
        <f>SUM(L125:L129)</f>
        <v>51655370</v>
      </c>
      <c r="M130" s="12">
        <f>SUM(M125:M129)</f>
        <v>19945730</v>
      </c>
      <c r="N130" s="12">
        <f>SUM(N125:N129)</f>
        <v>63286357</v>
      </c>
      <c r="O130" s="13">
        <f>SUM(O125:O129)</f>
        <v>134887457</v>
      </c>
      <c r="P130" s="13">
        <f>SUM(P125:P129)</f>
        <v>0</v>
      </c>
      <c r="Q130" s="12">
        <f>SUM(Q125:Q129)</f>
        <v>0</v>
      </c>
      <c r="R130" s="12">
        <f>SUM(R125:R129)</f>
        <v>0</v>
      </c>
      <c r="S130" s="13">
        <f>SUM(S125:S129)</f>
        <v>0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68830696</v>
      </c>
      <c r="E131" s="19">
        <v>68830696</v>
      </c>
      <c r="F131" s="19">
        <v>61951586</v>
      </c>
      <c r="G131" s="21">
        <f>IF(($D131     =0),0,($F131     /$D131     ))</f>
        <v>0.90005752665932648</v>
      </c>
      <c r="H131" s="20">
        <v>2565209</v>
      </c>
      <c r="I131" s="19">
        <v>2675894</v>
      </c>
      <c r="J131" s="19">
        <v>7621249</v>
      </c>
      <c r="K131" s="20">
        <v>12862352</v>
      </c>
      <c r="L131" s="20">
        <v>21381159</v>
      </c>
      <c r="M131" s="19">
        <v>18243487</v>
      </c>
      <c r="N131" s="19">
        <v>9464588</v>
      </c>
      <c r="O131" s="20">
        <v>49089234</v>
      </c>
      <c r="P131" s="20">
        <v>0</v>
      </c>
      <c r="Q131" s="19">
        <v>0</v>
      </c>
      <c r="R131" s="19">
        <v>0</v>
      </c>
      <c r="S131" s="20">
        <v>0</v>
      </c>
      <c r="T131" s="20">
        <v>0</v>
      </c>
      <c r="U131" s="19">
        <v>0</v>
      </c>
      <c r="V131" s="19">
        <v>0</v>
      </c>
      <c r="W131" s="18">
        <v>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18986533</v>
      </c>
      <c r="E132" s="19">
        <v>18986533</v>
      </c>
      <c r="F132" s="19">
        <v>2623602</v>
      </c>
      <c r="G132" s="21">
        <f>IF(($D132     =0),0,($F132     /$D132     ))</f>
        <v>0.13818225791933683</v>
      </c>
      <c r="H132" s="20">
        <v>0</v>
      </c>
      <c r="I132" s="19">
        <v>0</v>
      </c>
      <c r="J132" s="19">
        <v>1069</v>
      </c>
      <c r="K132" s="20">
        <v>1069</v>
      </c>
      <c r="L132" s="20">
        <v>120642</v>
      </c>
      <c r="M132" s="19">
        <v>642891</v>
      </c>
      <c r="N132" s="19">
        <v>1859000</v>
      </c>
      <c r="O132" s="20">
        <v>2622533</v>
      </c>
      <c r="P132" s="20">
        <v>0</v>
      </c>
      <c r="Q132" s="19">
        <v>0</v>
      </c>
      <c r="R132" s="19">
        <v>0</v>
      </c>
      <c r="S132" s="20">
        <v>0</v>
      </c>
      <c r="T132" s="20">
        <v>0</v>
      </c>
      <c r="U132" s="19">
        <v>0</v>
      </c>
      <c r="V132" s="19">
        <v>0</v>
      </c>
      <c r="W132" s="18">
        <v>0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63516188</v>
      </c>
      <c r="E133" s="19">
        <v>63516188</v>
      </c>
      <c r="F133" s="19">
        <v>38760383</v>
      </c>
      <c r="G133" s="21">
        <f>IF(($D133     =0),0,($F133     /$D133     ))</f>
        <v>0.61024416326748077</v>
      </c>
      <c r="H133" s="20">
        <v>5159876</v>
      </c>
      <c r="I133" s="19">
        <v>9036019</v>
      </c>
      <c r="J133" s="19">
        <v>5305519</v>
      </c>
      <c r="K133" s="20">
        <v>19501414</v>
      </c>
      <c r="L133" s="20">
        <v>3279421</v>
      </c>
      <c r="M133" s="19">
        <v>6262253</v>
      </c>
      <c r="N133" s="19">
        <v>9717295</v>
      </c>
      <c r="O133" s="20">
        <v>19258969</v>
      </c>
      <c r="P133" s="20">
        <v>0</v>
      </c>
      <c r="Q133" s="19">
        <v>0</v>
      </c>
      <c r="R133" s="19">
        <v>0</v>
      </c>
      <c r="S133" s="20">
        <v>0</v>
      </c>
      <c r="T133" s="20">
        <v>0</v>
      </c>
      <c r="U133" s="19">
        <v>0</v>
      </c>
      <c r="V133" s="19">
        <v>0</v>
      </c>
      <c r="W133" s="18">
        <v>0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108562800</v>
      </c>
      <c r="E134" s="19">
        <v>108562800</v>
      </c>
      <c r="F134" s="19">
        <v>24927142</v>
      </c>
      <c r="G134" s="21">
        <f>IF(($D134     =0),0,($F134     /$D134     ))</f>
        <v>0.22961034534849875</v>
      </c>
      <c r="H134" s="20">
        <v>0</v>
      </c>
      <c r="I134" s="19">
        <v>5622511</v>
      </c>
      <c r="J134" s="19">
        <v>8184855</v>
      </c>
      <c r="K134" s="20">
        <v>13807366</v>
      </c>
      <c r="L134" s="20">
        <v>3787386</v>
      </c>
      <c r="M134" s="19">
        <v>5411991</v>
      </c>
      <c r="N134" s="19">
        <v>1920399</v>
      </c>
      <c r="O134" s="20">
        <v>11119776</v>
      </c>
      <c r="P134" s="20">
        <v>0</v>
      </c>
      <c r="Q134" s="19">
        <v>0</v>
      </c>
      <c r="R134" s="19">
        <v>0</v>
      </c>
      <c r="S134" s="20">
        <v>0</v>
      </c>
      <c r="T134" s="20">
        <v>0</v>
      </c>
      <c r="U134" s="19">
        <v>0</v>
      </c>
      <c r="V134" s="19">
        <v>0</v>
      </c>
      <c r="W134" s="18">
        <v>0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259896217</v>
      </c>
      <c r="E135" s="12">
        <f>SUM(E131:E134)</f>
        <v>259896217</v>
      </c>
      <c r="F135" s="12">
        <f>SUM(F131:F134)</f>
        <v>128262713</v>
      </c>
      <c r="G135" s="14">
        <f>IF(($D135     =0),0,($F135     /$D135     ))</f>
        <v>0.49351512107619483</v>
      </c>
      <c r="H135" s="13">
        <f>SUM(H131:H134)</f>
        <v>7725085</v>
      </c>
      <c r="I135" s="12">
        <f>SUM(I131:I134)</f>
        <v>17334424</v>
      </c>
      <c r="J135" s="12">
        <f>SUM(J131:J134)</f>
        <v>21112692</v>
      </c>
      <c r="K135" s="13">
        <f>SUM(K131:K134)</f>
        <v>46172201</v>
      </c>
      <c r="L135" s="13">
        <f>SUM(L131:L134)</f>
        <v>28568608</v>
      </c>
      <c r="M135" s="12">
        <f>SUM(M131:M134)</f>
        <v>30560622</v>
      </c>
      <c r="N135" s="12">
        <f>SUM(N131:N134)</f>
        <v>22961282</v>
      </c>
      <c r="O135" s="13">
        <f>SUM(O131:O134)</f>
        <v>82090512</v>
      </c>
      <c r="P135" s="13">
        <f>SUM(P131:P134)</f>
        <v>0</v>
      </c>
      <c r="Q135" s="12">
        <f>SUM(Q131:Q134)</f>
        <v>0</v>
      </c>
      <c r="R135" s="12">
        <f>SUM(R131:R134)</f>
        <v>0</v>
      </c>
      <c r="S135" s="13">
        <f>SUM(S131:S134)</f>
        <v>0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46208650</v>
      </c>
      <c r="E136" s="19">
        <v>46208650</v>
      </c>
      <c r="F136" s="19">
        <v>28803679</v>
      </c>
      <c r="G136" s="21">
        <f>IF(($D136     =0),0,($F136     /$D136     ))</f>
        <v>0.62333954789849955</v>
      </c>
      <c r="H136" s="20">
        <v>739523</v>
      </c>
      <c r="I136" s="19">
        <v>5055699</v>
      </c>
      <c r="J136" s="19">
        <v>5493816</v>
      </c>
      <c r="K136" s="20">
        <v>11289038</v>
      </c>
      <c r="L136" s="20">
        <v>1971088</v>
      </c>
      <c r="M136" s="19">
        <v>12893354</v>
      </c>
      <c r="N136" s="19">
        <v>2650199</v>
      </c>
      <c r="O136" s="20">
        <v>17514641</v>
      </c>
      <c r="P136" s="20">
        <v>0</v>
      </c>
      <c r="Q136" s="19">
        <v>0</v>
      </c>
      <c r="R136" s="19">
        <v>0</v>
      </c>
      <c r="S136" s="20">
        <v>0</v>
      </c>
      <c r="T136" s="20">
        <v>0</v>
      </c>
      <c r="U136" s="19">
        <v>0</v>
      </c>
      <c r="V136" s="19">
        <v>0</v>
      </c>
      <c r="W136" s="18">
        <v>0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52075948</v>
      </c>
      <c r="E137" s="19">
        <v>52075948</v>
      </c>
      <c r="F137" s="19">
        <v>21568688</v>
      </c>
      <c r="G137" s="21">
        <f>IF(($D137     =0),0,($F137     /$D137     ))</f>
        <v>0.41417753931239043</v>
      </c>
      <c r="H137" s="20">
        <v>612944</v>
      </c>
      <c r="I137" s="19">
        <v>1923769</v>
      </c>
      <c r="J137" s="19">
        <v>6251758</v>
      </c>
      <c r="K137" s="20">
        <v>8788471</v>
      </c>
      <c r="L137" s="20">
        <v>3049004</v>
      </c>
      <c r="M137" s="19">
        <v>4795146</v>
      </c>
      <c r="N137" s="19">
        <v>4936067</v>
      </c>
      <c r="O137" s="20">
        <v>12780217</v>
      </c>
      <c r="P137" s="20">
        <v>0</v>
      </c>
      <c r="Q137" s="19">
        <v>0</v>
      </c>
      <c r="R137" s="19">
        <v>0</v>
      </c>
      <c r="S137" s="20">
        <v>0</v>
      </c>
      <c r="T137" s="20">
        <v>0</v>
      </c>
      <c r="U137" s="19">
        <v>0</v>
      </c>
      <c r="V137" s="19">
        <v>0</v>
      </c>
      <c r="W137" s="18">
        <v>0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44908437</v>
      </c>
      <c r="E138" s="19">
        <v>44908437</v>
      </c>
      <c r="F138" s="19">
        <v>16149922</v>
      </c>
      <c r="G138" s="21">
        <f>IF(($D138     =0),0,($F138     /$D138     ))</f>
        <v>0.3596188840863021</v>
      </c>
      <c r="H138" s="20">
        <v>2308805</v>
      </c>
      <c r="I138" s="19">
        <v>3395260</v>
      </c>
      <c r="J138" s="19">
        <v>3120138</v>
      </c>
      <c r="K138" s="20">
        <v>8824203</v>
      </c>
      <c r="L138" s="20">
        <v>2033032</v>
      </c>
      <c r="M138" s="19">
        <v>372178</v>
      </c>
      <c r="N138" s="19">
        <v>4920509</v>
      </c>
      <c r="O138" s="20">
        <v>7325719</v>
      </c>
      <c r="P138" s="20">
        <v>0</v>
      </c>
      <c r="Q138" s="19">
        <v>0</v>
      </c>
      <c r="R138" s="19">
        <v>0</v>
      </c>
      <c r="S138" s="20">
        <v>0</v>
      </c>
      <c r="T138" s="20">
        <v>0</v>
      </c>
      <c r="U138" s="19">
        <v>0</v>
      </c>
      <c r="V138" s="19">
        <v>0</v>
      </c>
      <c r="W138" s="18">
        <v>0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51254049</v>
      </c>
      <c r="E139" s="19">
        <v>51254049</v>
      </c>
      <c r="F139" s="19">
        <v>16193845</v>
      </c>
      <c r="G139" s="21">
        <f>IF(($D139     =0),0,($F139     /$D139     ))</f>
        <v>0.31595250162577398</v>
      </c>
      <c r="H139" s="20">
        <v>427209</v>
      </c>
      <c r="I139" s="19">
        <v>762190</v>
      </c>
      <c r="J139" s="19">
        <v>5652516</v>
      </c>
      <c r="K139" s="20">
        <v>6841915</v>
      </c>
      <c r="L139" s="20">
        <v>555901</v>
      </c>
      <c r="M139" s="19">
        <v>5808257</v>
      </c>
      <c r="N139" s="19">
        <v>2987772</v>
      </c>
      <c r="O139" s="20">
        <v>9351930</v>
      </c>
      <c r="P139" s="20">
        <v>0</v>
      </c>
      <c r="Q139" s="19">
        <v>0</v>
      </c>
      <c r="R139" s="19">
        <v>0</v>
      </c>
      <c r="S139" s="20">
        <v>0</v>
      </c>
      <c r="T139" s="20">
        <v>0</v>
      </c>
      <c r="U139" s="19">
        <v>0</v>
      </c>
      <c r="V139" s="19">
        <v>0</v>
      </c>
      <c r="W139" s="18">
        <v>0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33577207</v>
      </c>
      <c r="E140" s="19">
        <v>33577207</v>
      </c>
      <c r="F140" s="19">
        <v>25087908</v>
      </c>
      <c r="G140" s="21">
        <f>IF(($D140     =0),0,($F140     /$D140     ))</f>
        <v>0.74717078165554385</v>
      </c>
      <c r="H140" s="20">
        <v>8366628</v>
      </c>
      <c r="I140" s="19">
        <v>4350744</v>
      </c>
      <c r="J140" s="19">
        <v>6594201</v>
      </c>
      <c r="K140" s="20">
        <v>19311573</v>
      </c>
      <c r="L140" s="20">
        <v>345981</v>
      </c>
      <c r="M140" s="19">
        <v>5046144</v>
      </c>
      <c r="N140" s="19">
        <v>384210</v>
      </c>
      <c r="O140" s="20">
        <v>5776335</v>
      </c>
      <c r="P140" s="20">
        <v>0</v>
      </c>
      <c r="Q140" s="19">
        <v>0</v>
      </c>
      <c r="R140" s="19">
        <v>0</v>
      </c>
      <c r="S140" s="20">
        <v>0</v>
      </c>
      <c r="T140" s="20">
        <v>0</v>
      </c>
      <c r="U140" s="19">
        <v>0</v>
      </c>
      <c r="V140" s="19">
        <v>0</v>
      </c>
      <c r="W140" s="18">
        <v>0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580277001</v>
      </c>
      <c r="E141" s="19">
        <v>580277001</v>
      </c>
      <c r="F141" s="19">
        <v>271006632</v>
      </c>
      <c r="G141" s="21">
        <f>IF(($D141     =0),0,($F141     /$D141     ))</f>
        <v>0.46702976601342155</v>
      </c>
      <c r="H141" s="20">
        <v>48035954</v>
      </c>
      <c r="I141" s="19">
        <v>54970606</v>
      </c>
      <c r="J141" s="19">
        <v>38573769</v>
      </c>
      <c r="K141" s="20">
        <v>141580329</v>
      </c>
      <c r="L141" s="20">
        <v>41742634</v>
      </c>
      <c r="M141" s="19">
        <v>27009973</v>
      </c>
      <c r="N141" s="19">
        <v>60673696</v>
      </c>
      <c r="O141" s="20">
        <v>129426303</v>
      </c>
      <c r="P141" s="20">
        <v>0</v>
      </c>
      <c r="Q141" s="19">
        <v>0</v>
      </c>
      <c r="R141" s="19">
        <v>0</v>
      </c>
      <c r="S141" s="20">
        <v>0</v>
      </c>
      <c r="T141" s="20">
        <v>0</v>
      </c>
      <c r="U141" s="19">
        <v>0</v>
      </c>
      <c r="V141" s="19">
        <v>0</v>
      </c>
      <c r="W141" s="18">
        <v>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808301292</v>
      </c>
      <c r="E142" s="12">
        <f>SUM(E136:E141)</f>
        <v>808301292</v>
      </c>
      <c r="F142" s="12">
        <f>SUM(F136:F141)</f>
        <v>378810674</v>
      </c>
      <c r="G142" s="14">
        <f>IF(($D142     =0),0,($F142     /$D142     ))</f>
        <v>0.4686503383691239</v>
      </c>
      <c r="H142" s="13">
        <f>SUM(H136:H141)</f>
        <v>60491063</v>
      </c>
      <c r="I142" s="12">
        <f>SUM(I136:I141)</f>
        <v>70458268</v>
      </c>
      <c r="J142" s="12">
        <f>SUM(J136:J141)</f>
        <v>65686198</v>
      </c>
      <c r="K142" s="13">
        <f>SUM(K136:K141)</f>
        <v>196635529</v>
      </c>
      <c r="L142" s="13">
        <f>SUM(L136:L141)</f>
        <v>49697640</v>
      </c>
      <c r="M142" s="12">
        <f>SUM(M136:M141)</f>
        <v>55925052</v>
      </c>
      <c r="N142" s="12">
        <f>SUM(N136:N141)</f>
        <v>76552453</v>
      </c>
      <c r="O142" s="13">
        <f>SUM(O136:O141)</f>
        <v>182175145</v>
      </c>
      <c r="P142" s="13">
        <f>SUM(P136:P141)</f>
        <v>0</v>
      </c>
      <c r="Q142" s="12">
        <f>SUM(Q136:Q141)</f>
        <v>0</v>
      </c>
      <c r="R142" s="12">
        <f>SUM(R136:R141)</f>
        <v>0</v>
      </c>
      <c r="S142" s="13">
        <f>SUM(S136:S141)</f>
        <v>0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47208016</v>
      </c>
      <c r="E143" s="19">
        <v>47208016</v>
      </c>
      <c r="F143" s="19">
        <v>21875492</v>
      </c>
      <c r="G143" s="21">
        <f>IF(($D143     =0),0,($F143     /$D143     ))</f>
        <v>0.46338511662934534</v>
      </c>
      <c r="H143" s="20">
        <v>2498703</v>
      </c>
      <c r="I143" s="19">
        <v>2201441</v>
      </c>
      <c r="J143" s="19">
        <v>5258389</v>
      </c>
      <c r="K143" s="20">
        <v>9958533</v>
      </c>
      <c r="L143" s="20">
        <v>4118567</v>
      </c>
      <c r="M143" s="19">
        <v>4419495</v>
      </c>
      <c r="N143" s="19">
        <v>3378897</v>
      </c>
      <c r="O143" s="20">
        <v>11916959</v>
      </c>
      <c r="P143" s="20">
        <v>0</v>
      </c>
      <c r="Q143" s="19">
        <v>0</v>
      </c>
      <c r="R143" s="19">
        <v>0</v>
      </c>
      <c r="S143" s="20">
        <v>0</v>
      </c>
      <c r="T143" s="20">
        <v>0</v>
      </c>
      <c r="U143" s="19">
        <v>0</v>
      </c>
      <c r="V143" s="19">
        <v>0</v>
      </c>
      <c r="W143" s="18">
        <v>0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45321950</v>
      </c>
      <c r="E144" s="19">
        <v>45321950</v>
      </c>
      <c r="F144" s="19">
        <v>47023550</v>
      </c>
      <c r="G144" s="21">
        <f>IF(($D144     =0),0,($F144     /$D144     ))</f>
        <v>1.0375447217076934</v>
      </c>
      <c r="H144" s="20">
        <v>6383961</v>
      </c>
      <c r="I144" s="19">
        <v>9840352</v>
      </c>
      <c r="J144" s="19">
        <v>7916429</v>
      </c>
      <c r="K144" s="20">
        <v>24140742</v>
      </c>
      <c r="L144" s="20">
        <v>11664599</v>
      </c>
      <c r="M144" s="19">
        <v>2133966</v>
      </c>
      <c r="N144" s="19">
        <v>9084243</v>
      </c>
      <c r="O144" s="20">
        <v>22882808</v>
      </c>
      <c r="P144" s="20">
        <v>0</v>
      </c>
      <c r="Q144" s="19">
        <v>0</v>
      </c>
      <c r="R144" s="19">
        <v>0</v>
      </c>
      <c r="S144" s="20">
        <v>0</v>
      </c>
      <c r="T144" s="20">
        <v>0</v>
      </c>
      <c r="U144" s="19">
        <v>0</v>
      </c>
      <c r="V144" s="19">
        <v>0</v>
      </c>
      <c r="W144" s="18">
        <v>0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50266951</v>
      </c>
      <c r="E145" s="19">
        <v>50266951</v>
      </c>
      <c r="F145" s="19">
        <v>20397091</v>
      </c>
      <c r="G145" s="21">
        <f>IF(($D145     =0),0,($F145     /$D145     ))</f>
        <v>0.40577537714591044</v>
      </c>
      <c r="H145" s="20">
        <v>1045130</v>
      </c>
      <c r="I145" s="19">
        <v>81726</v>
      </c>
      <c r="J145" s="19">
        <v>9543031</v>
      </c>
      <c r="K145" s="20">
        <v>10669887</v>
      </c>
      <c r="L145" s="20">
        <v>1965667</v>
      </c>
      <c r="M145" s="19">
        <v>816597</v>
      </c>
      <c r="N145" s="19">
        <v>6944940</v>
      </c>
      <c r="O145" s="20">
        <v>9727204</v>
      </c>
      <c r="P145" s="20">
        <v>0</v>
      </c>
      <c r="Q145" s="19">
        <v>0</v>
      </c>
      <c r="R145" s="19">
        <v>0</v>
      </c>
      <c r="S145" s="20">
        <v>0</v>
      </c>
      <c r="T145" s="20">
        <v>0</v>
      </c>
      <c r="U145" s="19">
        <v>0</v>
      </c>
      <c r="V145" s="19">
        <v>0</v>
      </c>
      <c r="W145" s="18">
        <v>0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25565000</v>
      </c>
      <c r="E146" s="19">
        <v>25565000</v>
      </c>
      <c r="F146" s="19">
        <v>12662913</v>
      </c>
      <c r="G146" s="21">
        <f>IF(($D146     =0),0,($F146     /$D146     ))</f>
        <v>0.49532223743399179</v>
      </c>
      <c r="H146" s="20">
        <v>2876720</v>
      </c>
      <c r="I146" s="19">
        <v>0</v>
      </c>
      <c r="J146" s="19">
        <v>1919595</v>
      </c>
      <c r="K146" s="20">
        <v>4796315</v>
      </c>
      <c r="L146" s="20">
        <v>3361094</v>
      </c>
      <c r="M146" s="19">
        <v>3562841</v>
      </c>
      <c r="N146" s="19">
        <v>942663</v>
      </c>
      <c r="O146" s="20">
        <v>7866598</v>
      </c>
      <c r="P146" s="20">
        <v>0</v>
      </c>
      <c r="Q146" s="19">
        <v>0</v>
      </c>
      <c r="R146" s="19">
        <v>0</v>
      </c>
      <c r="S146" s="20">
        <v>0</v>
      </c>
      <c r="T146" s="20">
        <v>0</v>
      </c>
      <c r="U146" s="19">
        <v>0</v>
      </c>
      <c r="V146" s="19">
        <v>0</v>
      </c>
      <c r="W146" s="18">
        <v>0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291451799</v>
      </c>
      <c r="E147" s="19">
        <v>291451799</v>
      </c>
      <c r="F147" s="19">
        <v>12340864</v>
      </c>
      <c r="G147" s="21">
        <f>IF(($D147     =0),0,($F147     /$D147     ))</f>
        <v>4.2342727141649932E-2</v>
      </c>
      <c r="H147" s="20">
        <v>0</v>
      </c>
      <c r="I147" s="19">
        <v>0</v>
      </c>
      <c r="J147" s="19">
        <v>0</v>
      </c>
      <c r="K147" s="20">
        <v>0</v>
      </c>
      <c r="L147" s="20">
        <v>0</v>
      </c>
      <c r="M147" s="19">
        <v>70529</v>
      </c>
      <c r="N147" s="19">
        <v>12270335</v>
      </c>
      <c r="O147" s="20">
        <v>12340864</v>
      </c>
      <c r="P147" s="20">
        <v>0</v>
      </c>
      <c r="Q147" s="19">
        <v>0</v>
      </c>
      <c r="R147" s="19">
        <v>0</v>
      </c>
      <c r="S147" s="20">
        <v>0</v>
      </c>
      <c r="T147" s="20">
        <v>0</v>
      </c>
      <c r="U147" s="19">
        <v>0</v>
      </c>
      <c r="V147" s="19">
        <v>0</v>
      </c>
      <c r="W147" s="18">
        <v>0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459813716</v>
      </c>
      <c r="E148" s="12">
        <f>SUM(E143:E147)</f>
        <v>459813716</v>
      </c>
      <c r="F148" s="12">
        <f>SUM(F143:F147)</f>
        <v>114299910</v>
      </c>
      <c r="G148" s="14">
        <f>IF(($D148     =0),0,($F148     /$D148     ))</f>
        <v>0.24857873095721225</v>
      </c>
      <c r="H148" s="13">
        <f>SUM(H143:H147)</f>
        <v>12804514</v>
      </c>
      <c r="I148" s="12">
        <f>SUM(I143:I147)</f>
        <v>12123519</v>
      </c>
      <c r="J148" s="12">
        <f>SUM(J143:J147)</f>
        <v>24637444</v>
      </c>
      <c r="K148" s="13">
        <f>SUM(K143:K147)</f>
        <v>49565477</v>
      </c>
      <c r="L148" s="13">
        <f>SUM(L143:L147)</f>
        <v>21109927</v>
      </c>
      <c r="M148" s="12">
        <f>SUM(M143:M147)</f>
        <v>11003428</v>
      </c>
      <c r="N148" s="12">
        <f>SUM(N143:N147)</f>
        <v>32621078</v>
      </c>
      <c r="O148" s="13">
        <f>SUM(O143:O147)</f>
        <v>64734433</v>
      </c>
      <c r="P148" s="13">
        <f>SUM(P143:P147)</f>
        <v>0</v>
      </c>
      <c r="Q148" s="12">
        <f>SUM(Q143:Q147)</f>
        <v>0</v>
      </c>
      <c r="R148" s="12">
        <f>SUM(R143:R147)</f>
        <v>0</v>
      </c>
      <c r="S148" s="13">
        <f>SUM(S143:S147)</f>
        <v>0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30838200</v>
      </c>
      <c r="E149" s="19">
        <v>30838200</v>
      </c>
      <c r="F149" s="19">
        <v>29689973</v>
      </c>
      <c r="G149" s="21">
        <f>IF(($D149     =0),0,($F149     /$D149     ))</f>
        <v>0.96276608232646521</v>
      </c>
      <c r="H149" s="20">
        <v>1683219</v>
      </c>
      <c r="I149" s="19">
        <v>5195047</v>
      </c>
      <c r="J149" s="19">
        <v>3123579</v>
      </c>
      <c r="K149" s="20">
        <v>10001845</v>
      </c>
      <c r="L149" s="20">
        <v>8071961</v>
      </c>
      <c r="M149" s="19">
        <v>8359799</v>
      </c>
      <c r="N149" s="19">
        <v>3256368</v>
      </c>
      <c r="O149" s="20">
        <v>19688128</v>
      </c>
      <c r="P149" s="20">
        <v>0</v>
      </c>
      <c r="Q149" s="19">
        <v>0</v>
      </c>
      <c r="R149" s="19">
        <v>0</v>
      </c>
      <c r="S149" s="20">
        <v>0</v>
      </c>
      <c r="T149" s="20">
        <v>0</v>
      </c>
      <c r="U149" s="19">
        <v>0</v>
      </c>
      <c r="V149" s="19">
        <v>0</v>
      </c>
      <c r="W149" s="18">
        <v>0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830967400</v>
      </c>
      <c r="E150" s="19">
        <v>830967400</v>
      </c>
      <c r="F150" s="19">
        <v>224449867</v>
      </c>
      <c r="G150" s="21">
        <f>IF(($D150     =0),0,($F150     /$D150     ))</f>
        <v>0.27010670575043016</v>
      </c>
      <c r="H150" s="20">
        <v>-1</v>
      </c>
      <c r="I150" s="19">
        <v>21002195</v>
      </c>
      <c r="J150" s="19">
        <v>41408550</v>
      </c>
      <c r="K150" s="20">
        <v>62410744</v>
      </c>
      <c r="L150" s="20">
        <v>51767368</v>
      </c>
      <c r="M150" s="19">
        <v>53379554</v>
      </c>
      <c r="N150" s="19">
        <v>56892201</v>
      </c>
      <c r="O150" s="20">
        <v>162039123</v>
      </c>
      <c r="P150" s="20">
        <v>0</v>
      </c>
      <c r="Q150" s="19">
        <v>0</v>
      </c>
      <c r="R150" s="19">
        <v>0</v>
      </c>
      <c r="S150" s="20">
        <v>0</v>
      </c>
      <c r="T150" s="20">
        <v>0</v>
      </c>
      <c r="U150" s="19">
        <v>0</v>
      </c>
      <c r="V150" s="19">
        <v>0</v>
      </c>
      <c r="W150" s="18">
        <v>0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67123450</v>
      </c>
      <c r="E151" s="19">
        <v>67123450</v>
      </c>
      <c r="F151" s="19">
        <v>25896915</v>
      </c>
      <c r="G151" s="21">
        <f>IF(($D151     =0),0,($F151     /$D151     ))</f>
        <v>0.38581024962215144</v>
      </c>
      <c r="H151" s="20">
        <v>5214148</v>
      </c>
      <c r="I151" s="19">
        <v>5518111</v>
      </c>
      <c r="J151" s="19">
        <v>5452319</v>
      </c>
      <c r="K151" s="20">
        <v>16184578</v>
      </c>
      <c r="L151" s="20">
        <v>3150708</v>
      </c>
      <c r="M151" s="19">
        <v>1401688</v>
      </c>
      <c r="N151" s="19">
        <v>5159941</v>
      </c>
      <c r="O151" s="20">
        <v>9712337</v>
      </c>
      <c r="P151" s="20">
        <v>0</v>
      </c>
      <c r="Q151" s="19">
        <v>0</v>
      </c>
      <c r="R151" s="19">
        <v>0</v>
      </c>
      <c r="S151" s="20">
        <v>0</v>
      </c>
      <c r="T151" s="20">
        <v>0</v>
      </c>
      <c r="U151" s="19">
        <v>0</v>
      </c>
      <c r="V151" s="19">
        <v>0</v>
      </c>
      <c r="W151" s="18">
        <v>0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47315995</v>
      </c>
      <c r="E152" s="19">
        <v>47315995</v>
      </c>
      <c r="F152" s="19">
        <v>16395614</v>
      </c>
      <c r="G152" s="21">
        <f>IF(($D152     =0),0,($F152     /$D152     ))</f>
        <v>0.34651314000688349</v>
      </c>
      <c r="H152" s="20">
        <v>1382328</v>
      </c>
      <c r="I152" s="19">
        <v>3245188</v>
      </c>
      <c r="J152" s="19">
        <v>2092719</v>
      </c>
      <c r="K152" s="20">
        <v>6720235</v>
      </c>
      <c r="L152" s="20">
        <v>3553599</v>
      </c>
      <c r="M152" s="19">
        <v>5375372</v>
      </c>
      <c r="N152" s="19">
        <v>746408</v>
      </c>
      <c r="O152" s="20">
        <v>9675379</v>
      </c>
      <c r="P152" s="20">
        <v>0</v>
      </c>
      <c r="Q152" s="19">
        <v>0</v>
      </c>
      <c r="R152" s="19">
        <v>0</v>
      </c>
      <c r="S152" s="20">
        <v>0</v>
      </c>
      <c r="T152" s="20">
        <v>0</v>
      </c>
      <c r="U152" s="19">
        <v>0</v>
      </c>
      <c r="V152" s="19">
        <v>0</v>
      </c>
      <c r="W152" s="18">
        <v>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42136000</v>
      </c>
      <c r="E153" s="19">
        <v>42136000</v>
      </c>
      <c r="F153" s="19">
        <v>-2925378</v>
      </c>
      <c r="G153" s="21">
        <f>IF(($D153     =0),0,($F153     /$D153     ))</f>
        <v>-6.942704575659768E-2</v>
      </c>
      <c r="H153" s="20">
        <v>-3961917</v>
      </c>
      <c r="I153" s="19">
        <v>0</v>
      </c>
      <c r="J153" s="19">
        <v>300744</v>
      </c>
      <c r="K153" s="20">
        <v>-3661173</v>
      </c>
      <c r="L153" s="20">
        <v>735795</v>
      </c>
      <c r="M153" s="19">
        <v>0</v>
      </c>
      <c r="N153" s="19">
        <v>0</v>
      </c>
      <c r="O153" s="20">
        <v>735795</v>
      </c>
      <c r="P153" s="20">
        <v>0</v>
      </c>
      <c r="Q153" s="19">
        <v>0</v>
      </c>
      <c r="R153" s="19">
        <v>0</v>
      </c>
      <c r="S153" s="20">
        <v>0</v>
      </c>
      <c r="T153" s="20">
        <v>0</v>
      </c>
      <c r="U153" s="19">
        <v>0</v>
      </c>
      <c r="V153" s="19">
        <v>0</v>
      </c>
      <c r="W153" s="18">
        <v>0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244466738</v>
      </c>
      <c r="E154" s="19">
        <v>249468022</v>
      </c>
      <c r="F154" s="19">
        <v>77877691</v>
      </c>
      <c r="G154" s="21">
        <f>IF(($D154     =0),0,($F154     /$D154     ))</f>
        <v>0.3185615009924172</v>
      </c>
      <c r="H154" s="20">
        <v>9407789</v>
      </c>
      <c r="I154" s="19">
        <v>6345811</v>
      </c>
      <c r="J154" s="19">
        <v>15679979</v>
      </c>
      <c r="K154" s="20">
        <v>31433579</v>
      </c>
      <c r="L154" s="20">
        <v>9552764</v>
      </c>
      <c r="M154" s="19">
        <v>14544001</v>
      </c>
      <c r="N154" s="19">
        <v>22347347</v>
      </c>
      <c r="O154" s="20">
        <v>46444112</v>
      </c>
      <c r="P154" s="20">
        <v>0</v>
      </c>
      <c r="Q154" s="19">
        <v>0</v>
      </c>
      <c r="R154" s="19">
        <v>0</v>
      </c>
      <c r="S154" s="20">
        <v>0</v>
      </c>
      <c r="T154" s="20">
        <v>0</v>
      </c>
      <c r="U154" s="19">
        <v>0</v>
      </c>
      <c r="V154" s="19">
        <v>0</v>
      </c>
      <c r="W154" s="18">
        <v>0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1262847783</v>
      </c>
      <c r="E155" s="12">
        <f>SUM(E149:E154)</f>
        <v>1267849067</v>
      </c>
      <c r="F155" s="12">
        <f>SUM(F149:F154)</f>
        <v>371384682</v>
      </c>
      <c r="G155" s="14">
        <f>IF(($D155     =0),0,($F155     /$D155     ))</f>
        <v>0.29408507264251976</v>
      </c>
      <c r="H155" s="13">
        <f>SUM(H149:H154)</f>
        <v>13725566</v>
      </c>
      <c r="I155" s="12">
        <f>SUM(I149:I154)</f>
        <v>41306352</v>
      </c>
      <c r="J155" s="12">
        <f>SUM(J149:J154)</f>
        <v>68057890</v>
      </c>
      <c r="K155" s="13">
        <f>SUM(K149:K154)</f>
        <v>123089808</v>
      </c>
      <c r="L155" s="13">
        <f>SUM(L149:L154)</f>
        <v>76832195</v>
      </c>
      <c r="M155" s="12">
        <f>SUM(M149:M154)</f>
        <v>83060414</v>
      </c>
      <c r="N155" s="12">
        <f>SUM(N149:N154)</f>
        <v>88402265</v>
      </c>
      <c r="O155" s="13">
        <f>SUM(O149:O154)</f>
        <v>248294874</v>
      </c>
      <c r="P155" s="13">
        <f>SUM(P149:P154)</f>
        <v>0</v>
      </c>
      <c r="Q155" s="12">
        <f>SUM(Q149:Q154)</f>
        <v>0</v>
      </c>
      <c r="R155" s="12">
        <f>SUM(R149:R154)</f>
        <v>0</v>
      </c>
      <c r="S155" s="13">
        <f>SUM(S149:S154)</f>
        <v>0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73920399</v>
      </c>
      <c r="E156" s="19">
        <v>73920399</v>
      </c>
      <c r="F156" s="19">
        <v>29654435</v>
      </c>
      <c r="G156" s="21">
        <f>IF(($D156     =0),0,($F156     /$D156     ))</f>
        <v>0.40116713926287112</v>
      </c>
      <c r="H156" s="20">
        <v>366777</v>
      </c>
      <c r="I156" s="19">
        <v>7503928</v>
      </c>
      <c r="J156" s="19">
        <v>6050845</v>
      </c>
      <c r="K156" s="20">
        <v>13921550</v>
      </c>
      <c r="L156" s="20">
        <v>8173833</v>
      </c>
      <c r="M156" s="19">
        <v>3417922</v>
      </c>
      <c r="N156" s="19">
        <v>4141130</v>
      </c>
      <c r="O156" s="20">
        <v>15732885</v>
      </c>
      <c r="P156" s="20">
        <v>0</v>
      </c>
      <c r="Q156" s="19">
        <v>0</v>
      </c>
      <c r="R156" s="19">
        <v>0</v>
      </c>
      <c r="S156" s="20">
        <v>0</v>
      </c>
      <c r="T156" s="20">
        <v>0</v>
      </c>
      <c r="U156" s="19">
        <v>0</v>
      </c>
      <c r="V156" s="19">
        <v>0</v>
      </c>
      <c r="W156" s="18">
        <v>0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321401054</v>
      </c>
      <c r="E157" s="19">
        <v>321401054</v>
      </c>
      <c r="F157" s="19">
        <v>123810877</v>
      </c>
      <c r="G157" s="21">
        <f>IF(($D157     =0),0,($F157     /$D157     ))</f>
        <v>0.38522237391293684</v>
      </c>
      <c r="H157" s="20">
        <v>6515056</v>
      </c>
      <c r="I157" s="19">
        <v>22214133</v>
      </c>
      <c r="J157" s="19">
        <v>21046159</v>
      </c>
      <c r="K157" s="20">
        <v>49775348</v>
      </c>
      <c r="L157" s="20">
        <v>21623302</v>
      </c>
      <c r="M157" s="19">
        <v>20520668</v>
      </c>
      <c r="N157" s="19">
        <v>31891559</v>
      </c>
      <c r="O157" s="20">
        <v>74035529</v>
      </c>
      <c r="P157" s="20">
        <v>0</v>
      </c>
      <c r="Q157" s="19">
        <v>0</v>
      </c>
      <c r="R157" s="19">
        <v>0</v>
      </c>
      <c r="S157" s="20">
        <v>0</v>
      </c>
      <c r="T157" s="20">
        <v>0</v>
      </c>
      <c r="U157" s="19">
        <v>0</v>
      </c>
      <c r="V157" s="19">
        <v>0</v>
      </c>
      <c r="W157" s="18">
        <v>0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82661760</v>
      </c>
      <c r="E158" s="19">
        <v>82661760</v>
      </c>
      <c r="F158" s="19">
        <v>29021892</v>
      </c>
      <c r="G158" s="21">
        <f>IF(($D158     =0),0,($F158     /$D158     ))</f>
        <v>0.35109211320930017</v>
      </c>
      <c r="H158" s="20">
        <v>3257824</v>
      </c>
      <c r="I158" s="19">
        <v>4938038</v>
      </c>
      <c r="J158" s="19">
        <v>5849634</v>
      </c>
      <c r="K158" s="20">
        <v>14045496</v>
      </c>
      <c r="L158" s="20">
        <v>3210894</v>
      </c>
      <c r="M158" s="19">
        <v>5848044</v>
      </c>
      <c r="N158" s="19">
        <v>5917458</v>
      </c>
      <c r="O158" s="20">
        <v>14976396</v>
      </c>
      <c r="P158" s="20">
        <v>0</v>
      </c>
      <c r="Q158" s="19">
        <v>0</v>
      </c>
      <c r="R158" s="19">
        <v>0</v>
      </c>
      <c r="S158" s="20">
        <v>0</v>
      </c>
      <c r="T158" s="20">
        <v>0</v>
      </c>
      <c r="U158" s="19">
        <v>0</v>
      </c>
      <c r="V158" s="19">
        <v>0</v>
      </c>
      <c r="W158" s="18">
        <v>0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33587122</v>
      </c>
      <c r="E159" s="19">
        <v>33587122</v>
      </c>
      <c r="F159" s="19">
        <v>25356498</v>
      </c>
      <c r="G159" s="21">
        <f>IF(($D159     =0),0,($F159     /$D159     ))</f>
        <v>0.7549470299956037</v>
      </c>
      <c r="H159" s="20">
        <v>1896534</v>
      </c>
      <c r="I159" s="19">
        <v>6096783</v>
      </c>
      <c r="J159" s="19">
        <v>7748993</v>
      </c>
      <c r="K159" s="20">
        <v>15742310</v>
      </c>
      <c r="L159" s="20">
        <v>1705087</v>
      </c>
      <c r="M159" s="19">
        <v>1434328</v>
      </c>
      <c r="N159" s="19">
        <v>6474773</v>
      </c>
      <c r="O159" s="20">
        <v>9614188</v>
      </c>
      <c r="P159" s="20">
        <v>0</v>
      </c>
      <c r="Q159" s="19">
        <v>0</v>
      </c>
      <c r="R159" s="19">
        <v>0</v>
      </c>
      <c r="S159" s="20">
        <v>0</v>
      </c>
      <c r="T159" s="20">
        <v>0</v>
      </c>
      <c r="U159" s="19">
        <v>0</v>
      </c>
      <c r="V159" s="19">
        <v>0</v>
      </c>
      <c r="W159" s="18">
        <v>0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235385614</v>
      </c>
      <c r="E160" s="19">
        <v>235385614</v>
      </c>
      <c r="F160" s="19">
        <v>119358641</v>
      </c>
      <c r="G160" s="21">
        <f>IF(($D160     =0),0,($F160     /$D160     ))</f>
        <v>0.50707704252478236</v>
      </c>
      <c r="H160" s="20">
        <v>24751431</v>
      </c>
      <c r="I160" s="19">
        <v>6354951</v>
      </c>
      <c r="J160" s="19">
        <v>10177659</v>
      </c>
      <c r="K160" s="20">
        <v>41284041</v>
      </c>
      <c r="L160" s="20">
        <v>35332149</v>
      </c>
      <c r="M160" s="19">
        <v>11821084</v>
      </c>
      <c r="N160" s="19">
        <v>30921367</v>
      </c>
      <c r="O160" s="20">
        <v>78074600</v>
      </c>
      <c r="P160" s="20">
        <v>0</v>
      </c>
      <c r="Q160" s="19">
        <v>0</v>
      </c>
      <c r="R160" s="19">
        <v>0</v>
      </c>
      <c r="S160" s="20">
        <v>0</v>
      </c>
      <c r="T160" s="20">
        <v>0</v>
      </c>
      <c r="U160" s="19">
        <v>0</v>
      </c>
      <c r="V160" s="19">
        <v>0</v>
      </c>
      <c r="W160" s="18">
        <v>0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746955949</v>
      </c>
      <c r="E161" s="12">
        <f>SUM(E156:E160)</f>
        <v>746955949</v>
      </c>
      <c r="F161" s="12">
        <f>SUM(F156:F160)</f>
        <v>327202343</v>
      </c>
      <c r="G161" s="14">
        <f>IF(($D161     =0),0,($F161     /$D161     ))</f>
        <v>0.4380477100932762</v>
      </c>
      <c r="H161" s="13">
        <f>SUM(H156:H160)</f>
        <v>36787622</v>
      </c>
      <c r="I161" s="12">
        <f>SUM(I156:I160)</f>
        <v>47107833</v>
      </c>
      <c r="J161" s="12">
        <f>SUM(J156:J160)</f>
        <v>50873290</v>
      </c>
      <c r="K161" s="13">
        <f>SUM(K156:K160)</f>
        <v>134768745</v>
      </c>
      <c r="L161" s="13">
        <f>SUM(L156:L160)</f>
        <v>70045265</v>
      </c>
      <c r="M161" s="12">
        <f>SUM(M156:M160)</f>
        <v>43042046</v>
      </c>
      <c r="N161" s="12">
        <f>SUM(N156:N160)</f>
        <v>79346287</v>
      </c>
      <c r="O161" s="13">
        <f>SUM(O156:O160)</f>
        <v>192433598</v>
      </c>
      <c r="P161" s="13">
        <f>SUM(P156:P160)</f>
        <v>0</v>
      </c>
      <c r="Q161" s="12">
        <f>SUM(Q156:Q160)</f>
        <v>0</v>
      </c>
      <c r="R161" s="12">
        <f>SUM(R156:R160)</f>
        <v>0</v>
      </c>
      <c r="S161" s="13">
        <f>SUM(S156:S160)</f>
        <v>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98060376</v>
      </c>
      <c r="E162" s="19">
        <v>98060376</v>
      </c>
      <c r="F162" s="19">
        <v>49616629</v>
      </c>
      <c r="G162" s="21">
        <f>IF(($D162     =0),0,($F162     /$D162     ))</f>
        <v>0.505980407417569</v>
      </c>
      <c r="H162" s="20">
        <v>0</v>
      </c>
      <c r="I162" s="19">
        <v>8798263</v>
      </c>
      <c r="J162" s="19">
        <v>5327204</v>
      </c>
      <c r="K162" s="20">
        <v>14125467</v>
      </c>
      <c r="L162" s="20">
        <v>14305268</v>
      </c>
      <c r="M162" s="19">
        <v>9018727</v>
      </c>
      <c r="N162" s="19">
        <v>12167167</v>
      </c>
      <c r="O162" s="20">
        <v>35491162</v>
      </c>
      <c r="P162" s="20">
        <v>0</v>
      </c>
      <c r="Q162" s="19">
        <v>0</v>
      </c>
      <c r="R162" s="19">
        <v>0</v>
      </c>
      <c r="S162" s="20">
        <v>0</v>
      </c>
      <c r="T162" s="20">
        <v>0</v>
      </c>
      <c r="U162" s="19">
        <v>0</v>
      </c>
      <c r="V162" s="19">
        <v>0</v>
      </c>
      <c r="W162" s="18">
        <v>0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44994821</v>
      </c>
      <c r="E163" s="19">
        <v>44994821</v>
      </c>
      <c r="F163" s="19">
        <v>23999941</v>
      </c>
      <c r="G163" s="21">
        <f>IF(($D163     =0),0,($F163     /$D163     ))</f>
        <v>0.5333934098771056</v>
      </c>
      <c r="H163" s="20">
        <v>3536445</v>
      </c>
      <c r="I163" s="19">
        <v>2940959</v>
      </c>
      <c r="J163" s="19">
        <v>4469774</v>
      </c>
      <c r="K163" s="20">
        <v>10947178</v>
      </c>
      <c r="L163" s="20">
        <v>5643740</v>
      </c>
      <c r="M163" s="19">
        <v>2900177</v>
      </c>
      <c r="N163" s="19">
        <v>4508846</v>
      </c>
      <c r="O163" s="20">
        <v>13052763</v>
      </c>
      <c r="P163" s="20">
        <v>0</v>
      </c>
      <c r="Q163" s="19">
        <v>0</v>
      </c>
      <c r="R163" s="19">
        <v>0</v>
      </c>
      <c r="S163" s="20">
        <v>0</v>
      </c>
      <c r="T163" s="20">
        <v>0</v>
      </c>
      <c r="U163" s="19">
        <v>0</v>
      </c>
      <c r="V163" s="19">
        <v>0</v>
      </c>
      <c r="W163" s="18">
        <v>0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120404000</v>
      </c>
      <c r="E164" s="19">
        <v>120404000</v>
      </c>
      <c r="F164" s="19">
        <v>26353119</v>
      </c>
      <c r="G164" s="21">
        <f>IF(($D164     =0),0,($F164     /$D164     ))</f>
        <v>0.21887245440350819</v>
      </c>
      <c r="H164" s="20">
        <v>3787308</v>
      </c>
      <c r="I164" s="19">
        <v>4077179</v>
      </c>
      <c r="J164" s="19">
        <v>5447632</v>
      </c>
      <c r="K164" s="20">
        <v>13312119</v>
      </c>
      <c r="L164" s="20">
        <v>4314443</v>
      </c>
      <c r="M164" s="19">
        <v>6397496</v>
      </c>
      <c r="N164" s="19">
        <v>2329061</v>
      </c>
      <c r="O164" s="20">
        <v>13041000</v>
      </c>
      <c r="P164" s="20">
        <v>0</v>
      </c>
      <c r="Q164" s="19">
        <v>0</v>
      </c>
      <c r="R164" s="19">
        <v>0</v>
      </c>
      <c r="S164" s="20">
        <v>0</v>
      </c>
      <c r="T164" s="20">
        <v>0</v>
      </c>
      <c r="U164" s="19">
        <v>0</v>
      </c>
      <c r="V164" s="19">
        <v>0</v>
      </c>
      <c r="W164" s="18">
        <v>0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92799601</v>
      </c>
      <c r="E165" s="19">
        <v>92799601</v>
      </c>
      <c r="F165" s="19">
        <v>27138009</v>
      </c>
      <c r="G165" s="21">
        <f>IF(($D165     =0),0,($F165     /$D165     ))</f>
        <v>0.29243669916210091</v>
      </c>
      <c r="H165" s="20">
        <v>75880</v>
      </c>
      <c r="I165" s="19">
        <v>123074</v>
      </c>
      <c r="J165" s="19">
        <v>4671065</v>
      </c>
      <c r="K165" s="20">
        <v>4870019</v>
      </c>
      <c r="L165" s="20">
        <v>7368482</v>
      </c>
      <c r="M165" s="19">
        <v>4250699</v>
      </c>
      <c r="N165" s="19">
        <v>10648809</v>
      </c>
      <c r="O165" s="20">
        <v>22267990</v>
      </c>
      <c r="P165" s="20">
        <v>0</v>
      </c>
      <c r="Q165" s="19">
        <v>0</v>
      </c>
      <c r="R165" s="19">
        <v>0</v>
      </c>
      <c r="S165" s="20">
        <v>0</v>
      </c>
      <c r="T165" s="20">
        <v>0</v>
      </c>
      <c r="U165" s="19">
        <v>0</v>
      </c>
      <c r="V165" s="19">
        <v>0</v>
      </c>
      <c r="W165" s="18">
        <v>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307283480</v>
      </c>
      <c r="E166" s="19">
        <v>311283480</v>
      </c>
      <c r="F166" s="19">
        <v>140993895</v>
      </c>
      <c r="G166" s="21">
        <f>IF(($D166     =0),0,($F166     /$D166     ))</f>
        <v>0.45883981462329182</v>
      </c>
      <c r="H166" s="20">
        <v>30514109</v>
      </c>
      <c r="I166" s="19">
        <v>28923153</v>
      </c>
      <c r="J166" s="19">
        <v>14432649</v>
      </c>
      <c r="K166" s="20">
        <v>73869911</v>
      </c>
      <c r="L166" s="20">
        <v>20969326</v>
      </c>
      <c r="M166" s="19">
        <v>12428611</v>
      </c>
      <c r="N166" s="19">
        <v>33726047</v>
      </c>
      <c r="O166" s="20">
        <v>67123984</v>
      </c>
      <c r="P166" s="20">
        <v>0</v>
      </c>
      <c r="Q166" s="19">
        <v>0</v>
      </c>
      <c r="R166" s="19">
        <v>0</v>
      </c>
      <c r="S166" s="20">
        <v>0</v>
      </c>
      <c r="T166" s="20">
        <v>0</v>
      </c>
      <c r="U166" s="19">
        <v>0</v>
      </c>
      <c r="V166" s="19">
        <v>0</v>
      </c>
      <c r="W166" s="18">
        <v>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663542278</v>
      </c>
      <c r="E167" s="12">
        <f>SUM(E162:E166)</f>
        <v>667542278</v>
      </c>
      <c r="F167" s="12">
        <f>SUM(F162:F166)</f>
        <v>268101593</v>
      </c>
      <c r="G167" s="14">
        <f>IF(($D167     =0),0,($F167     /$D167     ))</f>
        <v>0.40404598454237456</v>
      </c>
      <c r="H167" s="13">
        <f>SUM(H162:H166)</f>
        <v>37913742</v>
      </c>
      <c r="I167" s="12">
        <f>SUM(I162:I166)</f>
        <v>44862628</v>
      </c>
      <c r="J167" s="12">
        <f>SUM(J162:J166)</f>
        <v>34348324</v>
      </c>
      <c r="K167" s="13">
        <f>SUM(K162:K166)</f>
        <v>117124694</v>
      </c>
      <c r="L167" s="13">
        <f>SUM(L162:L166)</f>
        <v>52601259</v>
      </c>
      <c r="M167" s="12">
        <f>SUM(M162:M166)</f>
        <v>34995710</v>
      </c>
      <c r="N167" s="12">
        <f>SUM(N162:N166)</f>
        <v>63379930</v>
      </c>
      <c r="O167" s="13">
        <f>SUM(O162:O166)</f>
        <v>150976899</v>
      </c>
      <c r="P167" s="13">
        <f>SUM(P162:P166)</f>
        <v>0</v>
      </c>
      <c r="Q167" s="12">
        <f>SUM(Q162:Q166)</f>
        <v>0</v>
      </c>
      <c r="R167" s="12">
        <f>SUM(R162:R166)</f>
        <v>0</v>
      </c>
      <c r="S167" s="13">
        <f>SUM(S162:S166)</f>
        <v>0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12053907914</v>
      </c>
      <c r="E168" s="12">
        <f>SUM(E103,E105:E109,E111:E118,E120:E123,E125:E129,E131:E134,E136:E141,E143:E147,E149:E154,E156:E160,E162:E166)</f>
        <v>12086106155</v>
      </c>
      <c r="F168" s="12">
        <f>SUM(F103,F105:F109,F111:F118,F120:F123,F125:F129,F131:F134,F136:F141,F143:F147,F149:F154,F156:F160,F162:F166)</f>
        <v>4325129339</v>
      </c>
      <c r="G168" s="14">
        <f>IF(($D168     =0),0,($F168     /$D168     ))</f>
        <v>0.35881552852885018</v>
      </c>
      <c r="H168" s="13">
        <f>SUM(H103,H105:H109,H111:H118,H120:H123,H125:H129,H131:H134,H136:H141,H143:H147,H149:H154,H156:H160,H162:H166)</f>
        <v>-49326459</v>
      </c>
      <c r="I168" s="12">
        <f>SUM(I103,I105:I109,I111:I118,I120:I123,I125:I129,I131:I134,I136:I141,I143:I147,I149:I154,I156:I160,I162:I166)</f>
        <v>930444800</v>
      </c>
      <c r="J168" s="12">
        <f>SUM(J103,J105:J109,J111:J118,J120:J123,J125:J129,J131:J134,J136:J141,J143:J147,J149:J154,J156:J160,J162:J166)</f>
        <v>691117951</v>
      </c>
      <c r="K168" s="13">
        <f>SUM(K103,K105:K109,K111:K118,K120:K123,K125:K129,K131:K134,K136:K141,K143:K147,K149:K154,K156:K160,K162:K166)</f>
        <v>1572236292</v>
      </c>
      <c r="L168" s="13">
        <f>SUM(L103,L105:L109,L111:L118,L120:L123,L125:L129,L131:L134,L136:L141,L143:L147,L149:L154,L156:L160,L162:L166)</f>
        <v>1008059187</v>
      </c>
      <c r="M168" s="12">
        <f>SUM(M103,M105:M109,M111:M118,M120:M123,M125:M129,M131:M134,M136:M141,M143:M147,M149:M154,M156:M160,M162:M166)</f>
        <v>827295611</v>
      </c>
      <c r="N168" s="12">
        <f>SUM(N103,N105:N109,N111:N118,N120:N123,N125:N129,N131:N134,N136:N141,N143:N147,N149:N154,N156:N160,N162:N166)</f>
        <v>917538249</v>
      </c>
      <c r="O168" s="13">
        <f>SUM(O103,O105:O109,O111:O118,O120:O123,O125:O129,O131:O134,O136:O141,O143:O147,O149:O154,O156:O160,O162:O166)</f>
        <v>2752893047</v>
      </c>
      <c r="P168" s="13">
        <f>SUM(P103,P105:P109,P111:P118,P120:P123,P125:P129,P131:P134,P136:P141,P143:P147,P149:P154,P156:P160,P162:P166)</f>
        <v>0</v>
      </c>
      <c r="Q168" s="12">
        <f>SUM(Q103,Q105:Q109,Q111:Q118,Q120:Q123,Q125:Q129,Q131:Q134,Q136:Q141,Q143:Q147,Q149:Q154,Q156:Q160,Q162:Q166)</f>
        <v>0</v>
      </c>
      <c r="R168" s="12">
        <f>SUM(R103,R105:R109,R111:R118,R120:R123,R125:R129,R131:R134,R136:R141,R143:R147,R149:R154,R156:R160,R162:R166)</f>
        <v>0</v>
      </c>
      <c r="S168" s="13">
        <f>SUM(S103,S105:S109,S111:S118,S120:S123,S125:S129,S131:S134,S136:S141,S143:S147,S149:S154,S156:S160,S162:S166)</f>
        <v>0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113672306</v>
      </c>
      <c r="E171" s="19">
        <v>113672306</v>
      </c>
      <c r="F171" s="19">
        <v>51519649</v>
      </c>
      <c r="G171" s="21">
        <f>IF(($D171     =0),0,($F171     /$D171     ))</f>
        <v>0.45322955795407194</v>
      </c>
      <c r="H171" s="20">
        <v>0</v>
      </c>
      <c r="I171" s="19">
        <v>14249760</v>
      </c>
      <c r="J171" s="19">
        <v>10921549</v>
      </c>
      <c r="K171" s="20">
        <v>25171309</v>
      </c>
      <c r="L171" s="20">
        <v>6473626</v>
      </c>
      <c r="M171" s="19">
        <v>4554089</v>
      </c>
      <c r="N171" s="19">
        <v>15320625</v>
      </c>
      <c r="O171" s="20">
        <v>26348340</v>
      </c>
      <c r="P171" s="20">
        <v>0</v>
      </c>
      <c r="Q171" s="19">
        <v>0</v>
      </c>
      <c r="R171" s="19">
        <v>0</v>
      </c>
      <c r="S171" s="20">
        <v>0</v>
      </c>
      <c r="T171" s="20">
        <v>0</v>
      </c>
      <c r="U171" s="19">
        <v>0</v>
      </c>
      <c r="V171" s="19">
        <v>0</v>
      </c>
      <c r="W171" s="18">
        <v>0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116244219</v>
      </c>
      <c r="E172" s="19">
        <v>116244219</v>
      </c>
      <c r="F172" s="19">
        <v>61758839</v>
      </c>
      <c r="G172" s="21">
        <f>IF(($D172     =0),0,($F172     /$D172     ))</f>
        <v>0.53128525040888275</v>
      </c>
      <c r="H172" s="20">
        <v>0</v>
      </c>
      <c r="I172" s="19">
        <v>5629857</v>
      </c>
      <c r="J172" s="19">
        <v>21666686</v>
      </c>
      <c r="K172" s="20">
        <v>27296543</v>
      </c>
      <c r="L172" s="20">
        <v>15340345</v>
      </c>
      <c r="M172" s="19">
        <v>5078603</v>
      </c>
      <c r="N172" s="19">
        <v>14043348</v>
      </c>
      <c r="O172" s="20">
        <v>34462296</v>
      </c>
      <c r="P172" s="20">
        <v>0</v>
      </c>
      <c r="Q172" s="19">
        <v>0</v>
      </c>
      <c r="R172" s="19">
        <v>0</v>
      </c>
      <c r="S172" s="20">
        <v>0</v>
      </c>
      <c r="T172" s="20">
        <v>0</v>
      </c>
      <c r="U172" s="19">
        <v>0</v>
      </c>
      <c r="V172" s="19">
        <v>0</v>
      </c>
      <c r="W172" s="18">
        <v>0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130857450</v>
      </c>
      <c r="E173" s="19">
        <v>130857450</v>
      </c>
      <c r="F173" s="19">
        <v>81621195</v>
      </c>
      <c r="G173" s="21">
        <f>IF(($D173     =0),0,($F173     /$D173     ))</f>
        <v>0.62374129252862565</v>
      </c>
      <c r="H173" s="20">
        <v>26092295</v>
      </c>
      <c r="I173" s="19">
        <v>17468192</v>
      </c>
      <c r="J173" s="19">
        <v>12897066</v>
      </c>
      <c r="K173" s="20">
        <v>56457553</v>
      </c>
      <c r="L173" s="20">
        <v>9198605</v>
      </c>
      <c r="M173" s="19">
        <v>7013851</v>
      </c>
      <c r="N173" s="19">
        <v>8951186</v>
      </c>
      <c r="O173" s="20">
        <v>25163642</v>
      </c>
      <c r="P173" s="20">
        <v>0</v>
      </c>
      <c r="Q173" s="19">
        <v>0</v>
      </c>
      <c r="R173" s="19">
        <v>0</v>
      </c>
      <c r="S173" s="20">
        <v>0</v>
      </c>
      <c r="T173" s="20">
        <v>0</v>
      </c>
      <c r="U173" s="19">
        <v>0</v>
      </c>
      <c r="V173" s="19">
        <v>0</v>
      </c>
      <c r="W173" s="18">
        <v>0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56126505</v>
      </c>
      <c r="E174" s="19">
        <v>56126505</v>
      </c>
      <c r="F174" s="19">
        <v>9195364</v>
      </c>
      <c r="G174" s="21">
        <f>IF(($D174     =0),0,($F174     /$D174     ))</f>
        <v>0.16383282728899654</v>
      </c>
      <c r="H174" s="20">
        <v>841800</v>
      </c>
      <c r="I174" s="19">
        <v>655849</v>
      </c>
      <c r="J174" s="19">
        <v>3143609</v>
      </c>
      <c r="K174" s="20">
        <v>4641258</v>
      </c>
      <c r="L174" s="20">
        <v>853109</v>
      </c>
      <c r="M174" s="19">
        <v>585972</v>
      </c>
      <c r="N174" s="19">
        <v>3115025</v>
      </c>
      <c r="O174" s="20">
        <v>4554106</v>
      </c>
      <c r="P174" s="20">
        <v>0</v>
      </c>
      <c r="Q174" s="19">
        <v>0</v>
      </c>
      <c r="R174" s="19">
        <v>0</v>
      </c>
      <c r="S174" s="20">
        <v>0</v>
      </c>
      <c r="T174" s="20">
        <v>0</v>
      </c>
      <c r="U174" s="19">
        <v>0</v>
      </c>
      <c r="V174" s="19">
        <v>0</v>
      </c>
      <c r="W174" s="18">
        <v>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167380838</v>
      </c>
      <c r="E175" s="19">
        <v>167380838</v>
      </c>
      <c r="F175" s="19">
        <v>78616029</v>
      </c>
      <c r="G175" s="21">
        <f>IF(($D175     =0),0,($F175     /$D175     ))</f>
        <v>0.46968356676527095</v>
      </c>
      <c r="H175" s="20">
        <v>1445523</v>
      </c>
      <c r="I175" s="19">
        <v>15857324</v>
      </c>
      <c r="J175" s="19">
        <v>13860605</v>
      </c>
      <c r="K175" s="20">
        <v>31163452</v>
      </c>
      <c r="L175" s="20">
        <v>12040285</v>
      </c>
      <c r="M175" s="19">
        <v>17077486</v>
      </c>
      <c r="N175" s="19">
        <v>18334806</v>
      </c>
      <c r="O175" s="20">
        <v>47452577</v>
      </c>
      <c r="P175" s="20">
        <v>0</v>
      </c>
      <c r="Q175" s="19">
        <v>0</v>
      </c>
      <c r="R175" s="19">
        <v>0</v>
      </c>
      <c r="S175" s="20">
        <v>0</v>
      </c>
      <c r="T175" s="20">
        <v>0</v>
      </c>
      <c r="U175" s="19">
        <v>0</v>
      </c>
      <c r="V175" s="19">
        <v>0</v>
      </c>
      <c r="W175" s="18">
        <v>0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523193748</v>
      </c>
      <c r="E176" s="19">
        <v>523193748</v>
      </c>
      <c r="F176" s="19">
        <v>114370564</v>
      </c>
      <c r="G176" s="21">
        <f>IF(($D176     =0),0,($F176     /$D176     ))</f>
        <v>0.21860078496197932</v>
      </c>
      <c r="H176" s="20">
        <v>4787777</v>
      </c>
      <c r="I176" s="19">
        <v>20103601</v>
      </c>
      <c r="J176" s="19">
        <v>20950900</v>
      </c>
      <c r="K176" s="20">
        <v>45842278</v>
      </c>
      <c r="L176" s="20">
        <v>26740232</v>
      </c>
      <c r="M176" s="19">
        <v>4020765</v>
      </c>
      <c r="N176" s="19">
        <v>37767289</v>
      </c>
      <c r="O176" s="20">
        <v>68528286</v>
      </c>
      <c r="P176" s="20">
        <v>0</v>
      </c>
      <c r="Q176" s="19">
        <v>0</v>
      </c>
      <c r="R176" s="19">
        <v>0</v>
      </c>
      <c r="S176" s="20">
        <v>0</v>
      </c>
      <c r="T176" s="20">
        <v>0</v>
      </c>
      <c r="U176" s="19">
        <v>0</v>
      </c>
      <c r="V176" s="19">
        <v>0</v>
      </c>
      <c r="W176" s="18">
        <v>0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1107475066</v>
      </c>
      <c r="E177" s="12">
        <f>SUM(E171:E176)</f>
        <v>1107475066</v>
      </c>
      <c r="F177" s="12">
        <f>SUM(F171:F176)</f>
        <v>397081640</v>
      </c>
      <c r="G177" s="14">
        <f>IF(($D177     =0),0,($F177     /$D177     ))</f>
        <v>0.35854679910238269</v>
      </c>
      <c r="H177" s="13">
        <f>SUM(H171:H176)</f>
        <v>33167395</v>
      </c>
      <c r="I177" s="12">
        <f>SUM(I171:I176)</f>
        <v>73964583</v>
      </c>
      <c r="J177" s="12">
        <f>SUM(J171:J176)</f>
        <v>83440415</v>
      </c>
      <c r="K177" s="13">
        <f>SUM(K171:K176)</f>
        <v>190572393</v>
      </c>
      <c r="L177" s="13">
        <f>SUM(L171:L176)</f>
        <v>70646202</v>
      </c>
      <c r="M177" s="12">
        <f>SUM(M171:M176)</f>
        <v>38330766</v>
      </c>
      <c r="N177" s="12">
        <f>SUM(N171:N176)</f>
        <v>97532279</v>
      </c>
      <c r="O177" s="13">
        <f>SUM(O171:O176)</f>
        <v>206509247</v>
      </c>
      <c r="P177" s="13">
        <f>SUM(P171:P176)</f>
        <v>0</v>
      </c>
      <c r="Q177" s="12">
        <f>SUM(Q171:Q176)</f>
        <v>0</v>
      </c>
      <c r="R177" s="12">
        <f>SUM(R171:R176)</f>
        <v>0</v>
      </c>
      <c r="S177" s="13">
        <f>SUM(S171:S176)</f>
        <v>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87455312</v>
      </c>
      <c r="E178" s="19">
        <v>87455312</v>
      </c>
      <c r="F178" s="19">
        <v>6658555</v>
      </c>
      <c r="G178" s="21">
        <f>IF(($D178     =0),0,($F178     /$D178     ))</f>
        <v>7.6136655941493867E-2</v>
      </c>
      <c r="H178" s="20">
        <v>0</v>
      </c>
      <c r="I178" s="19">
        <v>0</v>
      </c>
      <c r="J178" s="19">
        <v>700759</v>
      </c>
      <c r="K178" s="20">
        <v>700759</v>
      </c>
      <c r="L178" s="20">
        <v>2880550</v>
      </c>
      <c r="M178" s="19">
        <v>1517621</v>
      </c>
      <c r="N178" s="19">
        <v>1559625</v>
      </c>
      <c r="O178" s="20">
        <v>5957796</v>
      </c>
      <c r="P178" s="20">
        <v>0</v>
      </c>
      <c r="Q178" s="19">
        <v>0</v>
      </c>
      <c r="R178" s="19">
        <v>0</v>
      </c>
      <c r="S178" s="20">
        <v>0</v>
      </c>
      <c r="T178" s="20">
        <v>0</v>
      </c>
      <c r="U178" s="19">
        <v>0</v>
      </c>
      <c r="V178" s="19">
        <v>0</v>
      </c>
      <c r="W178" s="18">
        <v>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199305000</v>
      </c>
      <c r="E179" s="19">
        <v>212305000</v>
      </c>
      <c r="F179" s="19">
        <v>59851204</v>
      </c>
      <c r="G179" s="21">
        <f>IF(($D179     =0),0,($F179     /$D179     ))</f>
        <v>0.30029956097438598</v>
      </c>
      <c r="H179" s="20">
        <v>233364</v>
      </c>
      <c r="I179" s="19">
        <v>5736104</v>
      </c>
      <c r="J179" s="19">
        <v>9950376</v>
      </c>
      <c r="K179" s="20">
        <v>15919844</v>
      </c>
      <c r="L179" s="20">
        <v>7818062</v>
      </c>
      <c r="M179" s="19">
        <v>9223491</v>
      </c>
      <c r="N179" s="19">
        <v>26889807</v>
      </c>
      <c r="O179" s="20">
        <v>43931360</v>
      </c>
      <c r="P179" s="20">
        <v>0</v>
      </c>
      <c r="Q179" s="19">
        <v>0</v>
      </c>
      <c r="R179" s="19">
        <v>0</v>
      </c>
      <c r="S179" s="20">
        <v>0</v>
      </c>
      <c r="T179" s="20">
        <v>0</v>
      </c>
      <c r="U179" s="19">
        <v>0</v>
      </c>
      <c r="V179" s="19">
        <v>0</v>
      </c>
      <c r="W179" s="18">
        <v>0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424622191</v>
      </c>
      <c r="E180" s="19">
        <v>424622191</v>
      </c>
      <c r="F180" s="19">
        <v>93491339</v>
      </c>
      <c r="G180" s="21">
        <f>IF(($D180     =0),0,($F180     /$D180     ))</f>
        <v>0.22017534877257511</v>
      </c>
      <c r="H180" s="20">
        <v>10869732</v>
      </c>
      <c r="I180" s="19">
        <v>11438947</v>
      </c>
      <c r="J180" s="19">
        <v>14501585</v>
      </c>
      <c r="K180" s="20">
        <v>36810264</v>
      </c>
      <c r="L180" s="20">
        <v>14792703</v>
      </c>
      <c r="M180" s="19">
        <v>20874007</v>
      </c>
      <c r="N180" s="19">
        <v>21014365</v>
      </c>
      <c r="O180" s="20">
        <v>56681075</v>
      </c>
      <c r="P180" s="20">
        <v>0</v>
      </c>
      <c r="Q180" s="19">
        <v>0</v>
      </c>
      <c r="R180" s="19">
        <v>0</v>
      </c>
      <c r="S180" s="20">
        <v>0</v>
      </c>
      <c r="T180" s="20">
        <v>0</v>
      </c>
      <c r="U180" s="19">
        <v>0</v>
      </c>
      <c r="V180" s="19">
        <v>0</v>
      </c>
      <c r="W180" s="18">
        <v>0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267307956</v>
      </c>
      <c r="E181" s="19">
        <v>267307956</v>
      </c>
      <c r="F181" s="19">
        <v>155908069</v>
      </c>
      <c r="G181" s="21">
        <f>IF(($D181     =0),0,($F181     /$D181     ))</f>
        <v>0.58325263240574854</v>
      </c>
      <c r="H181" s="20">
        <v>32071945</v>
      </c>
      <c r="I181" s="19">
        <v>18415554</v>
      </c>
      <c r="J181" s="19">
        <v>23940405</v>
      </c>
      <c r="K181" s="20">
        <v>74427904</v>
      </c>
      <c r="L181" s="20">
        <v>22324383</v>
      </c>
      <c r="M181" s="19">
        <v>37087290</v>
      </c>
      <c r="N181" s="19">
        <v>22068492</v>
      </c>
      <c r="O181" s="20">
        <v>81480165</v>
      </c>
      <c r="P181" s="20">
        <v>0</v>
      </c>
      <c r="Q181" s="19">
        <v>0</v>
      </c>
      <c r="R181" s="19">
        <v>0</v>
      </c>
      <c r="S181" s="20">
        <v>0</v>
      </c>
      <c r="T181" s="20">
        <v>0</v>
      </c>
      <c r="U181" s="19">
        <v>0</v>
      </c>
      <c r="V181" s="19">
        <v>0</v>
      </c>
      <c r="W181" s="18">
        <v>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769811001</v>
      </c>
      <c r="E182" s="19">
        <v>769811001</v>
      </c>
      <c r="F182" s="19">
        <v>359852330</v>
      </c>
      <c r="G182" s="21">
        <f>IF(($D182     =0),0,($F182     /$D182     ))</f>
        <v>0.46745542676389995</v>
      </c>
      <c r="H182" s="20">
        <v>52491675</v>
      </c>
      <c r="I182" s="19">
        <v>55233779</v>
      </c>
      <c r="J182" s="19">
        <v>55874294</v>
      </c>
      <c r="K182" s="20">
        <v>163599748</v>
      </c>
      <c r="L182" s="20">
        <v>60402868</v>
      </c>
      <c r="M182" s="19">
        <v>64241772</v>
      </c>
      <c r="N182" s="19">
        <v>71607942</v>
      </c>
      <c r="O182" s="20">
        <v>196252582</v>
      </c>
      <c r="P182" s="20">
        <v>0</v>
      </c>
      <c r="Q182" s="19">
        <v>0</v>
      </c>
      <c r="R182" s="19">
        <v>0</v>
      </c>
      <c r="S182" s="20">
        <v>0</v>
      </c>
      <c r="T182" s="20">
        <v>0</v>
      </c>
      <c r="U182" s="19">
        <v>0</v>
      </c>
      <c r="V182" s="19">
        <v>0</v>
      </c>
      <c r="W182" s="18">
        <v>0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1748501460</v>
      </c>
      <c r="E183" s="12">
        <f>SUM(E178:E182)</f>
        <v>1761501460</v>
      </c>
      <c r="F183" s="12">
        <f>SUM(F178:F182)</f>
        <v>675761497</v>
      </c>
      <c r="G183" s="14">
        <f>IF(($D183     =0),0,($F183     /$D183     ))</f>
        <v>0.3864803733135001</v>
      </c>
      <c r="H183" s="13">
        <f>SUM(H178:H182)</f>
        <v>95666716</v>
      </c>
      <c r="I183" s="12">
        <f>SUM(I178:I182)</f>
        <v>90824384</v>
      </c>
      <c r="J183" s="12">
        <f>SUM(J178:J182)</f>
        <v>104967419</v>
      </c>
      <c r="K183" s="13">
        <f>SUM(K178:K182)</f>
        <v>291458519</v>
      </c>
      <c r="L183" s="13">
        <f>SUM(L178:L182)</f>
        <v>108218566</v>
      </c>
      <c r="M183" s="12">
        <f>SUM(M178:M182)</f>
        <v>132944181</v>
      </c>
      <c r="N183" s="12">
        <f>SUM(N178:N182)</f>
        <v>143140231</v>
      </c>
      <c r="O183" s="13">
        <f>SUM(O178:O182)</f>
        <v>384302978</v>
      </c>
      <c r="P183" s="13">
        <f>SUM(P178:P182)</f>
        <v>0</v>
      </c>
      <c r="Q183" s="12">
        <f>SUM(Q178:Q182)</f>
        <v>0</v>
      </c>
      <c r="R183" s="12">
        <f>SUM(R178:R182)</f>
        <v>0</v>
      </c>
      <c r="S183" s="13">
        <f>SUM(S178:S182)</f>
        <v>0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68143915</v>
      </c>
      <c r="E184" s="19">
        <v>74143915</v>
      </c>
      <c r="F184" s="19">
        <v>33148070</v>
      </c>
      <c r="G184" s="21">
        <f>IF(($D184     =0),0,($F184     /$D184     ))</f>
        <v>0.48644211298983925</v>
      </c>
      <c r="H184" s="20">
        <v>1246407</v>
      </c>
      <c r="I184" s="19">
        <v>6065436</v>
      </c>
      <c r="J184" s="19">
        <v>2350231</v>
      </c>
      <c r="K184" s="20">
        <v>9662074</v>
      </c>
      <c r="L184" s="20">
        <v>11504021</v>
      </c>
      <c r="M184" s="19">
        <v>6440467</v>
      </c>
      <c r="N184" s="19">
        <v>5541508</v>
      </c>
      <c r="O184" s="20">
        <v>23485996</v>
      </c>
      <c r="P184" s="20">
        <v>0</v>
      </c>
      <c r="Q184" s="19">
        <v>0</v>
      </c>
      <c r="R184" s="19">
        <v>0</v>
      </c>
      <c r="S184" s="20">
        <v>0</v>
      </c>
      <c r="T184" s="20">
        <v>0</v>
      </c>
      <c r="U184" s="19">
        <v>0</v>
      </c>
      <c r="V184" s="19">
        <v>0</v>
      </c>
      <c r="W184" s="18">
        <v>0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65393793</v>
      </c>
      <c r="E185" s="19">
        <v>65393793</v>
      </c>
      <c r="F185" s="19">
        <v>18188802</v>
      </c>
      <c r="G185" s="21">
        <f>IF(($D185     =0),0,($F185     /$D185     ))</f>
        <v>0.27814263656491067</v>
      </c>
      <c r="H185" s="20">
        <v>0</v>
      </c>
      <c r="I185" s="19">
        <v>1021107</v>
      </c>
      <c r="J185" s="19">
        <v>5505210</v>
      </c>
      <c r="K185" s="20">
        <v>6526317</v>
      </c>
      <c r="L185" s="20">
        <v>1396329</v>
      </c>
      <c r="M185" s="19">
        <v>2715337</v>
      </c>
      <c r="N185" s="19">
        <v>7550819</v>
      </c>
      <c r="O185" s="20">
        <v>11662485</v>
      </c>
      <c r="P185" s="20">
        <v>0</v>
      </c>
      <c r="Q185" s="19">
        <v>0</v>
      </c>
      <c r="R185" s="19">
        <v>0</v>
      </c>
      <c r="S185" s="20">
        <v>0</v>
      </c>
      <c r="T185" s="20">
        <v>0</v>
      </c>
      <c r="U185" s="19">
        <v>0</v>
      </c>
      <c r="V185" s="19">
        <v>0</v>
      </c>
      <c r="W185" s="18">
        <v>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1128559590</v>
      </c>
      <c r="E186" s="19">
        <v>1128559590</v>
      </c>
      <c r="F186" s="19">
        <v>359744713</v>
      </c>
      <c r="G186" s="21">
        <f>IF(($D186     =0),0,($F186     /$D186     ))</f>
        <v>0.31876448190033102</v>
      </c>
      <c r="H186" s="20">
        <v>6820644</v>
      </c>
      <c r="I186" s="19">
        <v>22632237</v>
      </c>
      <c r="J186" s="19">
        <v>106182674</v>
      </c>
      <c r="K186" s="20">
        <v>135635555</v>
      </c>
      <c r="L186" s="20">
        <v>71878907</v>
      </c>
      <c r="M186" s="19">
        <v>56793448</v>
      </c>
      <c r="N186" s="19">
        <v>95436803</v>
      </c>
      <c r="O186" s="20">
        <v>224109158</v>
      </c>
      <c r="P186" s="20">
        <v>0</v>
      </c>
      <c r="Q186" s="19">
        <v>0</v>
      </c>
      <c r="R186" s="19">
        <v>0</v>
      </c>
      <c r="S186" s="20">
        <v>0</v>
      </c>
      <c r="T186" s="20">
        <v>0</v>
      </c>
      <c r="U186" s="19">
        <v>0</v>
      </c>
      <c r="V186" s="19">
        <v>0</v>
      </c>
      <c r="W186" s="18">
        <v>0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145662750</v>
      </c>
      <c r="E187" s="19">
        <v>145662750</v>
      </c>
      <c r="F187" s="19">
        <v>18146354</v>
      </c>
      <c r="G187" s="21">
        <f>IF(($D187     =0),0,($F187     /$D187     ))</f>
        <v>0.1245778622194075</v>
      </c>
      <c r="H187" s="20">
        <v>711964</v>
      </c>
      <c r="I187" s="19">
        <v>2885126</v>
      </c>
      <c r="J187" s="19">
        <v>5901841</v>
      </c>
      <c r="K187" s="20">
        <v>9498931</v>
      </c>
      <c r="L187" s="20">
        <v>1481450</v>
      </c>
      <c r="M187" s="19">
        <v>3673581</v>
      </c>
      <c r="N187" s="19">
        <v>3492392</v>
      </c>
      <c r="O187" s="20">
        <v>8647423</v>
      </c>
      <c r="P187" s="20">
        <v>0</v>
      </c>
      <c r="Q187" s="19">
        <v>0</v>
      </c>
      <c r="R187" s="19">
        <v>0</v>
      </c>
      <c r="S187" s="20">
        <v>0</v>
      </c>
      <c r="T187" s="20">
        <v>0</v>
      </c>
      <c r="U187" s="19">
        <v>0</v>
      </c>
      <c r="V187" s="19">
        <v>0</v>
      </c>
      <c r="W187" s="18">
        <v>0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323927000</v>
      </c>
      <c r="E188" s="19">
        <v>323927000</v>
      </c>
      <c r="F188" s="19">
        <v>194641608</v>
      </c>
      <c r="G188" s="21">
        <f>IF(($D188     =0),0,($F188     /$D188     ))</f>
        <v>0.60088108740549573</v>
      </c>
      <c r="H188" s="20">
        <v>43376762</v>
      </c>
      <c r="I188" s="19">
        <v>56887241</v>
      </c>
      <c r="J188" s="19">
        <v>18453301</v>
      </c>
      <c r="K188" s="20">
        <v>118717304</v>
      </c>
      <c r="L188" s="20">
        <v>14246069</v>
      </c>
      <c r="M188" s="19">
        <v>39284613</v>
      </c>
      <c r="N188" s="19">
        <v>22393622</v>
      </c>
      <c r="O188" s="20">
        <v>75924304</v>
      </c>
      <c r="P188" s="20">
        <v>0</v>
      </c>
      <c r="Q188" s="19">
        <v>0</v>
      </c>
      <c r="R188" s="19">
        <v>0</v>
      </c>
      <c r="S188" s="20">
        <v>0</v>
      </c>
      <c r="T188" s="20">
        <v>0</v>
      </c>
      <c r="U188" s="19">
        <v>0</v>
      </c>
      <c r="V188" s="19">
        <v>0</v>
      </c>
      <c r="W188" s="18">
        <v>0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1731687048</v>
      </c>
      <c r="E189" s="12">
        <f>SUM(E184:E188)</f>
        <v>1737687048</v>
      </c>
      <c r="F189" s="12">
        <f>SUM(F184:F188)</f>
        <v>623869547</v>
      </c>
      <c r="G189" s="14">
        <f>IF(($D189     =0),0,($F189     /$D189     ))</f>
        <v>0.36026691296243962</v>
      </c>
      <c r="H189" s="13">
        <f>SUM(H184:H188)</f>
        <v>52155777</v>
      </c>
      <c r="I189" s="12">
        <f>SUM(I184:I188)</f>
        <v>89491147</v>
      </c>
      <c r="J189" s="12">
        <f>SUM(J184:J188)</f>
        <v>138393257</v>
      </c>
      <c r="K189" s="13">
        <f>SUM(K184:K188)</f>
        <v>280040181</v>
      </c>
      <c r="L189" s="13">
        <f>SUM(L184:L188)</f>
        <v>100506776</v>
      </c>
      <c r="M189" s="12">
        <f>SUM(M184:M188)</f>
        <v>108907446</v>
      </c>
      <c r="N189" s="12">
        <f>SUM(N184:N188)</f>
        <v>134415144</v>
      </c>
      <c r="O189" s="13">
        <f>SUM(O184:O188)</f>
        <v>343829366</v>
      </c>
      <c r="P189" s="13">
        <f>SUM(P184:P188)</f>
        <v>0</v>
      </c>
      <c r="Q189" s="12">
        <f>SUM(Q184:Q188)</f>
        <v>0</v>
      </c>
      <c r="R189" s="12">
        <f>SUM(R184:R188)</f>
        <v>0</v>
      </c>
      <c r="S189" s="13">
        <f>SUM(S184:S188)</f>
        <v>0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125212000</v>
      </c>
      <c r="E190" s="19">
        <v>125212000</v>
      </c>
      <c r="F190" s="19">
        <v>14389134</v>
      </c>
      <c r="G190" s="21">
        <f>IF(($D190     =0),0,($F190     /$D190     ))</f>
        <v>0.11491817078235313</v>
      </c>
      <c r="H190" s="20">
        <v>2600053</v>
      </c>
      <c r="I190" s="19">
        <v>0</v>
      </c>
      <c r="J190" s="19">
        <v>4094893</v>
      </c>
      <c r="K190" s="20">
        <v>6694946</v>
      </c>
      <c r="L190" s="20">
        <v>2322263</v>
      </c>
      <c r="M190" s="19">
        <v>1075615</v>
      </c>
      <c r="N190" s="19">
        <v>4296310</v>
      </c>
      <c r="O190" s="20">
        <v>7694188</v>
      </c>
      <c r="P190" s="20">
        <v>0</v>
      </c>
      <c r="Q190" s="19">
        <v>0</v>
      </c>
      <c r="R190" s="19">
        <v>0</v>
      </c>
      <c r="S190" s="20">
        <v>0</v>
      </c>
      <c r="T190" s="20">
        <v>0</v>
      </c>
      <c r="U190" s="19">
        <v>0</v>
      </c>
      <c r="V190" s="19">
        <v>0</v>
      </c>
      <c r="W190" s="18">
        <v>0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113661300</v>
      </c>
      <c r="E191" s="19">
        <v>113661300</v>
      </c>
      <c r="F191" s="19">
        <v>45515210</v>
      </c>
      <c r="G191" s="21">
        <f>IF(($D191     =0),0,($F191     /$D191     ))</f>
        <v>0.4004459741354357</v>
      </c>
      <c r="H191" s="20">
        <v>4109282</v>
      </c>
      <c r="I191" s="19">
        <v>129596</v>
      </c>
      <c r="J191" s="19">
        <v>6318018</v>
      </c>
      <c r="K191" s="20">
        <v>10556896</v>
      </c>
      <c r="L191" s="20">
        <v>4571776</v>
      </c>
      <c r="M191" s="19">
        <v>12346207</v>
      </c>
      <c r="N191" s="19">
        <v>18040331</v>
      </c>
      <c r="O191" s="20">
        <v>34958314</v>
      </c>
      <c r="P191" s="20">
        <v>0</v>
      </c>
      <c r="Q191" s="19">
        <v>0</v>
      </c>
      <c r="R191" s="19">
        <v>0</v>
      </c>
      <c r="S191" s="20">
        <v>0</v>
      </c>
      <c r="T191" s="20">
        <v>0</v>
      </c>
      <c r="U191" s="19">
        <v>0</v>
      </c>
      <c r="V191" s="19">
        <v>0</v>
      </c>
      <c r="W191" s="18">
        <v>0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60920301</v>
      </c>
      <c r="E192" s="19">
        <v>60920301</v>
      </c>
      <c r="F192" s="19">
        <v>18808670</v>
      </c>
      <c r="G192" s="21">
        <f>IF(($D192     =0),0,($F192     /$D192     ))</f>
        <v>0.30874223684482455</v>
      </c>
      <c r="H192" s="20">
        <v>0</v>
      </c>
      <c r="I192" s="19">
        <v>3848937</v>
      </c>
      <c r="J192" s="19">
        <v>5361831</v>
      </c>
      <c r="K192" s="20">
        <v>9210768</v>
      </c>
      <c r="L192" s="20">
        <v>3970142</v>
      </c>
      <c r="M192" s="19">
        <v>3225106</v>
      </c>
      <c r="N192" s="19">
        <v>2402654</v>
      </c>
      <c r="O192" s="20">
        <v>9597902</v>
      </c>
      <c r="P192" s="20">
        <v>0</v>
      </c>
      <c r="Q192" s="19">
        <v>0</v>
      </c>
      <c r="R192" s="19">
        <v>0</v>
      </c>
      <c r="S192" s="20">
        <v>0</v>
      </c>
      <c r="T192" s="20">
        <v>0</v>
      </c>
      <c r="U192" s="19">
        <v>0</v>
      </c>
      <c r="V192" s="19">
        <v>0</v>
      </c>
      <c r="W192" s="18">
        <v>0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290789500</v>
      </c>
      <c r="E193" s="19">
        <v>290789500</v>
      </c>
      <c r="F193" s="19">
        <v>48501924</v>
      </c>
      <c r="G193" s="21">
        <f>IF(($D193     =0),0,($F193     /$D193     ))</f>
        <v>0.16679393169285686</v>
      </c>
      <c r="H193" s="20">
        <v>0</v>
      </c>
      <c r="I193" s="19">
        <v>3860885</v>
      </c>
      <c r="J193" s="19">
        <v>8052513</v>
      </c>
      <c r="K193" s="20">
        <v>11913398</v>
      </c>
      <c r="L193" s="20">
        <v>5893917</v>
      </c>
      <c r="M193" s="19">
        <v>12712753</v>
      </c>
      <c r="N193" s="19">
        <v>17981856</v>
      </c>
      <c r="O193" s="20">
        <v>36588526</v>
      </c>
      <c r="P193" s="20">
        <v>0</v>
      </c>
      <c r="Q193" s="19">
        <v>0</v>
      </c>
      <c r="R193" s="19">
        <v>0</v>
      </c>
      <c r="S193" s="20">
        <v>0</v>
      </c>
      <c r="T193" s="20">
        <v>0</v>
      </c>
      <c r="U193" s="19">
        <v>0</v>
      </c>
      <c r="V193" s="19">
        <v>0</v>
      </c>
      <c r="W193" s="18">
        <v>0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151473150</v>
      </c>
      <c r="E194" s="19">
        <v>151473150</v>
      </c>
      <c r="F194" s="19">
        <v>21122941</v>
      </c>
      <c r="G194" s="21">
        <f>IF(($D194     =0),0,($F194     /$D194     ))</f>
        <v>0.13945006755322642</v>
      </c>
      <c r="H194" s="20">
        <v>3039138</v>
      </c>
      <c r="I194" s="19">
        <v>1390422</v>
      </c>
      <c r="J194" s="19">
        <v>2265494</v>
      </c>
      <c r="K194" s="20">
        <v>6695054</v>
      </c>
      <c r="L194" s="20">
        <v>3507296</v>
      </c>
      <c r="M194" s="19">
        <v>4379148</v>
      </c>
      <c r="N194" s="19">
        <v>6541443</v>
      </c>
      <c r="O194" s="20">
        <v>14427887</v>
      </c>
      <c r="P194" s="20">
        <v>0</v>
      </c>
      <c r="Q194" s="19">
        <v>0</v>
      </c>
      <c r="R194" s="19">
        <v>0</v>
      </c>
      <c r="S194" s="20">
        <v>0</v>
      </c>
      <c r="T194" s="20">
        <v>0</v>
      </c>
      <c r="U194" s="19">
        <v>0</v>
      </c>
      <c r="V194" s="19">
        <v>0</v>
      </c>
      <c r="W194" s="18">
        <v>0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900000</v>
      </c>
      <c r="E195" s="19">
        <v>900000</v>
      </c>
      <c r="F195" s="19">
        <v>0</v>
      </c>
      <c r="G195" s="21">
        <f>IF(($D195     =0),0,($F195     /$D195     ))</f>
        <v>0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0</v>
      </c>
      <c r="S195" s="20">
        <v>0</v>
      </c>
      <c r="T195" s="20">
        <v>0</v>
      </c>
      <c r="U195" s="19">
        <v>0</v>
      </c>
      <c r="V195" s="19">
        <v>0</v>
      </c>
      <c r="W195" s="18">
        <v>0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742956251</v>
      </c>
      <c r="E196" s="12">
        <f>SUM(E190:E195)</f>
        <v>742956251</v>
      </c>
      <c r="F196" s="12">
        <f>SUM(F190:F195)</f>
        <v>148337879</v>
      </c>
      <c r="G196" s="14">
        <f>IF(($D196     =0),0,($F196     /$D196     ))</f>
        <v>0.19965896888321624</v>
      </c>
      <c r="H196" s="13">
        <f>SUM(H190:H195)</f>
        <v>9748473</v>
      </c>
      <c r="I196" s="12">
        <f>SUM(I190:I195)</f>
        <v>9229840</v>
      </c>
      <c r="J196" s="12">
        <f>SUM(J190:J195)</f>
        <v>26092749</v>
      </c>
      <c r="K196" s="13">
        <f>SUM(K190:K195)</f>
        <v>45071062</v>
      </c>
      <c r="L196" s="13">
        <f>SUM(L190:L195)</f>
        <v>20265394</v>
      </c>
      <c r="M196" s="12">
        <f>SUM(M190:M195)</f>
        <v>33738829</v>
      </c>
      <c r="N196" s="12">
        <f>SUM(N190:N195)</f>
        <v>49262594</v>
      </c>
      <c r="O196" s="13">
        <f>SUM(O190:O195)</f>
        <v>103266817</v>
      </c>
      <c r="P196" s="13">
        <f>SUM(P190:P195)</f>
        <v>0</v>
      </c>
      <c r="Q196" s="12">
        <f>SUM(Q190:Q195)</f>
        <v>0</v>
      </c>
      <c r="R196" s="12">
        <f>SUM(R190:R195)</f>
        <v>0</v>
      </c>
      <c r="S196" s="13">
        <f>SUM(S190:S195)</f>
        <v>0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82382550</v>
      </c>
      <c r="E197" s="19">
        <v>82382550</v>
      </c>
      <c r="F197" s="19">
        <v>15130517</v>
      </c>
      <c r="G197" s="21">
        <f>IF(($D197     =0),0,($F197     /$D197     ))</f>
        <v>0.18366167349760357</v>
      </c>
      <c r="H197" s="20">
        <v>0</v>
      </c>
      <c r="I197" s="19">
        <v>429303</v>
      </c>
      <c r="J197" s="19">
        <v>3769110</v>
      </c>
      <c r="K197" s="20">
        <v>4198413</v>
      </c>
      <c r="L197" s="20">
        <v>1716800</v>
      </c>
      <c r="M197" s="19">
        <v>6586238</v>
      </c>
      <c r="N197" s="19">
        <v>2629066</v>
      </c>
      <c r="O197" s="20">
        <v>10932104</v>
      </c>
      <c r="P197" s="20">
        <v>0</v>
      </c>
      <c r="Q197" s="19">
        <v>0</v>
      </c>
      <c r="R197" s="19">
        <v>0</v>
      </c>
      <c r="S197" s="20">
        <v>0</v>
      </c>
      <c r="T197" s="20">
        <v>0</v>
      </c>
      <c r="U197" s="19">
        <v>0</v>
      </c>
      <c r="V197" s="19">
        <v>0</v>
      </c>
      <c r="W197" s="18">
        <v>0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88032000</v>
      </c>
      <c r="E198" s="19">
        <v>88032000</v>
      </c>
      <c r="F198" s="19">
        <v>29786316</v>
      </c>
      <c r="G198" s="21">
        <f>IF(($D198     =0),0,($F198     /$D198     ))</f>
        <v>0.33835782442748091</v>
      </c>
      <c r="H198" s="20">
        <v>2527600</v>
      </c>
      <c r="I198" s="19">
        <v>7824078</v>
      </c>
      <c r="J198" s="19">
        <v>6627907</v>
      </c>
      <c r="K198" s="20">
        <v>16979585</v>
      </c>
      <c r="L198" s="20">
        <v>2316221</v>
      </c>
      <c r="M198" s="19">
        <v>3597523</v>
      </c>
      <c r="N198" s="19">
        <v>6892987</v>
      </c>
      <c r="O198" s="20">
        <v>12806731</v>
      </c>
      <c r="P198" s="20">
        <v>0</v>
      </c>
      <c r="Q198" s="19">
        <v>0</v>
      </c>
      <c r="R198" s="19">
        <v>0</v>
      </c>
      <c r="S198" s="20">
        <v>0</v>
      </c>
      <c r="T198" s="20">
        <v>0</v>
      </c>
      <c r="U198" s="19">
        <v>0</v>
      </c>
      <c r="V198" s="19">
        <v>0</v>
      </c>
      <c r="W198" s="18">
        <v>0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125382955</v>
      </c>
      <c r="E199" s="19">
        <v>125382955</v>
      </c>
      <c r="F199" s="19">
        <v>35798037</v>
      </c>
      <c r="G199" s="21">
        <f>IF(($D199     =0),0,($F199     /$D199     ))</f>
        <v>0.28550959737709164</v>
      </c>
      <c r="H199" s="20">
        <v>4177598</v>
      </c>
      <c r="I199" s="19">
        <v>7306650</v>
      </c>
      <c r="J199" s="19">
        <v>4426908</v>
      </c>
      <c r="K199" s="20">
        <v>15911156</v>
      </c>
      <c r="L199" s="20">
        <v>8420489</v>
      </c>
      <c r="M199" s="19">
        <v>5930313</v>
      </c>
      <c r="N199" s="19">
        <v>5536079</v>
      </c>
      <c r="O199" s="20">
        <v>19886881</v>
      </c>
      <c r="P199" s="20">
        <v>0</v>
      </c>
      <c r="Q199" s="19">
        <v>0</v>
      </c>
      <c r="R199" s="19">
        <v>0</v>
      </c>
      <c r="S199" s="20">
        <v>0</v>
      </c>
      <c r="T199" s="20">
        <v>0</v>
      </c>
      <c r="U199" s="19">
        <v>0</v>
      </c>
      <c r="V199" s="19">
        <v>0</v>
      </c>
      <c r="W199" s="18">
        <v>0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200577999</v>
      </c>
      <c r="E200" s="19">
        <v>200577999</v>
      </c>
      <c r="F200" s="19">
        <v>46380900</v>
      </c>
      <c r="G200" s="21">
        <f>IF(($D200     =0),0,($F200     /$D200     ))</f>
        <v>0.23123622845594347</v>
      </c>
      <c r="H200" s="20">
        <v>1152644</v>
      </c>
      <c r="I200" s="19">
        <v>12269083</v>
      </c>
      <c r="J200" s="19">
        <v>15013648</v>
      </c>
      <c r="K200" s="20">
        <v>28435375</v>
      </c>
      <c r="L200" s="20">
        <v>3541497</v>
      </c>
      <c r="M200" s="19">
        <v>9277443</v>
      </c>
      <c r="N200" s="19">
        <v>5126585</v>
      </c>
      <c r="O200" s="20">
        <v>17945525</v>
      </c>
      <c r="P200" s="20">
        <v>0</v>
      </c>
      <c r="Q200" s="19">
        <v>0</v>
      </c>
      <c r="R200" s="19">
        <v>0</v>
      </c>
      <c r="S200" s="20">
        <v>0</v>
      </c>
      <c r="T200" s="20">
        <v>0</v>
      </c>
      <c r="U200" s="19">
        <v>0</v>
      </c>
      <c r="V200" s="19">
        <v>0</v>
      </c>
      <c r="W200" s="18">
        <v>0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424001000</v>
      </c>
      <c r="E201" s="19">
        <v>424001000</v>
      </c>
      <c r="F201" s="19">
        <v>132475430</v>
      </c>
      <c r="G201" s="21">
        <f>IF(($D201     =0),0,($F201     /$D201     ))</f>
        <v>0.31244131499689859</v>
      </c>
      <c r="H201" s="20">
        <v>6324361</v>
      </c>
      <c r="I201" s="19">
        <v>11553797</v>
      </c>
      <c r="J201" s="19">
        <v>20020734</v>
      </c>
      <c r="K201" s="20">
        <v>37898892</v>
      </c>
      <c r="L201" s="20">
        <v>24341604</v>
      </c>
      <c r="M201" s="19">
        <v>12417160</v>
      </c>
      <c r="N201" s="19">
        <v>57817774</v>
      </c>
      <c r="O201" s="20">
        <v>94576538</v>
      </c>
      <c r="P201" s="20">
        <v>0</v>
      </c>
      <c r="Q201" s="19">
        <v>0</v>
      </c>
      <c r="R201" s="19">
        <v>0</v>
      </c>
      <c r="S201" s="20">
        <v>0</v>
      </c>
      <c r="T201" s="20">
        <v>0</v>
      </c>
      <c r="U201" s="19">
        <v>0</v>
      </c>
      <c r="V201" s="19">
        <v>0</v>
      </c>
      <c r="W201" s="18">
        <v>0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920376504</v>
      </c>
      <c r="E202" s="12">
        <f>SUM(E197:E201)</f>
        <v>920376504</v>
      </c>
      <c r="F202" s="12">
        <f>SUM(F197:F201)</f>
        <v>259571200</v>
      </c>
      <c r="G202" s="14">
        <f>IF(($D202     =0),0,($F202     /$D202     ))</f>
        <v>0.28202719090708123</v>
      </c>
      <c r="H202" s="13">
        <f>SUM(H197:H201)</f>
        <v>14182203</v>
      </c>
      <c r="I202" s="12">
        <f>SUM(I197:I201)</f>
        <v>39382911</v>
      </c>
      <c r="J202" s="12">
        <f>SUM(J197:J201)</f>
        <v>49858307</v>
      </c>
      <c r="K202" s="13">
        <f>SUM(K197:K201)</f>
        <v>103423421</v>
      </c>
      <c r="L202" s="13">
        <f>SUM(L197:L201)</f>
        <v>40336611</v>
      </c>
      <c r="M202" s="12">
        <f>SUM(M197:M201)</f>
        <v>37808677</v>
      </c>
      <c r="N202" s="12">
        <f>SUM(N197:N201)</f>
        <v>78002491</v>
      </c>
      <c r="O202" s="13">
        <f>SUM(O197:O201)</f>
        <v>156147779</v>
      </c>
      <c r="P202" s="13">
        <f>SUM(P197:P201)</f>
        <v>0</v>
      </c>
      <c r="Q202" s="12">
        <f>SUM(Q197:Q201)</f>
        <v>0</v>
      </c>
      <c r="R202" s="12">
        <f>SUM(R197:R201)</f>
        <v>0</v>
      </c>
      <c r="S202" s="13">
        <f>SUM(S197:S201)</f>
        <v>0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6250996329</v>
      </c>
      <c r="E203" s="12">
        <f>SUM(E171:E176,E178:E182,E184:E188,E190:E195,E197:E201)</f>
        <v>6269996329</v>
      </c>
      <c r="F203" s="12">
        <f>SUM(F171:F176,F178:F182,F184:F188,F190:F195,F197:F201)</f>
        <v>2104621763</v>
      </c>
      <c r="G203" s="14">
        <f>IF(($D203     =0),0,($F203     /$D203     ))</f>
        <v>0.33668581010616044</v>
      </c>
      <c r="H203" s="13">
        <f>SUM(H171:H176,H178:H182,H184:H188,H190:H195,H197:H201)</f>
        <v>204920564</v>
      </c>
      <c r="I203" s="12">
        <f>SUM(I171:I176,I178:I182,I184:I188,I190:I195,I197:I201)</f>
        <v>302892865</v>
      </c>
      <c r="J203" s="12">
        <f>SUM(J171:J176,J178:J182,J184:J188,J190:J195,J197:J201)</f>
        <v>402752147</v>
      </c>
      <c r="K203" s="13">
        <f>SUM(K171:K176,K178:K182,K184:K188,K190:K195,K197:K201)</f>
        <v>910565576</v>
      </c>
      <c r="L203" s="13">
        <f>SUM(L171:L176,L178:L182,L184:L188,L190:L195,L197:L201)</f>
        <v>339973549</v>
      </c>
      <c r="M203" s="12">
        <f>SUM(M171:M176,M178:M182,M184:M188,M190:M195,M197:M201)</f>
        <v>351729899</v>
      </c>
      <c r="N203" s="12">
        <f>SUM(N171:N176,N178:N182,N184:N188,N190:N195,N197:N201)</f>
        <v>502352739</v>
      </c>
      <c r="O203" s="13">
        <f>SUM(O171:O176,O178:O182,O184:O188,O190:O195,O197:O201)</f>
        <v>1194056187</v>
      </c>
      <c r="P203" s="13">
        <f>SUM(P171:P176,P178:P182,P184:P188,P190:P195,P197:P201)</f>
        <v>0</v>
      </c>
      <c r="Q203" s="12">
        <f>SUM(Q171:Q176,Q178:Q182,Q184:Q188,Q190:Q195,Q197:Q201)</f>
        <v>0</v>
      </c>
      <c r="R203" s="12">
        <f>SUM(R171:R176,R178:R182,R184:R188,R190:R195,R197:R201)</f>
        <v>0</v>
      </c>
      <c r="S203" s="13">
        <f>SUM(S171:S176,S178:S182,S184:S188,S190:S195,S197:S201)</f>
        <v>0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346649025</v>
      </c>
      <c r="E206" s="19">
        <v>346649025</v>
      </c>
      <c r="F206" s="19">
        <v>171551852</v>
      </c>
      <c r="G206" s="21">
        <f>IF(($D206     =0),0,($F206     /$D206     ))</f>
        <v>0.49488629601655448</v>
      </c>
      <c r="H206" s="20">
        <v>2020432</v>
      </c>
      <c r="I206" s="19">
        <v>941391</v>
      </c>
      <c r="J206" s="19">
        <v>130541564</v>
      </c>
      <c r="K206" s="20">
        <v>133503387</v>
      </c>
      <c r="L206" s="20">
        <v>-34230128</v>
      </c>
      <c r="M206" s="19">
        <v>30912564</v>
      </c>
      <c r="N206" s="19">
        <v>41366029</v>
      </c>
      <c r="O206" s="20">
        <v>38048465</v>
      </c>
      <c r="P206" s="20">
        <v>0</v>
      </c>
      <c r="Q206" s="19">
        <v>0</v>
      </c>
      <c r="R206" s="19">
        <v>0</v>
      </c>
      <c r="S206" s="20">
        <v>0</v>
      </c>
      <c r="T206" s="20">
        <v>0</v>
      </c>
      <c r="U206" s="19">
        <v>0</v>
      </c>
      <c r="V206" s="19">
        <v>0</v>
      </c>
      <c r="W206" s="18">
        <v>0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243924223</v>
      </c>
      <c r="E207" s="19">
        <v>243924223</v>
      </c>
      <c r="F207" s="19">
        <v>124405542</v>
      </c>
      <c r="G207" s="21">
        <f>IF(($D207     =0),0,($F207     /$D207     ))</f>
        <v>0.51001717037344008</v>
      </c>
      <c r="H207" s="20">
        <v>4327179</v>
      </c>
      <c r="I207" s="19">
        <v>35001896</v>
      </c>
      <c r="J207" s="19">
        <v>38559465</v>
      </c>
      <c r="K207" s="20">
        <v>77888540</v>
      </c>
      <c r="L207" s="20">
        <v>8262685</v>
      </c>
      <c r="M207" s="19">
        <v>29710241</v>
      </c>
      <c r="N207" s="19">
        <v>8544076</v>
      </c>
      <c r="O207" s="20">
        <v>46517002</v>
      </c>
      <c r="P207" s="20">
        <v>0</v>
      </c>
      <c r="Q207" s="19">
        <v>0</v>
      </c>
      <c r="R207" s="19">
        <v>0</v>
      </c>
      <c r="S207" s="20">
        <v>0</v>
      </c>
      <c r="T207" s="20">
        <v>0</v>
      </c>
      <c r="U207" s="19">
        <v>0</v>
      </c>
      <c r="V207" s="19">
        <v>0</v>
      </c>
      <c r="W207" s="18">
        <v>0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185973704</v>
      </c>
      <c r="E208" s="19">
        <v>185973704</v>
      </c>
      <c r="F208" s="19">
        <v>137095511</v>
      </c>
      <c r="G208" s="21">
        <f>IF(($D208     =0),0,($F208     /$D208     ))</f>
        <v>0.73717685915423825</v>
      </c>
      <c r="H208" s="20">
        <v>36407108</v>
      </c>
      <c r="I208" s="19">
        <v>11735301</v>
      </c>
      <c r="J208" s="19">
        <v>23328435</v>
      </c>
      <c r="K208" s="20">
        <v>71470844</v>
      </c>
      <c r="L208" s="20">
        <v>21866179</v>
      </c>
      <c r="M208" s="19">
        <v>6392095</v>
      </c>
      <c r="N208" s="19">
        <v>37366393</v>
      </c>
      <c r="O208" s="20">
        <v>65624667</v>
      </c>
      <c r="P208" s="20">
        <v>0</v>
      </c>
      <c r="Q208" s="19">
        <v>0</v>
      </c>
      <c r="R208" s="19">
        <v>0</v>
      </c>
      <c r="S208" s="20">
        <v>0</v>
      </c>
      <c r="T208" s="20">
        <v>0</v>
      </c>
      <c r="U208" s="19">
        <v>0</v>
      </c>
      <c r="V208" s="19">
        <v>0</v>
      </c>
      <c r="W208" s="18">
        <v>0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111351100</v>
      </c>
      <c r="E209" s="19">
        <v>111351100</v>
      </c>
      <c r="F209" s="19">
        <v>8255345</v>
      </c>
      <c r="G209" s="21">
        <f>IF(($D209     =0),0,($F209     /$D209     ))</f>
        <v>7.4137974389116942E-2</v>
      </c>
      <c r="H209" s="20">
        <v>630000</v>
      </c>
      <c r="I209" s="19">
        <v>0</v>
      </c>
      <c r="J209" s="19">
        <v>2192459</v>
      </c>
      <c r="K209" s="20">
        <v>2822459</v>
      </c>
      <c r="L209" s="20">
        <v>339500</v>
      </c>
      <c r="M209" s="19">
        <v>550186</v>
      </c>
      <c r="N209" s="19">
        <v>4543200</v>
      </c>
      <c r="O209" s="20">
        <v>5432886</v>
      </c>
      <c r="P209" s="20">
        <v>0</v>
      </c>
      <c r="Q209" s="19">
        <v>0</v>
      </c>
      <c r="R209" s="19">
        <v>0</v>
      </c>
      <c r="S209" s="20">
        <v>0</v>
      </c>
      <c r="T209" s="20">
        <v>0</v>
      </c>
      <c r="U209" s="19">
        <v>0</v>
      </c>
      <c r="V209" s="19">
        <v>0</v>
      </c>
      <c r="W209" s="18">
        <v>0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60291650</v>
      </c>
      <c r="E210" s="19">
        <v>60291650</v>
      </c>
      <c r="F210" s="19">
        <v>9190850</v>
      </c>
      <c r="G210" s="21">
        <f>IF(($D210     =0),0,($F210     /$D210     ))</f>
        <v>0.15243984863575635</v>
      </c>
      <c r="H210" s="20">
        <v>0</v>
      </c>
      <c r="I210" s="19">
        <v>481339</v>
      </c>
      <c r="J210" s="19">
        <v>460151</v>
      </c>
      <c r="K210" s="20">
        <v>941490</v>
      </c>
      <c r="L210" s="20">
        <v>2252376</v>
      </c>
      <c r="M210" s="19">
        <v>3683691</v>
      </c>
      <c r="N210" s="19">
        <v>2313293</v>
      </c>
      <c r="O210" s="20">
        <v>8249360</v>
      </c>
      <c r="P210" s="20">
        <v>0</v>
      </c>
      <c r="Q210" s="19">
        <v>0</v>
      </c>
      <c r="R210" s="19">
        <v>0</v>
      </c>
      <c r="S210" s="20">
        <v>0</v>
      </c>
      <c r="T210" s="20">
        <v>0</v>
      </c>
      <c r="U210" s="19">
        <v>0</v>
      </c>
      <c r="V210" s="19">
        <v>0</v>
      </c>
      <c r="W210" s="18">
        <v>0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98332296</v>
      </c>
      <c r="E211" s="19">
        <v>98332296</v>
      </c>
      <c r="F211" s="19">
        <v>39246826</v>
      </c>
      <c r="G211" s="21">
        <f>IF(($D211     =0),0,($F211     /$D211     ))</f>
        <v>0.39912447483174807</v>
      </c>
      <c r="H211" s="20">
        <v>0</v>
      </c>
      <c r="I211" s="19">
        <v>13027375</v>
      </c>
      <c r="J211" s="19">
        <v>1908544</v>
      </c>
      <c r="K211" s="20">
        <v>14935919</v>
      </c>
      <c r="L211" s="20">
        <v>12204436</v>
      </c>
      <c r="M211" s="19">
        <v>3065145</v>
      </c>
      <c r="N211" s="19">
        <v>9041326</v>
      </c>
      <c r="O211" s="20">
        <v>24310907</v>
      </c>
      <c r="P211" s="20">
        <v>0</v>
      </c>
      <c r="Q211" s="19">
        <v>0</v>
      </c>
      <c r="R211" s="19">
        <v>0</v>
      </c>
      <c r="S211" s="20">
        <v>0</v>
      </c>
      <c r="T211" s="20">
        <v>0</v>
      </c>
      <c r="U211" s="19">
        <v>0</v>
      </c>
      <c r="V211" s="19">
        <v>0</v>
      </c>
      <c r="W211" s="18">
        <v>0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264380325</v>
      </c>
      <c r="E212" s="19">
        <v>264380325</v>
      </c>
      <c r="F212" s="19">
        <v>37455738</v>
      </c>
      <c r="G212" s="21">
        <f>IF(($D212     =0),0,($F212     /$D212     ))</f>
        <v>0.14167369678511441</v>
      </c>
      <c r="H212" s="20">
        <v>4219509</v>
      </c>
      <c r="I212" s="19">
        <v>2151144</v>
      </c>
      <c r="J212" s="19">
        <v>1179381</v>
      </c>
      <c r="K212" s="20">
        <v>7550034</v>
      </c>
      <c r="L212" s="20">
        <v>17136830</v>
      </c>
      <c r="M212" s="19">
        <v>4199509</v>
      </c>
      <c r="N212" s="19">
        <v>8569365</v>
      </c>
      <c r="O212" s="20">
        <v>29905704</v>
      </c>
      <c r="P212" s="20">
        <v>0</v>
      </c>
      <c r="Q212" s="19">
        <v>0</v>
      </c>
      <c r="R212" s="19">
        <v>0</v>
      </c>
      <c r="S212" s="20">
        <v>0</v>
      </c>
      <c r="T212" s="20">
        <v>0</v>
      </c>
      <c r="U212" s="19">
        <v>0</v>
      </c>
      <c r="V212" s="19">
        <v>0</v>
      </c>
      <c r="W212" s="18">
        <v>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5100000</v>
      </c>
      <c r="E213" s="19">
        <v>5100000</v>
      </c>
      <c r="F213" s="19">
        <v>350325</v>
      </c>
      <c r="G213" s="21">
        <f>IF(($D213     =0),0,($F213     /$D213     ))</f>
        <v>6.8691176470588242E-2</v>
      </c>
      <c r="H213" s="20">
        <v>0</v>
      </c>
      <c r="I213" s="19">
        <v>0</v>
      </c>
      <c r="J213" s="19">
        <v>311925</v>
      </c>
      <c r="K213" s="20">
        <v>311925</v>
      </c>
      <c r="L213" s="20">
        <v>38400</v>
      </c>
      <c r="M213" s="19">
        <v>0</v>
      </c>
      <c r="N213" s="19">
        <v>0</v>
      </c>
      <c r="O213" s="20">
        <v>38400</v>
      </c>
      <c r="P213" s="20">
        <v>0</v>
      </c>
      <c r="Q213" s="19">
        <v>0</v>
      </c>
      <c r="R213" s="19">
        <v>0</v>
      </c>
      <c r="S213" s="20">
        <v>0</v>
      </c>
      <c r="T213" s="20">
        <v>0</v>
      </c>
      <c r="U213" s="19">
        <v>0</v>
      </c>
      <c r="V213" s="19">
        <v>0</v>
      </c>
      <c r="W213" s="18">
        <v>0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1316002323</v>
      </c>
      <c r="E214" s="12">
        <f>SUM(E206:E213)</f>
        <v>1316002323</v>
      </c>
      <c r="F214" s="12">
        <f>SUM(F206:F213)</f>
        <v>527551989</v>
      </c>
      <c r="G214" s="14">
        <f>IF(($D214     =0),0,($F214     /$D214     ))</f>
        <v>0.40087466395756505</v>
      </c>
      <c r="H214" s="13">
        <f>SUM(H206:H213)</f>
        <v>47604228</v>
      </c>
      <c r="I214" s="12">
        <f>SUM(I206:I213)</f>
        <v>63338446</v>
      </c>
      <c r="J214" s="12">
        <f>SUM(J206:J213)</f>
        <v>198481924</v>
      </c>
      <c r="K214" s="13">
        <f>SUM(K206:K213)</f>
        <v>309424598</v>
      </c>
      <c r="L214" s="13">
        <f>SUM(L206:L213)</f>
        <v>27870278</v>
      </c>
      <c r="M214" s="12">
        <f>SUM(M206:M213)</f>
        <v>78513431</v>
      </c>
      <c r="N214" s="12">
        <f>SUM(N206:N213)</f>
        <v>111743682</v>
      </c>
      <c r="O214" s="13">
        <f>SUM(O206:O213)</f>
        <v>218127391</v>
      </c>
      <c r="P214" s="13">
        <f>SUM(P206:P213)</f>
        <v>0</v>
      </c>
      <c r="Q214" s="12">
        <f>SUM(Q206:Q213)</f>
        <v>0</v>
      </c>
      <c r="R214" s="12">
        <f>SUM(R206:R213)</f>
        <v>0</v>
      </c>
      <c r="S214" s="13">
        <f>SUM(S206:S213)</f>
        <v>0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36879012</v>
      </c>
      <c r="E215" s="19">
        <v>36879012</v>
      </c>
      <c r="F215" s="19">
        <v>9870689</v>
      </c>
      <c r="G215" s="21">
        <f>IF(($D215     =0),0,($F215     /$D215     ))</f>
        <v>0.26765058131166852</v>
      </c>
      <c r="H215" s="20">
        <v>0</v>
      </c>
      <c r="I215" s="19">
        <v>685000</v>
      </c>
      <c r="J215" s="19">
        <v>2850396</v>
      </c>
      <c r="K215" s="20">
        <v>3535396</v>
      </c>
      <c r="L215" s="20">
        <v>5039065</v>
      </c>
      <c r="M215" s="19">
        <v>97200</v>
      </c>
      <c r="N215" s="19">
        <v>1199028</v>
      </c>
      <c r="O215" s="20">
        <v>6335293</v>
      </c>
      <c r="P215" s="20">
        <v>0</v>
      </c>
      <c r="Q215" s="19">
        <v>0</v>
      </c>
      <c r="R215" s="19">
        <v>0</v>
      </c>
      <c r="S215" s="20">
        <v>0</v>
      </c>
      <c r="T215" s="20">
        <v>0</v>
      </c>
      <c r="U215" s="19">
        <v>0</v>
      </c>
      <c r="V215" s="19">
        <v>0</v>
      </c>
      <c r="W215" s="18">
        <v>0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183780057</v>
      </c>
      <c r="E216" s="19">
        <v>183780057</v>
      </c>
      <c r="F216" s="19">
        <v>66255057</v>
      </c>
      <c r="G216" s="21">
        <f>IF(($D216     =0),0,($F216     /$D216     ))</f>
        <v>0.36051276771559604</v>
      </c>
      <c r="H216" s="20">
        <v>961340</v>
      </c>
      <c r="I216" s="19">
        <v>0</v>
      </c>
      <c r="J216" s="19">
        <v>28449852</v>
      </c>
      <c r="K216" s="20">
        <v>29411192</v>
      </c>
      <c r="L216" s="20">
        <v>1324149</v>
      </c>
      <c r="M216" s="19">
        <v>16832633</v>
      </c>
      <c r="N216" s="19">
        <v>18687083</v>
      </c>
      <c r="O216" s="20">
        <v>36843865</v>
      </c>
      <c r="P216" s="20">
        <v>0</v>
      </c>
      <c r="Q216" s="19">
        <v>0</v>
      </c>
      <c r="R216" s="19">
        <v>0</v>
      </c>
      <c r="S216" s="20">
        <v>0</v>
      </c>
      <c r="T216" s="20">
        <v>0</v>
      </c>
      <c r="U216" s="19">
        <v>0</v>
      </c>
      <c r="V216" s="19">
        <v>0</v>
      </c>
      <c r="W216" s="18">
        <v>0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611390608</v>
      </c>
      <c r="E217" s="19">
        <v>611390608</v>
      </c>
      <c r="F217" s="19">
        <v>253119447</v>
      </c>
      <c r="G217" s="21">
        <f>IF(($D217     =0),0,($F217     /$D217     ))</f>
        <v>0.41400610949522471</v>
      </c>
      <c r="H217" s="20">
        <v>4918165</v>
      </c>
      <c r="I217" s="19">
        <v>37080089</v>
      </c>
      <c r="J217" s="19">
        <v>54066372</v>
      </c>
      <c r="K217" s="20">
        <v>96064626</v>
      </c>
      <c r="L217" s="20">
        <v>45617038</v>
      </c>
      <c r="M217" s="19">
        <v>55107994</v>
      </c>
      <c r="N217" s="19">
        <v>56329789</v>
      </c>
      <c r="O217" s="20">
        <v>157054821</v>
      </c>
      <c r="P217" s="20">
        <v>0</v>
      </c>
      <c r="Q217" s="19">
        <v>0</v>
      </c>
      <c r="R217" s="19">
        <v>0</v>
      </c>
      <c r="S217" s="20">
        <v>0</v>
      </c>
      <c r="T217" s="20">
        <v>0</v>
      </c>
      <c r="U217" s="19">
        <v>0</v>
      </c>
      <c r="V217" s="19">
        <v>0</v>
      </c>
      <c r="W217" s="18">
        <v>0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100157160</v>
      </c>
      <c r="E218" s="19">
        <v>100157160</v>
      </c>
      <c r="F218" s="19">
        <v>53546098</v>
      </c>
      <c r="G218" s="21">
        <f>IF(($D218     =0),0,($F218     /$D218     ))</f>
        <v>0.53462076999787134</v>
      </c>
      <c r="H218" s="20">
        <v>3183934</v>
      </c>
      <c r="I218" s="19">
        <v>3931377</v>
      </c>
      <c r="J218" s="19">
        <v>5020765</v>
      </c>
      <c r="K218" s="20">
        <v>12136076</v>
      </c>
      <c r="L218" s="20">
        <v>4061913</v>
      </c>
      <c r="M218" s="19">
        <v>33300805</v>
      </c>
      <c r="N218" s="19">
        <v>4047304</v>
      </c>
      <c r="O218" s="20">
        <v>41410022</v>
      </c>
      <c r="P218" s="20">
        <v>0</v>
      </c>
      <c r="Q218" s="19">
        <v>0</v>
      </c>
      <c r="R218" s="19">
        <v>0</v>
      </c>
      <c r="S218" s="20">
        <v>0</v>
      </c>
      <c r="T218" s="20">
        <v>0</v>
      </c>
      <c r="U218" s="19">
        <v>0</v>
      </c>
      <c r="V218" s="19">
        <v>0</v>
      </c>
      <c r="W218" s="18">
        <v>0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185513100</v>
      </c>
      <c r="E219" s="19">
        <v>185513100</v>
      </c>
      <c r="F219" s="19">
        <v>109144805</v>
      </c>
      <c r="G219" s="21">
        <f>IF(($D219     =0),0,($F219     /$D219     ))</f>
        <v>0.58834014956356184</v>
      </c>
      <c r="H219" s="20">
        <v>19310595</v>
      </c>
      <c r="I219" s="19">
        <v>13685528</v>
      </c>
      <c r="J219" s="19">
        <v>23127073</v>
      </c>
      <c r="K219" s="20">
        <v>56123196</v>
      </c>
      <c r="L219" s="20">
        <v>28474502</v>
      </c>
      <c r="M219" s="19">
        <v>5725306</v>
      </c>
      <c r="N219" s="19">
        <v>18821801</v>
      </c>
      <c r="O219" s="20">
        <v>53021609</v>
      </c>
      <c r="P219" s="20">
        <v>0</v>
      </c>
      <c r="Q219" s="19">
        <v>0</v>
      </c>
      <c r="R219" s="19">
        <v>0</v>
      </c>
      <c r="S219" s="20">
        <v>0</v>
      </c>
      <c r="T219" s="20">
        <v>0</v>
      </c>
      <c r="U219" s="19">
        <v>0</v>
      </c>
      <c r="V219" s="19">
        <v>0</v>
      </c>
      <c r="W219" s="18">
        <v>0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129356901</v>
      </c>
      <c r="E220" s="19">
        <v>129356901</v>
      </c>
      <c r="F220" s="19">
        <v>63555345</v>
      </c>
      <c r="G220" s="21">
        <f>IF(($D220     =0),0,($F220     /$D220     ))</f>
        <v>0.4913177766990568</v>
      </c>
      <c r="H220" s="20">
        <v>0</v>
      </c>
      <c r="I220" s="19">
        <v>5954503</v>
      </c>
      <c r="J220" s="19">
        <v>14621175</v>
      </c>
      <c r="K220" s="20">
        <v>20575678</v>
      </c>
      <c r="L220" s="20">
        <v>8141220</v>
      </c>
      <c r="M220" s="19">
        <v>12490355</v>
      </c>
      <c r="N220" s="19">
        <v>22348092</v>
      </c>
      <c r="O220" s="20">
        <v>42979667</v>
      </c>
      <c r="P220" s="20">
        <v>0</v>
      </c>
      <c r="Q220" s="19">
        <v>0</v>
      </c>
      <c r="R220" s="19">
        <v>0</v>
      </c>
      <c r="S220" s="20">
        <v>0</v>
      </c>
      <c r="T220" s="20">
        <v>0</v>
      </c>
      <c r="U220" s="19">
        <v>0</v>
      </c>
      <c r="V220" s="19">
        <v>0</v>
      </c>
      <c r="W220" s="18">
        <v>0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35410000</v>
      </c>
      <c r="E221" s="19">
        <v>35410000</v>
      </c>
      <c r="F221" s="19">
        <v>1427263</v>
      </c>
      <c r="G221" s="21">
        <f>IF(($D221     =0),0,($F221     /$D221     ))</f>
        <v>4.0306777746399319E-2</v>
      </c>
      <c r="H221" s="20">
        <v>129400</v>
      </c>
      <c r="I221" s="19">
        <v>25300</v>
      </c>
      <c r="J221" s="19">
        <v>670898</v>
      </c>
      <c r="K221" s="20">
        <v>825598</v>
      </c>
      <c r="L221" s="20">
        <v>445071</v>
      </c>
      <c r="M221" s="19">
        <v>156594</v>
      </c>
      <c r="N221" s="19">
        <v>0</v>
      </c>
      <c r="O221" s="20">
        <v>601665</v>
      </c>
      <c r="P221" s="20">
        <v>0</v>
      </c>
      <c r="Q221" s="19">
        <v>0</v>
      </c>
      <c r="R221" s="19">
        <v>0</v>
      </c>
      <c r="S221" s="20">
        <v>0</v>
      </c>
      <c r="T221" s="20">
        <v>0</v>
      </c>
      <c r="U221" s="19">
        <v>0</v>
      </c>
      <c r="V221" s="19">
        <v>0</v>
      </c>
      <c r="W221" s="18">
        <v>0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1282486838</v>
      </c>
      <c r="E222" s="12">
        <f>SUM(E215:E221)</f>
        <v>1282486838</v>
      </c>
      <c r="F222" s="12">
        <f>SUM(F215:F221)</f>
        <v>556918704</v>
      </c>
      <c r="G222" s="14">
        <f>IF(($D222     =0),0,($F222     /$D222     ))</f>
        <v>0.43424906010614356</v>
      </c>
      <c r="H222" s="13">
        <f>SUM(H215:H221)</f>
        <v>28503434</v>
      </c>
      <c r="I222" s="12">
        <f>SUM(I215:I221)</f>
        <v>61361797</v>
      </c>
      <c r="J222" s="12">
        <f>SUM(J215:J221)</f>
        <v>128806531</v>
      </c>
      <c r="K222" s="13">
        <f>SUM(K215:K221)</f>
        <v>218671762</v>
      </c>
      <c r="L222" s="13">
        <f>SUM(L215:L221)</f>
        <v>93102958</v>
      </c>
      <c r="M222" s="12">
        <f>SUM(M215:M221)</f>
        <v>123710887</v>
      </c>
      <c r="N222" s="12">
        <f>SUM(N215:N221)</f>
        <v>121433097</v>
      </c>
      <c r="O222" s="13">
        <f>SUM(O215:O221)</f>
        <v>338246942</v>
      </c>
      <c r="P222" s="13">
        <f>SUM(P215:P221)</f>
        <v>0</v>
      </c>
      <c r="Q222" s="12">
        <f>SUM(Q215:Q221)</f>
        <v>0</v>
      </c>
      <c r="R222" s="12">
        <f>SUM(R215:R221)</f>
        <v>0</v>
      </c>
      <c r="S222" s="13">
        <f>SUM(S215:S221)</f>
        <v>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84572900</v>
      </c>
      <c r="E223" s="19">
        <v>84572900</v>
      </c>
      <c r="F223" s="19">
        <v>38215352</v>
      </c>
      <c r="G223" s="21">
        <f>IF(($D223     =0),0,($F223     /$D223     ))</f>
        <v>0.45186285441317492</v>
      </c>
      <c r="H223" s="20">
        <v>1415877</v>
      </c>
      <c r="I223" s="19">
        <v>8071000</v>
      </c>
      <c r="J223" s="19">
        <v>4354903</v>
      </c>
      <c r="K223" s="20">
        <v>13841780</v>
      </c>
      <c r="L223" s="20">
        <v>14773212</v>
      </c>
      <c r="M223" s="19">
        <v>4503678</v>
      </c>
      <c r="N223" s="19">
        <v>5096682</v>
      </c>
      <c r="O223" s="20">
        <v>24373572</v>
      </c>
      <c r="P223" s="20">
        <v>0</v>
      </c>
      <c r="Q223" s="19">
        <v>0</v>
      </c>
      <c r="R223" s="19">
        <v>0</v>
      </c>
      <c r="S223" s="20">
        <v>0</v>
      </c>
      <c r="T223" s="20">
        <v>0</v>
      </c>
      <c r="U223" s="19">
        <v>0</v>
      </c>
      <c r="V223" s="19">
        <v>0</v>
      </c>
      <c r="W223" s="18">
        <v>0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458536153</v>
      </c>
      <c r="E224" s="19">
        <v>458536153</v>
      </c>
      <c r="F224" s="19">
        <v>206423428</v>
      </c>
      <c r="G224" s="21">
        <f>IF(($D224     =0),0,($F224     /$D224     ))</f>
        <v>0.45017917703863147</v>
      </c>
      <c r="H224" s="20">
        <v>49689328</v>
      </c>
      <c r="I224" s="19">
        <v>16483428</v>
      </c>
      <c r="J224" s="19">
        <v>46417952</v>
      </c>
      <c r="K224" s="20">
        <v>112590708</v>
      </c>
      <c r="L224" s="20">
        <v>31076006</v>
      </c>
      <c r="M224" s="19">
        <v>28483304</v>
      </c>
      <c r="N224" s="19">
        <v>34273410</v>
      </c>
      <c r="O224" s="20">
        <v>93832720</v>
      </c>
      <c r="P224" s="20">
        <v>0</v>
      </c>
      <c r="Q224" s="19">
        <v>0</v>
      </c>
      <c r="R224" s="19">
        <v>0</v>
      </c>
      <c r="S224" s="20">
        <v>0</v>
      </c>
      <c r="T224" s="20">
        <v>0</v>
      </c>
      <c r="U224" s="19">
        <v>0</v>
      </c>
      <c r="V224" s="19">
        <v>0</v>
      </c>
      <c r="W224" s="18">
        <v>0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742320316</v>
      </c>
      <c r="E225" s="19">
        <v>742320316</v>
      </c>
      <c r="F225" s="19">
        <v>71192855</v>
      </c>
      <c r="G225" s="21">
        <f>IF(($D225     =0),0,($F225     /$D225     ))</f>
        <v>9.5905842081250539E-2</v>
      </c>
      <c r="H225" s="20">
        <v>13258596</v>
      </c>
      <c r="I225" s="19">
        <v>7832980</v>
      </c>
      <c r="J225" s="19">
        <v>20525213</v>
      </c>
      <c r="K225" s="20">
        <v>41616789</v>
      </c>
      <c r="L225" s="20">
        <v>10889293</v>
      </c>
      <c r="M225" s="19">
        <v>9485566</v>
      </c>
      <c r="N225" s="19">
        <v>9201207</v>
      </c>
      <c r="O225" s="20">
        <v>29576066</v>
      </c>
      <c r="P225" s="20">
        <v>0</v>
      </c>
      <c r="Q225" s="19">
        <v>0</v>
      </c>
      <c r="R225" s="19">
        <v>0</v>
      </c>
      <c r="S225" s="20">
        <v>0</v>
      </c>
      <c r="T225" s="20">
        <v>0</v>
      </c>
      <c r="U225" s="19">
        <v>0</v>
      </c>
      <c r="V225" s="19">
        <v>0</v>
      </c>
      <c r="W225" s="18">
        <v>0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617205000</v>
      </c>
      <c r="E226" s="19">
        <v>617205000</v>
      </c>
      <c r="F226" s="19">
        <v>159186417</v>
      </c>
      <c r="G226" s="21">
        <f>IF(($D226     =0),0,($F226     /$D226     ))</f>
        <v>0.2579149828663086</v>
      </c>
      <c r="H226" s="20">
        <v>11812592</v>
      </c>
      <c r="I226" s="19">
        <v>10323679</v>
      </c>
      <c r="J226" s="19">
        <v>33017731</v>
      </c>
      <c r="K226" s="20">
        <v>55154002</v>
      </c>
      <c r="L226" s="20">
        <v>21152547</v>
      </c>
      <c r="M226" s="19">
        <v>54467974</v>
      </c>
      <c r="N226" s="19">
        <v>28411894</v>
      </c>
      <c r="O226" s="20">
        <v>104032415</v>
      </c>
      <c r="P226" s="20">
        <v>0</v>
      </c>
      <c r="Q226" s="19">
        <v>0</v>
      </c>
      <c r="R226" s="19">
        <v>0</v>
      </c>
      <c r="S226" s="20">
        <v>0</v>
      </c>
      <c r="T226" s="20">
        <v>0</v>
      </c>
      <c r="U226" s="19">
        <v>0</v>
      </c>
      <c r="V226" s="19">
        <v>0</v>
      </c>
      <c r="W226" s="18">
        <v>0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20603000</v>
      </c>
      <c r="E227" s="19">
        <v>20603000</v>
      </c>
      <c r="F227" s="19">
        <v>8898501</v>
      </c>
      <c r="G227" s="21">
        <f>IF(($D227     =0),0,($F227     /$D227     ))</f>
        <v>0.43190316944134349</v>
      </c>
      <c r="H227" s="20">
        <v>122690</v>
      </c>
      <c r="I227" s="19">
        <v>1302930</v>
      </c>
      <c r="J227" s="19">
        <v>2332207</v>
      </c>
      <c r="K227" s="20">
        <v>3757827</v>
      </c>
      <c r="L227" s="20">
        <v>629935</v>
      </c>
      <c r="M227" s="19">
        <v>2485165</v>
      </c>
      <c r="N227" s="19">
        <v>2025574</v>
      </c>
      <c r="O227" s="20">
        <v>5140674</v>
      </c>
      <c r="P227" s="20">
        <v>0</v>
      </c>
      <c r="Q227" s="19">
        <v>0</v>
      </c>
      <c r="R227" s="19">
        <v>0</v>
      </c>
      <c r="S227" s="20">
        <v>0</v>
      </c>
      <c r="T227" s="20">
        <v>0</v>
      </c>
      <c r="U227" s="19">
        <v>0</v>
      </c>
      <c r="V227" s="19">
        <v>0</v>
      </c>
      <c r="W227" s="18">
        <v>0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1923237369</v>
      </c>
      <c r="E228" s="12">
        <f>SUM(E223:E227)</f>
        <v>1923237369</v>
      </c>
      <c r="F228" s="12">
        <f>SUM(F223:F227)</f>
        <v>483916553</v>
      </c>
      <c r="G228" s="14">
        <f>IF(($D228     =0),0,($F228     /$D228     ))</f>
        <v>0.25161561479622019</v>
      </c>
      <c r="H228" s="13">
        <f>SUM(H223:H227)</f>
        <v>76299083</v>
      </c>
      <c r="I228" s="12">
        <f>SUM(I223:I227)</f>
        <v>44014017</v>
      </c>
      <c r="J228" s="12">
        <f>SUM(J223:J227)</f>
        <v>106648006</v>
      </c>
      <c r="K228" s="13">
        <f>SUM(K223:K227)</f>
        <v>226961106</v>
      </c>
      <c r="L228" s="13">
        <f>SUM(L223:L227)</f>
        <v>78520993</v>
      </c>
      <c r="M228" s="12">
        <f>SUM(M223:M227)</f>
        <v>99425687</v>
      </c>
      <c r="N228" s="12">
        <f>SUM(N223:N227)</f>
        <v>79008767</v>
      </c>
      <c r="O228" s="13">
        <f>SUM(O223:O227)</f>
        <v>256955447</v>
      </c>
      <c r="P228" s="13">
        <f>SUM(P223:P227)</f>
        <v>0</v>
      </c>
      <c r="Q228" s="12">
        <f>SUM(Q223:Q227)</f>
        <v>0</v>
      </c>
      <c r="R228" s="12">
        <f>SUM(R223:R227)</f>
        <v>0</v>
      </c>
      <c r="S228" s="13">
        <f>SUM(S223:S227)</f>
        <v>0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4521726530</v>
      </c>
      <c r="E229" s="12">
        <f>SUM(E206:E213,E215:E221,E223:E227)</f>
        <v>4521726530</v>
      </c>
      <c r="F229" s="12">
        <f>SUM(F206:F213,F215:F221,F223:F227)</f>
        <v>1568387246</v>
      </c>
      <c r="G229" s="14">
        <f>IF(($D229     =0),0,($F229     /$D229     ))</f>
        <v>0.34685583827202393</v>
      </c>
      <c r="H229" s="13">
        <f>SUM(H206:H213,H215:H221,H223:H227)</f>
        <v>152406745</v>
      </c>
      <c r="I229" s="12">
        <f>SUM(I206:I213,I215:I221,I223:I227)</f>
        <v>168714260</v>
      </c>
      <c r="J229" s="12">
        <f>SUM(J206:J213,J215:J221,J223:J227)</f>
        <v>433936461</v>
      </c>
      <c r="K229" s="13">
        <f>SUM(K206:K213,K215:K221,K223:K227)</f>
        <v>755057466</v>
      </c>
      <c r="L229" s="13">
        <f>SUM(L206:L213,L215:L221,L223:L227)</f>
        <v>199494229</v>
      </c>
      <c r="M229" s="12">
        <f>SUM(M206:M213,M215:M221,M223:M227)</f>
        <v>301650005</v>
      </c>
      <c r="N229" s="12">
        <f>SUM(N206:N213,N215:N221,N223:N227)</f>
        <v>312185546</v>
      </c>
      <c r="O229" s="13">
        <f>SUM(O206:O213,O215:O221,O223:O227)</f>
        <v>813329780</v>
      </c>
      <c r="P229" s="13">
        <f>SUM(P206:P213,P215:P221,P223:P227)</f>
        <v>0</v>
      </c>
      <c r="Q229" s="12">
        <f>SUM(Q206:Q213,Q215:Q221,Q223:Q227)</f>
        <v>0</v>
      </c>
      <c r="R229" s="12">
        <f>SUM(R206:R213,R215:R221,R223:R227)</f>
        <v>0</v>
      </c>
      <c r="S229" s="13">
        <f>SUM(S206:S213,S215:S221,S223:S227)</f>
        <v>0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196132200</v>
      </c>
      <c r="E232" s="19">
        <v>196132200</v>
      </c>
      <c r="F232" s="19">
        <v>97311489</v>
      </c>
      <c r="G232" s="21">
        <f>IF(($D232     =0),0,($F232     /$D232     ))</f>
        <v>0.49615253895076894</v>
      </c>
      <c r="H232" s="20">
        <v>380044</v>
      </c>
      <c r="I232" s="19">
        <v>12123369</v>
      </c>
      <c r="J232" s="19">
        <v>17839788</v>
      </c>
      <c r="K232" s="20">
        <v>30343201</v>
      </c>
      <c r="L232" s="20">
        <v>28465497</v>
      </c>
      <c r="M232" s="19">
        <v>24792715</v>
      </c>
      <c r="N232" s="19">
        <v>13710076</v>
      </c>
      <c r="O232" s="20">
        <v>66968288</v>
      </c>
      <c r="P232" s="20">
        <v>0</v>
      </c>
      <c r="Q232" s="19">
        <v>0</v>
      </c>
      <c r="R232" s="19">
        <v>0</v>
      </c>
      <c r="S232" s="20">
        <v>0</v>
      </c>
      <c r="T232" s="20">
        <v>0</v>
      </c>
      <c r="U232" s="19">
        <v>0</v>
      </c>
      <c r="V232" s="19">
        <v>0</v>
      </c>
      <c r="W232" s="18">
        <v>0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310285000</v>
      </c>
      <c r="E233" s="19">
        <v>310285000</v>
      </c>
      <c r="F233" s="19">
        <v>113518937</v>
      </c>
      <c r="G233" s="21">
        <f>IF(($D233     =0),0,($F233     /$D233     ))</f>
        <v>0.3658537699212015</v>
      </c>
      <c r="H233" s="20">
        <v>10057147</v>
      </c>
      <c r="I233" s="19">
        <v>15571715</v>
      </c>
      <c r="J233" s="19">
        <v>15986438</v>
      </c>
      <c r="K233" s="20">
        <v>41615300</v>
      </c>
      <c r="L233" s="20">
        <v>14709223</v>
      </c>
      <c r="M233" s="19">
        <v>21989971</v>
      </c>
      <c r="N233" s="19">
        <v>35204443</v>
      </c>
      <c r="O233" s="20">
        <v>71903637</v>
      </c>
      <c r="P233" s="20">
        <v>0</v>
      </c>
      <c r="Q233" s="19">
        <v>0</v>
      </c>
      <c r="R233" s="19">
        <v>0</v>
      </c>
      <c r="S233" s="20">
        <v>0</v>
      </c>
      <c r="T233" s="20">
        <v>0</v>
      </c>
      <c r="U233" s="19">
        <v>0</v>
      </c>
      <c r="V233" s="19">
        <v>0</v>
      </c>
      <c r="W233" s="18">
        <v>0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626869787</v>
      </c>
      <c r="E234" s="19">
        <v>626869787</v>
      </c>
      <c r="F234" s="19">
        <v>90641327</v>
      </c>
      <c r="G234" s="21">
        <f>IF(($D234     =0),0,($F234     /$D234     ))</f>
        <v>0.1445935485801296</v>
      </c>
      <c r="H234" s="20">
        <v>0</v>
      </c>
      <c r="I234" s="19">
        <v>16464494</v>
      </c>
      <c r="J234" s="19">
        <v>16273979</v>
      </c>
      <c r="K234" s="20">
        <v>32738473</v>
      </c>
      <c r="L234" s="20">
        <v>18048912</v>
      </c>
      <c r="M234" s="19">
        <v>18119958</v>
      </c>
      <c r="N234" s="19">
        <v>21733984</v>
      </c>
      <c r="O234" s="20">
        <v>57902854</v>
      </c>
      <c r="P234" s="20">
        <v>0</v>
      </c>
      <c r="Q234" s="19">
        <v>0</v>
      </c>
      <c r="R234" s="19">
        <v>0</v>
      </c>
      <c r="S234" s="20">
        <v>0</v>
      </c>
      <c r="T234" s="20">
        <v>0</v>
      </c>
      <c r="U234" s="19">
        <v>0</v>
      </c>
      <c r="V234" s="19">
        <v>0</v>
      </c>
      <c r="W234" s="18">
        <v>0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28255150</v>
      </c>
      <c r="E235" s="19">
        <v>28255150</v>
      </c>
      <c r="F235" s="19">
        <v>0</v>
      </c>
      <c r="G235" s="21">
        <f>IF(($D235     =0),0,($F235     /$D235     ))</f>
        <v>0</v>
      </c>
      <c r="H235" s="20">
        <v>0</v>
      </c>
      <c r="I235" s="19">
        <v>0</v>
      </c>
      <c r="J235" s="19">
        <v>0</v>
      </c>
      <c r="K235" s="20">
        <v>0</v>
      </c>
      <c r="L235" s="20">
        <v>0</v>
      </c>
      <c r="M235" s="19">
        <v>0</v>
      </c>
      <c r="N235" s="19">
        <v>0</v>
      </c>
      <c r="O235" s="20">
        <v>0</v>
      </c>
      <c r="P235" s="20">
        <v>0</v>
      </c>
      <c r="Q235" s="19">
        <v>0</v>
      </c>
      <c r="R235" s="19">
        <v>0</v>
      </c>
      <c r="S235" s="20">
        <v>0</v>
      </c>
      <c r="T235" s="20">
        <v>0</v>
      </c>
      <c r="U235" s="19">
        <v>0</v>
      </c>
      <c r="V235" s="19">
        <v>0</v>
      </c>
      <c r="W235" s="18">
        <v>0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235159872</v>
      </c>
      <c r="E236" s="19">
        <v>235159872</v>
      </c>
      <c r="F236" s="19">
        <v>54733121</v>
      </c>
      <c r="G236" s="21">
        <f>IF(($D236     =0),0,($F236     /$D236     ))</f>
        <v>0.23274855754301482</v>
      </c>
      <c r="H236" s="20">
        <v>0</v>
      </c>
      <c r="I236" s="19">
        <v>6283779</v>
      </c>
      <c r="J236" s="19">
        <v>5025505</v>
      </c>
      <c r="K236" s="20">
        <v>11309284</v>
      </c>
      <c r="L236" s="20">
        <v>19138106</v>
      </c>
      <c r="M236" s="19">
        <v>11012429</v>
      </c>
      <c r="N236" s="19">
        <v>13273302</v>
      </c>
      <c r="O236" s="20">
        <v>43423837</v>
      </c>
      <c r="P236" s="20">
        <v>0</v>
      </c>
      <c r="Q236" s="19">
        <v>0</v>
      </c>
      <c r="R236" s="19">
        <v>0</v>
      </c>
      <c r="S236" s="20">
        <v>0</v>
      </c>
      <c r="T236" s="20">
        <v>0</v>
      </c>
      <c r="U236" s="19">
        <v>0</v>
      </c>
      <c r="V236" s="19">
        <v>0</v>
      </c>
      <c r="W236" s="18">
        <v>0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15809500</v>
      </c>
      <c r="E237" s="19">
        <v>15809500</v>
      </c>
      <c r="F237" s="19">
        <v>445721</v>
      </c>
      <c r="G237" s="21">
        <f>IF(($D237     =0),0,($F237     /$D237     ))</f>
        <v>2.819323824282868E-2</v>
      </c>
      <c r="H237" s="20">
        <v>0</v>
      </c>
      <c r="I237" s="19">
        <v>0</v>
      </c>
      <c r="J237" s="19">
        <v>0</v>
      </c>
      <c r="K237" s="20">
        <v>0</v>
      </c>
      <c r="L237" s="20">
        <v>414673</v>
      </c>
      <c r="M237" s="19">
        <v>31048</v>
      </c>
      <c r="N237" s="19">
        <v>0</v>
      </c>
      <c r="O237" s="20">
        <v>445721</v>
      </c>
      <c r="P237" s="20">
        <v>0</v>
      </c>
      <c r="Q237" s="19">
        <v>0</v>
      </c>
      <c r="R237" s="19">
        <v>0</v>
      </c>
      <c r="S237" s="20">
        <v>0</v>
      </c>
      <c r="T237" s="20">
        <v>0</v>
      </c>
      <c r="U237" s="19">
        <v>0</v>
      </c>
      <c r="V237" s="19">
        <v>0</v>
      </c>
      <c r="W237" s="18">
        <v>0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1412511509</v>
      </c>
      <c r="E238" s="12">
        <f>SUM(E232:E237)</f>
        <v>1412511509</v>
      </c>
      <c r="F238" s="12">
        <f>SUM(F232:F237)</f>
        <v>356650595</v>
      </c>
      <c r="G238" s="14">
        <f>IF(($D238     =0),0,($F238     /$D238     ))</f>
        <v>0.25249393914849866</v>
      </c>
      <c r="H238" s="13">
        <f>SUM(H232:H237)</f>
        <v>10437191</v>
      </c>
      <c r="I238" s="12">
        <f>SUM(I232:I237)</f>
        <v>50443357</v>
      </c>
      <c r="J238" s="12">
        <f>SUM(J232:J237)</f>
        <v>55125710</v>
      </c>
      <c r="K238" s="13">
        <f>SUM(K232:K237)</f>
        <v>116006258</v>
      </c>
      <c r="L238" s="13">
        <f>SUM(L232:L237)</f>
        <v>80776411</v>
      </c>
      <c r="M238" s="12">
        <f>SUM(M232:M237)</f>
        <v>75946121</v>
      </c>
      <c r="N238" s="12">
        <f>SUM(N232:N237)</f>
        <v>83921805</v>
      </c>
      <c r="O238" s="13">
        <f>SUM(O232:O237)</f>
        <v>240644337</v>
      </c>
      <c r="P238" s="13">
        <f>SUM(P232:P237)</f>
        <v>0</v>
      </c>
      <c r="Q238" s="12">
        <f>SUM(Q232:Q237)</f>
        <v>0</v>
      </c>
      <c r="R238" s="12">
        <f>SUM(R232:R237)</f>
        <v>0</v>
      </c>
      <c r="S238" s="13">
        <f>SUM(S232:S237)</f>
        <v>0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34342150</v>
      </c>
      <c r="E239" s="19">
        <v>34342150</v>
      </c>
      <c r="F239" s="19">
        <v>19187591</v>
      </c>
      <c r="G239" s="21">
        <f>IF(($D239     =0),0,($F239     /$D239     ))</f>
        <v>0.55871839707181992</v>
      </c>
      <c r="H239" s="20">
        <v>0</v>
      </c>
      <c r="I239" s="19">
        <v>5644353</v>
      </c>
      <c r="J239" s="19">
        <v>4134962</v>
      </c>
      <c r="K239" s="20">
        <v>9779315</v>
      </c>
      <c r="L239" s="20">
        <v>6836587</v>
      </c>
      <c r="M239" s="19">
        <v>1620349</v>
      </c>
      <c r="N239" s="19">
        <v>951340</v>
      </c>
      <c r="O239" s="20">
        <v>9408276</v>
      </c>
      <c r="P239" s="20">
        <v>0</v>
      </c>
      <c r="Q239" s="19">
        <v>0</v>
      </c>
      <c r="R239" s="19">
        <v>0</v>
      </c>
      <c r="S239" s="20">
        <v>0</v>
      </c>
      <c r="T239" s="20">
        <v>0</v>
      </c>
      <c r="U239" s="19">
        <v>0</v>
      </c>
      <c r="V239" s="19">
        <v>0</v>
      </c>
      <c r="W239" s="18">
        <v>0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29475581</v>
      </c>
      <c r="E240" s="19">
        <v>29475581</v>
      </c>
      <c r="F240" s="19">
        <v>1786700</v>
      </c>
      <c r="G240" s="21">
        <f>IF(($D240     =0),0,($F240     /$D240     ))</f>
        <v>6.0616277589235643E-2</v>
      </c>
      <c r="H240" s="20">
        <v>0</v>
      </c>
      <c r="I240" s="19">
        <v>169804</v>
      </c>
      <c r="J240" s="19">
        <v>1616896</v>
      </c>
      <c r="K240" s="20">
        <v>1786700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114964044</v>
      </c>
      <c r="E241" s="19">
        <v>114964044</v>
      </c>
      <c r="F241" s="19">
        <v>44547808</v>
      </c>
      <c r="G241" s="21">
        <f>IF(($D241     =0),0,($F241     /$D241     ))</f>
        <v>0.38749339750087425</v>
      </c>
      <c r="H241" s="20">
        <v>19045093</v>
      </c>
      <c r="I241" s="19">
        <v>4678679</v>
      </c>
      <c r="J241" s="19">
        <v>10336251</v>
      </c>
      <c r="K241" s="20">
        <v>34060023</v>
      </c>
      <c r="L241" s="20">
        <v>3629846</v>
      </c>
      <c r="M241" s="19">
        <v>3602655</v>
      </c>
      <c r="N241" s="19">
        <v>3255284</v>
      </c>
      <c r="O241" s="20">
        <v>10487785</v>
      </c>
      <c r="P241" s="20">
        <v>0</v>
      </c>
      <c r="Q241" s="19">
        <v>0</v>
      </c>
      <c r="R241" s="19">
        <v>0</v>
      </c>
      <c r="S241" s="20">
        <v>0</v>
      </c>
      <c r="T241" s="20">
        <v>0</v>
      </c>
      <c r="U241" s="19">
        <v>0</v>
      </c>
      <c r="V241" s="19">
        <v>0</v>
      </c>
      <c r="W241" s="18">
        <v>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45101800</v>
      </c>
      <c r="E242" s="19">
        <v>45101800</v>
      </c>
      <c r="F242" s="19">
        <v>19011079</v>
      </c>
      <c r="G242" s="21">
        <f>IF(($D242     =0),0,($F242     /$D242     ))</f>
        <v>0.42151486193455695</v>
      </c>
      <c r="H242" s="20">
        <v>2541920</v>
      </c>
      <c r="I242" s="19">
        <v>6769479</v>
      </c>
      <c r="J242" s="19">
        <v>5415043</v>
      </c>
      <c r="K242" s="20">
        <v>14726442</v>
      </c>
      <c r="L242" s="20">
        <v>1816889</v>
      </c>
      <c r="M242" s="19">
        <v>1818805</v>
      </c>
      <c r="N242" s="19">
        <v>648943</v>
      </c>
      <c r="O242" s="20">
        <v>4284637</v>
      </c>
      <c r="P242" s="20">
        <v>0</v>
      </c>
      <c r="Q242" s="19">
        <v>0</v>
      </c>
      <c r="R242" s="19">
        <v>0</v>
      </c>
      <c r="S242" s="20">
        <v>0</v>
      </c>
      <c r="T242" s="20">
        <v>0</v>
      </c>
      <c r="U242" s="19">
        <v>0</v>
      </c>
      <c r="V242" s="19">
        <v>0</v>
      </c>
      <c r="W242" s="18">
        <v>0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44145651</v>
      </c>
      <c r="E243" s="19">
        <v>44145651</v>
      </c>
      <c r="F243" s="19">
        <v>5519021</v>
      </c>
      <c r="G243" s="21">
        <f>IF(($D243     =0),0,($F243     /$D243     ))</f>
        <v>0.12501845312010462</v>
      </c>
      <c r="H243" s="20">
        <v>1055949</v>
      </c>
      <c r="I243" s="19">
        <v>864741</v>
      </c>
      <c r="J243" s="19">
        <v>1743029</v>
      </c>
      <c r="K243" s="20">
        <v>3663719</v>
      </c>
      <c r="L243" s="20">
        <v>617012</v>
      </c>
      <c r="M243" s="19">
        <v>1236255</v>
      </c>
      <c r="N243" s="19">
        <v>2035</v>
      </c>
      <c r="O243" s="20">
        <v>1855302</v>
      </c>
      <c r="P243" s="20">
        <v>0</v>
      </c>
      <c r="Q243" s="19">
        <v>0</v>
      </c>
      <c r="R243" s="19">
        <v>0</v>
      </c>
      <c r="S243" s="20">
        <v>0</v>
      </c>
      <c r="T243" s="20">
        <v>0</v>
      </c>
      <c r="U243" s="19">
        <v>0</v>
      </c>
      <c r="V243" s="19">
        <v>0</v>
      </c>
      <c r="W243" s="18">
        <v>0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354154595</v>
      </c>
      <c r="E244" s="19">
        <v>354154595</v>
      </c>
      <c r="F244" s="19">
        <v>174536205</v>
      </c>
      <c r="G244" s="21">
        <f>IF(($D244     =0),0,($F244     /$D244     ))</f>
        <v>0.49282490602726753</v>
      </c>
      <c r="H244" s="20">
        <v>0</v>
      </c>
      <c r="I244" s="19">
        <v>21779322</v>
      </c>
      <c r="J244" s="19">
        <v>26570050</v>
      </c>
      <c r="K244" s="20">
        <v>48349372</v>
      </c>
      <c r="L244" s="20">
        <v>39729038</v>
      </c>
      <c r="M244" s="19">
        <v>47286118</v>
      </c>
      <c r="N244" s="19">
        <v>39171677</v>
      </c>
      <c r="O244" s="20">
        <v>126186833</v>
      </c>
      <c r="P244" s="20">
        <v>0</v>
      </c>
      <c r="Q244" s="19">
        <v>0</v>
      </c>
      <c r="R244" s="19">
        <v>0</v>
      </c>
      <c r="S244" s="20">
        <v>0</v>
      </c>
      <c r="T244" s="20">
        <v>0</v>
      </c>
      <c r="U244" s="19">
        <v>0</v>
      </c>
      <c r="V244" s="19">
        <v>0</v>
      </c>
      <c r="W244" s="18">
        <v>0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622183821</v>
      </c>
      <c r="E245" s="12">
        <f>SUM(E239:E244)</f>
        <v>622183821</v>
      </c>
      <c r="F245" s="12">
        <f>SUM(F239:F244)</f>
        <v>264588404</v>
      </c>
      <c r="G245" s="14">
        <f>IF(($D245     =0),0,($F245     /$D245     ))</f>
        <v>0.4252576088763324</v>
      </c>
      <c r="H245" s="13">
        <f>SUM(H239:H244)</f>
        <v>22642962</v>
      </c>
      <c r="I245" s="12">
        <f>SUM(I239:I244)</f>
        <v>39906378</v>
      </c>
      <c r="J245" s="12">
        <f>SUM(J239:J244)</f>
        <v>49816231</v>
      </c>
      <c r="K245" s="13">
        <f>SUM(K239:K244)</f>
        <v>112365571</v>
      </c>
      <c r="L245" s="13">
        <f>SUM(L239:L244)</f>
        <v>52629372</v>
      </c>
      <c r="M245" s="12">
        <f>SUM(M239:M244)</f>
        <v>55564182</v>
      </c>
      <c r="N245" s="12">
        <f>SUM(N239:N244)</f>
        <v>44029279</v>
      </c>
      <c r="O245" s="13">
        <f>SUM(O239:O244)</f>
        <v>152222833</v>
      </c>
      <c r="P245" s="13">
        <f>SUM(P239:P244)</f>
        <v>0</v>
      </c>
      <c r="Q245" s="12">
        <f>SUM(Q239:Q244)</f>
        <v>0</v>
      </c>
      <c r="R245" s="12">
        <f>SUM(R239:R244)</f>
        <v>0</v>
      </c>
      <c r="S245" s="13">
        <f>SUM(S239:S244)</f>
        <v>0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22436300</v>
      </c>
      <c r="E246" s="19">
        <v>22436300</v>
      </c>
      <c r="F246" s="19">
        <v>16105949</v>
      </c>
      <c r="G246" s="21">
        <f>IF(($D246     =0),0,($F246     /$D246     ))</f>
        <v>0.71785227510774952</v>
      </c>
      <c r="H246" s="20">
        <v>0</v>
      </c>
      <c r="I246" s="19">
        <v>3379924</v>
      </c>
      <c r="J246" s="19">
        <v>52216</v>
      </c>
      <c r="K246" s="20">
        <v>3432140</v>
      </c>
      <c r="L246" s="20">
        <v>8580734</v>
      </c>
      <c r="M246" s="19">
        <v>4093075</v>
      </c>
      <c r="N246" s="19">
        <v>0</v>
      </c>
      <c r="O246" s="20">
        <v>12673809</v>
      </c>
      <c r="P246" s="20">
        <v>0</v>
      </c>
      <c r="Q246" s="19">
        <v>0</v>
      </c>
      <c r="R246" s="19">
        <v>0</v>
      </c>
      <c r="S246" s="20">
        <v>0</v>
      </c>
      <c r="T246" s="20">
        <v>0</v>
      </c>
      <c r="U246" s="19">
        <v>0</v>
      </c>
      <c r="V246" s="19">
        <v>0</v>
      </c>
      <c r="W246" s="18">
        <v>0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35973843</v>
      </c>
      <c r="E247" s="19">
        <v>35973843</v>
      </c>
      <c r="F247" s="19">
        <v>12052576</v>
      </c>
      <c r="G247" s="21">
        <f>IF(($D247     =0),0,($F247     /$D247     ))</f>
        <v>0.33503721023077798</v>
      </c>
      <c r="H247" s="20">
        <v>2225306</v>
      </c>
      <c r="I247" s="19">
        <v>1063178</v>
      </c>
      <c r="J247" s="19">
        <v>2096834</v>
      </c>
      <c r="K247" s="20">
        <v>5385318</v>
      </c>
      <c r="L247" s="20">
        <v>0</v>
      </c>
      <c r="M247" s="19">
        <v>0</v>
      </c>
      <c r="N247" s="19">
        <v>6667258</v>
      </c>
      <c r="O247" s="20">
        <v>6667258</v>
      </c>
      <c r="P247" s="20">
        <v>0</v>
      </c>
      <c r="Q247" s="19">
        <v>0</v>
      </c>
      <c r="R247" s="19">
        <v>0</v>
      </c>
      <c r="S247" s="20">
        <v>0</v>
      </c>
      <c r="T247" s="20">
        <v>0</v>
      </c>
      <c r="U247" s="19">
        <v>0</v>
      </c>
      <c r="V247" s="19">
        <v>0</v>
      </c>
      <c r="W247" s="18">
        <v>0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99666031</v>
      </c>
      <c r="E248" s="19">
        <v>99666031</v>
      </c>
      <c r="F248" s="19">
        <v>28239034</v>
      </c>
      <c r="G248" s="21">
        <f>IF(($D248     =0),0,($F248     /$D248     ))</f>
        <v>0.28333659639762315</v>
      </c>
      <c r="H248" s="20">
        <v>3296177</v>
      </c>
      <c r="I248" s="19">
        <v>6901848</v>
      </c>
      <c r="J248" s="19">
        <v>0</v>
      </c>
      <c r="K248" s="20">
        <v>10198025</v>
      </c>
      <c r="L248" s="20">
        <v>4038516</v>
      </c>
      <c r="M248" s="19">
        <v>3156777</v>
      </c>
      <c r="N248" s="19">
        <v>10845716</v>
      </c>
      <c r="O248" s="20">
        <v>18041009</v>
      </c>
      <c r="P248" s="20">
        <v>0</v>
      </c>
      <c r="Q248" s="19">
        <v>0</v>
      </c>
      <c r="R248" s="19">
        <v>0</v>
      </c>
      <c r="S248" s="20">
        <v>0</v>
      </c>
      <c r="T248" s="20">
        <v>0</v>
      </c>
      <c r="U248" s="19">
        <v>0</v>
      </c>
      <c r="V248" s="19">
        <v>0</v>
      </c>
      <c r="W248" s="18">
        <v>0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14624300</v>
      </c>
      <c r="E249" s="19">
        <v>14624300</v>
      </c>
      <c r="F249" s="19">
        <v>13088666</v>
      </c>
      <c r="G249" s="21">
        <f>IF(($D249     =0),0,($F249     /$D249     ))</f>
        <v>0.89499435870434829</v>
      </c>
      <c r="H249" s="20">
        <v>729603</v>
      </c>
      <c r="I249" s="19">
        <v>453645</v>
      </c>
      <c r="J249" s="19">
        <v>262381</v>
      </c>
      <c r="K249" s="20">
        <v>1445629</v>
      </c>
      <c r="L249" s="20">
        <v>4038885</v>
      </c>
      <c r="M249" s="19">
        <v>3600172</v>
      </c>
      <c r="N249" s="19">
        <v>4003980</v>
      </c>
      <c r="O249" s="20">
        <v>11643037</v>
      </c>
      <c r="P249" s="20">
        <v>0</v>
      </c>
      <c r="Q249" s="19">
        <v>0</v>
      </c>
      <c r="R249" s="19">
        <v>0</v>
      </c>
      <c r="S249" s="20">
        <v>0</v>
      </c>
      <c r="T249" s="20">
        <v>0</v>
      </c>
      <c r="U249" s="19">
        <v>0</v>
      </c>
      <c r="V249" s="19">
        <v>0</v>
      </c>
      <c r="W249" s="18">
        <v>0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33280052</v>
      </c>
      <c r="E250" s="19">
        <v>33280052</v>
      </c>
      <c r="F250" s="19">
        <v>8023834</v>
      </c>
      <c r="G250" s="21">
        <f>IF(($D250     =0),0,($F250     /$D250     ))</f>
        <v>0.24110040453061793</v>
      </c>
      <c r="H250" s="20">
        <v>1103845</v>
      </c>
      <c r="I250" s="19">
        <v>800503</v>
      </c>
      <c r="J250" s="19">
        <v>1936308</v>
      </c>
      <c r="K250" s="20">
        <v>3840656</v>
      </c>
      <c r="L250" s="20">
        <v>2733352</v>
      </c>
      <c r="M250" s="19">
        <v>1721</v>
      </c>
      <c r="N250" s="19">
        <v>1448105</v>
      </c>
      <c r="O250" s="20">
        <v>4183178</v>
      </c>
      <c r="P250" s="20">
        <v>0</v>
      </c>
      <c r="Q250" s="19">
        <v>0</v>
      </c>
      <c r="R250" s="19">
        <v>0</v>
      </c>
      <c r="S250" s="20">
        <v>0</v>
      </c>
      <c r="T250" s="20">
        <v>0</v>
      </c>
      <c r="U250" s="19">
        <v>0</v>
      </c>
      <c r="V250" s="19">
        <v>0</v>
      </c>
      <c r="W250" s="18">
        <v>0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667558051</v>
      </c>
      <c r="E251" s="19">
        <v>667558051</v>
      </c>
      <c r="F251" s="19">
        <v>69852914</v>
      </c>
      <c r="G251" s="21">
        <f>IF(($D251     =0),0,($F251     /$D251     ))</f>
        <v>0.10463946003701183</v>
      </c>
      <c r="H251" s="20">
        <v>3671332</v>
      </c>
      <c r="I251" s="19">
        <v>16495677</v>
      </c>
      <c r="J251" s="19">
        <v>0</v>
      </c>
      <c r="K251" s="20">
        <v>20167009</v>
      </c>
      <c r="L251" s="20">
        <v>12041157</v>
      </c>
      <c r="M251" s="19">
        <v>16434453</v>
      </c>
      <c r="N251" s="19">
        <v>21210295</v>
      </c>
      <c r="O251" s="20">
        <v>49685905</v>
      </c>
      <c r="P251" s="20">
        <v>0</v>
      </c>
      <c r="Q251" s="19">
        <v>0</v>
      </c>
      <c r="R251" s="19">
        <v>0</v>
      </c>
      <c r="S251" s="20">
        <v>0</v>
      </c>
      <c r="T251" s="20">
        <v>0</v>
      </c>
      <c r="U251" s="19">
        <v>0</v>
      </c>
      <c r="V251" s="19">
        <v>0</v>
      </c>
      <c r="W251" s="18">
        <v>0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873538577</v>
      </c>
      <c r="E252" s="12">
        <f>SUM(E246:E251)</f>
        <v>873538577</v>
      </c>
      <c r="F252" s="12">
        <f>SUM(F246:F251)</f>
        <v>147362973</v>
      </c>
      <c r="G252" s="14">
        <f>IF(($D252     =0),0,($F252     /$D252     ))</f>
        <v>0.16869658293293668</v>
      </c>
      <c r="H252" s="13">
        <f>SUM(H246:H251)</f>
        <v>11026263</v>
      </c>
      <c r="I252" s="12">
        <f>SUM(I246:I251)</f>
        <v>29094775</v>
      </c>
      <c r="J252" s="12">
        <f>SUM(J246:J251)</f>
        <v>4347739</v>
      </c>
      <c r="K252" s="13">
        <f>SUM(K246:K251)</f>
        <v>44468777</v>
      </c>
      <c r="L252" s="13">
        <f>SUM(L246:L251)</f>
        <v>31432644</v>
      </c>
      <c r="M252" s="12">
        <f>SUM(M246:M251)</f>
        <v>27286198</v>
      </c>
      <c r="N252" s="12">
        <f>SUM(N246:N251)</f>
        <v>44175354</v>
      </c>
      <c r="O252" s="13">
        <f>SUM(O246:O251)</f>
        <v>102894196</v>
      </c>
      <c r="P252" s="13">
        <f>SUM(P246:P251)</f>
        <v>0</v>
      </c>
      <c r="Q252" s="12">
        <f>SUM(Q246:Q251)</f>
        <v>0</v>
      </c>
      <c r="R252" s="12">
        <f>SUM(R246:R251)</f>
        <v>0</v>
      </c>
      <c r="S252" s="13">
        <f>SUM(S246:S251)</f>
        <v>0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167630448</v>
      </c>
      <c r="E253" s="19">
        <v>167630448</v>
      </c>
      <c r="F253" s="19">
        <v>73395974</v>
      </c>
      <c r="G253" s="21">
        <f>IF(($D253     =0),0,($F253     /$D253     ))</f>
        <v>0.43784392916494502</v>
      </c>
      <c r="H253" s="20">
        <v>8098031</v>
      </c>
      <c r="I253" s="19">
        <v>14892448</v>
      </c>
      <c r="J253" s="19">
        <v>18581925</v>
      </c>
      <c r="K253" s="20">
        <v>41572404</v>
      </c>
      <c r="L253" s="20">
        <v>6108068</v>
      </c>
      <c r="M253" s="19">
        <v>8921016</v>
      </c>
      <c r="N253" s="19">
        <v>16794486</v>
      </c>
      <c r="O253" s="20">
        <v>31823570</v>
      </c>
      <c r="P253" s="20">
        <v>0</v>
      </c>
      <c r="Q253" s="19">
        <v>0</v>
      </c>
      <c r="R253" s="19">
        <v>0</v>
      </c>
      <c r="S253" s="20">
        <v>0</v>
      </c>
      <c r="T253" s="20">
        <v>0</v>
      </c>
      <c r="U253" s="19">
        <v>0</v>
      </c>
      <c r="V253" s="19">
        <v>0</v>
      </c>
      <c r="W253" s="18">
        <v>0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70782000</v>
      </c>
      <c r="E254" s="19">
        <v>70782000</v>
      </c>
      <c r="F254" s="19">
        <v>31896674</v>
      </c>
      <c r="G254" s="21">
        <f>IF(($D254     =0),0,($F254     /$D254     ))</f>
        <v>0.45063256195077844</v>
      </c>
      <c r="H254" s="20">
        <v>6312671</v>
      </c>
      <c r="I254" s="19">
        <v>1531559</v>
      </c>
      <c r="J254" s="19">
        <v>9787449</v>
      </c>
      <c r="K254" s="20">
        <v>17631679</v>
      </c>
      <c r="L254" s="20">
        <v>6235320</v>
      </c>
      <c r="M254" s="19">
        <v>3424240</v>
      </c>
      <c r="N254" s="19">
        <v>4605435</v>
      </c>
      <c r="O254" s="20">
        <v>14264995</v>
      </c>
      <c r="P254" s="20">
        <v>0</v>
      </c>
      <c r="Q254" s="19">
        <v>0</v>
      </c>
      <c r="R254" s="19">
        <v>0</v>
      </c>
      <c r="S254" s="20">
        <v>0</v>
      </c>
      <c r="T254" s="20">
        <v>0</v>
      </c>
      <c r="U254" s="19">
        <v>0</v>
      </c>
      <c r="V254" s="19">
        <v>0</v>
      </c>
      <c r="W254" s="18">
        <v>0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213117118</v>
      </c>
      <c r="E255" s="19">
        <v>213117118</v>
      </c>
      <c r="F255" s="19">
        <v>51329612</v>
      </c>
      <c r="G255" s="21">
        <f>IF(($D255     =0),0,($F255     /$D255     ))</f>
        <v>0.24085166166708391</v>
      </c>
      <c r="H255" s="20">
        <v>38059</v>
      </c>
      <c r="I255" s="19">
        <v>14670834</v>
      </c>
      <c r="J255" s="19">
        <v>9603670</v>
      </c>
      <c r="K255" s="20">
        <v>24312563</v>
      </c>
      <c r="L255" s="20">
        <v>5335565</v>
      </c>
      <c r="M255" s="19">
        <v>9477425</v>
      </c>
      <c r="N255" s="19">
        <v>12204059</v>
      </c>
      <c r="O255" s="20">
        <v>27017049</v>
      </c>
      <c r="P255" s="20">
        <v>0</v>
      </c>
      <c r="Q255" s="19">
        <v>0</v>
      </c>
      <c r="R255" s="19">
        <v>0</v>
      </c>
      <c r="S255" s="20">
        <v>0</v>
      </c>
      <c r="T255" s="20">
        <v>0</v>
      </c>
      <c r="U255" s="19">
        <v>0</v>
      </c>
      <c r="V255" s="19">
        <v>0</v>
      </c>
      <c r="W255" s="18">
        <v>0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117305000</v>
      </c>
      <c r="E256" s="19">
        <v>117305000</v>
      </c>
      <c r="F256" s="19">
        <v>2943551</v>
      </c>
      <c r="G256" s="21">
        <f>IF(($D256     =0),0,($F256     /$D256     ))</f>
        <v>2.5093141809812029E-2</v>
      </c>
      <c r="H256" s="20">
        <v>0</v>
      </c>
      <c r="I256" s="19">
        <v>817219</v>
      </c>
      <c r="J256" s="19">
        <v>1517370</v>
      </c>
      <c r="K256" s="20">
        <v>2334589</v>
      </c>
      <c r="L256" s="20">
        <v>250520</v>
      </c>
      <c r="M256" s="19">
        <v>196002</v>
      </c>
      <c r="N256" s="19">
        <v>162440</v>
      </c>
      <c r="O256" s="20">
        <v>608962</v>
      </c>
      <c r="P256" s="20">
        <v>0</v>
      </c>
      <c r="Q256" s="19">
        <v>0</v>
      </c>
      <c r="R256" s="19">
        <v>0</v>
      </c>
      <c r="S256" s="20">
        <v>0</v>
      </c>
      <c r="T256" s="20">
        <v>0</v>
      </c>
      <c r="U256" s="19">
        <v>0</v>
      </c>
      <c r="V256" s="19">
        <v>0</v>
      </c>
      <c r="W256" s="18">
        <v>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568834566</v>
      </c>
      <c r="E257" s="12">
        <f>SUM(E253:E256)</f>
        <v>568834566</v>
      </c>
      <c r="F257" s="12">
        <f>SUM(F253:F256)</f>
        <v>159565811</v>
      </c>
      <c r="G257" s="14">
        <f>IF(($D257     =0),0,($F257     /$D257     ))</f>
        <v>0.28051356323518495</v>
      </c>
      <c r="H257" s="13">
        <f>SUM(H253:H256)</f>
        <v>14448761</v>
      </c>
      <c r="I257" s="12">
        <f>SUM(I253:I256)</f>
        <v>31912060</v>
      </c>
      <c r="J257" s="12">
        <f>SUM(J253:J256)</f>
        <v>39490414</v>
      </c>
      <c r="K257" s="13">
        <f>SUM(K253:K256)</f>
        <v>85851235</v>
      </c>
      <c r="L257" s="13">
        <f>SUM(L253:L256)</f>
        <v>17929473</v>
      </c>
      <c r="M257" s="12">
        <f>SUM(M253:M256)</f>
        <v>22018683</v>
      </c>
      <c r="N257" s="12">
        <f>SUM(N253:N256)</f>
        <v>33766420</v>
      </c>
      <c r="O257" s="13">
        <f>SUM(O253:O256)</f>
        <v>73714576</v>
      </c>
      <c r="P257" s="13">
        <f>SUM(P253:P256)</f>
        <v>0</v>
      </c>
      <c r="Q257" s="12">
        <f>SUM(Q253:Q256)</f>
        <v>0</v>
      </c>
      <c r="R257" s="12">
        <f>SUM(R253:R256)</f>
        <v>0</v>
      </c>
      <c r="S257" s="13">
        <f>SUM(S253:S256)</f>
        <v>0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3477068473</v>
      </c>
      <c r="E258" s="12">
        <f>SUM(E232:E237,E239:E244,E246:E251,E253:E256)</f>
        <v>3477068473</v>
      </c>
      <c r="F258" s="12">
        <f>SUM(F232:F237,F239:F244,F246:F251,F253:F256)</f>
        <v>928167783</v>
      </c>
      <c r="G258" s="14">
        <f>IF(($D258     =0),0,($F258     /$D258     ))</f>
        <v>0.26693974829871003</v>
      </c>
      <c r="H258" s="13">
        <f>SUM(H232:H237,H239:H244,H246:H251,H253:H256)</f>
        <v>58555177</v>
      </c>
      <c r="I258" s="12">
        <f>SUM(I232:I237,I239:I244,I246:I251,I253:I256)</f>
        <v>151356570</v>
      </c>
      <c r="J258" s="12">
        <f>SUM(J232:J237,J239:J244,J246:J251,J253:J256)</f>
        <v>148780094</v>
      </c>
      <c r="K258" s="13">
        <f>SUM(K232:K237,K239:K244,K246:K251,K253:K256)</f>
        <v>358691841</v>
      </c>
      <c r="L258" s="13">
        <f>SUM(L232:L237,L239:L244,L246:L251,L253:L256)</f>
        <v>182767900</v>
      </c>
      <c r="M258" s="12">
        <f>SUM(M232:M237,M239:M244,M246:M251,M253:M256)</f>
        <v>180815184</v>
      </c>
      <c r="N258" s="12">
        <f>SUM(N232:N237,N239:N244,N246:N251,N253:N256)</f>
        <v>205892858</v>
      </c>
      <c r="O258" s="13">
        <f>SUM(O232:O237,O239:O244,O246:O251,O253:O256)</f>
        <v>569475942</v>
      </c>
      <c r="P258" s="13">
        <f>SUM(P232:P237,P239:P244,P246:P251,P253:P256)</f>
        <v>0</v>
      </c>
      <c r="Q258" s="12">
        <f>SUM(Q232:Q237,Q239:Q244,Q246:Q251,Q253:Q256)</f>
        <v>0</v>
      </c>
      <c r="R258" s="12">
        <f>SUM(R232:R237,R239:R244,R246:R251,R253:R256)</f>
        <v>0</v>
      </c>
      <c r="S258" s="13">
        <f>SUM(S232:S237,S239:S244,S246:S251,S253:S256)</f>
        <v>0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113980950</v>
      </c>
      <c r="E261" s="19">
        <v>113980950</v>
      </c>
      <c r="F261" s="19">
        <v>57919059</v>
      </c>
      <c r="G261" s="21">
        <f>IF(($D261     =0),0,($F261     /$D261     ))</f>
        <v>0.50814683506322766</v>
      </c>
      <c r="H261" s="20">
        <v>0</v>
      </c>
      <c r="I261" s="19">
        <v>0</v>
      </c>
      <c r="J261" s="19">
        <v>4822864</v>
      </c>
      <c r="K261" s="20">
        <v>4822864</v>
      </c>
      <c r="L261" s="20">
        <v>20470753</v>
      </c>
      <c r="M261" s="19">
        <v>9716353</v>
      </c>
      <c r="N261" s="19">
        <v>22909089</v>
      </c>
      <c r="O261" s="20">
        <v>53096195</v>
      </c>
      <c r="P261" s="20">
        <v>0</v>
      </c>
      <c r="Q261" s="19">
        <v>0</v>
      </c>
      <c r="R261" s="19">
        <v>0</v>
      </c>
      <c r="S261" s="20">
        <v>0</v>
      </c>
      <c r="T261" s="20">
        <v>0</v>
      </c>
      <c r="U261" s="19">
        <v>0</v>
      </c>
      <c r="V261" s="19">
        <v>0</v>
      </c>
      <c r="W261" s="18">
        <v>0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112261957</v>
      </c>
      <c r="E262" s="19">
        <v>112261957</v>
      </c>
      <c r="F262" s="19">
        <v>59464023</v>
      </c>
      <c r="G262" s="21">
        <f>IF(($D262     =0),0,($F262     /$D262     ))</f>
        <v>0.52968988416975482</v>
      </c>
      <c r="H262" s="20">
        <v>3940686</v>
      </c>
      <c r="I262" s="19">
        <v>12748326</v>
      </c>
      <c r="J262" s="19">
        <v>6759580</v>
      </c>
      <c r="K262" s="20">
        <v>23448592</v>
      </c>
      <c r="L262" s="20">
        <v>10583666</v>
      </c>
      <c r="M262" s="19">
        <v>11298384</v>
      </c>
      <c r="N262" s="19">
        <v>14133381</v>
      </c>
      <c r="O262" s="20">
        <v>36015431</v>
      </c>
      <c r="P262" s="20">
        <v>0</v>
      </c>
      <c r="Q262" s="19">
        <v>0</v>
      </c>
      <c r="R262" s="19">
        <v>0</v>
      </c>
      <c r="S262" s="20">
        <v>0</v>
      </c>
      <c r="T262" s="20">
        <v>0</v>
      </c>
      <c r="U262" s="19">
        <v>0</v>
      </c>
      <c r="V262" s="19">
        <v>0</v>
      </c>
      <c r="W262" s="18">
        <v>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67286987</v>
      </c>
      <c r="E263" s="19">
        <v>67286987</v>
      </c>
      <c r="F263" s="19">
        <v>13649898</v>
      </c>
      <c r="G263" s="21">
        <f>IF(($D263     =0),0,($F263     /$D263     ))</f>
        <v>0.20286088898585994</v>
      </c>
      <c r="H263" s="20">
        <v>1565801</v>
      </c>
      <c r="I263" s="19">
        <v>1320626</v>
      </c>
      <c r="J263" s="19">
        <v>1596986</v>
      </c>
      <c r="K263" s="20">
        <v>4483413</v>
      </c>
      <c r="L263" s="20">
        <v>3086285</v>
      </c>
      <c r="M263" s="19">
        <v>2838985</v>
      </c>
      <c r="N263" s="19">
        <v>3241215</v>
      </c>
      <c r="O263" s="20">
        <v>9166485</v>
      </c>
      <c r="P263" s="20">
        <v>0</v>
      </c>
      <c r="Q263" s="19">
        <v>0</v>
      </c>
      <c r="R263" s="19">
        <v>0</v>
      </c>
      <c r="S263" s="20">
        <v>0</v>
      </c>
      <c r="T263" s="20">
        <v>0</v>
      </c>
      <c r="U263" s="19">
        <v>0</v>
      </c>
      <c r="V263" s="19">
        <v>0</v>
      </c>
      <c r="W263" s="18">
        <v>0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696464</v>
      </c>
      <c r="E264" s="19">
        <v>696464</v>
      </c>
      <c r="F264" s="19">
        <v>192160</v>
      </c>
      <c r="G264" s="21">
        <f>IF(($D264     =0),0,($F264     /$D264     ))</f>
        <v>0.27590801534609111</v>
      </c>
      <c r="H264" s="20">
        <v>29550</v>
      </c>
      <c r="I264" s="19">
        <v>25018</v>
      </c>
      <c r="J264" s="19">
        <v>105500</v>
      </c>
      <c r="K264" s="20">
        <v>160068</v>
      </c>
      <c r="L264" s="20">
        <v>0</v>
      </c>
      <c r="M264" s="19">
        <v>19092</v>
      </c>
      <c r="N264" s="19">
        <v>13000</v>
      </c>
      <c r="O264" s="20">
        <v>32092</v>
      </c>
      <c r="P264" s="20">
        <v>0</v>
      </c>
      <c r="Q264" s="19">
        <v>0</v>
      </c>
      <c r="R264" s="19">
        <v>0</v>
      </c>
      <c r="S264" s="20">
        <v>0</v>
      </c>
      <c r="T264" s="20">
        <v>0</v>
      </c>
      <c r="U264" s="19">
        <v>0</v>
      </c>
      <c r="V264" s="19">
        <v>0</v>
      </c>
      <c r="W264" s="18">
        <v>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294226358</v>
      </c>
      <c r="E265" s="12">
        <f>SUM(E261:E264)</f>
        <v>294226358</v>
      </c>
      <c r="F265" s="12">
        <f>SUM(F261:F264)</f>
        <v>131225140</v>
      </c>
      <c r="G265" s="14">
        <f>IF(($D265     =0),0,($F265     /$D265     ))</f>
        <v>0.44600062649723582</v>
      </c>
      <c r="H265" s="13">
        <f>SUM(H261:H264)</f>
        <v>5536037</v>
      </c>
      <c r="I265" s="12">
        <f>SUM(I261:I264)</f>
        <v>14093970</v>
      </c>
      <c r="J265" s="12">
        <f>SUM(J261:J264)</f>
        <v>13284930</v>
      </c>
      <c r="K265" s="13">
        <f>SUM(K261:K264)</f>
        <v>32914937</v>
      </c>
      <c r="L265" s="13">
        <f>SUM(L261:L264)</f>
        <v>34140704</v>
      </c>
      <c r="M265" s="12">
        <f>SUM(M261:M264)</f>
        <v>23872814</v>
      </c>
      <c r="N265" s="12">
        <f>SUM(N261:N264)</f>
        <v>40296685</v>
      </c>
      <c r="O265" s="13">
        <f>SUM(O261:O264)</f>
        <v>98310203</v>
      </c>
      <c r="P265" s="13">
        <f>SUM(P261:P264)</f>
        <v>0</v>
      </c>
      <c r="Q265" s="12">
        <f>SUM(Q261:Q264)</f>
        <v>0</v>
      </c>
      <c r="R265" s="12">
        <f>SUM(R261:R264)</f>
        <v>0</v>
      </c>
      <c r="S265" s="13">
        <f>SUM(S261:S264)</f>
        <v>0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24480000</v>
      </c>
      <c r="E266" s="19">
        <v>24480000</v>
      </c>
      <c r="F266" s="19">
        <v>4053069</v>
      </c>
      <c r="G266" s="21">
        <f>IF(($D266     =0),0,($F266     /$D266     ))</f>
        <v>0.16556654411764707</v>
      </c>
      <c r="H266" s="20">
        <v>0</v>
      </c>
      <c r="I266" s="19">
        <v>0</v>
      </c>
      <c r="J266" s="19">
        <v>0</v>
      </c>
      <c r="K266" s="20">
        <v>0</v>
      </c>
      <c r="L266" s="20">
        <v>0</v>
      </c>
      <c r="M266" s="19">
        <v>1000556</v>
      </c>
      <c r="N266" s="19">
        <v>3052513</v>
      </c>
      <c r="O266" s="20">
        <v>4053069</v>
      </c>
      <c r="P266" s="20">
        <v>0</v>
      </c>
      <c r="Q266" s="19">
        <v>0</v>
      </c>
      <c r="R266" s="19">
        <v>0</v>
      </c>
      <c r="S266" s="20">
        <v>0</v>
      </c>
      <c r="T266" s="20">
        <v>0</v>
      </c>
      <c r="U266" s="19">
        <v>0</v>
      </c>
      <c r="V266" s="19">
        <v>0</v>
      </c>
      <c r="W266" s="18">
        <v>0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32162000</v>
      </c>
      <c r="E267" s="19">
        <v>32162000</v>
      </c>
      <c r="F267" s="19">
        <v>38348897</v>
      </c>
      <c r="G267" s="21">
        <f>IF(($D267     =0),0,($F267     /$D267     ))</f>
        <v>1.1923666749580251</v>
      </c>
      <c r="H267" s="20">
        <v>33869558</v>
      </c>
      <c r="I267" s="19">
        <v>177069</v>
      </c>
      <c r="J267" s="19">
        <v>2166585</v>
      </c>
      <c r="K267" s="20">
        <v>36213212</v>
      </c>
      <c r="L267" s="20">
        <v>376814</v>
      </c>
      <c r="M267" s="19">
        <v>407470</v>
      </c>
      <c r="N267" s="19">
        <v>1351401</v>
      </c>
      <c r="O267" s="20">
        <v>2135685</v>
      </c>
      <c r="P267" s="20">
        <v>0</v>
      </c>
      <c r="Q267" s="19">
        <v>0</v>
      </c>
      <c r="R267" s="19">
        <v>0</v>
      </c>
      <c r="S267" s="20">
        <v>0</v>
      </c>
      <c r="T267" s="20">
        <v>0</v>
      </c>
      <c r="U267" s="19">
        <v>0</v>
      </c>
      <c r="V267" s="19">
        <v>0</v>
      </c>
      <c r="W267" s="18">
        <v>0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13483425</v>
      </c>
      <c r="E268" s="19">
        <v>13483425</v>
      </c>
      <c r="F268" s="19">
        <v>4034827</v>
      </c>
      <c r="G268" s="21">
        <f>IF(($D268     =0),0,($F268     /$D268     ))</f>
        <v>0.29924347856720379</v>
      </c>
      <c r="H268" s="20">
        <v>118266</v>
      </c>
      <c r="I268" s="19">
        <v>1270865</v>
      </c>
      <c r="J268" s="19">
        <v>1392696</v>
      </c>
      <c r="K268" s="20">
        <v>2781827</v>
      </c>
      <c r="L268" s="20">
        <v>1253000</v>
      </c>
      <c r="M268" s="19">
        <v>0</v>
      </c>
      <c r="N268" s="19">
        <v>0</v>
      </c>
      <c r="O268" s="20">
        <v>1253000</v>
      </c>
      <c r="P268" s="20">
        <v>0</v>
      </c>
      <c r="Q268" s="19">
        <v>0</v>
      </c>
      <c r="R268" s="19">
        <v>0</v>
      </c>
      <c r="S268" s="20">
        <v>0</v>
      </c>
      <c r="T268" s="20">
        <v>0</v>
      </c>
      <c r="U268" s="19">
        <v>0</v>
      </c>
      <c r="V268" s="19">
        <v>0</v>
      </c>
      <c r="W268" s="18">
        <v>0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25201000</v>
      </c>
      <c r="E269" s="19">
        <v>25201000</v>
      </c>
      <c r="F269" s="19">
        <v>4867181</v>
      </c>
      <c r="G269" s="21">
        <f>IF(($D269     =0),0,($F269     /$D269     ))</f>
        <v>0.19313443910955913</v>
      </c>
      <c r="H269" s="20">
        <v>487706</v>
      </c>
      <c r="I269" s="19">
        <v>264412</v>
      </c>
      <c r="J269" s="19">
        <v>250948</v>
      </c>
      <c r="K269" s="20">
        <v>1003066</v>
      </c>
      <c r="L269" s="20">
        <v>1423161</v>
      </c>
      <c r="M269" s="19">
        <v>1827759</v>
      </c>
      <c r="N269" s="19">
        <v>613195</v>
      </c>
      <c r="O269" s="20">
        <v>3864115</v>
      </c>
      <c r="P269" s="20">
        <v>0</v>
      </c>
      <c r="Q269" s="19">
        <v>0</v>
      </c>
      <c r="R269" s="19">
        <v>0</v>
      </c>
      <c r="S269" s="20">
        <v>0</v>
      </c>
      <c r="T269" s="20">
        <v>0</v>
      </c>
      <c r="U269" s="19">
        <v>0</v>
      </c>
      <c r="V269" s="19">
        <v>0</v>
      </c>
      <c r="W269" s="18">
        <v>0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18346001</v>
      </c>
      <c r="E270" s="19">
        <v>18346001</v>
      </c>
      <c r="F270" s="19">
        <v>11444427</v>
      </c>
      <c r="G270" s="21">
        <f>IF(($D270     =0),0,($F270     /$D270     ))</f>
        <v>0.62381044239559347</v>
      </c>
      <c r="H270" s="20">
        <v>0</v>
      </c>
      <c r="I270" s="19">
        <v>0</v>
      </c>
      <c r="J270" s="19">
        <v>1495652</v>
      </c>
      <c r="K270" s="20">
        <v>1495652</v>
      </c>
      <c r="L270" s="20">
        <v>727796</v>
      </c>
      <c r="M270" s="19">
        <v>4853716</v>
      </c>
      <c r="N270" s="19">
        <v>4367263</v>
      </c>
      <c r="O270" s="20">
        <v>9948775</v>
      </c>
      <c r="P270" s="20">
        <v>0</v>
      </c>
      <c r="Q270" s="19">
        <v>0</v>
      </c>
      <c r="R270" s="19">
        <v>0</v>
      </c>
      <c r="S270" s="20">
        <v>0</v>
      </c>
      <c r="T270" s="20">
        <v>0</v>
      </c>
      <c r="U270" s="19">
        <v>0</v>
      </c>
      <c r="V270" s="19">
        <v>0</v>
      </c>
      <c r="W270" s="18">
        <v>0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19106187</v>
      </c>
      <c r="E271" s="19">
        <v>19106187</v>
      </c>
      <c r="F271" s="19">
        <v>4664849</v>
      </c>
      <c r="G271" s="21">
        <f>IF(($D271     =0),0,($F271     /$D271     ))</f>
        <v>0.24415384398781401</v>
      </c>
      <c r="H271" s="20">
        <v>860704</v>
      </c>
      <c r="I271" s="19">
        <v>136492</v>
      </c>
      <c r="J271" s="19">
        <v>1012319</v>
      </c>
      <c r="K271" s="20">
        <v>2009515</v>
      </c>
      <c r="L271" s="20">
        <v>0</v>
      </c>
      <c r="M271" s="19">
        <v>1032521</v>
      </c>
      <c r="N271" s="19">
        <v>1622813</v>
      </c>
      <c r="O271" s="20">
        <v>2655334</v>
      </c>
      <c r="P271" s="20">
        <v>0</v>
      </c>
      <c r="Q271" s="19">
        <v>0</v>
      </c>
      <c r="R271" s="19">
        <v>0</v>
      </c>
      <c r="S271" s="20">
        <v>0</v>
      </c>
      <c r="T271" s="20">
        <v>0</v>
      </c>
      <c r="U271" s="19">
        <v>0</v>
      </c>
      <c r="V271" s="19">
        <v>0</v>
      </c>
      <c r="W271" s="18">
        <v>0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428700</v>
      </c>
      <c r="E272" s="19">
        <v>428700</v>
      </c>
      <c r="F272" s="19">
        <v>34565</v>
      </c>
      <c r="G272" s="21">
        <f>IF(($D272     =0),0,($F272     /$D272     ))</f>
        <v>8.062747842313972E-2</v>
      </c>
      <c r="H272" s="20">
        <v>0</v>
      </c>
      <c r="I272" s="19">
        <v>0</v>
      </c>
      <c r="J272" s="19">
        <v>2800</v>
      </c>
      <c r="K272" s="20">
        <v>2800</v>
      </c>
      <c r="L272" s="20">
        <v>0</v>
      </c>
      <c r="M272" s="19">
        <v>0</v>
      </c>
      <c r="N272" s="19">
        <v>31765</v>
      </c>
      <c r="O272" s="20">
        <v>31765</v>
      </c>
      <c r="P272" s="20">
        <v>0</v>
      </c>
      <c r="Q272" s="19">
        <v>0</v>
      </c>
      <c r="R272" s="19">
        <v>0</v>
      </c>
      <c r="S272" s="20">
        <v>0</v>
      </c>
      <c r="T272" s="20">
        <v>0</v>
      </c>
      <c r="U272" s="19">
        <v>0</v>
      </c>
      <c r="V272" s="19">
        <v>0</v>
      </c>
      <c r="W272" s="18">
        <v>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133207313</v>
      </c>
      <c r="E273" s="12">
        <f>SUM(E266:E272)</f>
        <v>133207313</v>
      </c>
      <c r="F273" s="12">
        <f>SUM(F266:F272)</f>
        <v>67447815</v>
      </c>
      <c r="G273" s="14">
        <f>IF(($D273     =0),0,($F273     /$D273     ))</f>
        <v>0.50633717834996039</v>
      </c>
      <c r="H273" s="13">
        <f>SUM(H266:H272)</f>
        <v>35336234</v>
      </c>
      <c r="I273" s="12">
        <f>SUM(I266:I272)</f>
        <v>1848838</v>
      </c>
      <c r="J273" s="12">
        <f>SUM(J266:J272)</f>
        <v>6321000</v>
      </c>
      <c r="K273" s="13">
        <f>SUM(K266:K272)</f>
        <v>43506072</v>
      </c>
      <c r="L273" s="13">
        <f>SUM(L266:L272)</f>
        <v>3780771</v>
      </c>
      <c r="M273" s="12">
        <f>SUM(M266:M272)</f>
        <v>9122022</v>
      </c>
      <c r="N273" s="12">
        <f>SUM(N266:N272)</f>
        <v>11038950</v>
      </c>
      <c r="O273" s="13">
        <f>SUM(O266:O272)</f>
        <v>23941743</v>
      </c>
      <c r="P273" s="13">
        <f>SUM(P266:P272)</f>
        <v>0</v>
      </c>
      <c r="Q273" s="12">
        <f>SUM(Q266:Q272)</f>
        <v>0</v>
      </c>
      <c r="R273" s="12">
        <f>SUM(R266:R272)</f>
        <v>0</v>
      </c>
      <c r="S273" s="13">
        <f>SUM(S266:S272)</f>
        <v>0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24274000</v>
      </c>
      <c r="E274" s="19">
        <v>24274000</v>
      </c>
      <c r="F274" s="19">
        <v>5454481</v>
      </c>
      <c r="G274" s="21">
        <f>IF(($D274     =0),0,($F274     /$D274     ))</f>
        <v>0.22470466342588777</v>
      </c>
      <c r="H274" s="20">
        <v>862437</v>
      </c>
      <c r="I274" s="19">
        <v>832881</v>
      </c>
      <c r="J274" s="19">
        <v>1430208</v>
      </c>
      <c r="K274" s="20">
        <v>3125526</v>
      </c>
      <c r="L274" s="20">
        <v>28923</v>
      </c>
      <c r="M274" s="19">
        <v>136987</v>
      </c>
      <c r="N274" s="19">
        <v>2163045</v>
      </c>
      <c r="O274" s="20">
        <v>2328955</v>
      </c>
      <c r="P274" s="20">
        <v>0</v>
      </c>
      <c r="Q274" s="19">
        <v>0</v>
      </c>
      <c r="R274" s="19">
        <v>0</v>
      </c>
      <c r="S274" s="20">
        <v>0</v>
      </c>
      <c r="T274" s="20">
        <v>0</v>
      </c>
      <c r="U274" s="19">
        <v>0</v>
      </c>
      <c r="V274" s="19">
        <v>0</v>
      </c>
      <c r="W274" s="18">
        <v>0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21477650</v>
      </c>
      <c r="E275" s="19">
        <v>21477650</v>
      </c>
      <c r="F275" s="19">
        <v>5405180</v>
      </c>
      <c r="G275" s="21">
        <f>IF(($D275     =0),0,($F275     /$D275     ))</f>
        <v>0.25166533582584688</v>
      </c>
      <c r="H275" s="20">
        <v>792778</v>
      </c>
      <c r="I275" s="19">
        <v>0</v>
      </c>
      <c r="J275" s="19">
        <v>644747</v>
      </c>
      <c r="K275" s="20">
        <v>1437525</v>
      </c>
      <c r="L275" s="20">
        <v>982723</v>
      </c>
      <c r="M275" s="19">
        <v>1113400</v>
      </c>
      <c r="N275" s="19">
        <v>1871532</v>
      </c>
      <c r="O275" s="20">
        <v>3967655</v>
      </c>
      <c r="P275" s="20">
        <v>0</v>
      </c>
      <c r="Q275" s="19">
        <v>0</v>
      </c>
      <c r="R275" s="19">
        <v>0</v>
      </c>
      <c r="S275" s="20">
        <v>0</v>
      </c>
      <c r="T275" s="20">
        <v>0</v>
      </c>
      <c r="U275" s="19">
        <v>0</v>
      </c>
      <c r="V275" s="19">
        <v>0</v>
      </c>
      <c r="W275" s="18">
        <v>0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28455620</v>
      </c>
      <c r="E276" s="19">
        <v>28455620</v>
      </c>
      <c r="F276" s="19">
        <v>1052371</v>
      </c>
      <c r="G276" s="21">
        <f>IF(($D276     =0),0,($F276     /$D276     ))</f>
        <v>3.698288773887197E-2</v>
      </c>
      <c r="H276" s="20">
        <v>0</v>
      </c>
      <c r="I276" s="19">
        <v>210231</v>
      </c>
      <c r="J276" s="19">
        <v>210231</v>
      </c>
      <c r="K276" s="20">
        <v>420462</v>
      </c>
      <c r="L276" s="20">
        <v>402566</v>
      </c>
      <c r="M276" s="19">
        <v>0</v>
      </c>
      <c r="N276" s="19">
        <v>229343</v>
      </c>
      <c r="O276" s="20">
        <v>631909</v>
      </c>
      <c r="P276" s="20">
        <v>0</v>
      </c>
      <c r="Q276" s="19">
        <v>0</v>
      </c>
      <c r="R276" s="19">
        <v>0</v>
      </c>
      <c r="S276" s="20">
        <v>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95416000</v>
      </c>
      <c r="E277" s="19">
        <v>95416000</v>
      </c>
      <c r="F277" s="19">
        <v>40234308</v>
      </c>
      <c r="G277" s="21">
        <f>IF(($D277     =0),0,($F277     /$D277     ))</f>
        <v>0.42167254967720297</v>
      </c>
      <c r="H277" s="20">
        <v>4049310</v>
      </c>
      <c r="I277" s="19">
        <v>1107990</v>
      </c>
      <c r="J277" s="19">
        <v>25298530</v>
      </c>
      <c r="K277" s="20">
        <v>30455830</v>
      </c>
      <c r="L277" s="20">
        <v>4766956</v>
      </c>
      <c r="M277" s="19">
        <v>2595500</v>
      </c>
      <c r="N277" s="19">
        <v>2416022</v>
      </c>
      <c r="O277" s="20">
        <v>9778478</v>
      </c>
      <c r="P277" s="20">
        <v>0</v>
      </c>
      <c r="Q277" s="19">
        <v>0</v>
      </c>
      <c r="R277" s="19">
        <v>0</v>
      </c>
      <c r="S277" s="20">
        <v>0</v>
      </c>
      <c r="T277" s="20">
        <v>0</v>
      </c>
      <c r="U277" s="19">
        <v>0</v>
      </c>
      <c r="V277" s="19">
        <v>0</v>
      </c>
      <c r="W277" s="18">
        <v>0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12631000</v>
      </c>
      <c r="E278" s="19">
        <v>12631000</v>
      </c>
      <c r="F278" s="19">
        <v>8106703</v>
      </c>
      <c r="G278" s="21">
        <f>IF(($D278     =0),0,($F278     /$D278     ))</f>
        <v>0.6418100704615628</v>
      </c>
      <c r="H278" s="20">
        <v>1405004</v>
      </c>
      <c r="I278" s="19">
        <v>195319</v>
      </c>
      <c r="J278" s="19">
        <v>1626595</v>
      </c>
      <c r="K278" s="20">
        <v>3226918</v>
      </c>
      <c r="L278" s="20">
        <v>1626595</v>
      </c>
      <c r="M278" s="19">
        <v>1626595</v>
      </c>
      <c r="N278" s="19">
        <v>1626595</v>
      </c>
      <c r="O278" s="20">
        <v>4879785</v>
      </c>
      <c r="P278" s="20">
        <v>0</v>
      </c>
      <c r="Q278" s="19">
        <v>0</v>
      </c>
      <c r="R278" s="19">
        <v>0</v>
      </c>
      <c r="S278" s="20">
        <v>0</v>
      </c>
      <c r="T278" s="20">
        <v>0</v>
      </c>
      <c r="U278" s="19">
        <v>0</v>
      </c>
      <c r="V278" s="19">
        <v>0</v>
      </c>
      <c r="W278" s="18">
        <v>0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18736001</v>
      </c>
      <c r="E279" s="19">
        <v>18736001</v>
      </c>
      <c r="F279" s="19">
        <v>3640880</v>
      </c>
      <c r="G279" s="21">
        <f>IF(($D279     =0),0,($F279     /$D279     ))</f>
        <v>0.19432535256589706</v>
      </c>
      <c r="H279" s="20">
        <v>45625</v>
      </c>
      <c r="I279" s="19">
        <v>1045884</v>
      </c>
      <c r="J279" s="19">
        <v>0</v>
      </c>
      <c r="K279" s="20">
        <v>1091509</v>
      </c>
      <c r="L279" s="20">
        <v>2549371</v>
      </c>
      <c r="M279" s="19">
        <v>0</v>
      </c>
      <c r="N279" s="19">
        <v>0</v>
      </c>
      <c r="O279" s="20">
        <v>2549371</v>
      </c>
      <c r="P279" s="20">
        <v>0</v>
      </c>
      <c r="Q279" s="19">
        <v>0</v>
      </c>
      <c r="R279" s="19">
        <v>0</v>
      </c>
      <c r="S279" s="20">
        <v>0</v>
      </c>
      <c r="T279" s="20">
        <v>0</v>
      </c>
      <c r="U279" s="19">
        <v>0</v>
      </c>
      <c r="V279" s="19">
        <v>0</v>
      </c>
      <c r="W279" s="18">
        <v>0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27243999</v>
      </c>
      <c r="E280" s="19">
        <v>27243999</v>
      </c>
      <c r="F280" s="19">
        <v>11633115</v>
      </c>
      <c r="G280" s="21">
        <f>IF(($D280     =0),0,($F280     /$D280     ))</f>
        <v>0.42699733618401614</v>
      </c>
      <c r="H280" s="20">
        <v>423306</v>
      </c>
      <c r="I280" s="19">
        <v>0</v>
      </c>
      <c r="J280" s="19">
        <v>7740286</v>
      </c>
      <c r="K280" s="20">
        <v>8163592</v>
      </c>
      <c r="L280" s="20">
        <v>0</v>
      </c>
      <c r="M280" s="19">
        <v>0</v>
      </c>
      <c r="N280" s="19">
        <v>3469523</v>
      </c>
      <c r="O280" s="20">
        <v>3469523</v>
      </c>
      <c r="P280" s="20">
        <v>0</v>
      </c>
      <c r="Q280" s="19">
        <v>0</v>
      </c>
      <c r="R280" s="19">
        <v>0</v>
      </c>
      <c r="S280" s="20">
        <v>0</v>
      </c>
      <c r="T280" s="20">
        <v>0</v>
      </c>
      <c r="U280" s="19">
        <v>0</v>
      </c>
      <c r="V280" s="19">
        <v>0</v>
      </c>
      <c r="W280" s="18">
        <v>0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41820010</v>
      </c>
      <c r="E281" s="19">
        <v>41820010</v>
      </c>
      <c r="F281" s="19">
        <v>8763163</v>
      </c>
      <c r="G281" s="21">
        <f>IF(($D281     =0),0,($F281     /$D281     ))</f>
        <v>0.20954473707682039</v>
      </c>
      <c r="H281" s="20">
        <v>311629</v>
      </c>
      <c r="I281" s="19">
        <v>0</v>
      </c>
      <c r="J281" s="19">
        <v>0</v>
      </c>
      <c r="K281" s="20">
        <v>311629</v>
      </c>
      <c r="L281" s="20">
        <v>2234394</v>
      </c>
      <c r="M281" s="19">
        <v>1834950</v>
      </c>
      <c r="N281" s="19">
        <v>4382190</v>
      </c>
      <c r="O281" s="20">
        <v>8451534</v>
      </c>
      <c r="P281" s="20">
        <v>0</v>
      </c>
      <c r="Q281" s="19">
        <v>0</v>
      </c>
      <c r="R281" s="19">
        <v>0</v>
      </c>
      <c r="S281" s="20">
        <v>0</v>
      </c>
      <c r="T281" s="20">
        <v>0</v>
      </c>
      <c r="U281" s="19">
        <v>0</v>
      </c>
      <c r="V281" s="19">
        <v>0</v>
      </c>
      <c r="W281" s="18">
        <v>0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1000000</v>
      </c>
      <c r="E282" s="19">
        <v>1000000</v>
      </c>
      <c r="F282" s="19">
        <v>140633</v>
      </c>
      <c r="G282" s="21">
        <f>IF(($D282     =0),0,($F282     /$D282     ))</f>
        <v>0.14063300000000001</v>
      </c>
      <c r="H282" s="20">
        <v>65000</v>
      </c>
      <c r="I282" s="19">
        <v>5000</v>
      </c>
      <c r="J282" s="19">
        <v>4869</v>
      </c>
      <c r="K282" s="20">
        <v>74869</v>
      </c>
      <c r="L282" s="20">
        <v>65764</v>
      </c>
      <c r="M282" s="19">
        <v>0</v>
      </c>
      <c r="N282" s="19">
        <v>0</v>
      </c>
      <c r="O282" s="20">
        <v>65764</v>
      </c>
      <c r="P282" s="20">
        <v>0</v>
      </c>
      <c r="Q282" s="19">
        <v>0</v>
      </c>
      <c r="R282" s="19">
        <v>0</v>
      </c>
      <c r="S282" s="20">
        <v>0</v>
      </c>
      <c r="T282" s="20">
        <v>0</v>
      </c>
      <c r="U282" s="19">
        <v>0</v>
      </c>
      <c r="V282" s="19">
        <v>0</v>
      </c>
      <c r="W282" s="18">
        <v>0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271054280</v>
      </c>
      <c r="E283" s="12">
        <f>SUM(E274:E282)</f>
        <v>271054280</v>
      </c>
      <c r="F283" s="12">
        <f>SUM(F274:F282)</f>
        <v>84430834</v>
      </c>
      <c r="G283" s="14">
        <f>IF(($D283     =0),0,($F283     /$D283     ))</f>
        <v>0.31149050293542679</v>
      </c>
      <c r="H283" s="13">
        <f>SUM(H274:H282)</f>
        <v>7955089</v>
      </c>
      <c r="I283" s="12">
        <f>SUM(I274:I282)</f>
        <v>3397305</v>
      </c>
      <c r="J283" s="12">
        <f>SUM(J274:J282)</f>
        <v>36955466</v>
      </c>
      <c r="K283" s="13">
        <f>SUM(K274:K282)</f>
        <v>48307860</v>
      </c>
      <c r="L283" s="13">
        <f>SUM(L274:L282)</f>
        <v>12657292</v>
      </c>
      <c r="M283" s="12">
        <f>SUM(M274:M282)</f>
        <v>7307432</v>
      </c>
      <c r="N283" s="12">
        <f>SUM(N274:N282)</f>
        <v>16158250</v>
      </c>
      <c r="O283" s="13">
        <f>SUM(O274:O282)</f>
        <v>36122974</v>
      </c>
      <c r="P283" s="13">
        <f>SUM(P274:P282)</f>
        <v>0</v>
      </c>
      <c r="Q283" s="12">
        <f>SUM(Q274:Q282)</f>
        <v>0</v>
      </c>
      <c r="R283" s="12">
        <f>SUM(R274:R282)</f>
        <v>0</v>
      </c>
      <c r="S283" s="13">
        <f>SUM(S274:S282)</f>
        <v>0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34596006</v>
      </c>
      <c r="E284" s="19">
        <v>34596006</v>
      </c>
      <c r="F284" s="19">
        <v>8114009</v>
      </c>
      <c r="G284" s="21">
        <f>IF(($D284     =0),0,($F284     /$D284     ))</f>
        <v>0.23453600395375118</v>
      </c>
      <c r="H284" s="20">
        <v>0</v>
      </c>
      <c r="I284" s="19">
        <v>0</v>
      </c>
      <c r="J284" s="19">
        <v>0</v>
      </c>
      <c r="K284" s="20">
        <v>0</v>
      </c>
      <c r="L284" s="20">
        <v>0</v>
      </c>
      <c r="M284" s="19">
        <v>8114009</v>
      </c>
      <c r="N284" s="19">
        <v>0</v>
      </c>
      <c r="O284" s="20">
        <v>8114009</v>
      </c>
      <c r="P284" s="20">
        <v>0</v>
      </c>
      <c r="Q284" s="19">
        <v>0</v>
      </c>
      <c r="R284" s="19">
        <v>0</v>
      </c>
      <c r="S284" s="20">
        <v>0</v>
      </c>
      <c r="T284" s="20">
        <v>0</v>
      </c>
      <c r="U284" s="19">
        <v>0</v>
      </c>
      <c r="V284" s="19">
        <v>0</v>
      </c>
      <c r="W284" s="18">
        <v>0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16640000</v>
      </c>
      <c r="E285" s="19">
        <v>16640000</v>
      </c>
      <c r="F285" s="19">
        <v>1562523</v>
      </c>
      <c r="G285" s="21">
        <f>IF(($D285     =0),0,($F285     /$D285     ))</f>
        <v>9.3901622596153853E-2</v>
      </c>
      <c r="H285" s="20">
        <v>0</v>
      </c>
      <c r="I285" s="19">
        <v>0</v>
      </c>
      <c r="J285" s="19">
        <v>780258</v>
      </c>
      <c r="K285" s="20">
        <v>780258</v>
      </c>
      <c r="L285" s="20">
        <v>782265</v>
      </c>
      <c r="M285" s="19">
        <v>0</v>
      </c>
      <c r="N285" s="19">
        <v>0</v>
      </c>
      <c r="O285" s="20">
        <v>782265</v>
      </c>
      <c r="P285" s="20">
        <v>0</v>
      </c>
      <c r="Q285" s="19">
        <v>0</v>
      </c>
      <c r="R285" s="19">
        <v>0</v>
      </c>
      <c r="S285" s="20">
        <v>0</v>
      </c>
      <c r="T285" s="20">
        <v>0</v>
      </c>
      <c r="U285" s="19">
        <v>0</v>
      </c>
      <c r="V285" s="19">
        <v>0</v>
      </c>
      <c r="W285" s="18">
        <v>0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36355250</v>
      </c>
      <c r="E286" s="19">
        <v>36355250</v>
      </c>
      <c r="F286" s="19">
        <v>8256611</v>
      </c>
      <c r="G286" s="21">
        <f>IF(($D286     =0),0,($F286     /$D286     ))</f>
        <v>0.22710917955453477</v>
      </c>
      <c r="H286" s="20">
        <v>591473</v>
      </c>
      <c r="I286" s="19">
        <v>1123796</v>
      </c>
      <c r="J286" s="19">
        <v>2195896</v>
      </c>
      <c r="K286" s="20">
        <v>3911165</v>
      </c>
      <c r="L286" s="20">
        <v>2435179</v>
      </c>
      <c r="M286" s="19">
        <v>1437905</v>
      </c>
      <c r="N286" s="19">
        <v>472362</v>
      </c>
      <c r="O286" s="20">
        <v>4345446</v>
      </c>
      <c r="P286" s="20">
        <v>0</v>
      </c>
      <c r="Q286" s="19">
        <v>0</v>
      </c>
      <c r="R286" s="19">
        <v>0</v>
      </c>
      <c r="S286" s="20">
        <v>0</v>
      </c>
      <c r="T286" s="20">
        <v>0</v>
      </c>
      <c r="U286" s="19">
        <v>0</v>
      </c>
      <c r="V286" s="19">
        <v>0</v>
      </c>
      <c r="W286" s="18">
        <v>0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93564439</v>
      </c>
      <c r="E287" s="19">
        <v>93564439</v>
      </c>
      <c r="F287" s="19">
        <v>20723492</v>
      </c>
      <c r="G287" s="21">
        <f>IF(($D287     =0),0,($F287     /$D287     ))</f>
        <v>0.22148897830723915</v>
      </c>
      <c r="H287" s="20">
        <v>85754</v>
      </c>
      <c r="I287" s="19">
        <v>5067310</v>
      </c>
      <c r="J287" s="19">
        <v>3171030</v>
      </c>
      <c r="K287" s="20">
        <v>8324094</v>
      </c>
      <c r="L287" s="20">
        <v>4458957</v>
      </c>
      <c r="M287" s="19">
        <v>2548390</v>
      </c>
      <c r="N287" s="19">
        <v>5392051</v>
      </c>
      <c r="O287" s="20">
        <v>12399398</v>
      </c>
      <c r="P287" s="20">
        <v>0</v>
      </c>
      <c r="Q287" s="19">
        <v>0</v>
      </c>
      <c r="R287" s="19">
        <v>0</v>
      </c>
      <c r="S287" s="20">
        <v>0</v>
      </c>
      <c r="T287" s="20">
        <v>0</v>
      </c>
      <c r="U287" s="19">
        <v>0</v>
      </c>
      <c r="V287" s="19">
        <v>0</v>
      </c>
      <c r="W287" s="18">
        <v>0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144161147</v>
      </c>
      <c r="E288" s="19">
        <v>144161147</v>
      </c>
      <c r="F288" s="19">
        <v>26083600</v>
      </c>
      <c r="G288" s="21">
        <f>IF(($D288     =0),0,($F288     /$D288     ))</f>
        <v>0.18093363255496295</v>
      </c>
      <c r="H288" s="20">
        <v>629204</v>
      </c>
      <c r="I288" s="19">
        <v>3981339</v>
      </c>
      <c r="J288" s="19">
        <v>3764950</v>
      </c>
      <c r="K288" s="20">
        <v>8375493</v>
      </c>
      <c r="L288" s="20">
        <v>8183639</v>
      </c>
      <c r="M288" s="19">
        <v>7694486</v>
      </c>
      <c r="N288" s="19">
        <v>1829982</v>
      </c>
      <c r="O288" s="20">
        <v>17708107</v>
      </c>
      <c r="P288" s="20">
        <v>0</v>
      </c>
      <c r="Q288" s="19">
        <v>0</v>
      </c>
      <c r="R288" s="19">
        <v>0</v>
      </c>
      <c r="S288" s="20">
        <v>0</v>
      </c>
      <c r="T288" s="20">
        <v>0</v>
      </c>
      <c r="U288" s="19">
        <v>0</v>
      </c>
      <c r="V288" s="19">
        <v>0</v>
      </c>
      <c r="W288" s="18">
        <v>0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2210000</v>
      </c>
      <c r="E289" s="19">
        <v>2210000</v>
      </c>
      <c r="F289" s="19">
        <v>219991</v>
      </c>
      <c r="G289" s="21">
        <f>IF(($D289     =0),0,($F289     /$D289     ))</f>
        <v>9.9543438914027144E-2</v>
      </c>
      <c r="H289" s="20">
        <v>0</v>
      </c>
      <c r="I289" s="19">
        <v>26500</v>
      </c>
      <c r="J289" s="19">
        <v>183391</v>
      </c>
      <c r="K289" s="20">
        <v>209891</v>
      </c>
      <c r="L289" s="20">
        <v>10100</v>
      </c>
      <c r="M289" s="19">
        <v>0</v>
      </c>
      <c r="N289" s="19">
        <v>0</v>
      </c>
      <c r="O289" s="20">
        <v>10100</v>
      </c>
      <c r="P289" s="20">
        <v>0</v>
      </c>
      <c r="Q289" s="19">
        <v>0</v>
      </c>
      <c r="R289" s="19">
        <v>0</v>
      </c>
      <c r="S289" s="20">
        <v>0</v>
      </c>
      <c r="T289" s="20">
        <v>0</v>
      </c>
      <c r="U289" s="19">
        <v>0</v>
      </c>
      <c r="V289" s="19">
        <v>0</v>
      </c>
      <c r="W289" s="18">
        <v>0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327526842</v>
      </c>
      <c r="E290" s="12">
        <f>SUM(E284:E289)</f>
        <v>327526842</v>
      </c>
      <c r="F290" s="12">
        <f>SUM(F284:F289)</f>
        <v>64960226</v>
      </c>
      <c r="G290" s="14">
        <f>IF(($D290     =0),0,($F290     /$D290     ))</f>
        <v>0.19833557946984998</v>
      </c>
      <c r="H290" s="13">
        <f>SUM(H284:H289)</f>
        <v>1306431</v>
      </c>
      <c r="I290" s="12">
        <f>SUM(I284:I289)</f>
        <v>10198945</v>
      </c>
      <c r="J290" s="12">
        <f>SUM(J284:J289)</f>
        <v>10095525</v>
      </c>
      <c r="K290" s="13">
        <f>SUM(K284:K289)</f>
        <v>21600901</v>
      </c>
      <c r="L290" s="13">
        <f>SUM(L284:L289)</f>
        <v>15870140</v>
      </c>
      <c r="M290" s="12">
        <f>SUM(M284:M289)</f>
        <v>19794790</v>
      </c>
      <c r="N290" s="12">
        <f>SUM(N284:N289)</f>
        <v>7694395</v>
      </c>
      <c r="O290" s="13">
        <f>SUM(O284:O289)</f>
        <v>43359325</v>
      </c>
      <c r="P290" s="13">
        <f>SUM(P284:P289)</f>
        <v>0</v>
      </c>
      <c r="Q290" s="12">
        <f>SUM(Q284:Q289)</f>
        <v>0</v>
      </c>
      <c r="R290" s="12">
        <f>SUM(R284:R289)</f>
        <v>0</v>
      </c>
      <c r="S290" s="13">
        <f>SUM(S284:S289)</f>
        <v>0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179266000</v>
      </c>
      <c r="E291" s="19">
        <v>179266000</v>
      </c>
      <c r="F291" s="19">
        <v>27097181</v>
      </c>
      <c r="G291" s="21">
        <f>IF(($D291     =0),0,($F291     /$D291     ))</f>
        <v>0.15115627614829361</v>
      </c>
      <c r="H291" s="20">
        <v>215069</v>
      </c>
      <c r="I291" s="19">
        <v>2304510</v>
      </c>
      <c r="J291" s="19">
        <v>6195558</v>
      </c>
      <c r="K291" s="20">
        <v>8715137</v>
      </c>
      <c r="L291" s="20">
        <v>7856275</v>
      </c>
      <c r="M291" s="19">
        <v>4960024</v>
      </c>
      <c r="N291" s="19">
        <v>5565745</v>
      </c>
      <c r="O291" s="20">
        <v>18382044</v>
      </c>
      <c r="P291" s="20">
        <v>0</v>
      </c>
      <c r="Q291" s="19">
        <v>0</v>
      </c>
      <c r="R291" s="19">
        <v>0</v>
      </c>
      <c r="S291" s="20">
        <v>0</v>
      </c>
      <c r="T291" s="20">
        <v>0</v>
      </c>
      <c r="U291" s="19">
        <v>0</v>
      </c>
      <c r="V291" s="19">
        <v>0</v>
      </c>
      <c r="W291" s="18">
        <v>0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55161500</v>
      </c>
      <c r="E292" s="19">
        <v>55161500</v>
      </c>
      <c r="F292" s="19">
        <v>3581361</v>
      </c>
      <c r="G292" s="21">
        <f>IF(($D292     =0),0,($F292     /$D292     ))</f>
        <v>6.4925011103758964E-2</v>
      </c>
      <c r="H292" s="20">
        <v>0</v>
      </c>
      <c r="I292" s="19">
        <v>3397849</v>
      </c>
      <c r="J292" s="19">
        <v>0</v>
      </c>
      <c r="K292" s="20">
        <v>3397849</v>
      </c>
      <c r="L292" s="20">
        <v>3362</v>
      </c>
      <c r="M292" s="19">
        <v>98026</v>
      </c>
      <c r="N292" s="19">
        <v>82124</v>
      </c>
      <c r="O292" s="20">
        <v>183512</v>
      </c>
      <c r="P292" s="20">
        <v>0</v>
      </c>
      <c r="Q292" s="19">
        <v>0</v>
      </c>
      <c r="R292" s="19">
        <v>0</v>
      </c>
      <c r="S292" s="20">
        <v>0</v>
      </c>
      <c r="T292" s="20">
        <v>0</v>
      </c>
      <c r="U292" s="19">
        <v>0</v>
      </c>
      <c r="V292" s="19">
        <v>0</v>
      </c>
      <c r="W292" s="18">
        <v>0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29741000</v>
      </c>
      <c r="E293" s="19">
        <v>29741000</v>
      </c>
      <c r="F293" s="19">
        <v>16865635</v>
      </c>
      <c r="G293" s="21">
        <f>IF(($D293     =0),0,($F293     /$D293     ))</f>
        <v>0.56708365555966511</v>
      </c>
      <c r="H293" s="20">
        <v>7310171</v>
      </c>
      <c r="I293" s="19">
        <v>0</v>
      </c>
      <c r="J293" s="19">
        <v>1479066</v>
      </c>
      <c r="K293" s="20">
        <v>8789237</v>
      </c>
      <c r="L293" s="20">
        <v>0</v>
      </c>
      <c r="M293" s="19">
        <v>3231754</v>
      </c>
      <c r="N293" s="19">
        <v>4844644</v>
      </c>
      <c r="O293" s="20">
        <v>8076398</v>
      </c>
      <c r="P293" s="20">
        <v>0</v>
      </c>
      <c r="Q293" s="19">
        <v>0</v>
      </c>
      <c r="R293" s="19">
        <v>0</v>
      </c>
      <c r="S293" s="20">
        <v>0</v>
      </c>
      <c r="T293" s="20">
        <v>0</v>
      </c>
      <c r="U293" s="19">
        <v>0</v>
      </c>
      <c r="V293" s="19">
        <v>0</v>
      </c>
      <c r="W293" s="18">
        <v>0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63962721</v>
      </c>
      <c r="E294" s="19">
        <v>63962721</v>
      </c>
      <c r="F294" s="19">
        <v>10438916</v>
      </c>
      <c r="G294" s="21">
        <f>IF(($D294     =0),0,($F294     /$D294     ))</f>
        <v>0.16320312577071261</v>
      </c>
      <c r="H294" s="20">
        <v>1792700</v>
      </c>
      <c r="I294" s="19">
        <v>2082261</v>
      </c>
      <c r="J294" s="19">
        <v>40440</v>
      </c>
      <c r="K294" s="20">
        <v>3915401</v>
      </c>
      <c r="L294" s="20">
        <v>5324510</v>
      </c>
      <c r="M294" s="19">
        <v>1199005</v>
      </c>
      <c r="N294" s="19">
        <v>0</v>
      </c>
      <c r="O294" s="20">
        <v>6523515</v>
      </c>
      <c r="P294" s="20">
        <v>0</v>
      </c>
      <c r="Q294" s="19">
        <v>0</v>
      </c>
      <c r="R294" s="19">
        <v>0</v>
      </c>
      <c r="S294" s="20">
        <v>0</v>
      </c>
      <c r="T294" s="20">
        <v>0</v>
      </c>
      <c r="U294" s="19">
        <v>0</v>
      </c>
      <c r="V294" s="19">
        <v>0</v>
      </c>
      <c r="W294" s="18">
        <v>0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12179060</v>
      </c>
      <c r="E295" s="19">
        <v>12179060</v>
      </c>
      <c r="F295" s="19">
        <v>79798</v>
      </c>
      <c r="G295" s="21">
        <f>IF(($D295     =0),0,($F295     /$D295     ))</f>
        <v>6.5520655945532739E-3</v>
      </c>
      <c r="H295" s="20">
        <v>0</v>
      </c>
      <c r="I295" s="19">
        <v>0</v>
      </c>
      <c r="J295" s="19">
        <v>0</v>
      </c>
      <c r="K295" s="20">
        <v>0</v>
      </c>
      <c r="L295" s="20">
        <v>38029</v>
      </c>
      <c r="M295" s="19">
        <v>34573</v>
      </c>
      <c r="N295" s="19">
        <v>7196</v>
      </c>
      <c r="O295" s="20">
        <v>79798</v>
      </c>
      <c r="P295" s="20">
        <v>0</v>
      </c>
      <c r="Q295" s="19">
        <v>0</v>
      </c>
      <c r="R295" s="19">
        <v>0</v>
      </c>
      <c r="S295" s="20">
        <v>0</v>
      </c>
      <c r="T295" s="20">
        <v>0</v>
      </c>
      <c r="U295" s="19">
        <v>0</v>
      </c>
      <c r="V295" s="19">
        <v>0</v>
      </c>
      <c r="W295" s="18">
        <v>0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340310281</v>
      </c>
      <c r="E296" s="12">
        <f>SUM(E291:E295)</f>
        <v>340310281</v>
      </c>
      <c r="F296" s="12">
        <f>SUM(F291:F295)</f>
        <v>58062891</v>
      </c>
      <c r="G296" s="14">
        <f>IF(($D296     =0),0,($F296     /$D296     ))</f>
        <v>0.1706175047941029</v>
      </c>
      <c r="H296" s="13">
        <f>SUM(H291:H295)</f>
        <v>9317940</v>
      </c>
      <c r="I296" s="12">
        <f>SUM(I291:I295)</f>
        <v>7784620</v>
      </c>
      <c r="J296" s="12">
        <f>SUM(J291:J295)</f>
        <v>7715064</v>
      </c>
      <c r="K296" s="13">
        <f>SUM(K291:K295)</f>
        <v>24817624</v>
      </c>
      <c r="L296" s="13">
        <f>SUM(L291:L295)</f>
        <v>13222176</v>
      </c>
      <c r="M296" s="12">
        <f>SUM(M291:M295)</f>
        <v>9523382</v>
      </c>
      <c r="N296" s="12">
        <f>SUM(N291:N295)</f>
        <v>10499709</v>
      </c>
      <c r="O296" s="13">
        <f>SUM(O291:O295)</f>
        <v>33245267</v>
      </c>
      <c r="P296" s="13">
        <f>SUM(P291:P295)</f>
        <v>0</v>
      </c>
      <c r="Q296" s="12">
        <f>SUM(Q291:Q295)</f>
        <v>0</v>
      </c>
      <c r="R296" s="12">
        <f>SUM(R291:R295)</f>
        <v>0</v>
      </c>
      <c r="S296" s="13">
        <f>SUM(S291:S295)</f>
        <v>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1366325074</v>
      </c>
      <c r="E297" s="12">
        <f>SUM(E261:E264,E266:E272,E274:E282,E284:E289,E291:E295)</f>
        <v>1366325074</v>
      </c>
      <c r="F297" s="12">
        <f>SUM(F261:F264,F266:F272,F274:F282,F284:F289,F291:F295)</f>
        <v>406126906</v>
      </c>
      <c r="G297" s="14">
        <f>IF(($D297     =0),0,($F297     /$D297     ))</f>
        <v>0.29724032276670348</v>
      </c>
      <c r="H297" s="13">
        <f>SUM(H261:H264,H266:H272,H274:H282,H284:H289,H291:H295)</f>
        <v>59451731</v>
      </c>
      <c r="I297" s="12">
        <f>SUM(I261:I264,I266:I272,I274:I282,I284:I289,I291:I295)</f>
        <v>37323678</v>
      </c>
      <c r="J297" s="12">
        <f>SUM(J261:J264,J266:J272,J274:J282,J284:J289,J291:J295)</f>
        <v>74371985</v>
      </c>
      <c r="K297" s="13">
        <f>SUM(K261:K264,K266:K272,K274:K282,K284:K289,K291:K295)</f>
        <v>171147394</v>
      </c>
      <c r="L297" s="13">
        <f>SUM(L261:L264,L266:L272,L274:L282,L284:L289,L291:L295)</f>
        <v>79671083</v>
      </c>
      <c r="M297" s="12">
        <f>SUM(M261:M264,M266:M272,M274:M282,M284:M289,M291:M295)</f>
        <v>69620440</v>
      </c>
      <c r="N297" s="12">
        <f>SUM(N261:N264,N266:N272,N274:N282,N284:N289,N291:N295)</f>
        <v>85687989</v>
      </c>
      <c r="O297" s="13">
        <f>SUM(O261:O264,O266:O272,O274:O282,O284:O289,O291:O295)</f>
        <v>234979512</v>
      </c>
      <c r="P297" s="13">
        <f>SUM(P261:P264,P266:P272,P274:P282,P284:P289,P291:P295)</f>
        <v>0</v>
      </c>
      <c r="Q297" s="12">
        <f>SUM(Q261:Q264,Q266:Q272,Q274:Q282,Q284:Q289,Q291:Q295)</f>
        <v>0</v>
      </c>
      <c r="R297" s="12">
        <f>SUM(R261:R264,R266:R272,R274:R282,R284:R289,R291:R295)</f>
        <v>0</v>
      </c>
      <c r="S297" s="13">
        <f>SUM(S261:S264,S266:S272,S274:S282,S284:S289,S291:S295)</f>
        <v>0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8325970722</v>
      </c>
      <c r="E300" s="19">
        <v>8842420307</v>
      </c>
      <c r="F300" s="19">
        <v>1813667347</v>
      </c>
      <c r="G300" s="21">
        <f>IF(($D300     =0),0,($F300     /$D300     ))</f>
        <v>0.21783253959897841</v>
      </c>
      <c r="H300" s="20">
        <v>36438688</v>
      </c>
      <c r="I300" s="19">
        <v>218965915</v>
      </c>
      <c r="J300" s="19">
        <v>309815071</v>
      </c>
      <c r="K300" s="20">
        <v>565219674</v>
      </c>
      <c r="L300" s="20">
        <v>407372416</v>
      </c>
      <c r="M300" s="19">
        <v>389835815</v>
      </c>
      <c r="N300" s="19">
        <v>451239442</v>
      </c>
      <c r="O300" s="20">
        <v>1248447673</v>
      </c>
      <c r="P300" s="20">
        <v>0</v>
      </c>
      <c r="Q300" s="19">
        <v>0</v>
      </c>
      <c r="R300" s="19">
        <v>0</v>
      </c>
      <c r="S300" s="20">
        <v>0</v>
      </c>
      <c r="T300" s="20">
        <v>0</v>
      </c>
      <c r="U300" s="19">
        <v>0</v>
      </c>
      <c r="V300" s="19">
        <v>0</v>
      </c>
      <c r="W300" s="18">
        <v>0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8325970722</v>
      </c>
      <c r="E301" s="12">
        <f>E300</f>
        <v>8842420307</v>
      </c>
      <c r="F301" s="12">
        <f>F300</f>
        <v>1813667347</v>
      </c>
      <c r="G301" s="14">
        <f>IF(($D301     =0),0,($F301     /$D301     ))</f>
        <v>0.21783253959897841</v>
      </c>
      <c r="H301" s="13">
        <f>H300</f>
        <v>36438688</v>
      </c>
      <c r="I301" s="12">
        <f>I300</f>
        <v>218965915</v>
      </c>
      <c r="J301" s="12">
        <f>J300</f>
        <v>309815071</v>
      </c>
      <c r="K301" s="13">
        <f>K300</f>
        <v>565219674</v>
      </c>
      <c r="L301" s="13">
        <f>L300</f>
        <v>407372416</v>
      </c>
      <c r="M301" s="12">
        <f>M300</f>
        <v>389835815</v>
      </c>
      <c r="N301" s="12">
        <f>N300</f>
        <v>451239442</v>
      </c>
      <c r="O301" s="13">
        <f>O300</f>
        <v>1248447673</v>
      </c>
      <c r="P301" s="13">
        <f>P300</f>
        <v>0</v>
      </c>
      <c r="Q301" s="12">
        <f>Q300</f>
        <v>0</v>
      </c>
      <c r="R301" s="12">
        <f>R300</f>
        <v>0</v>
      </c>
      <c r="S301" s="13">
        <f>S300</f>
        <v>0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71729545</v>
      </c>
      <c r="E302" s="19">
        <v>71729545</v>
      </c>
      <c r="F302" s="19">
        <v>26082244</v>
      </c>
      <c r="G302" s="21">
        <f>IF(($D302     =0),0,($F302     /$D302     ))</f>
        <v>0.36361925898177661</v>
      </c>
      <c r="H302" s="20">
        <v>0</v>
      </c>
      <c r="I302" s="19">
        <v>637743</v>
      </c>
      <c r="J302" s="19">
        <v>5706085</v>
      </c>
      <c r="K302" s="20">
        <v>6343828</v>
      </c>
      <c r="L302" s="20">
        <v>3780919</v>
      </c>
      <c r="M302" s="19">
        <v>4557840</v>
      </c>
      <c r="N302" s="19">
        <v>11399657</v>
      </c>
      <c r="O302" s="20">
        <v>19738416</v>
      </c>
      <c r="P302" s="20">
        <v>0</v>
      </c>
      <c r="Q302" s="19">
        <v>0</v>
      </c>
      <c r="R302" s="19">
        <v>0</v>
      </c>
      <c r="S302" s="20">
        <v>0</v>
      </c>
      <c r="T302" s="20">
        <v>0</v>
      </c>
      <c r="U302" s="19">
        <v>0</v>
      </c>
      <c r="V302" s="19">
        <v>0</v>
      </c>
      <c r="W302" s="18">
        <v>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51261562</v>
      </c>
      <c r="E303" s="19">
        <v>52466562</v>
      </c>
      <c r="F303" s="19">
        <v>9008206</v>
      </c>
      <c r="G303" s="21">
        <f>IF(($D303     =0),0,($F303     /$D303     ))</f>
        <v>0.17573022843119762</v>
      </c>
      <c r="H303" s="20">
        <v>2230155</v>
      </c>
      <c r="I303" s="19">
        <v>2238125</v>
      </c>
      <c r="J303" s="19">
        <v>345265</v>
      </c>
      <c r="K303" s="20">
        <v>4813545</v>
      </c>
      <c r="L303" s="20">
        <v>1339584</v>
      </c>
      <c r="M303" s="19">
        <v>2701089</v>
      </c>
      <c r="N303" s="19">
        <v>153988</v>
      </c>
      <c r="O303" s="20">
        <v>4194661</v>
      </c>
      <c r="P303" s="20">
        <v>0</v>
      </c>
      <c r="Q303" s="19">
        <v>0</v>
      </c>
      <c r="R303" s="19">
        <v>0</v>
      </c>
      <c r="S303" s="20">
        <v>0</v>
      </c>
      <c r="T303" s="20">
        <v>0</v>
      </c>
      <c r="U303" s="19">
        <v>0</v>
      </c>
      <c r="V303" s="19">
        <v>0</v>
      </c>
      <c r="W303" s="18">
        <v>0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56187043</v>
      </c>
      <c r="E304" s="19">
        <v>59458802</v>
      </c>
      <c r="F304" s="19">
        <v>12153178</v>
      </c>
      <c r="G304" s="21">
        <f>IF(($D304     =0),0,($F304     /$D304     ))</f>
        <v>0.21629858684679312</v>
      </c>
      <c r="H304" s="20">
        <v>6060</v>
      </c>
      <c r="I304" s="19">
        <v>51993</v>
      </c>
      <c r="J304" s="19">
        <v>1770855</v>
      </c>
      <c r="K304" s="20">
        <v>1828908</v>
      </c>
      <c r="L304" s="20">
        <v>2680355</v>
      </c>
      <c r="M304" s="19">
        <v>2751797</v>
      </c>
      <c r="N304" s="19">
        <v>4892118</v>
      </c>
      <c r="O304" s="20">
        <v>10324270</v>
      </c>
      <c r="P304" s="20">
        <v>0</v>
      </c>
      <c r="Q304" s="19">
        <v>0</v>
      </c>
      <c r="R304" s="19">
        <v>0</v>
      </c>
      <c r="S304" s="20">
        <v>0</v>
      </c>
      <c r="T304" s="20">
        <v>0</v>
      </c>
      <c r="U304" s="19">
        <v>0</v>
      </c>
      <c r="V304" s="19">
        <v>0</v>
      </c>
      <c r="W304" s="18">
        <v>0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269141804</v>
      </c>
      <c r="E305" s="19">
        <v>374107705</v>
      </c>
      <c r="F305" s="19">
        <v>49350580</v>
      </c>
      <c r="G305" s="21">
        <f>IF(($D305     =0),0,($F305     /$D305     ))</f>
        <v>0.18336274509031678</v>
      </c>
      <c r="H305" s="20">
        <v>1470227</v>
      </c>
      <c r="I305" s="19">
        <v>4082669</v>
      </c>
      <c r="J305" s="19">
        <v>7123863</v>
      </c>
      <c r="K305" s="20">
        <v>12676759</v>
      </c>
      <c r="L305" s="20">
        <v>10375658</v>
      </c>
      <c r="M305" s="19">
        <v>12017254</v>
      </c>
      <c r="N305" s="19">
        <v>14280909</v>
      </c>
      <c r="O305" s="20">
        <v>36673821</v>
      </c>
      <c r="P305" s="20">
        <v>0</v>
      </c>
      <c r="Q305" s="19">
        <v>0</v>
      </c>
      <c r="R305" s="19">
        <v>0</v>
      </c>
      <c r="S305" s="20">
        <v>0</v>
      </c>
      <c r="T305" s="20">
        <v>0</v>
      </c>
      <c r="U305" s="19">
        <v>0</v>
      </c>
      <c r="V305" s="19">
        <v>0</v>
      </c>
      <c r="W305" s="18">
        <v>0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166435729</v>
      </c>
      <c r="E306" s="19">
        <v>166040448</v>
      </c>
      <c r="F306" s="19">
        <v>72952030</v>
      </c>
      <c r="G306" s="21">
        <f>IF(($D306     =0),0,($F306     /$D306     ))</f>
        <v>0.43831952693282583</v>
      </c>
      <c r="H306" s="20">
        <v>382955</v>
      </c>
      <c r="I306" s="19">
        <v>7722614</v>
      </c>
      <c r="J306" s="19">
        <v>2955153</v>
      </c>
      <c r="K306" s="20">
        <v>11060722</v>
      </c>
      <c r="L306" s="20">
        <v>10727856</v>
      </c>
      <c r="M306" s="19">
        <v>19856345</v>
      </c>
      <c r="N306" s="19">
        <v>31307107</v>
      </c>
      <c r="O306" s="20">
        <v>61891308</v>
      </c>
      <c r="P306" s="20">
        <v>0</v>
      </c>
      <c r="Q306" s="19">
        <v>0</v>
      </c>
      <c r="R306" s="19">
        <v>0</v>
      </c>
      <c r="S306" s="20">
        <v>0</v>
      </c>
      <c r="T306" s="20">
        <v>0</v>
      </c>
      <c r="U306" s="19">
        <v>0</v>
      </c>
      <c r="V306" s="19">
        <v>0</v>
      </c>
      <c r="W306" s="18">
        <v>0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13730000</v>
      </c>
      <c r="E307" s="19">
        <v>13730000</v>
      </c>
      <c r="F307" s="19">
        <v>2888831</v>
      </c>
      <c r="G307" s="21">
        <f>IF(($D307     =0),0,($F307     /$D307     ))</f>
        <v>0.21040284049526584</v>
      </c>
      <c r="H307" s="20">
        <v>74630</v>
      </c>
      <c r="I307" s="19">
        <v>683373</v>
      </c>
      <c r="J307" s="19">
        <v>486173</v>
      </c>
      <c r="K307" s="20">
        <v>1244176</v>
      </c>
      <c r="L307" s="20">
        <v>226897</v>
      </c>
      <c r="M307" s="19">
        <v>841719</v>
      </c>
      <c r="N307" s="19">
        <v>576039</v>
      </c>
      <c r="O307" s="20">
        <v>1644655</v>
      </c>
      <c r="P307" s="20">
        <v>0</v>
      </c>
      <c r="Q307" s="19">
        <v>0</v>
      </c>
      <c r="R307" s="19">
        <v>0</v>
      </c>
      <c r="S307" s="20">
        <v>0</v>
      </c>
      <c r="T307" s="20">
        <v>0</v>
      </c>
      <c r="U307" s="19">
        <v>0</v>
      </c>
      <c r="V307" s="19">
        <v>0</v>
      </c>
      <c r="W307" s="18">
        <v>0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628485683</v>
      </c>
      <c r="E308" s="12">
        <f>SUM(E302:E307)</f>
        <v>737533062</v>
      </c>
      <c r="F308" s="12">
        <f>SUM(F302:F307)</f>
        <v>172435069</v>
      </c>
      <c r="G308" s="14">
        <f>IF(($D308     =0),0,($F308     /$D308     ))</f>
        <v>0.27436594605767656</v>
      </c>
      <c r="H308" s="13">
        <f>SUM(H302:H307)</f>
        <v>4164027</v>
      </c>
      <c r="I308" s="12">
        <f>SUM(I302:I307)</f>
        <v>15416517</v>
      </c>
      <c r="J308" s="12">
        <f>SUM(J302:J307)</f>
        <v>18387394</v>
      </c>
      <c r="K308" s="13">
        <f>SUM(K302:K307)</f>
        <v>37967938</v>
      </c>
      <c r="L308" s="13">
        <f>SUM(L302:L307)</f>
        <v>29131269</v>
      </c>
      <c r="M308" s="12">
        <f>SUM(M302:M307)</f>
        <v>42726044</v>
      </c>
      <c r="N308" s="12">
        <f>SUM(N302:N307)</f>
        <v>62609818</v>
      </c>
      <c r="O308" s="13">
        <f>SUM(O302:O307)</f>
        <v>134467131</v>
      </c>
      <c r="P308" s="13">
        <f>SUM(P302:P307)</f>
        <v>0</v>
      </c>
      <c r="Q308" s="12">
        <f>SUM(Q302:Q307)</f>
        <v>0</v>
      </c>
      <c r="R308" s="12">
        <f>SUM(R302:R307)</f>
        <v>0</v>
      </c>
      <c r="S308" s="13">
        <f>SUM(S302:S307)</f>
        <v>0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89244449</v>
      </c>
      <c r="E309" s="19">
        <v>90845194</v>
      </c>
      <c r="F309" s="19">
        <v>16902904</v>
      </c>
      <c r="G309" s="21">
        <f>IF(($D309     =0),0,($F309     /$D309     ))</f>
        <v>0.18940006005303478</v>
      </c>
      <c r="H309" s="20">
        <v>1229</v>
      </c>
      <c r="I309" s="19">
        <v>4631648</v>
      </c>
      <c r="J309" s="19">
        <v>3699703</v>
      </c>
      <c r="K309" s="20">
        <v>8332580</v>
      </c>
      <c r="L309" s="20">
        <v>217350</v>
      </c>
      <c r="M309" s="19">
        <v>2677007</v>
      </c>
      <c r="N309" s="19">
        <v>5675967</v>
      </c>
      <c r="O309" s="20">
        <v>8570324</v>
      </c>
      <c r="P309" s="20">
        <v>0</v>
      </c>
      <c r="Q309" s="19">
        <v>0</v>
      </c>
      <c r="R309" s="19">
        <v>0</v>
      </c>
      <c r="S309" s="20">
        <v>0</v>
      </c>
      <c r="T309" s="20">
        <v>0</v>
      </c>
      <c r="U309" s="19">
        <v>0</v>
      </c>
      <c r="V309" s="19">
        <v>0</v>
      </c>
      <c r="W309" s="18">
        <v>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128102569</v>
      </c>
      <c r="E310" s="19">
        <v>171969637</v>
      </c>
      <c r="F310" s="19">
        <v>44700544</v>
      </c>
      <c r="G310" s="21">
        <f>IF(($D310     =0),0,($F310     /$D310     ))</f>
        <v>0.34894338457802515</v>
      </c>
      <c r="H310" s="20">
        <v>1476058</v>
      </c>
      <c r="I310" s="19">
        <v>4672030</v>
      </c>
      <c r="J310" s="19">
        <v>7932656</v>
      </c>
      <c r="K310" s="20">
        <v>14080744</v>
      </c>
      <c r="L310" s="20">
        <v>7664387</v>
      </c>
      <c r="M310" s="19">
        <v>7181041</v>
      </c>
      <c r="N310" s="19">
        <v>15774372</v>
      </c>
      <c r="O310" s="20">
        <v>30619800</v>
      </c>
      <c r="P310" s="20">
        <v>0</v>
      </c>
      <c r="Q310" s="19">
        <v>0</v>
      </c>
      <c r="R310" s="19">
        <v>0</v>
      </c>
      <c r="S310" s="20">
        <v>0</v>
      </c>
      <c r="T310" s="20">
        <v>0</v>
      </c>
      <c r="U310" s="19">
        <v>0</v>
      </c>
      <c r="V310" s="19">
        <v>0</v>
      </c>
      <c r="W310" s="18">
        <v>0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406053915</v>
      </c>
      <c r="E311" s="19">
        <v>471680164</v>
      </c>
      <c r="F311" s="19">
        <v>115911663</v>
      </c>
      <c r="G311" s="21">
        <f>IF(($D311     =0),0,($F311     /$D311     ))</f>
        <v>0.28545879923359441</v>
      </c>
      <c r="H311" s="20">
        <v>616439</v>
      </c>
      <c r="I311" s="19">
        <v>3218691</v>
      </c>
      <c r="J311" s="19">
        <v>19779462</v>
      </c>
      <c r="K311" s="20">
        <v>23614592</v>
      </c>
      <c r="L311" s="20">
        <v>31253029</v>
      </c>
      <c r="M311" s="19">
        <v>36311303</v>
      </c>
      <c r="N311" s="19">
        <v>24732739</v>
      </c>
      <c r="O311" s="20">
        <v>92297071</v>
      </c>
      <c r="P311" s="20">
        <v>0</v>
      </c>
      <c r="Q311" s="19">
        <v>0</v>
      </c>
      <c r="R311" s="19">
        <v>0</v>
      </c>
      <c r="S311" s="20">
        <v>0</v>
      </c>
      <c r="T311" s="20">
        <v>0</v>
      </c>
      <c r="U311" s="19">
        <v>0</v>
      </c>
      <c r="V311" s="19">
        <v>0</v>
      </c>
      <c r="W311" s="18">
        <v>0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151230264</v>
      </c>
      <c r="E312" s="19">
        <v>156251212</v>
      </c>
      <c r="F312" s="19">
        <v>39804982</v>
      </c>
      <c r="G312" s="21">
        <f>IF(($D312     =0),0,($F312     /$D312     ))</f>
        <v>0.26320777962802472</v>
      </c>
      <c r="H312" s="20">
        <v>4665759</v>
      </c>
      <c r="I312" s="19">
        <v>4374641</v>
      </c>
      <c r="J312" s="19">
        <v>7402866</v>
      </c>
      <c r="K312" s="20">
        <v>16443266</v>
      </c>
      <c r="L312" s="20">
        <v>8301872</v>
      </c>
      <c r="M312" s="19">
        <v>2933616</v>
      </c>
      <c r="N312" s="19">
        <v>12126228</v>
      </c>
      <c r="O312" s="20">
        <v>23361716</v>
      </c>
      <c r="P312" s="20">
        <v>0</v>
      </c>
      <c r="Q312" s="19">
        <v>0</v>
      </c>
      <c r="R312" s="19">
        <v>0</v>
      </c>
      <c r="S312" s="20">
        <v>0</v>
      </c>
      <c r="T312" s="20">
        <v>0</v>
      </c>
      <c r="U312" s="19">
        <v>0</v>
      </c>
      <c r="V312" s="19">
        <v>0</v>
      </c>
      <c r="W312" s="18">
        <v>0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101758738</v>
      </c>
      <c r="E313" s="19">
        <v>110700015</v>
      </c>
      <c r="F313" s="19">
        <v>16862511</v>
      </c>
      <c r="G313" s="21">
        <f>IF(($D313     =0),0,($F313     /$D313     ))</f>
        <v>0.16571069307089872</v>
      </c>
      <c r="H313" s="20">
        <v>1089757</v>
      </c>
      <c r="I313" s="19">
        <v>1638829</v>
      </c>
      <c r="J313" s="19">
        <v>3939571</v>
      </c>
      <c r="K313" s="20">
        <v>6668157</v>
      </c>
      <c r="L313" s="20">
        <v>3504778</v>
      </c>
      <c r="M313" s="19">
        <v>3050721</v>
      </c>
      <c r="N313" s="19">
        <v>3638855</v>
      </c>
      <c r="O313" s="20">
        <v>10194354</v>
      </c>
      <c r="P313" s="20">
        <v>0</v>
      </c>
      <c r="Q313" s="19">
        <v>0</v>
      </c>
      <c r="R313" s="19">
        <v>0</v>
      </c>
      <c r="S313" s="20">
        <v>0</v>
      </c>
      <c r="T313" s="20">
        <v>0</v>
      </c>
      <c r="U313" s="19">
        <v>0</v>
      </c>
      <c r="V313" s="19">
        <v>0</v>
      </c>
      <c r="W313" s="18">
        <v>0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68838011</v>
      </c>
      <c r="E314" s="19">
        <v>24265109</v>
      </c>
      <c r="F314" s="19">
        <v>184730</v>
      </c>
      <c r="G314" s="21">
        <f>IF(($D314     =0),0,($F314     /$D314     ))</f>
        <v>2.6835464493592063E-3</v>
      </c>
      <c r="H314" s="20">
        <v>0</v>
      </c>
      <c r="I314" s="19">
        <v>0</v>
      </c>
      <c r="J314" s="19">
        <v>0</v>
      </c>
      <c r="K314" s="20">
        <v>0</v>
      </c>
      <c r="L314" s="20">
        <v>2475</v>
      </c>
      <c r="M314" s="19">
        <v>129830</v>
      </c>
      <c r="N314" s="19">
        <v>52425</v>
      </c>
      <c r="O314" s="20">
        <v>184730</v>
      </c>
      <c r="P314" s="20">
        <v>0</v>
      </c>
      <c r="Q314" s="19">
        <v>0</v>
      </c>
      <c r="R314" s="19">
        <v>0</v>
      </c>
      <c r="S314" s="20">
        <v>0</v>
      </c>
      <c r="T314" s="20">
        <v>0</v>
      </c>
      <c r="U314" s="19">
        <v>0</v>
      </c>
      <c r="V314" s="19">
        <v>0</v>
      </c>
      <c r="W314" s="18">
        <v>0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945227946</v>
      </c>
      <c r="E315" s="12">
        <f>SUM(E309:E314)</f>
        <v>1025711331</v>
      </c>
      <c r="F315" s="12">
        <f>SUM(F309:F314)</f>
        <v>234367334</v>
      </c>
      <c r="G315" s="14">
        <f>IF(($D315     =0),0,($F315     /$D315     ))</f>
        <v>0.24794795265183581</v>
      </c>
      <c r="H315" s="13">
        <f>SUM(H309:H314)</f>
        <v>7849242</v>
      </c>
      <c r="I315" s="12">
        <f>SUM(I309:I314)</f>
        <v>18535839</v>
      </c>
      <c r="J315" s="12">
        <f>SUM(J309:J314)</f>
        <v>42754258</v>
      </c>
      <c r="K315" s="13">
        <f>SUM(K309:K314)</f>
        <v>69139339</v>
      </c>
      <c r="L315" s="13">
        <f>SUM(L309:L314)</f>
        <v>50943891</v>
      </c>
      <c r="M315" s="12">
        <f>SUM(M309:M314)</f>
        <v>52283518</v>
      </c>
      <c r="N315" s="12">
        <f>SUM(N309:N314)</f>
        <v>62000586</v>
      </c>
      <c r="O315" s="13">
        <f>SUM(O309:O314)</f>
        <v>165227995</v>
      </c>
      <c r="P315" s="13">
        <f>SUM(P309:P314)</f>
        <v>0</v>
      </c>
      <c r="Q315" s="12">
        <f>SUM(Q309:Q314)</f>
        <v>0</v>
      </c>
      <c r="R315" s="12">
        <f>SUM(R309:R314)</f>
        <v>0</v>
      </c>
      <c r="S315" s="13">
        <f>SUM(S309:S314)</f>
        <v>0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181136164</v>
      </c>
      <c r="E316" s="19">
        <v>199316415</v>
      </c>
      <c r="F316" s="19">
        <v>38853048</v>
      </c>
      <c r="G316" s="21">
        <f>IF(($D316     =0),0,($F316     /$D316     ))</f>
        <v>0.21449636087026774</v>
      </c>
      <c r="H316" s="20">
        <v>651982</v>
      </c>
      <c r="I316" s="19">
        <v>5157114</v>
      </c>
      <c r="J316" s="19">
        <v>9455443</v>
      </c>
      <c r="K316" s="20">
        <v>15264539</v>
      </c>
      <c r="L316" s="20">
        <v>8069925</v>
      </c>
      <c r="M316" s="19">
        <v>3204221</v>
      </c>
      <c r="N316" s="19">
        <v>12314363</v>
      </c>
      <c r="O316" s="20">
        <v>23588509</v>
      </c>
      <c r="P316" s="20">
        <v>0</v>
      </c>
      <c r="Q316" s="19">
        <v>0</v>
      </c>
      <c r="R316" s="19">
        <v>0</v>
      </c>
      <c r="S316" s="20">
        <v>0</v>
      </c>
      <c r="T316" s="20">
        <v>0</v>
      </c>
      <c r="U316" s="19">
        <v>0</v>
      </c>
      <c r="V316" s="19">
        <v>0</v>
      </c>
      <c r="W316" s="18">
        <v>0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274774547</v>
      </c>
      <c r="E317" s="19">
        <v>270324189</v>
      </c>
      <c r="F317" s="19">
        <v>57160474</v>
      </c>
      <c r="G317" s="21">
        <f>IF(($D317     =0),0,($F317     /$D317     ))</f>
        <v>0.20802681552596647</v>
      </c>
      <c r="H317" s="20">
        <v>0</v>
      </c>
      <c r="I317" s="19">
        <v>4004615</v>
      </c>
      <c r="J317" s="19">
        <v>5507529</v>
      </c>
      <c r="K317" s="20">
        <v>9512144</v>
      </c>
      <c r="L317" s="20">
        <v>10043797</v>
      </c>
      <c r="M317" s="19">
        <v>17073027</v>
      </c>
      <c r="N317" s="19">
        <v>20531506</v>
      </c>
      <c r="O317" s="20">
        <v>47648330</v>
      </c>
      <c r="P317" s="20">
        <v>0</v>
      </c>
      <c r="Q317" s="19">
        <v>0</v>
      </c>
      <c r="R317" s="19">
        <v>0</v>
      </c>
      <c r="S317" s="20">
        <v>0</v>
      </c>
      <c r="T317" s="20">
        <v>0</v>
      </c>
      <c r="U317" s="19">
        <v>0</v>
      </c>
      <c r="V317" s="19">
        <v>0</v>
      </c>
      <c r="W317" s="18">
        <v>0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53873187</v>
      </c>
      <c r="E318" s="19">
        <v>53873187</v>
      </c>
      <c r="F318" s="19">
        <v>8289519</v>
      </c>
      <c r="G318" s="21">
        <f>IF(($D318     =0),0,($F318     /$D318     ))</f>
        <v>0.15387095996381281</v>
      </c>
      <c r="H318" s="20">
        <v>364537</v>
      </c>
      <c r="I318" s="19">
        <v>893920</v>
      </c>
      <c r="J318" s="19">
        <v>802764</v>
      </c>
      <c r="K318" s="20">
        <v>2061221</v>
      </c>
      <c r="L318" s="20">
        <v>397904</v>
      </c>
      <c r="M318" s="19">
        <v>1659641</v>
      </c>
      <c r="N318" s="19">
        <v>4170753</v>
      </c>
      <c r="O318" s="20">
        <v>6228298</v>
      </c>
      <c r="P318" s="20">
        <v>0</v>
      </c>
      <c r="Q318" s="19">
        <v>0</v>
      </c>
      <c r="R318" s="19">
        <v>0</v>
      </c>
      <c r="S318" s="20">
        <v>0</v>
      </c>
      <c r="T318" s="20">
        <v>0</v>
      </c>
      <c r="U318" s="19">
        <v>0</v>
      </c>
      <c r="V318" s="19">
        <v>0</v>
      </c>
      <c r="W318" s="18">
        <v>0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49990427</v>
      </c>
      <c r="E319" s="19">
        <v>78747724</v>
      </c>
      <c r="F319" s="19">
        <v>35926281</v>
      </c>
      <c r="G319" s="21">
        <f>IF(($D319     =0),0,($F319     /$D319     ))</f>
        <v>0.71866321525919352</v>
      </c>
      <c r="H319" s="20">
        <v>0</v>
      </c>
      <c r="I319" s="19">
        <v>2530627</v>
      </c>
      <c r="J319" s="19">
        <v>3876627</v>
      </c>
      <c r="K319" s="20">
        <v>6407254</v>
      </c>
      <c r="L319" s="20">
        <v>7357302</v>
      </c>
      <c r="M319" s="19">
        <v>10006801</v>
      </c>
      <c r="N319" s="19">
        <v>12154924</v>
      </c>
      <c r="O319" s="20">
        <v>29519027</v>
      </c>
      <c r="P319" s="20">
        <v>0</v>
      </c>
      <c r="Q319" s="19">
        <v>0</v>
      </c>
      <c r="R319" s="19">
        <v>0</v>
      </c>
      <c r="S319" s="20">
        <v>0</v>
      </c>
      <c r="T319" s="20">
        <v>0</v>
      </c>
      <c r="U319" s="19">
        <v>0</v>
      </c>
      <c r="V319" s="19">
        <v>0</v>
      </c>
      <c r="W319" s="18">
        <v>0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4988500</v>
      </c>
      <c r="E320" s="19">
        <v>6850800</v>
      </c>
      <c r="F320" s="19">
        <v>1512584</v>
      </c>
      <c r="G320" s="21">
        <f>IF(($D320     =0),0,($F320     /$D320     ))</f>
        <v>0.30321419264307908</v>
      </c>
      <c r="H320" s="20">
        <v>0</v>
      </c>
      <c r="I320" s="19">
        <v>268634</v>
      </c>
      <c r="J320" s="19">
        <v>248736</v>
      </c>
      <c r="K320" s="20">
        <v>517370</v>
      </c>
      <c r="L320" s="20">
        <v>226806</v>
      </c>
      <c r="M320" s="19">
        <v>523999</v>
      </c>
      <c r="N320" s="19">
        <v>244409</v>
      </c>
      <c r="O320" s="20">
        <v>995214</v>
      </c>
      <c r="P320" s="20">
        <v>0</v>
      </c>
      <c r="Q320" s="19">
        <v>0</v>
      </c>
      <c r="R320" s="19">
        <v>0</v>
      </c>
      <c r="S320" s="20">
        <v>0</v>
      </c>
      <c r="T320" s="20">
        <v>0</v>
      </c>
      <c r="U320" s="19">
        <v>0</v>
      </c>
      <c r="V320" s="19">
        <v>0</v>
      </c>
      <c r="W320" s="18">
        <v>0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564762825</v>
      </c>
      <c r="E321" s="12">
        <f>SUM(E316:E320)</f>
        <v>609112315</v>
      </c>
      <c r="F321" s="12">
        <f>SUM(F316:F320)</f>
        <v>141741906</v>
      </c>
      <c r="G321" s="14">
        <f>IF(($D321     =0),0,($F321     /$D321     ))</f>
        <v>0.25097598447631536</v>
      </c>
      <c r="H321" s="13">
        <f>SUM(H316:H320)</f>
        <v>1016519</v>
      </c>
      <c r="I321" s="12">
        <f>SUM(I316:I320)</f>
        <v>12854910</v>
      </c>
      <c r="J321" s="12">
        <f>SUM(J316:J320)</f>
        <v>19891099</v>
      </c>
      <c r="K321" s="13">
        <f>SUM(K316:K320)</f>
        <v>33762528</v>
      </c>
      <c r="L321" s="13">
        <f>SUM(L316:L320)</f>
        <v>26095734</v>
      </c>
      <c r="M321" s="12">
        <f>SUM(M316:M320)</f>
        <v>32467689</v>
      </c>
      <c r="N321" s="12">
        <f>SUM(N316:N320)</f>
        <v>49415955</v>
      </c>
      <c r="O321" s="13">
        <f>SUM(O316:O320)</f>
        <v>107979378</v>
      </c>
      <c r="P321" s="13">
        <f>SUM(P316:P320)</f>
        <v>0</v>
      </c>
      <c r="Q321" s="12">
        <f>SUM(Q316:Q320)</f>
        <v>0</v>
      </c>
      <c r="R321" s="12">
        <f>SUM(R316:R320)</f>
        <v>0</v>
      </c>
      <c r="S321" s="13">
        <f>SUM(S316:S320)</f>
        <v>0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23767300</v>
      </c>
      <c r="E322" s="19">
        <v>23767300</v>
      </c>
      <c r="F322" s="19">
        <v>9517913</v>
      </c>
      <c r="G322" s="21">
        <f>IF(($D322     =0),0,($F322     /$D322     ))</f>
        <v>0.40046252624404116</v>
      </c>
      <c r="H322" s="20">
        <v>0</v>
      </c>
      <c r="I322" s="19">
        <v>1453014</v>
      </c>
      <c r="J322" s="19">
        <v>801544</v>
      </c>
      <c r="K322" s="20">
        <v>2254558</v>
      </c>
      <c r="L322" s="20">
        <v>2337776</v>
      </c>
      <c r="M322" s="19">
        <v>695611</v>
      </c>
      <c r="N322" s="19">
        <v>4229968</v>
      </c>
      <c r="O322" s="20">
        <v>7263355</v>
      </c>
      <c r="P322" s="20">
        <v>0</v>
      </c>
      <c r="Q322" s="19">
        <v>0</v>
      </c>
      <c r="R322" s="19">
        <v>0</v>
      </c>
      <c r="S322" s="20">
        <v>0</v>
      </c>
      <c r="T322" s="20">
        <v>0</v>
      </c>
      <c r="U322" s="19">
        <v>0</v>
      </c>
      <c r="V322" s="19">
        <v>0</v>
      </c>
      <c r="W322" s="18">
        <v>0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107297217</v>
      </c>
      <c r="E323" s="19">
        <v>114563616</v>
      </c>
      <c r="F323" s="19">
        <v>44117528</v>
      </c>
      <c r="G323" s="21">
        <f>IF(($D323     =0),0,($F323     /$D323     ))</f>
        <v>0.41117122357423308</v>
      </c>
      <c r="H323" s="20">
        <v>1452332</v>
      </c>
      <c r="I323" s="19">
        <v>919811</v>
      </c>
      <c r="J323" s="19">
        <v>2712469</v>
      </c>
      <c r="K323" s="20">
        <v>5084612</v>
      </c>
      <c r="L323" s="20">
        <v>15835075</v>
      </c>
      <c r="M323" s="19">
        <v>2836975</v>
      </c>
      <c r="N323" s="19">
        <v>20360866</v>
      </c>
      <c r="O323" s="20">
        <v>39032916</v>
      </c>
      <c r="P323" s="20">
        <v>0</v>
      </c>
      <c r="Q323" s="19">
        <v>0</v>
      </c>
      <c r="R323" s="19">
        <v>0</v>
      </c>
      <c r="S323" s="20">
        <v>0</v>
      </c>
      <c r="T323" s="20">
        <v>0</v>
      </c>
      <c r="U323" s="19">
        <v>0</v>
      </c>
      <c r="V323" s="19">
        <v>0</v>
      </c>
      <c r="W323" s="18">
        <v>0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241589372</v>
      </c>
      <c r="E324" s="19">
        <v>254464841</v>
      </c>
      <c r="F324" s="19">
        <v>314529050</v>
      </c>
      <c r="G324" s="21">
        <f>IF(($D324     =0),0,($F324     /$D324     ))</f>
        <v>1.3019159220298813</v>
      </c>
      <c r="H324" s="20">
        <v>248971821</v>
      </c>
      <c r="I324" s="19">
        <v>19963409</v>
      </c>
      <c r="J324" s="19">
        <v>9741577</v>
      </c>
      <c r="K324" s="20">
        <v>278676807</v>
      </c>
      <c r="L324" s="20">
        <v>12320715</v>
      </c>
      <c r="M324" s="19">
        <v>7926435</v>
      </c>
      <c r="N324" s="19">
        <v>15605093</v>
      </c>
      <c r="O324" s="20">
        <v>35852243</v>
      </c>
      <c r="P324" s="20">
        <v>0</v>
      </c>
      <c r="Q324" s="19">
        <v>0</v>
      </c>
      <c r="R324" s="19">
        <v>0</v>
      </c>
      <c r="S324" s="20">
        <v>0</v>
      </c>
      <c r="T324" s="20">
        <v>0</v>
      </c>
      <c r="U324" s="19">
        <v>0</v>
      </c>
      <c r="V324" s="19">
        <v>0</v>
      </c>
      <c r="W324" s="18">
        <v>0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370443246</v>
      </c>
      <c r="E325" s="19">
        <v>469575436</v>
      </c>
      <c r="F325" s="19">
        <v>147823441</v>
      </c>
      <c r="G325" s="21">
        <f>IF(($D325     =0),0,($F325     /$D325     ))</f>
        <v>0.39904477297448149</v>
      </c>
      <c r="H325" s="20">
        <v>5508910</v>
      </c>
      <c r="I325" s="19">
        <v>6518888</v>
      </c>
      <c r="J325" s="19">
        <v>45472778</v>
      </c>
      <c r="K325" s="20">
        <v>57500576</v>
      </c>
      <c r="L325" s="20">
        <v>23987431</v>
      </c>
      <c r="M325" s="19">
        <v>30947458</v>
      </c>
      <c r="N325" s="19">
        <v>35387976</v>
      </c>
      <c r="O325" s="20">
        <v>90322865</v>
      </c>
      <c r="P325" s="20">
        <v>0</v>
      </c>
      <c r="Q325" s="19">
        <v>0</v>
      </c>
      <c r="R325" s="19">
        <v>0</v>
      </c>
      <c r="S325" s="20">
        <v>0</v>
      </c>
      <c r="T325" s="20">
        <v>0</v>
      </c>
      <c r="U325" s="19">
        <v>0</v>
      </c>
      <c r="V325" s="19">
        <v>0</v>
      </c>
      <c r="W325" s="18">
        <v>0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51386800</v>
      </c>
      <c r="E326" s="19">
        <v>76639135</v>
      </c>
      <c r="F326" s="19">
        <v>20957760</v>
      </c>
      <c r="G326" s="21">
        <f>IF(($D326     =0),0,($F326     /$D326     ))</f>
        <v>0.40784325935843446</v>
      </c>
      <c r="H326" s="20">
        <v>29891</v>
      </c>
      <c r="I326" s="19">
        <v>662649</v>
      </c>
      <c r="J326" s="19">
        <v>3384169</v>
      </c>
      <c r="K326" s="20">
        <v>4076709</v>
      </c>
      <c r="L326" s="20">
        <v>3590443</v>
      </c>
      <c r="M326" s="19">
        <v>3939679</v>
      </c>
      <c r="N326" s="19">
        <v>9350929</v>
      </c>
      <c r="O326" s="20">
        <v>16881051</v>
      </c>
      <c r="P326" s="20">
        <v>0</v>
      </c>
      <c r="Q326" s="19">
        <v>0</v>
      </c>
      <c r="R326" s="19">
        <v>0</v>
      </c>
      <c r="S326" s="20">
        <v>0</v>
      </c>
      <c r="T326" s="20">
        <v>0</v>
      </c>
      <c r="U326" s="19">
        <v>0</v>
      </c>
      <c r="V326" s="19">
        <v>0</v>
      </c>
      <c r="W326" s="18">
        <v>0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90316324</v>
      </c>
      <c r="E327" s="19">
        <v>90316324</v>
      </c>
      <c r="F327" s="19">
        <v>26770296</v>
      </c>
      <c r="G327" s="21">
        <f>IF(($D327     =0),0,($F327     /$D327     ))</f>
        <v>0.29640595204029785</v>
      </c>
      <c r="H327" s="20">
        <v>7876845</v>
      </c>
      <c r="I327" s="19">
        <v>5269533</v>
      </c>
      <c r="J327" s="19">
        <v>4028714</v>
      </c>
      <c r="K327" s="20">
        <v>17175092</v>
      </c>
      <c r="L327" s="20">
        <v>5103619</v>
      </c>
      <c r="M327" s="19">
        <v>2884512</v>
      </c>
      <c r="N327" s="19">
        <v>1607073</v>
      </c>
      <c r="O327" s="20">
        <v>9595204</v>
      </c>
      <c r="P327" s="20">
        <v>0</v>
      </c>
      <c r="Q327" s="19">
        <v>0</v>
      </c>
      <c r="R327" s="19">
        <v>0</v>
      </c>
      <c r="S327" s="20">
        <v>0</v>
      </c>
      <c r="T327" s="20">
        <v>0</v>
      </c>
      <c r="U327" s="19">
        <v>0</v>
      </c>
      <c r="V327" s="19">
        <v>0</v>
      </c>
      <c r="W327" s="18">
        <v>0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143644166</v>
      </c>
      <c r="E328" s="19">
        <v>161225932</v>
      </c>
      <c r="F328" s="19">
        <v>41416149</v>
      </c>
      <c r="G328" s="21">
        <f>IF(($D328     =0),0,($F328     /$D328     ))</f>
        <v>0.28832461598196757</v>
      </c>
      <c r="H328" s="20">
        <v>1959930</v>
      </c>
      <c r="I328" s="19">
        <v>5773497</v>
      </c>
      <c r="J328" s="19">
        <v>6383545</v>
      </c>
      <c r="K328" s="20">
        <v>14116972</v>
      </c>
      <c r="L328" s="20">
        <v>6625151</v>
      </c>
      <c r="M328" s="19">
        <v>12372957</v>
      </c>
      <c r="N328" s="19">
        <v>8301069</v>
      </c>
      <c r="O328" s="20">
        <v>27299177</v>
      </c>
      <c r="P328" s="20">
        <v>0</v>
      </c>
      <c r="Q328" s="19">
        <v>0</v>
      </c>
      <c r="R328" s="19">
        <v>0</v>
      </c>
      <c r="S328" s="20">
        <v>0</v>
      </c>
      <c r="T328" s="20">
        <v>0</v>
      </c>
      <c r="U328" s="19">
        <v>0</v>
      </c>
      <c r="V328" s="19">
        <v>0</v>
      </c>
      <c r="W328" s="18">
        <v>0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76172524</v>
      </c>
      <c r="E329" s="19">
        <v>76572524</v>
      </c>
      <c r="F329" s="19">
        <v>1145944</v>
      </c>
      <c r="G329" s="21">
        <f>IF(($D329     =0),0,($F329     /$D329     ))</f>
        <v>1.504405971896113E-2</v>
      </c>
      <c r="H329" s="20">
        <v>4513</v>
      </c>
      <c r="I329" s="19">
        <v>5881</v>
      </c>
      <c r="J329" s="19">
        <v>106444</v>
      </c>
      <c r="K329" s="20">
        <v>116838</v>
      </c>
      <c r="L329" s="20">
        <v>599699</v>
      </c>
      <c r="M329" s="19">
        <v>77875</v>
      </c>
      <c r="N329" s="19">
        <v>351532</v>
      </c>
      <c r="O329" s="20">
        <v>1029106</v>
      </c>
      <c r="P329" s="20">
        <v>0</v>
      </c>
      <c r="Q329" s="19">
        <v>0</v>
      </c>
      <c r="R329" s="19">
        <v>0</v>
      </c>
      <c r="S329" s="20">
        <v>0</v>
      </c>
      <c r="T329" s="20">
        <v>0</v>
      </c>
      <c r="U329" s="19">
        <v>0</v>
      </c>
      <c r="V329" s="19">
        <v>0</v>
      </c>
      <c r="W329" s="18">
        <v>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1104616949</v>
      </c>
      <c r="E330" s="12">
        <f>SUM(E322:E329)</f>
        <v>1267125108</v>
      </c>
      <c r="F330" s="12">
        <f>SUM(F322:F329)</f>
        <v>606278081</v>
      </c>
      <c r="G330" s="14">
        <f>IF(($D330     =0),0,($F330     /$D330     ))</f>
        <v>0.54885820967065391</v>
      </c>
      <c r="H330" s="13">
        <f>SUM(H322:H329)</f>
        <v>265804242</v>
      </c>
      <c r="I330" s="12">
        <f>SUM(I322:I329)</f>
        <v>40566682</v>
      </c>
      <c r="J330" s="12">
        <f>SUM(J322:J329)</f>
        <v>72631240</v>
      </c>
      <c r="K330" s="13">
        <f>SUM(K322:K329)</f>
        <v>379002164</v>
      </c>
      <c r="L330" s="13">
        <f>SUM(L322:L329)</f>
        <v>70399909</v>
      </c>
      <c r="M330" s="12">
        <f>SUM(M322:M329)</f>
        <v>61681502</v>
      </c>
      <c r="N330" s="12">
        <f>SUM(N322:N329)</f>
        <v>95194506</v>
      </c>
      <c r="O330" s="13">
        <f>SUM(O322:O329)</f>
        <v>227275917</v>
      </c>
      <c r="P330" s="13">
        <f>SUM(P322:P329)</f>
        <v>0</v>
      </c>
      <c r="Q330" s="12">
        <f>SUM(Q322:Q329)</f>
        <v>0</v>
      </c>
      <c r="R330" s="12">
        <f>SUM(R322:R329)</f>
        <v>0</v>
      </c>
      <c r="S330" s="13">
        <f>SUM(S322:S329)</f>
        <v>0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14461457</v>
      </c>
      <c r="E331" s="19">
        <v>14461457</v>
      </c>
      <c r="F331" s="19">
        <v>1125245</v>
      </c>
      <c r="G331" s="21">
        <f>IF(($D331     =0),0,($F331     /$D331     ))</f>
        <v>7.7809932982548027E-2</v>
      </c>
      <c r="H331" s="20">
        <v>0</v>
      </c>
      <c r="I331" s="19">
        <v>504320</v>
      </c>
      <c r="J331" s="19">
        <v>0</v>
      </c>
      <c r="K331" s="20">
        <v>504320</v>
      </c>
      <c r="L331" s="20">
        <v>11140</v>
      </c>
      <c r="M331" s="19">
        <v>191449</v>
      </c>
      <c r="N331" s="19">
        <v>418336</v>
      </c>
      <c r="O331" s="20">
        <v>620925</v>
      </c>
      <c r="P331" s="20">
        <v>0</v>
      </c>
      <c r="Q331" s="19">
        <v>0</v>
      </c>
      <c r="R331" s="19">
        <v>0</v>
      </c>
      <c r="S331" s="20">
        <v>0</v>
      </c>
      <c r="T331" s="20">
        <v>0</v>
      </c>
      <c r="U331" s="19">
        <v>0</v>
      </c>
      <c r="V331" s="19">
        <v>0</v>
      </c>
      <c r="W331" s="18">
        <v>0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10292100</v>
      </c>
      <c r="E332" s="19">
        <v>13505008</v>
      </c>
      <c r="F332" s="19">
        <v>7950797</v>
      </c>
      <c r="G332" s="21">
        <f>IF(($D332     =0),0,($F332     /$D332     ))</f>
        <v>0.77251454999465607</v>
      </c>
      <c r="H332" s="20">
        <v>1088441</v>
      </c>
      <c r="I332" s="19">
        <v>1092145</v>
      </c>
      <c r="J332" s="19">
        <v>155221</v>
      </c>
      <c r="K332" s="20">
        <v>2335807</v>
      </c>
      <c r="L332" s="20">
        <v>1913294</v>
      </c>
      <c r="M332" s="19">
        <v>3244112</v>
      </c>
      <c r="N332" s="19">
        <v>457584</v>
      </c>
      <c r="O332" s="20">
        <v>5614990</v>
      </c>
      <c r="P332" s="20">
        <v>0</v>
      </c>
      <c r="Q332" s="19">
        <v>0</v>
      </c>
      <c r="R332" s="19">
        <v>0</v>
      </c>
      <c r="S332" s="20">
        <v>0</v>
      </c>
      <c r="T332" s="20">
        <v>0</v>
      </c>
      <c r="U332" s="19">
        <v>0</v>
      </c>
      <c r="V332" s="19">
        <v>0</v>
      </c>
      <c r="W332" s="18">
        <v>0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23465061</v>
      </c>
      <c r="E333" s="19">
        <v>24865061</v>
      </c>
      <c r="F333" s="19">
        <v>8032106</v>
      </c>
      <c r="G333" s="21">
        <f>IF(($D333     =0),0,($F333     /$D333     ))</f>
        <v>0.3423006656577624</v>
      </c>
      <c r="H333" s="20">
        <v>340680</v>
      </c>
      <c r="I333" s="19">
        <v>2135996</v>
      </c>
      <c r="J333" s="19">
        <v>2502482</v>
      </c>
      <c r="K333" s="20">
        <v>4979158</v>
      </c>
      <c r="L333" s="20">
        <v>1622796</v>
      </c>
      <c r="M333" s="19">
        <v>1055166</v>
      </c>
      <c r="N333" s="19">
        <v>374986</v>
      </c>
      <c r="O333" s="20">
        <v>3052948</v>
      </c>
      <c r="P333" s="20">
        <v>0</v>
      </c>
      <c r="Q333" s="19">
        <v>0</v>
      </c>
      <c r="R333" s="19">
        <v>0</v>
      </c>
      <c r="S333" s="20">
        <v>0</v>
      </c>
      <c r="T333" s="20">
        <v>0</v>
      </c>
      <c r="U333" s="19">
        <v>0</v>
      </c>
      <c r="V333" s="19">
        <v>0</v>
      </c>
      <c r="W333" s="18">
        <v>0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2715500</v>
      </c>
      <c r="E334" s="19">
        <v>2715500</v>
      </c>
      <c r="F334" s="19">
        <v>0</v>
      </c>
      <c r="G334" s="21">
        <f>IF(($D334     =0),0,($F334     /$D334     ))</f>
        <v>0</v>
      </c>
      <c r="H334" s="20">
        <v>0</v>
      </c>
      <c r="I334" s="19">
        <v>0</v>
      </c>
      <c r="J334" s="19">
        <v>0</v>
      </c>
      <c r="K334" s="20">
        <v>0</v>
      </c>
      <c r="L334" s="20">
        <v>0</v>
      </c>
      <c r="M334" s="19">
        <v>0</v>
      </c>
      <c r="N334" s="19">
        <v>0</v>
      </c>
      <c r="O334" s="20">
        <v>0</v>
      </c>
      <c r="P334" s="20">
        <v>0</v>
      </c>
      <c r="Q334" s="19">
        <v>0</v>
      </c>
      <c r="R334" s="19">
        <v>0</v>
      </c>
      <c r="S334" s="20">
        <v>0</v>
      </c>
      <c r="T334" s="20">
        <v>0</v>
      </c>
      <c r="U334" s="19">
        <v>0</v>
      </c>
      <c r="V334" s="19">
        <v>0</v>
      </c>
      <c r="W334" s="18">
        <v>0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50934118</v>
      </c>
      <c r="E335" s="12">
        <f>SUM(E331:E334)</f>
        <v>55547026</v>
      </c>
      <c r="F335" s="12">
        <f>SUM(F331:F334)</f>
        <v>17108148</v>
      </c>
      <c r="G335" s="14">
        <f>IF(($D335     =0),0,($F335     /$D335     ))</f>
        <v>0.33588778350888493</v>
      </c>
      <c r="H335" s="13">
        <f>SUM(H331:H334)</f>
        <v>1429121</v>
      </c>
      <c r="I335" s="12">
        <f>SUM(I331:I334)</f>
        <v>3732461</v>
      </c>
      <c r="J335" s="12">
        <f>SUM(J331:J334)</f>
        <v>2657703</v>
      </c>
      <c r="K335" s="13">
        <f>SUM(K331:K334)</f>
        <v>7819285</v>
      </c>
      <c r="L335" s="13">
        <f>SUM(L331:L334)</f>
        <v>3547230</v>
      </c>
      <c r="M335" s="12">
        <f>SUM(M331:M334)</f>
        <v>4490727</v>
      </c>
      <c r="N335" s="12">
        <f>SUM(N331:N334)</f>
        <v>1250906</v>
      </c>
      <c r="O335" s="13">
        <f>SUM(O331:O334)</f>
        <v>9288863</v>
      </c>
      <c r="P335" s="13">
        <f>SUM(P331:P334)</f>
        <v>0</v>
      </c>
      <c r="Q335" s="12">
        <f>SUM(Q331:Q334)</f>
        <v>0</v>
      </c>
      <c r="R335" s="12">
        <f>SUM(R331:R334)</f>
        <v>0</v>
      </c>
      <c r="S335" s="13">
        <f>SUM(S331:S334)</f>
        <v>0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11619998243</v>
      </c>
      <c r="E336" s="12">
        <f>SUM(E300,E302:E307,E309:E314,E316:E320,E322:E329,E331:E334)</f>
        <v>12537449149</v>
      </c>
      <c r="F336" s="12">
        <f>SUM(F300,F302:F307,F309:F314,F316:F320,F322:F329,F331:F334)</f>
        <v>2985597885</v>
      </c>
      <c r="G336" s="14">
        <f>IF(($D336     =0),0,($F336     /$D336     ))</f>
        <v>0.25693617353157117</v>
      </c>
      <c r="H336" s="13">
        <f>SUM(H300,H302:H307,H309:H314,H316:H320,H322:H329,H331:H334)</f>
        <v>316701839</v>
      </c>
      <c r="I336" s="12">
        <f>SUM(I300,I302:I307,I309:I314,I316:I320,I322:I329,I331:I334)</f>
        <v>310072324</v>
      </c>
      <c r="J336" s="12">
        <f>SUM(J300,J302:J307,J309:J314,J316:J320,J322:J329,J331:J334)</f>
        <v>466136765</v>
      </c>
      <c r="K336" s="13">
        <f>SUM(K300,K302:K307,K309:K314,K316:K320,K322:K329,K331:K334)</f>
        <v>1092910928</v>
      </c>
      <c r="L336" s="13">
        <f>SUM(L300,L302:L307,L309:L314,L316:L320,L322:L329,L331:L334)</f>
        <v>587490449</v>
      </c>
      <c r="M336" s="12">
        <f>SUM(M300,M302:M307,M309:M314,M316:M320,M322:M329,M331:M334)</f>
        <v>583485295</v>
      </c>
      <c r="N336" s="12">
        <f>SUM(N300,N302:N307,N309:N314,N316:N320,N322:N329,N331:N334)</f>
        <v>721711213</v>
      </c>
      <c r="O336" s="13">
        <f>SUM(O300,O302:O307,O309:O314,O316:O320,O322:O329,O331:O334)</f>
        <v>1892686957</v>
      </c>
      <c r="P336" s="13">
        <f>SUM(P300,P302:P307,P309:P314,P316:P320,P322:P329,P331:P334)</f>
        <v>0</v>
      </c>
      <c r="Q336" s="12">
        <f>SUM(Q300,Q302:Q307,Q309:Q314,Q316:Q320,Q322:Q329,Q331:Q334)</f>
        <v>0</v>
      </c>
      <c r="R336" s="12">
        <f>SUM(R300,R302:R307,R309:R314,R316:R320,R322:R329,R331:R334)</f>
        <v>0</v>
      </c>
      <c r="S336" s="13">
        <f>SUM(S300,S302:S307,S309:S314,S316:S320,S322:S329,S331:S334)</f>
        <v>0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69016173919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70264035730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20339689187</v>
      </c>
      <c r="G337" s="7">
        <f>IF(($D337     =0),0,($F337     /$D337     ))</f>
        <v>0.2947090230019333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2067387741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2706758651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3384883625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8159030017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3968392609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3724739515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4487527046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12180659170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0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0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0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5DFCD3-60D0-4CBB-9A91-71ADF59F82A8}"/>
</file>

<file path=customXml/itemProps2.xml><?xml version="1.0" encoding="utf-8"?>
<ds:datastoreItem xmlns:ds="http://schemas.openxmlformats.org/officeDocument/2006/customXml" ds:itemID="{E0717217-7BE4-4D64-A4A3-7E3450B74BAE}"/>
</file>

<file path=customXml/itemProps3.xml><?xml version="1.0" encoding="utf-8"?>
<ds:datastoreItem xmlns:ds="http://schemas.openxmlformats.org/officeDocument/2006/customXml" ds:itemID="{142BF0B1-D66D-46A1-82F8-EE37467CD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2022-01-31T10:20:33Z</dcterms:created>
  <dcterms:modified xsi:type="dcterms:W3CDTF">2022-01-31T10:21:36Z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