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/>
  <mc:AlternateContent xmlns:mc="http://schemas.openxmlformats.org/markup-compatibility/2006">
    <mc:Choice Requires="x15">
      <x15ac:absPath xmlns:x15ac="http://schemas.microsoft.com/office/spreadsheetml/2010/11/ac" url="K:\CD - LGBA\Municipalities\07. IYM\2021-22\01. National Publications\Section 71\02. Q2\04. Final\"/>
    </mc:Choice>
  </mc:AlternateContent>
  <xr:revisionPtr revIDLastSave="0" documentId="8_{575DE9AE-19EF-4DDC-9CF3-972A233649D2}" xr6:coauthVersionLast="47" xr6:coauthVersionMax="47" xr10:uidLastSave="{00000000-0000-0000-0000-000000000000}"/>
  <workbookProtection workbookAlgorithmName="SHA-512" workbookHashValue="p6F+Rii5p3tZtK8fiEaiq5kpT9y+gXHNwmCTDwuBHE0eI9w+xG6jWgAXnxANmn4SgWU1xGonhB7CbxV2ht+zSA==" workbookSaltValue="KZho+QjtN92PEStaeTy9zw==" workbookSpinCount="100000" lockStructure="1"/>
  <bookViews>
    <workbookView xWindow="-120" yWindow="-120" windowWidth="29040" windowHeight="15840" xr2:uid="{00000000-000D-0000-FFFF-FFFF00000000}"/>
  </bookViews>
  <sheets>
    <sheet name="Summary" sheetId="1" r:id="rId1"/>
    <sheet name="FS184" sheetId="2" r:id="rId2"/>
    <sheet name="GT421" sheetId="3" r:id="rId3"/>
    <sheet name="GT481" sheetId="4" r:id="rId4"/>
    <sheet name="KZN225" sheetId="5" r:id="rId5"/>
    <sheet name="KZN252" sheetId="6" r:id="rId6"/>
    <sheet name="KZN282" sheetId="7" r:id="rId7"/>
    <sheet name="LIM354" sheetId="8" r:id="rId8"/>
    <sheet name="MP307" sheetId="9" r:id="rId9"/>
    <sheet name="MP312" sheetId="10" r:id="rId10"/>
    <sheet name="MP313" sheetId="11" r:id="rId11"/>
    <sheet name="MP326" sheetId="12" r:id="rId12"/>
    <sheet name="NC091" sheetId="13" r:id="rId13"/>
    <sheet name="NW372" sheetId="14" r:id="rId14"/>
    <sheet name="NW373" sheetId="15" r:id="rId15"/>
    <sheet name="NW403" sheetId="16" r:id="rId16"/>
    <sheet name="NW405" sheetId="17" r:id="rId17"/>
    <sheet name="WC023" sheetId="18" r:id="rId18"/>
    <sheet name="WC024" sheetId="19" r:id="rId19"/>
    <sheet name="WC044" sheetId="20" r:id="rId20"/>
  </sheets>
  <definedNames>
    <definedName name="_xlnm.Print_Area" localSheetId="1">'FS184'!$A$1:$X$127</definedName>
    <definedName name="_xlnm.Print_Area" localSheetId="2">'GT421'!$A$1:$X$127</definedName>
    <definedName name="_xlnm.Print_Area" localSheetId="3">'GT481'!$A$1:$X$127</definedName>
    <definedName name="_xlnm.Print_Area" localSheetId="4">'KZN225'!$A$1:$X$127</definedName>
    <definedName name="_xlnm.Print_Area" localSheetId="5">'KZN252'!$A$1:$X$127</definedName>
    <definedName name="_xlnm.Print_Area" localSheetId="6">'KZN282'!$A$1:$X$127</definedName>
    <definedName name="_xlnm.Print_Area" localSheetId="7">'LIM354'!$A$1:$X$127</definedName>
    <definedName name="_xlnm.Print_Area" localSheetId="8">'MP307'!$A$1:$X$127</definedName>
    <definedName name="_xlnm.Print_Area" localSheetId="9">'MP312'!$A$1:$X$127</definedName>
    <definedName name="_xlnm.Print_Area" localSheetId="10">'MP313'!$A$1:$X$127</definedName>
    <definedName name="_xlnm.Print_Area" localSheetId="11">'MP326'!$A$1:$X$127</definedName>
    <definedName name="_xlnm.Print_Area" localSheetId="12">'NC091'!$A$1:$X$127</definedName>
    <definedName name="_xlnm.Print_Area" localSheetId="13">'NW372'!$A$1:$X$127</definedName>
    <definedName name="_xlnm.Print_Area" localSheetId="14">'NW373'!$A$1:$X$127</definedName>
    <definedName name="_xlnm.Print_Area" localSheetId="15">'NW403'!$A$1:$X$127</definedName>
    <definedName name="_xlnm.Print_Area" localSheetId="16">'NW405'!$A$1:$X$127</definedName>
    <definedName name="_xlnm.Print_Area" localSheetId="0">Summary!$A$1:$X$127</definedName>
    <definedName name="_xlnm.Print_Area" localSheetId="17">'WC023'!$A$1:$X$127</definedName>
    <definedName name="_xlnm.Print_Area" localSheetId="18">'WC024'!$A$1:$X$127</definedName>
    <definedName name="_xlnm.Print_Area" localSheetId="19">'WC044'!$A$1:$X$127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113" i="2" l="1"/>
  <c r="V113" i="2"/>
  <c r="Q113" i="2"/>
  <c r="P113" i="2"/>
  <c r="O113" i="2"/>
  <c r="N113" i="2"/>
  <c r="M113" i="2"/>
  <c r="S113" i="2" s="1"/>
  <c r="L113" i="2"/>
  <c r="R113" i="2" s="1"/>
  <c r="K113" i="2"/>
  <c r="J113" i="2"/>
  <c r="I113" i="2"/>
  <c r="H113" i="2"/>
  <c r="G113" i="2"/>
  <c r="F113" i="2"/>
  <c r="E113" i="2"/>
  <c r="U113" i="2" s="1"/>
  <c r="D113" i="2"/>
  <c r="C113" i="2"/>
  <c r="B113" i="2"/>
  <c r="Q112" i="2"/>
  <c r="P112" i="2"/>
  <c r="O112" i="2"/>
  <c r="N112" i="2"/>
  <c r="U111" i="2"/>
  <c r="T111" i="2"/>
  <c r="S111" i="2"/>
  <c r="R111" i="2"/>
  <c r="S110" i="2"/>
  <c r="R110" i="2"/>
  <c r="E110" i="2"/>
  <c r="U110" i="2" s="1"/>
  <c r="S109" i="2"/>
  <c r="R109" i="2"/>
  <c r="E109" i="2"/>
  <c r="U109" i="2" s="1"/>
  <c r="S108" i="2"/>
  <c r="R108" i="2"/>
  <c r="E108" i="2"/>
  <c r="U108" i="2" s="1"/>
  <c r="S107" i="2"/>
  <c r="R107" i="2"/>
  <c r="E107" i="2"/>
  <c r="T107" i="2" s="1"/>
  <c r="S106" i="2"/>
  <c r="R106" i="2"/>
  <c r="E106" i="2"/>
  <c r="U106" i="2" s="1"/>
  <c r="S105" i="2"/>
  <c r="R105" i="2"/>
  <c r="E105" i="2"/>
  <c r="U105" i="2" s="1"/>
  <c r="S104" i="2"/>
  <c r="R104" i="2"/>
  <c r="E104" i="2"/>
  <c r="U104" i="2" s="1"/>
  <c r="S103" i="2"/>
  <c r="R103" i="2"/>
  <c r="E103" i="2"/>
  <c r="T103" i="2" s="1"/>
  <c r="S102" i="2"/>
  <c r="R102" i="2"/>
  <c r="E102" i="2"/>
  <c r="U102" i="2" s="1"/>
  <c r="S101" i="2"/>
  <c r="R101" i="2"/>
  <c r="E101" i="2"/>
  <c r="U101" i="2" s="1"/>
  <c r="S100" i="2"/>
  <c r="R100" i="2"/>
  <c r="E100" i="2"/>
  <c r="U100" i="2" s="1"/>
  <c r="S99" i="2"/>
  <c r="R99" i="2"/>
  <c r="E99" i="2"/>
  <c r="T99" i="2" s="1"/>
  <c r="S98" i="2"/>
  <c r="R98" i="2"/>
  <c r="E98" i="2"/>
  <c r="U98" i="2" s="1"/>
  <c r="S97" i="2"/>
  <c r="R97" i="2"/>
  <c r="E97" i="2"/>
  <c r="U97" i="2" s="1"/>
  <c r="S96" i="2"/>
  <c r="R96" i="2"/>
  <c r="E96" i="2"/>
  <c r="T96" i="2" s="1"/>
  <c r="W95" i="2"/>
  <c r="W112" i="2" s="1"/>
  <c r="V95" i="2"/>
  <c r="V112" i="2" s="1"/>
  <c r="S95" i="2"/>
  <c r="M95" i="2"/>
  <c r="M112" i="2" s="1"/>
  <c r="S112" i="2" s="1"/>
  <c r="L95" i="2"/>
  <c r="R95" i="2" s="1"/>
  <c r="K95" i="2"/>
  <c r="K112" i="2" s="1"/>
  <c r="J95" i="2"/>
  <c r="J112" i="2" s="1"/>
  <c r="I95" i="2"/>
  <c r="I112" i="2" s="1"/>
  <c r="H95" i="2"/>
  <c r="H112" i="2" s="1"/>
  <c r="G95" i="2"/>
  <c r="G112" i="2" s="1"/>
  <c r="F95" i="2"/>
  <c r="F112" i="2" s="1"/>
  <c r="D95" i="2"/>
  <c r="D112" i="2" s="1"/>
  <c r="C95" i="2"/>
  <c r="C112" i="2" s="1"/>
  <c r="B95" i="2"/>
  <c r="B112" i="2" s="1"/>
  <c r="W113" i="3"/>
  <c r="V113" i="3"/>
  <c r="R113" i="3"/>
  <c r="Q113" i="3"/>
  <c r="P113" i="3"/>
  <c r="O113" i="3"/>
  <c r="N113" i="3"/>
  <c r="M113" i="3"/>
  <c r="S113" i="3" s="1"/>
  <c r="L113" i="3"/>
  <c r="K113" i="3"/>
  <c r="J113" i="3"/>
  <c r="I113" i="3"/>
  <c r="H113" i="3"/>
  <c r="G113" i="3"/>
  <c r="F113" i="3"/>
  <c r="E113" i="3"/>
  <c r="T113" i="3" s="1"/>
  <c r="D113" i="3"/>
  <c r="C113" i="3"/>
  <c r="B113" i="3"/>
  <c r="Q112" i="3"/>
  <c r="P112" i="3"/>
  <c r="O112" i="3"/>
  <c r="N112" i="3"/>
  <c r="U111" i="3"/>
  <c r="T111" i="3"/>
  <c r="S111" i="3"/>
  <c r="R111" i="3"/>
  <c r="S110" i="3"/>
  <c r="R110" i="3"/>
  <c r="E110" i="3"/>
  <c r="U110" i="3" s="1"/>
  <c r="S109" i="3"/>
  <c r="R109" i="3"/>
  <c r="E109" i="3"/>
  <c r="U109" i="3" s="1"/>
  <c r="S108" i="3"/>
  <c r="R108" i="3"/>
  <c r="E108" i="3"/>
  <c r="T108" i="3" s="1"/>
  <c r="S107" i="3"/>
  <c r="R107" i="3"/>
  <c r="E107" i="3"/>
  <c r="U107" i="3" s="1"/>
  <c r="S106" i="3"/>
  <c r="R106" i="3"/>
  <c r="E106" i="3"/>
  <c r="U106" i="3" s="1"/>
  <c r="S105" i="3"/>
  <c r="R105" i="3"/>
  <c r="E105" i="3"/>
  <c r="U105" i="3" s="1"/>
  <c r="S104" i="3"/>
  <c r="R104" i="3"/>
  <c r="E104" i="3"/>
  <c r="T104" i="3" s="1"/>
  <c r="S103" i="3"/>
  <c r="R103" i="3"/>
  <c r="E103" i="3"/>
  <c r="U103" i="3" s="1"/>
  <c r="S102" i="3"/>
  <c r="R102" i="3"/>
  <c r="E102" i="3"/>
  <c r="U102" i="3" s="1"/>
  <c r="S101" i="3"/>
  <c r="R101" i="3"/>
  <c r="E101" i="3"/>
  <c r="U101" i="3" s="1"/>
  <c r="S100" i="3"/>
  <c r="R100" i="3"/>
  <c r="E100" i="3"/>
  <c r="T100" i="3" s="1"/>
  <c r="S99" i="3"/>
  <c r="R99" i="3"/>
  <c r="E99" i="3"/>
  <c r="U99" i="3" s="1"/>
  <c r="S98" i="3"/>
  <c r="R98" i="3"/>
  <c r="E98" i="3"/>
  <c r="U98" i="3" s="1"/>
  <c r="S97" i="3"/>
  <c r="R97" i="3"/>
  <c r="E97" i="3"/>
  <c r="U97" i="3" s="1"/>
  <c r="S96" i="3"/>
  <c r="R96" i="3"/>
  <c r="E96" i="3"/>
  <c r="W95" i="3"/>
  <c r="W112" i="3" s="1"/>
  <c r="V95" i="3"/>
  <c r="V112" i="3" s="1"/>
  <c r="M95" i="3"/>
  <c r="S95" i="3" s="1"/>
  <c r="L95" i="3"/>
  <c r="K95" i="3"/>
  <c r="K112" i="3" s="1"/>
  <c r="J95" i="3"/>
  <c r="J112" i="3" s="1"/>
  <c r="I95" i="3"/>
  <c r="I112" i="3" s="1"/>
  <c r="H95" i="3"/>
  <c r="H112" i="3" s="1"/>
  <c r="G95" i="3"/>
  <c r="G112" i="3" s="1"/>
  <c r="F95" i="3"/>
  <c r="F112" i="3" s="1"/>
  <c r="D95" i="3"/>
  <c r="D112" i="3" s="1"/>
  <c r="C95" i="3"/>
  <c r="C112" i="3" s="1"/>
  <c r="B95" i="3"/>
  <c r="B112" i="3" s="1"/>
  <c r="W113" i="4"/>
  <c r="V113" i="4"/>
  <c r="S113" i="4"/>
  <c r="Q113" i="4"/>
  <c r="P113" i="4"/>
  <c r="O113" i="4"/>
  <c r="N113" i="4"/>
  <c r="M113" i="4"/>
  <c r="L113" i="4"/>
  <c r="R113" i="4" s="1"/>
  <c r="K113" i="4"/>
  <c r="J113" i="4"/>
  <c r="I113" i="4"/>
  <c r="H113" i="4"/>
  <c r="G113" i="4"/>
  <c r="F113" i="4"/>
  <c r="E113" i="4"/>
  <c r="U113" i="4" s="1"/>
  <c r="D113" i="4"/>
  <c r="C113" i="4"/>
  <c r="B113" i="4"/>
  <c r="Q112" i="4"/>
  <c r="P112" i="4"/>
  <c r="O112" i="4"/>
  <c r="N112" i="4"/>
  <c r="U111" i="4"/>
  <c r="T111" i="4"/>
  <c r="S111" i="4"/>
  <c r="R111" i="4"/>
  <c r="S110" i="4"/>
  <c r="R110" i="4"/>
  <c r="E110" i="4"/>
  <c r="U110" i="4" s="1"/>
  <c r="S109" i="4"/>
  <c r="R109" i="4"/>
  <c r="E109" i="4"/>
  <c r="T109" i="4" s="1"/>
  <c r="S108" i="4"/>
  <c r="R108" i="4"/>
  <c r="E108" i="4"/>
  <c r="U108" i="4" s="1"/>
  <c r="S107" i="4"/>
  <c r="R107" i="4"/>
  <c r="E107" i="4"/>
  <c r="U107" i="4" s="1"/>
  <c r="S106" i="4"/>
  <c r="R106" i="4"/>
  <c r="E106" i="4"/>
  <c r="U106" i="4" s="1"/>
  <c r="S105" i="4"/>
  <c r="R105" i="4"/>
  <c r="E105" i="4"/>
  <c r="T105" i="4" s="1"/>
  <c r="S104" i="4"/>
  <c r="R104" i="4"/>
  <c r="E104" i="4"/>
  <c r="U104" i="4" s="1"/>
  <c r="S103" i="4"/>
  <c r="R103" i="4"/>
  <c r="E103" i="4"/>
  <c r="U103" i="4" s="1"/>
  <c r="S102" i="4"/>
  <c r="R102" i="4"/>
  <c r="E102" i="4"/>
  <c r="U102" i="4" s="1"/>
  <c r="S101" i="4"/>
  <c r="R101" i="4"/>
  <c r="E101" i="4"/>
  <c r="T101" i="4" s="1"/>
  <c r="S100" i="4"/>
  <c r="R100" i="4"/>
  <c r="E100" i="4"/>
  <c r="U100" i="4" s="1"/>
  <c r="S99" i="4"/>
  <c r="R99" i="4"/>
  <c r="E99" i="4"/>
  <c r="U99" i="4" s="1"/>
  <c r="S98" i="4"/>
  <c r="R98" i="4"/>
  <c r="E98" i="4"/>
  <c r="U98" i="4" s="1"/>
  <c r="S97" i="4"/>
  <c r="R97" i="4"/>
  <c r="E97" i="4"/>
  <c r="T97" i="4" s="1"/>
  <c r="S96" i="4"/>
  <c r="R96" i="4"/>
  <c r="E96" i="4"/>
  <c r="U96" i="4" s="1"/>
  <c r="W95" i="4"/>
  <c r="W112" i="4" s="1"/>
  <c r="V95" i="4"/>
  <c r="V112" i="4" s="1"/>
  <c r="M95" i="4"/>
  <c r="L95" i="4"/>
  <c r="L112" i="4" s="1"/>
  <c r="R112" i="4" s="1"/>
  <c r="K95" i="4"/>
  <c r="K112" i="4" s="1"/>
  <c r="J95" i="4"/>
  <c r="J112" i="4" s="1"/>
  <c r="I95" i="4"/>
  <c r="I112" i="4" s="1"/>
  <c r="H95" i="4"/>
  <c r="H112" i="4" s="1"/>
  <c r="G95" i="4"/>
  <c r="G112" i="4" s="1"/>
  <c r="F95" i="4"/>
  <c r="F112" i="4" s="1"/>
  <c r="D95" i="4"/>
  <c r="D112" i="4" s="1"/>
  <c r="C95" i="4"/>
  <c r="C112" i="4" s="1"/>
  <c r="B95" i="4"/>
  <c r="B112" i="4" s="1"/>
  <c r="W113" i="5"/>
  <c r="V113" i="5"/>
  <c r="Q113" i="5"/>
  <c r="P113" i="5"/>
  <c r="O113" i="5"/>
  <c r="N113" i="5"/>
  <c r="M113" i="5"/>
  <c r="S113" i="5" s="1"/>
  <c r="L113" i="5"/>
  <c r="R113" i="5" s="1"/>
  <c r="K113" i="5"/>
  <c r="J113" i="5"/>
  <c r="I113" i="5"/>
  <c r="H113" i="5"/>
  <c r="G113" i="5"/>
  <c r="F113" i="5"/>
  <c r="E113" i="5"/>
  <c r="U113" i="5" s="1"/>
  <c r="D113" i="5"/>
  <c r="C113" i="5"/>
  <c r="B113" i="5"/>
  <c r="Q112" i="5"/>
  <c r="P112" i="5"/>
  <c r="O112" i="5"/>
  <c r="N112" i="5"/>
  <c r="U111" i="5"/>
  <c r="T111" i="5"/>
  <c r="S111" i="5"/>
  <c r="R111" i="5"/>
  <c r="S110" i="5"/>
  <c r="R110" i="5"/>
  <c r="E110" i="5"/>
  <c r="T110" i="5" s="1"/>
  <c r="S109" i="5"/>
  <c r="R109" i="5"/>
  <c r="E109" i="5"/>
  <c r="U109" i="5" s="1"/>
  <c r="S108" i="5"/>
  <c r="R108" i="5"/>
  <c r="E108" i="5"/>
  <c r="U108" i="5" s="1"/>
  <c r="S107" i="5"/>
  <c r="R107" i="5"/>
  <c r="E107" i="5"/>
  <c r="U107" i="5" s="1"/>
  <c r="S106" i="5"/>
  <c r="R106" i="5"/>
  <c r="E106" i="5"/>
  <c r="T106" i="5" s="1"/>
  <c r="S105" i="5"/>
  <c r="R105" i="5"/>
  <c r="E105" i="5"/>
  <c r="U105" i="5" s="1"/>
  <c r="S104" i="5"/>
  <c r="R104" i="5"/>
  <c r="E104" i="5"/>
  <c r="U104" i="5" s="1"/>
  <c r="S103" i="5"/>
  <c r="R103" i="5"/>
  <c r="E103" i="5"/>
  <c r="U103" i="5" s="1"/>
  <c r="S102" i="5"/>
  <c r="R102" i="5"/>
  <c r="E102" i="5"/>
  <c r="T102" i="5" s="1"/>
  <c r="S101" i="5"/>
  <c r="R101" i="5"/>
  <c r="E101" i="5"/>
  <c r="U101" i="5" s="1"/>
  <c r="S100" i="5"/>
  <c r="R100" i="5"/>
  <c r="E100" i="5"/>
  <c r="U100" i="5" s="1"/>
  <c r="S99" i="5"/>
  <c r="R99" i="5"/>
  <c r="E99" i="5"/>
  <c r="U99" i="5" s="1"/>
  <c r="S98" i="5"/>
  <c r="R98" i="5"/>
  <c r="E98" i="5"/>
  <c r="U98" i="5" s="1"/>
  <c r="S97" i="5"/>
  <c r="R97" i="5"/>
  <c r="E97" i="5"/>
  <c r="U97" i="5" s="1"/>
  <c r="S96" i="5"/>
  <c r="R96" i="5"/>
  <c r="E96" i="5"/>
  <c r="U96" i="5" s="1"/>
  <c r="W95" i="5"/>
  <c r="W112" i="5" s="1"/>
  <c r="V95" i="5"/>
  <c r="V112" i="5" s="1"/>
  <c r="M95" i="5"/>
  <c r="M112" i="5" s="1"/>
  <c r="S112" i="5" s="1"/>
  <c r="L95" i="5"/>
  <c r="L112" i="5" s="1"/>
  <c r="R112" i="5" s="1"/>
  <c r="K95" i="5"/>
  <c r="K112" i="5" s="1"/>
  <c r="J95" i="5"/>
  <c r="J112" i="5" s="1"/>
  <c r="I95" i="5"/>
  <c r="I112" i="5" s="1"/>
  <c r="H95" i="5"/>
  <c r="H112" i="5" s="1"/>
  <c r="G95" i="5"/>
  <c r="G112" i="5" s="1"/>
  <c r="F95" i="5"/>
  <c r="F112" i="5" s="1"/>
  <c r="D95" i="5"/>
  <c r="D112" i="5" s="1"/>
  <c r="C95" i="5"/>
  <c r="C112" i="5" s="1"/>
  <c r="B95" i="5"/>
  <c r="B112" i="5" s="1"/>
  <c r="W113" i="6"/>
  <c r="V113" i="6"/>
  <c r="Q113" i="6"/>
  <c r="P113" i="6"/>
  <c r="O113" i="6"/>
  <c r="N113" i="6"/>
  <c r="M113" i="6"/>
  <c r="S113" i="6" s="1"/>
  <c r="L113" i="6"/>
  <c r="R113" i="6" s="1"/>
  <c r="K113" i="6"/>
  <c r="J113" i="6"/>
  <c r="I113" i="6"/>
  <c r="H113" i="6"/>
  <c r="G113" i="6"/>
  <c r="F113" i="6"/>
  <c r="E113" i="6"/>
  <c r="U113" i="6" s="1"/>
  <c r="D113" i="6"/>
  <c r="C113" i="6"/>
  <c r="B113" i="6"/>
  <c r="Q112" i="6"/>
  <c r="P112" i="6"/>
  <c r="O112" i="6"/>
  <c r="N112" i="6"/>
  <c r="U111" i="6"/>
  <c r="T111" i="6"/>
  <c r="S111" i="6"/>
  <c r="R111" i="6"/>
  <c r="S110" i="6"/>
  <c r="R110" i="6"/>
  <c r="E110" i="6"/>
  <c r="U110" i="6" s="1"/>
  <c r="S109" i="6"/>
  <c r="R109" i="6"/>
  <c r="E109" i="6"/>
  <c r="U109" i="6" s="1"/>
  <c r="S108" i="6"/>
  <c r="R108" i="6"/>
  <c r="E108" i="6"/>
  <c r="U108" i="6" s="1"/>
  <c r="S107" i="6"/>
  <c r="R107" i="6"/>
  <c r="E107" i="6"/>
  <c r="T107" i="6" s="1"/>
  <c r="S106" i="6"/>
  <c r="R106" i="6"/>
  <c r="E106" i="6"/>
  <c r="U106" i="6" s="1"/>
  <c r="S105" i="6"/>
  <c r="R105" i="6"/>
  <c r="E105" i="6"/>
  <c r="U105" i="6" s="1"/>
  <c r="S104" i="6"/>
  <c r="R104" i="6"/>
  <c r="E104" i="6"/>
  <c r="U104" i="6" s="1"/>
  <c r="S103" i="6"/>
  <c r="R103" i="6"/>
  <c r="E103" i="6"/>
  <c r="T103" i="6" s="1"/>
  <c r="S102" i="6"/>
  <c r="R102" i="6"/>
  <c r="E102" i="6"/>
  <c r="U102" i="6" s="1"/>
  <c r="T101" i="6"/>
  <c r="S101" i="6"/>
  <c r="R101" i="6"/>
  <c r="E101" i="6"/>
  <c r="U101" i="6" s="1"/>
  <c r="T100" i="6"/>
  <c r="S100" i="6"/>
  <c r="R100" i="6"/>
  <c r="E100" i="6"/>
  <c r="U100" i="6" s="1"/>
  <c r="S99" i="6"/>
  <c r="R99" i="6"/>
  <c r="E99" i="6"/>
  <c r="T99" i="6" s="1"/>
  <c r="S98" i="6"/>
  <c r="R98" i="6"/>
  <c r="E98" i="6"/>
  <c r="U98" i="6" s="1"/>
  <c r="S97" i="6"/>
  <c r="R97" i="6"/>
  <c r="E97" i="6"/>
  <c r="U97" i="6" s="1"/>
  <c r="S96" i="6"/>
  <c r="R96" i="6"/>
  <c r="E96" i="6"/>
  <c r="T96" i="6" s="1"/>
  <c r="W95" i="6"/>
  <c r="W112" i="6" s="1"/>
  <c r="V95" i="6"/>
  <c r="V112" i="6" s="1"/>
  <c r="M95" i="6"/>
  <c r="M112" i="6" s="1"/>
  <c r="S112" i="6" s="1"/>
  <c r="L95" i="6"/>
  <c r="R95" i="6" s="1"/>
  <c r="K95" i="6"/>
  <c r="K112" i="6" s="1"/>
  <c r="J95" i="6"/>
  <c r="J112" i="6" s="1"/>
  <c r="I95" i="6"/>
  <c r="I112" i="6" s="1"/>
  <c r="H95" i="6"/>
  <c r="H112" i="6" s="1"/>
  <c r="G95" i="6"/>
  <c r="G112" i="6" s="1"/>
  <c r="F95" i="6"/>
  <c r="F112" i="6" s="1"/>
  <c r="D95" i="6"/>
  <c r="D112" i="6" s="1"/>
  <c r="C95" i="6"/>
  <c r="C112" i="6" s="1"/>
  <c r="B95" i="6"/>
  <c r="B112" i="6" s="1"/>
  <c r="W113" i="7"/>
  <c r="V113" i="7"/>
  <c r="Q113" i="7"/>
  <c r="P113" i="7"/>
  <c r="O113" i="7"/>
  <c r="N113" i="7"/>
  <c r="M113" i="7"/>
  <c r="S113" i="7" s="1"/>
  <c r="L113" i="7"/>
  <c r="R113" i="7" s="1"/>
  <c r="K113" i="7"/>
  <c r="J113" i="7"/>
  <c r="I113" i="7"/>
  <c r="H113" i="7"/>
  <c r="G113" i="7"/>
  <c r="F113" i="7"/>
  <c r="E113" i="7"/>
  <c r="T113" i="7" s="1"/>
  <c r="D113" i="7"/>
  <c r="C113" i="7"/>
  <c r="B113" i="7"/>
  <c r="Q112" i="7"/>
  <c r="P112" i="7"/>
  <c r="O112" i="7"/>
  <c r="N112" i="7"/>
  <c r="U111" i="7"/>
  <c r="T111" i="7"/>
  <c r="S111" i="7"/>
  <c r="R111" i="7"/>
  <c r="S110" i="7"/>
  <c r="R110" i="7"/>
  <c r="E110" i="7"/>
  <c r="U110" i="7" s="1"/>
  <c r="S109" i="7"/>
  <c r="R109" i="7"/>
  <c r="E109" i="7"/>
  <c r="U109" i="7" s="1"/>
  <c r="S108" i="7"/>
  <c r="R108" i="7"/>
  <c r="E108" i="7"/>
  <c r="U108" i="7" s="1"/>
  <c r="S107" i="7"/>
  <c r="R107" i="7"/>
  <c r="E107" i="7"/>
  <c r="T107" i="7" s="1"/>
  <c r="S106" i="7"/>
  <c r="R106" i="7"/>
  <c r="E106" i="7"/>
  <c r="U106" i="7" s="1"/>
  <c r="S105" i="7"/>
  <c r="R105" i="7"/>
  <c r="E105" i="7"/>
  <c r="U105" i="7" s="1"/>
  <c r="S104" i="7"/>
  <c r="R104" i="7"/>
  <c r="E104" i="7"/>
  <c r="T104" i="7" s="1"/>
  <c r="S103" i="7"/>
  <c r="R103" i="7"/>
  <c r="E103" i="7"/>
  <c r="T103" i="7" s="1"/>
  <c r="S102" i="7"/>
  <c r="R102" i="7"/>
  <c r="E102" i="7"/>
  <c r="U102" i="7" s="1"/>
  <c r="S101" i="7"/>
  <c r="R101" i="7"/>
  <c r="E101" i="7"/>
  <c r="U101" i="7" s="1"/>
  <c r="S100" i="7"/>
  <c r="R100" i="7"/>
  <c r="E100" i="7"/>
  <c r="U100" i="7" s="1"/>
  <c r="S99" i="7"/>
  <c r="R99" i="7"/>
  <c r="E99" i="7"/>
  <c r="T99" i="7" s="1"/>
  <c r="S98" i="7"/>
  <c r="R98" i="7"/>
  <c r="E98" i="7"/>
  <c r="U98" i="7" s="1"/>
  <c r="S97" i="7"/>
  <c r="R97" i="7"/>
  <c r="E97" i="7"/>
  <c r="U97" i="7" s="1"/>
  <c r="S96" i="7"/>
  <c r="R96" i="7"/>
  <c r="E96" i="7"/>
  <c r="T96" i="7" s="1"/>
  <c r="W95" i="7"/>
  <c r="W112" i="7" s="1"/>
  <c r="V95" i="7"/>
  <c r="V112" i="7" s="1"/>
  <c r="M95" i="7"/>
  <c r="M112" i="7" s="1"/>
  <c r="S112" i="7" s="1"/>
  <c r="L95" i="7"/>
  <c r="R95" i="7" s="1"/>
  <c r="K95" i="7"/>
  <c r="K112" i="7" s="1"/>
  <c r="J95" i="7"/>
  <c r="J112" i="7" s="1"/>
  <c r="I95" i="7"/>
  <c r="I112" i="7" s="1"/>
  <c r="H95" i="7"/>
  <c r="H112" i="7" s="1"/>
  <c r="G95" i="7"/>
  <c r="G112" i="7" s="1"/>
  <c r="F95" i="7"/>
  <c r="F112" i="7" s="1"/>
  <c r="D95" i="7"/>
  <c r="D112" i="7" s="1"/>
  <c r="C95" i="7"/>
  <c r="C112" i="7" s="1"/>
  <c r="B95" i="7"/>
  <c r="B112" i="7" s="1"/>
  <c r="W113" i="8"/>
  <c r="V113" i="8"/>
  <c r="Q113" i="8"/>
  <c r="P113" i="8"/>
  <c r="O113" i="8"/>
  <c r="N113" i="8"/>
  <c r="M113" i="8"/>
  <c r="S113" i="8" s="1"/>
  <c r="L113" i="8"/>
  <c r="R113" i="8" s="1"/>
  <c r="K113" i="8"/>
  <c r="J113" i="8"/>
  <c r="I113" i="8"/>
  <c r="H113" i="8"/>
  <c r="G113" i="8"/>
  <c r="F113" i="8"/>
  <c r="E113" i="8"/>
  <c r="T113" i="8" s="1"/>
  <c r="D113" i="8"/>
  <c r="C113" i="8"/>
  <c r="B113" i="8"/>
  <c r="Q112" i="8"/>
  <c r="P112" i="8"/>
  <c r="O112" i="8"/>
  <c r="N112" i="8"/>
  <c r="U111" i="8"/>
  <c r="T111" i="8"/>
  <c r="S111" i="8"/>
  <c r="R111" i="8"/>
  <c r="S110" i="8"/>
  <c r="R110" i="8"/>
  <c r="E110" i="8"/>
  <c r="U110" i="8" s="1"/>
  <c r="S109" i="8"/>
  <c r="R109" i="8"/>
  <c r="E109" i="8"/>
  <c r="U109" i="8" s="1"/>
  <c r="S108" i="8"/>
  <c r="R108" i="8"/>
  <c r="E108" i="8"/>
  <c r="T108" i="8" s="1"/>
  <c r="S107" i="8"/>
  <c r="R107" i="8"/>
  <c r="E107" i="8"/>
  <c r="U107" i="8" s="1"/>
  <c r="S106" i="8"/>
  <c r="R106" i="8"/>
  <c r="E106" i="8"/>
  <c r="U106" i="8" s="1"/>
  <c r="S105" i="8"/>
  <c r="R105" i="8"/>
  <c r="E105" i="8"/>
  <c r="U105" i="8" s="1"/>
  <c r="S104" i="8"/>
  <c r="R104" i="8"/>
  <c r="E104" i="8"/>
  <c r="T104" i="8" s="1"/>
  <c r="S103" i="8"/>
  <c r="R103" i="8"/>
  <c r="E103" i="8"/>
  <c r="U103" i="8" s="1"/>
  <c r="S102" i="8"/>
  <c r="R102" i="8"/>
  <c r="E102" i="8"/>
  <c r="U102" i="8" s="1"/>
  <c r="S101" i="8"/>
  <c r="R101" i="8"/>
  <c r="E101" i="8"/>
  <c r="U101" i="8" s="1"/>
  <c r="S100" i="8"/>
  <c r="R100" i="8"/>
  <c r="E100" i="8"/>
  <c r="S99" i="8"/>
  <c r="R99" i="8"/>
  <c r="E99" i="8"/>
  <c r="U99" i="8" s="1"/>
  <c r="S98" i="8"/>
  <c r="R98" i="8"/>
  <c r="E98" i="8"/>
  <c r="U98" i="8" s="1"/>
  <c r="S97" i="8"/>
  <c r="R97" i="8"/>
  <c r="E97" i="8"/>
  <c r="U97" i="8" s="1"/>
  <c r="S96" i="8"/>
  <c r="R96" i="8"/>
  <c r="E96" i="8"/>
  <c r="U96" i="8" s="1"/>
  <c r="W95" i="8"/>
  <c r="W112" i="8" s="1"/>
  <c r="V95" i="8"/>
  <c r="V112" i="8" s="1"/>
  <c r="M95" i="8"/>
  <c r="M112" i="8" s="1"/>
  <c r="S112" i="8" s="1"/>
  <c r="L95" i="8"/>
  <c r="K95" i="8"/>
  <c r="K112" i="8" s="1"/>
  <c r="J95" i="8"/>
  <c r="J112" i="8" s="1"/>
  <c r="I95" i="8"/>
  <c r="I112" i="8" s="1"/>
  <c r="H95" i="8"/>
  <c r="H112" i="8" s="1"/>
  <c r="G95" i="8"/>
  <c r="G112" i="8" s="1"/>
  <c r="F95" i="8"/>
  <c r="F112" i="8" s="1"/>
  <c r="D95" i="8"/>
  <c r="D112" i="8" s="1"/>
  <c r="C95" i="8"/>
  <c r="C112" i="8" s="1"/>
  <c r="B95" i="8"/>
  <c r="B112" i="8" s="1"/>
  <c r="W113" i="9"/>
  <c r="V113" i="9"/>
  <c r="Q113" i="9"/>
  <c r="P113" i="9"/>
  <c r="O113" i="9"/>
  <c r="N113" i="9"/>
  <c r="M113" i="9"/>
  <c r="S113" i="9" s="1"/>
  <c r="L113" i="9"/>
  <c r="R113" i="9" s="1"/>
  <c r="K113" i="9"/>
  <c r="J113" i="9"/>
  <c r="I113" i="9"/>
  <c r="H113" i="9"/>
  <c r="G113" i="9"/>
  <c r="F113" i="9"/>
  <c r="E113" i="9"/>
  <c r="U113" i="9" s="1"/>
  <c r="D113" i="9"/>
  <c r="C113" i="9"/>
  <c r="B113" i="9"/>
  <c r="Q112" i="9"/>
  <c r="P112" i="9"/>
  <c r="O112" i="9"/>
  <c r="N112" i="9"/>
  <c r="U111" i="9"/>
  <c r="T111" i="9"/>
  <c r="S111" i="9"/>
  <c r="R111" i="9"/>
  <c r="S110" i="9"/>
  <c r="R110" i="9"/>
  <c r="E110" i="9"/>
  <c r="U110" i="9" s="1"/>
  <c r="S109" i="9"/>
  <c r="R109" i="9"/>
  <c r="E109" i="9"/>
  <c r="T109" i="9" s="1"/>
  <c r="S108" i="9"/>
  <c r="R108" i="9"/>
  <c r="E108" i="9"/>
  <c r="U108" i="9" s="1"/>
  <c r="S107" i="9"/>
  <c r="R107" i="9"/>
  <c r="E107" i="9"/>
  <c r="U107" i="9" s="1"/>
  <c r="S106" i="9"/>
  <c r="R106" i="9"/>
  <c r="E106" i="9"/>
  <c r="U106" i="9" s="1"/>
  <c r="S105" i="9"/>
  <c r="R105" i="9"/>
  <c r="E105" i="9"/>
  <c r="T105" i="9" s="1"/>
  <c r="S104" i="9"/>
  <c r="R104" i="9"/>
  <c r="E104" i="9"/>
  <c r="U104" i="9" s="1"/>
  <c r="S103" i="9"/>
  <c r="R103" i="9"/>
  <c r="E103" i="9"/>
  <c r="U103" i="9" s="1"/>
  <c r="S102" i="9"/>
  <c r="R102" i="9"/>
  <c r="E102" i="9"/>
  <c r="U102" i="9" s="1"/>
  <c r="S101" i="9"/>
  <c r="R101" i="9"/>
  <c r="E101" i="9"/>
  <c r="T101" i="9" s="1"/>
  <c r="S100" i="9"/>
  <c r="R100" i="9"/>
  <c r="E100" i="9"/>
  <c r="U100" i="9" s="1"/>
  <c r="S99" i="9"/>
  <c r="R99" i="9"/>
  <c r="E99" i="9"/>
  <c r="U99" i="9" s="1"/>
  <c r="S98" i="9"/>
  <c r="R98" i="9"/>
  <c r="E98" i="9"/>
  <c r="U98" i="9" s="1"/>
  <c r="S97" i="9"/>
  <c r="R97" i="9"/>
  <c r="E97" i="9"/>
  <c r="T97" i="9" s="1"/>
  <c r="S96" i="9"/>
  <c r="R96" i="9"/>
  <c r="E96" i="9"/>
  <c r="U96" i="9" s="1"/>
  <c r="W95" i="9"/>
  <c r="W112" i="9" s="1"/>
  <c r="V95" i="9"/>
  <c r="V112" i="9" s="1"/>
  <c r="M95" i="9"/>
  <c r="M112" i="9" s="1"/>
  <c r="S112" i="9" s="1"/>
  <c r="L95" i="9"/>
  <c r="R95" i="9" s="1"/>
  <c r="K95" i="9"/>
  <c r="K112" i="9" s="1"/>
  <c r="J95" i="9"/>
  <c r="J112" i="9" s="1"/>
  <c r="I95" i="9"/>
  <c r="I112" i="9" s="1"/>
  <c r="H95" i="9"/>
  <c r="H112" i="9" s="1"/>
  <c r="G95" i="9"/>
  <c r="G112" i="9" s="1"/>
  <c r="F95" i="9"/>
  <c r="F112" i="9" s="1"/>
  <c r="D95" i="9"/>
  <c r="D112" i="9" s="1"/>
  <c r="C95" i="9"/>
  <c r="C112" i="9" s="1"/>
  <c r="B95" i="9"/>
  <c r="B112" i="9" s="1"/>
  <c r="W113" i="10"/>
  <c r="V113" i="10"/>
  <c r="Q113" i="10"/>
  <c r="P113" i="10"/>
  <c r="O113" i="10"/>
  <c r="N113" i="10"/>
  <c r="M113" i="10"/>
  <c r="S113" i="10" s="1"/>
  <c r="L113" i="10"/>
  <c r="R113" i="10" s="1"/>
  <c r="K113" i="10"/>
  <c r="J113" i="10"/>
  <c r="I113" i="10"/>
  <c r="H113" i="10"/>
  <c r="G113" i="10"/>
  <c r="F113" i="10"/>
  <c r="E113" i="10"/>
  <c r="T113" i="10" s="1"/>
  <c r="D113" i="10"/>
  <c r="C113" i="10"/>
  <c r="B113" i="10"/>
  <c r="Q112" i="10"/>
  <c r="P112" i="10"/>
  <c r="O112" i="10"/>
  <c r="N112" i="10"/>
  <c r="U111" i="10"/>
  <c r="T111" i="10"/>
  <c r="S111" i="10"/>
  <c r="R111" i="10"/>
  <c r="S110" i="10"/>
  <c r="R110" i="10"/>
  <c r="E110" i="10"/>
  <c r="T110" i="10" s="1"/>
  <c r="S109" i="10"/>
  <c r="R109" i="10"/>
  <c r="E109" i="10"/>
  <c r="U109" i="10" s="1"/>
  <c r="S108" i="10"/>
  <c r="R108" i="10"/>
  <c r="E108" i="10"/>
  <c r="T108" i="10" s="1"/>
  <c r="S107" i="10"/>
  <c r="R107" i="10"/>
  <c r="E107" i="10"/>
  <c r="U107" i="10" s="1"/>
  <c r="S106" i="10"/>
  <c r="R106" i="10"/>
  <c r="E106" i="10"/>
  <c r="T106" i="10" s="1"/>
  <c r="S105" i="10"/>
  <c r="R105" i="10"/>
  <c r="E105" i="10"/>
  <c r="U105" i="10" s="1"/>
  <c r="S104" i="10"/>
  <c r="R104" i="10"/>
  <c r="E104" i="10"/>
  <c r="T104" i="10" s="1"/>
  <c r="S103" i="10"/>
  <c r="R103" i="10"/>
  <c r="E103" i="10"/>
  <c r="U103" i="10" s="1"/>
  <c r="S102" i="10"/>
  <c r="R102" i="10"/>
  <c r="E102" i="10"/>
  <c r="T102" i="10" s="1"/>
  <c r="S101" i="10"/>
  <c r="R101" i="10"/>
  <c r="E101" i="10"/>
  <c r="U101" i="10" s="1"/>
  <c r="S100" i="10"/>
  <c r="R100" i="10"/>
  <c r="E100" i="10"/>
  <c r="T100" i="10" s="1"/>
  <c r="S99" i="10"/>
  <c r="R99" i="10"/>
  <c r="E99" i="10"/>
  <c r="U99" i="10" s="1"/>
  <c r="S98" i="10"/>
  <c r="R98" i="10"/>
  <c r="E98" i="10"/>
  <c r="T98" i="10" s="1"/>
  <c r="S97" i="10"/>
  <c r="R97" i="10"/>
  <c r="E97" i="10"/>
  <c r="U97" i="10" s="1"/>
  <c r="S96" i="10"/>
  <c r="R96" i="10"/>
  <c r="E96" i="10"/>
  <c r="T96" i="10" s="1"/>
  <c r="W95" i="10"/>
  <c r="W112" i="10" s="1"/>
  <c r="V95" i="10"/>
  <c r="V112" i="10" s="1"/>
  <c r="M95" i="10"/>
  <c r="S95" i="10" s="1"/>
  <c r="L95" i="10"/>
  <c r="L112" i="10" s="1"/>
  <c r="R112" i="10" s="1"/>
  <c r="K95" i="10"/>
  <c r="K112" i="10" s="1"/>
  <c r="J95" i="10"/>
  <c r="J112" i="10" s="1"/>
  <c r="I95" i="10"/>
  <c r="I112" i="10" s="1"/>
  <c r="H95" i="10"/>
  <c r="H112" i="10" s="1"/>
  <c r="G95" i="10"/>
  <c r="G112" i="10" s="1"/>
  <c r="F95" i="10"/>
  <c r="F112" i="10" s="1"/>
  <c r="D95" i="10"/>
  <c r="D112" i="10" s="1"/>
  <c r="C95" i="10"/>
  <c r="C112" i="10" s="1"/>
  <c r="B95" i="10"/>
  <c r="B112" i="10" s="1"/>
  <c r="W113" i="11"/>
  <c r="V113" i="11"/>
  <c r="Q113" i="11"/>
  <c r="P113" i="11"/>
  <c r="O113" i="11"/>
  <c r="N113" i="11"/>
  <c r="M113" i="11"/>
  <c r="S113" i="11" s="1"/>
  <c r="L113" i="11"/>
  <c r="R113" i="11" s="1"/>
  <c r="K113" i="11"/>
  <c r="J113" i="11"/>
  <c r="I113" i="11"/>
  <c r="H113" i="11"/>
  <c r="G113" i="11"/>
  <c r="F113" i="11"/>
  <c r="E113" i="11"/>
  <c r="U113" i="11" s="1"/>
  <c r="D113" i="11"/>
  <c r="C113" i="11"/>
  <c r="B113" i="11"/>
  <c r="Q112" i="11"/>
  <c r="P112" i="11"/>
  <c r="O112" i="11"/>
  <c r="N112" i="11"/>
  <c r="U111" i="11"/>
  <c r="T111" i="11"/>
  <c r="S111" i="11"/>
  <c r="R111" i="11"/>
  <c r="S110" i="11"/>
  <c r="R110" i="11"/>
  <c r="E110" i="11"/>
  <c r="U110" i="11" s="1"/>
  <c r="S109" i="11"/>
  <c r="R109" i="11"/>
  <c r="E109" i="11"/>
  <c r="T109" i="11" s="1"/>
  <c r="S108" i="11"/>
  <c r="R108" i="11"/>
  <c r="E108" i="11"/>
  <c r="U108" i="11" s="1"/>
  <c r="S107" i="11"/>
  <c r="R107" i="11"/>
  <c r="E107" i="11"/>
  <c r="U107" i="11" s="1"/>
  <c r="S106" i="11"/>
  <c r="R106" i="11"/>
  <c r="E106" i="11"/>
  <c r="U106" i="11" s="1"/>
  <c r="S105" i="11"/>
  <c r="R105" i="11"/>
  <c r="E105" i="11"/>
  <c r="T105" i="11" s="1"/>
  <c r="S104" i="11"/>
  <c r="R104" i="11"/>
  <c r="E104" i="11"/>
  <c r="U104" i="11" s="1"/>
  <c r="S103" i="11"/>
  <c r="R103" i="11"/>
  <c r="E103" i="11"/>
  <c r="U103" i="11" s="1"/>
  <c r="S102" i="11"/>
  <c r="R102" i="11"/>
  <c r="E102" i="11"/>
  <c r="U102" i="11" s="1"/>
  <c r="S101" i="11"/>
  <c r="R101" i="11"/>
  <c r="E101" i="11"/>
  <c r="T101" i="11" s="1"/>
  <c r="S100" i="11"/>
  <c r="R100" i="11"/>
  <c r="E100" i="11"/>
  <c r="U100" i="11" s="1"/>
  <c r="S99" i="11"/>
  <c r="R99" i="11"/>
  <c r="E99" i="11"/>
  <c r="U99" i="11" s="1"/>
  <c r="S98" i="11"/>
  <c r="R98" i="11"/>
  <c r="E98" i="11"/>
  <c r="U98" i="11" s="1"/>
  <c r="S97" i="11"/>
  <c r="R97" i="11"/>
  <c r="E97" i="11"/>
  <c r="T97" i="11" s="1"/>
  <c r="S96" i="11"/>
  <c r="R96" i="11"/>
  <c r="E96" i="11"/>
  <c r="U96" i="11" s="1"/>
  <c r="W95" i="11"/>
  <c r="W112" i="11" s="1"/>
  <c r="V95" i="11"/>
  <c r="V112" i="11" s="1"/>
  <c r="M95" i="11"/>
  <c r="S95" i="11" s="1"/>
  <c r="L95" i="11"/>
  <c r="L112" i="11" s="1"/>
  <c r="R112" i="11" s="1"/>
  <c r="K95" i="11"/>
  <c r="K112" i="11" s="1"/>
  <c r="J95" i="11"/>
  <c r="J112" i="11" s="1"/>
  <c r="I95" i="11"/>
  <c r="I112" i="11" s="1"/>
  <c r="H95" i="11"/>
  <c r="H112" i="11" s="1"/>
  <c r="G95" i="11"/>
  <c r="G112" i="11" s="1"/>
  <c r="F95" i="11"/>
  <c r="F112" i="11" s="1"/>
  <c r="D95" i="11"/>
  <c r="D112" i="11" s="1"/>
  <c r="C95" i="11"/>
  <c r="C112" i="11" s="1"/>
  <c r="B95" i="11"/>
  <c r="B112" i="11" s="1"/>
  <c r="W113" i="12"/>
  <c r="V113" i="12"/>
  <c r="Q113" i="12"/>
  <c r="P113" i="12"/>
  <c r="O113" i="12"/>
  <c r="N113" i="12"/>
  <c r="M113" i="12"/>
  <c r="S113" i="12" s="1"/>
  <c r="L113" i="12"/>
  <c r="R113" i="12" s="1"/>
  <c r="K113" i="12"/>
  <c r="J113" i="12"/>
  <c r="I113" i="12"/>
  <c r="H113" i="12"/>
  <c r="G113" i="12"/>
  <c r="F113" i="12"/>
  <c r="E113" i="12"/>
  <c r="U113" i="12" s="1"/>
  <c r="D113" i="12"/>
  <c r="C113" i="12"/>
  <c r="B113" i="12"/>
  <c r="Q112" i="12"/>
  <c r="P112" i="12"/>
  <c r="O112" i="12"/>
  <c r="N112" i="12"/>
  <c r="U111" i="12"/>
  <c r="T111" i="12"/>
  <c r="S111" i="12"/>
  <c r="R111" i="12"/>
  <c r="S110" i="12"/>
  <c r="R110" i="12"/>
  <c r="E110" i="12"/>
  <c r="T110" i="12" s="1"/>
  <c r="S109" i="12"/>
  <c r="R109" i="12"/>
  <c r="E109" i="12"/>
  <c r="U109" i="12" s="1"/>
  <c r="S108" i="12"/>
  <c r="R108" i="12"/>
  <c r="E108" i="12"/>
  <c r="U108" i="12" s="1"/>
  <c r="S107" i="12"/>
  <c r="R107" i="12"/>
  <c r="E107" i="12"/>
  <c r="U107" i="12" s="1"/>
  <c r="S106" i="12"/>
  <c r="R106" i="12"/>
  <c r="E106" i="12"/>
  <c r="T106" i="12" s="1"/>
  <c r="S105" i="12"/>
  <c r="R105" i="12"/>
  <c r="E105" i="12"/>
  <c r="U105" i="12" s="1"/>
  <c r="S104" i="12"/>
  <c r="R104" i="12"/>
  <c r="E104" i="12"/>
  <c r="U104" i="12" s="1"/>
  <c r="S103" i="12"/>
  <c r="R103" i="12"/>
  <c r="E103" i="12"/>
  <c r="U103" i="12" s="1"/>
  <c r="S102" i="12"/>
  <c r="R102" i="12"/>
  <c r="E102" i="12"/>
  <c r="T102" i="12" s="1"/>
  <c r="S101" i="12"/>
  <c r="R101" i="12"/>
  <c r="E101" i="12"/>
  <c r="U101" i="12" s="1"/>
  <c r="S100" i="12"/>
  <c r="R100" i="12"/>
  <c r="E100" i="12"/>
  <c r="U100" i="12" s="1"/>
  <c r="S99" i="12"/>
  <c r="R99" i="12"/>
  <c r="E99" i="12"/>
  <c r="U99" i="12" s="1"/>
  <c r="S98" i="12"/>
  <c r="R98" i="12"/>
  <c r="E98" i="12"/>
  <c r="U98" i="12" s="1"/>
  <c r="S97" i="12"/>
  <c r="R97" i="12"/>
  <c r="E97" i="12"/>
  <c r="U97" i="12" s="1"/>
  <c r="S96" i="12"/>
  <c r="R96" i="12"/>
  <c r="E96" i="12"/>
  <c r="U96" i="12" s="1"/>
  <c r="W95" i="12"/>
  <c r="W112" i="12" s="1"/>
  <c r="V95" i="12"/>
  <c r="V112" i="12" s="1"/>
  <c r="M95" i="12"/>
  <c r="M112" i="12" s="1"/>
  <c r="S112" i="12" s="1"/>
  <c r="L95" i="12"/>
  <c r="L112" i="12" s="1"/>
  <c r="R112" i="12" s="1"/>
  <c r="K95" i="12"/>
  <c r="K112" i="12" s="1"/>
  <c r="J95" i="12"/>
  <c r="J112" i="12" s="1"/>
  <c r="I95" i="12"/>
  <c r="I112" i="12" s="1"/>
  <c r="H95" i="12"/>
  <c r="H112" i="12" s="1"/>
  <c r="G95" i="12"/>
  <c r="G112" i="12" s="1"/>
  <c r="F95" i="12"/>
  <c r="F112" i="12" s="1"/>
  <c r="D95" i="12"/>
  <c r="D112" i="12" s="1"/>
  <c r="C95" i="12"/>
  <c r="C112" i="12" s="1"/>
  <c r="B95" i="12"/>
  <c r="B112" i="12" s="1"/>
  <c r="W113" i="13"/>
  <c r="V113" i="13"/>
  <c r="Q113" i="13"/>
  <c r="P113" i="13"/>
  <c r="O113" i="13"/>
  <c r="N113" i="13"/>
  <c r="M113" i="13"/>
  <c r="S113" i="13" s="1"/>
  <c r="L113" i="13"/>
  <c r="R113" i="13" s="1"/>
  <c r="K113" i="13"/>
  <c r="J113" i="13"/>
  <c r="I113" i="13"/>
  <c r="H113" i="13"/>
  <c r="G113" i="13"/>
  <c r="F113" i="13"/>
  <c r="E113" i="13"/>
  <c r="U113" i="13" s="1"/>
  <c r="D113" i="13"/>
  <c r="C113" i="13"/>
  <c r="B113" i="13"/>
  <c r="Q112" i="13"/>
  <c r="P112" i="13"/>
  <c r="O112" i="13"/>
  <c r="N112" i="13"/>
  <c r="U111" i="13"/>
  <c r="T111" i="13"/>
  <c r="S111" i="13"/>
  <c r="R111" i="13"/>
  <c r="S110" i="13"/>
  <c r="R110" i="13"/>
  <c r="E110" i="13"/>
  <c r="U110" i="13" s="1"/>
  <c r="S109" i="13"/>
  <c r="R109" i="13"/>
  <c r="E109" i="13"/>
  <c r="U109" i="13" s="1"/>
  <c r="S108" i="13"/>
  <c r="R108" i="13"/>
  <c r="E108" i="13"/>
  <c r="U108" i="13" s="1"/>
  <c r="S107" i="13"/>
  <c r="R107" i="13"/>
  <c r="E107" i="13"/>
  <c r="U107" i="13" s="1"/>
  <c r="S106" i="13"/>
  <c r="R106" i="13"/>
  <c r="E106" i="13"/>
  <c r="U106" i="13" s="1"/>
  <c r="S105" i="13"/>
  <c r="R105" i="13"/>
  <c r="E105" i="13"/>
  <c r="U105" i="13" s="1"/>
  <c r="S104" i="13"/>
  <c r="R104" i="13"/>
  <c r="E104" i="13"/>
  <c r="U104" i="13" s="1"/>
  <c r="S103" i="13"/>
  <c r="R103" i="13"/>
  <c r="E103" i="13"/>
  <c r="U103" i="13" s="1"/>
  <c r="S102" i="13"/>
  <c r="R102" i="13"/>
  <c r="E102" i="13"/>
  <c r="U102" i="13" s="1"/>
  <c r="S101" i="13"/>
  <c r="R101" i="13"/>
  <c r="E101" i="13"/>
  <c r="U101" i="13" s="1"/>
  <c r="S100" i="13"/>
  <c r="R100" i="13"/>
  <c r="E100" i="13"/>
  <c r="U100" i="13" s="1"/>
  <c r="S99" i="13"/>
  <c r="R99" i="13"/>
  <c r="E99" i="13"/>
  <c r="U99" i="13" s="1"/>
  <c r="S98" i="13"/>
  <c r="R98" i="13"/>
  <c r="E98" i="13"/>
  <c r="U98" i="13" s="1"/>
  <c r="S97" i="13"/>
  <c r="R97" i="13"/>
  <c r="E97" i="13"/>
  <c r="U97" i="13" s="1"/>
  <c r="S96" i="13"/>
  <c r="R96" i="13"/>
  <c r="E96" i="13"/>
  <c r="U96" i="13" s="1"/>
  <c r="W95" i="13"/>
  <c r="W112" i="13" s="1"/>
  <c r="V95" i="13"/>
  <c r="V112" i="13" s="1"/>
  <c r="M95" i="13"/>
  <c r="S95" i="13" s="1"/>
  <c r="L95" i="13"/>
  <c r="R95" i="13" s="1"/>
  <c r="K95" i="13"/>
  <c r="K112" i="13" s="1"/>
  <c r="J95" i="13"/>
  <c r="J112" i="13" s="1"/>
  <c r="I95" i="13"/>
  <c r="I112" i="13" s="1"/>
  <c r="H95" i="13"/>
  <c r="H112" i="13" s="1"/>
  <c r="G95" i="13"/>
  <c r="G112" i="13" s="1"/>
  <c r="F95" i="13"/>
  <c r="F112" i="13" s="1"/>
  <c r="D95" i="13"/>
  <c r="D112" i="13" s="1"/>
  <c r="C95" i="13"/>
  <c r="C112" i="13" s="1"/>
  <c r="B95" i="13"/>
  <c r="B112" i="13" s="1"/>
  <c r="W113" i="14"/>
  <c r="V113" i="14"/>
  <c r="Q113" i="14"/>
  <c r="P113" i="14"/>
  <c r="O113" i="14"/>
  <c r="N113" i="14"/>
  <c r="M113" i="14"/>
  <c r="S113" i="14" s="1"/>
  <c r="L113" i="14"/>
  <c r="R113" i="14" s="1"/>
  <c r="K113" i="14"/>
  <c r="J113" i="14"/>
  <c r="I113" i="14"/>
  <c r="H113" i="14"/>
  <c r="G113" i="14"/>
  <c r="F113" i="14"/>
  <c r="E113" i="14"/>
  <c r="U113" i="14" s="1"/>
  <c r="D113" i="14"/>
  <c r="C113" i="14"/>
  <c r="B113" i="14"/>
  <c r="Q112" i="14"/>
  <c r="P112" i="14"/>
  <c r="O112" i="14"/>
  <c r="N112" i="14"/>
  <c r="U111" i="14"/>
  <c r="T111" i="14"/>
  <c r="S111" i="14"/>
  <c r="R111" i="14"/>
  <c r="S110" i="14"/>
  <c r="R110" i="14"/>
  <c r="E110" i="14"/>
  <c r="U110" i="14" s="1"/>
  <c r="S109" i="14"/>
  <c r="R109" i="14"/>
  <c r="E109" i="14"/>
  <c r="U109" i="14" s="1"/>
  <c r="S108" i="14"/>
  <c r="R108" i="14"/>
  <c r="E108" i="14"/>
  <c r="U108" i="14" s="1"/>
  <c r="S107" i="14"/>
  <c r="R107" i="14"/>
  <c r="E107" i="14"/>
  <c r="U107" i="14" s="1"/>
  <c r="S106" i="14"/>
  <c r="R106" i="14"/>
  <c r="E106" i="14"/>
  <c r="U106" i="14" s="1"/>
  <c r="S105" i="14"/>
  <c r="R105" i="14"/>
  <c r="E105" i="14"/>
  <c r="U105" i="14" s="1"/>
  <c r="S104" i="14"/>
  <c r="R104" i="14"/>
  <c r="E104" i="14"/>
  <c r="U104" i="14" s="1"/>
  <c r="S103" i="14"/>
  <c r="R103" i="14"/>
  <c r="E103" i="14"/>
  <c r="U103" i="14" s="1"/>
  <c r="S102" i="14"/>
  <c r="R102" i="14"/>
  <c r="E102" i="14"/>
  <c r="U102" i="14" s="1"/>
  <c r="S101" i="14"/>
  <c r="R101" i="14"/>
  <c r="E101" i="14"/>
  <c r="U101" i="14" s="1"/>
  <c r="S100" i="14"/>
  <c r="R100" i="14"/>
  <c r="E100" i="14"/>
  <c r="U100" i="14" s="1"/>
  <c r="S99" i="14"/>
  <c r="R99" i="14"/>
  <c r="E99" i="14"/>
  <c r="U99" i="14" s="1"/>
  <c r="S98" i="14"/>
  <c r="R98" i="14"/>
  <c r="E98" i="14"/>
  <c r="U98" i="14" s="1"/>
  <c r="S97" i="14"/>
  <c r="R97" i="14"/>
  <c r="E97" i="14"/>
  <c r="U97" i="14" s="1"/>
  <c r="S96" i="14"/>
  <c r="R96" i="14"/>
  <c r="E96" i="14"/>
  <c r="U96" i="14" s="1"/>
  <c r="W95" i="14"/>
  <c r="W112" i="14" s="1"/>
  <c r="V95" i="14"/>
  <c r="V112" i="14" s="1"/>
  <c r="M95" i="14"/>
  <c r="S95" i="14" s="1"/>
  <c r="L95" i="14"/>
  <c r="R95" i="14" s="1"/>
  <c r="K95" i="14"/>
  <c r="K112" i="14" s="1"/>
  <c r="J95" i="14"/>
  <c r="J112" i="14" s="1"/>
  <c r="I95" i="14"/>
  <c r="I112" i="14" s="1"/>
  <c r="H95" i="14"/>
  <c r="H112" i="14" s="1"/>
  <c r="G95" i="14"/>
  <c r="G112" i="14" s="1"/>
  <c r="F95" i="14"/>
  <c r="F112" i="14" s="1"/>
  <c r="D95" i="14"/>
  <c r="D112" i="14" s="1"/>
  <c r="C95" i="14"/>
  <c r="C112" i="14" s="1"/>
  <c r="B95" i="14"/>
  <c r="B112" i="14" s="1"/>
  <c r="W113" i="15"/>
  <c r="V113" i="15"/>
  <c r="Q113" i="15"/>
  <c r="P113" i="15"/>
  <c r="O113" i="15"/>
  <c r="N113" i="15"/>
  <c r="M113" i="15"/>
  <c r="S113" i="15" s="1"/>
  <c r="L113" i="15"/>
  <c r="R113" i="15" s="1"/>
  <c r="K113" i="15"/>
  <c r="J113" i="15"/>
  <c r="I113" i="15"/>
  <c r="H113" i="15"/>
  <c r="G113" i="15"/>
  <c r="F113" i="15"/>
  <c r="E113" i="15"/>
  <c r="U113" i="15" s="1"/>
  <c r="D113" i="15"/>
  <c r="C113" i="15"/>
  <c r="B113" i="15"/>
  <c r="Q112" i="15"/>
  <c r="P112" i="15"/>
  <c r="O112" i="15"/>
  <c r="N112" i="15"/>
  <c r="U111" i="15"/>
  <c r="T111" i="15"/>
  <c r="S111" i="15"/>
  <c r="R111" i="15"/>
  <c r="S110" i="15"/>
  <c r="R110" i="15"/>
  <c r="E110" i="15"/>
  <c r="U110" i="15" s="1"/>
  <c r="S109" i="15"/>
  <c r="R109" i="15"/>
  <c r="E109" i="15"/>
  <c r="S108" i="15"/>
  <c r="R108" i="15"/>
  <c r="E108" i="15"/>
  <c r="U108" i="15" s="1"/>
  <c r="S107" i="15"/>
  <c r="R107" i="15"/>
  <c r="E107" i="15"/>
  <c r="U107" i="15" s="1"/>
  <c r="S106" i="15"/>
  <c r="R106" i="15"/>
  <c r="E106" i="15"/>
  <c r="U106" i="15" s="1"/>
  <c r="S105" i="15"/>
  <c r="R105" i="15"/>
  <c r="E105" i="15"/>
  <c r="U105" i="15" s="1"/>
  <c r="S104" i="15"/>
  <c r="R104" i="15"/>
  <c r="E104" i="15"/>
  <c r="U104" i="15" s="1"/>
  <c r="S103" i="15"/>
  <c r="R103" i="15"/>
  <c r="E103" i="15"/>
  <c r="U103" i="15" s="1"/>
  <c r="S102" i="15"/>
  <c r="R102" i="15"/>
  <c r="E102" i="15"/>
  <c r="U102" i="15" s="1"/>
  <c r="S101" i="15"/>
  <c r="R101" i="15"/>
  <c r="E101" i="15"/>
  <c r="U101" i="15" s="1"/>
  <c r="S100" i="15"/>
  <c r="R100" i="15"/>
  <c r="E100" i="15"/>
  <c r="U100" i="15" s="1"/>
  <c r="S99" i="15"/>
  <c r="R99" i="15"/>
  <c r="E99" i="15"/>
  <c r="U99" i="15" s="1"/>
  <c r="S98" i="15"/>
  <c r="R98" i="15"/>
  <c r="E98" i="15"/>
  <c r="U98" i="15" s="1"/>
  <c r="S97" i="15"/>
  <c r="R97" i="15"/>
  <c r="E97" i="15"/>
  <c r="U97" i="15" s="1"/>
  <c r="S96" i="15"/>
  <c r="R96" i="15"/>
  <c r="E96" i="15"/>
  <c r="W95" i="15"/>
  <c r="W112" i="15" s="1"/>
  <c r="V95" i="15"/>
  <c r="V112" i="15" s="1"/>
  <c r="M95" i="15"/>
  <c r="M112" i="15" s="1"/>
  <c r="S112" i="15" s="1"/>
  <c r="L95" i="15"/>
  <c r="L112" i="15" s="1"/>
  <c r="R112" i="15" s="1"/>
  <c r="K95" i="15"/>
  <c r="K112" i="15" s="1"/>
  <c r="J95" i="15"/>
  <c r="J112" i="15" s="1"/>
  <c r="I95" i="15"/>
  <c r="I112" i="15" s="1"/>
  <c r="H95" i="15"/>
  <c r="H112" i="15" s="1"/>
  <c r="G95" i="15"/>
  <c r="G112" i="15" s="1"/>
  <c r="F95" i="15"/>
  <c r="F112" i="15" s="1"/>
  <c r="D95" i="15"/>
  <c r="D112" i="15" s="1"/>
  <c r="C95" i="15"/>
  <c r="C112" i="15" s="1"/>
  <c r="B95" i="15"/>
  <c r="B112" i="15" s="1"/>
  <c r="W113" i="16"/>
  <c r="V113" i="16"/>
  <c r="Q113" i="16"/>
  <c r="P113" i="16"/>
  <c r="O113" i="16"/>
  <c r="N113" i="16"/>
  <c r="M113" i="16"/>
  <c r="S113" i="16" s="1"/>
  <c r="L113" i="16"/>
  <c r="R113" i="16" s="1"/>
  <c r="K113" i="16"/>
  <c r="J113" i="16"/>
  <c r="I113" i="16"/>
  <c r="H113" i="16"/>
  <c r="G113" i="16"/>
  <c r="F113" i="16"/>
  <c r="E113" i="16"/>
  <c r="U113" i="16" s="1"/>
  <c r="D113" i="16"/>
  <c r="C113" i="16"/>
  <c r="B113" i="16"/>
  <c r="Q112" i="16"/>
  <c r="P112" i="16"/>
  <c r="O112" i="16"/>
  <c r="N112" i="16"/>
  <c r="U111" i="16"/>
  <c r="T111" i="16"/>
  <c r="S111" i="16"/>
  <c r="R111" i="16"/>
  <c r="S110" i="16"/>
  <c r="R110" i="16"/>
  <c r="E110" i="16"/>
  <c r="U110" i="16" s="1"/>
  <c r="S109" i="16"/>
  <c r="R109" i="16"/>
  <c r="E109" i="16"/>
  <c r="U109" i="16" s="1"/>
  <c r="S108" i="16"/>
  <c r="R108" i="16"/>
  <c r="E108" i="16"/>
  <c r="U108" i="16" s="1"/>
  <c r="S107" i="16"/>
  <c r="R107" i="16"/>
  <c r="E107" i="16"/>
  <c r="U107" i="16" s="1"/>
  <c r="S106" i="16"/>
  <c r="R106" i="16"/>
  <c r="E106" i="16"/>
  <c r="U106" i="16" s="1"/>
  <c r="S105" i="16"/>
  <c r="R105" i="16"/>
  <c r="E105" i="16"/>
  <c r="U105" i="16" s="1"/>
  <c r="S104" i="16"/>
  <c r="R104" i="16"/>
  <c r="E104" i="16"/>
  <c r="U104" i="16" s="1"/>
  <c r="S103" i="16"/>
  <c r="R103" i="16"/>
  <c r="E103" i="16"/>
  <c r="U103" i="16" s="1"/>
  <c r="S102" i="16"/>
  <c r="R102" i="16"/>
  <c r="E102" i="16"/>
  <c r="U102" i="16" s="1"/>
  <c r="S101" i="16"/>
  <c r="R101" i="16"/>
  <c r="E101" i="16"/>
  <c r="U101" i="16" s="1"/>
  <c r="S100" i="16"/>
  <c r="R100" i="16"/>
  <c r="E100" i="16"/>
  <c r="U100" i="16" s="1"/>
  <c r="S99" i="16"/>
  <c r="R99" i="16"/>
  <c r="E99" i="16"/>
  <c r="U99" i="16" s="1"/>
  <c r="S98" i="16"/>
  <c r="R98" i="16"/>
  <c r="E98" i="16"/>
  <c r="U98" i="16" s="1"/>
  <c r="S97" i="16"/>
  <c r="R97" i="16"/>
  <c r="E97" i="16"/>
  <c r="U97" i="16" s="1"/>
  <c r="S96" i="16"/>
  <c r="R96" i="16"/>
  <c r="E96" i="16"/>
  <c r="U96" i="16" s="1"/>
  <c r="W95" i="16"/>
  <c r="W112" i="16" s="1"/>
  <c r="V95" i="16"/>
  <c r="V112" i="16" s="1"/>
  <c r="M95" i="16"/>
  <c r="M112" i="16" s="1"/>
  <c r="S112" i="16" s="1"/>
  <c r="L95" i="16"/>
  <c r="R95" i="16" s="1"/>
  <c r="K95" i="16"/>
  <c r="K112" i="16" s="1"/>
  <c r="J95" i="16"/>
  <c r="J112" i="16" s="1"/>
  <c r="I95" i="16"/>
  <c r="I112" i="16" s="1"/>
  <c r="H95" i="16"/>
  <c r="H112" i="16" s="1"/>
  <c r="G95" i="16"/>
  <c r="G112" i="16" s="1"/>
  <c r="F95" i="16"/>
  <c r="F112" i="16" s="1"/>
  <c r="D95" i="16"/>
  <c r="D112" i="16" s="1"/>
  <c r="C95" i="16"/>
  <c r="C112" i="16" s="1"/>
  <c r="B95" i="16"/>
  <c r="B112" i="16" s="1"/>
  <c r="W113" i="17"/>
  <c r="V113" i="17"/>
  <c r="R113" i="17"/>
  <c r="Q113" i="17"/>
  <c r="P113" i="17"/>
  <c r="O113" i="17"/>
  <c r="N113" i="17"/>
  <c r="M113" i="17"/>
  <c r="S113" i="17" s="1"/>
  <c r="L113" i="17"/>
  <c r="K113" i="17"/>
  <c r="J113" i="17"/>
  <c r="I113" i="17"/>
  <c r="H113" i="17"/>
  <c r="G113" i="17"/>
  <c r="F113" i="17"/>
  <c r="E113" i="17"/>
  <c r="U113" i="17" s="1"/>
  <c r="D113" i="17"/>
  <c r="C113" i="17"/>
  <c r="B113" i="17"/>
  <c r="Q112" i="17"/>
  <c r="P112" i="17"/>
  <c r="O112" i="17"/>
  <c r="N112" i="17"/>
  <c r="U111" i="17"/>
  <c r="T111" i="17"/>
  <c r="S111" i="17"/>
  <c r="R111" i="17"/>
  <c r="S110" i="17"/>
  <c r="R110" i="17"/>
  <c r="E110" i="17"/>
  <c r="U110" i="17" s="1"/>
  <c r="S109" i="17"/>
  <c r="R109" i="17"/>
  <c r="E109" i="17"/>
  <c r="U109" i="17" s="1"/>
  <c r="S108" i="17"/>
  <c r="R108" i="17"/>
  <c r="E108" i="17"/>
  <c r="T108" i="17" s="1"/>
  <c r="S107" i="17"/>
  <c r="R107" i="17"/>
  <c r="E107" i="17"/>
  <c r="U107" i="17" s="1"/>
  <c r="S106" i="17"/>
  <c r="R106" i="17"/>
  <c r="E106" i="17"/>
  <c r="U106" i="17" s="1"/>
  <c r="S105" i="17"/>
  <c r="R105" i="17"/>
  <c r="E105" i="17"/>
  <c r="U105" i="17" s="1"/>
  <c r="S104" i="17"/>
  <c r="R104" i="17"/>
  <c r="E104" i="17"/>
  <c r="T104" i="17" s="1"/>
  <c r="S103" i="17"/>
  <c r="R103" i="17"/>
  <c r="E103" i="17"/>
  <c r="U103" i="17" s="1"/>
  <c r="S102" i="17"/>
  <c r="R102" i="17"/>
  <c r="E102" i="17"/>
  <c r="U102" i="17" s="1"/>
  <c r="S101" i="17"/>
  <c r="R101" i="17"/>
  <c r="E101" i="17"/>
  <c r="U101" i="17" s="1"/>
  <c r="S100" i="17"/>
  <c r="R100" i="17"/>
  <c r="E100" i="17"/>
  <c r="T100" i="17" s="1"/>
  <c r="S99" i="17"/>
  <c r="R99" i="17"/>
  <c r="E99" i="17"/>
  <c r="U99" i="17" s="1"/>
  <c r="S98" i="17"/>
  <c r="R98" i="17"/>
  <c r="E98" i="17"/>
  <c r="U98" i="17" s="1"/>
  <c r="S97" i="17"/>
  <c r="R97" i="17"/>
  <c r="E97" i="17"/>
  <c r="U97" i="17" s="1"/>
  <c r="S96" i="17"/>
  <c r="R96" i="17"/>
  <c r="E96" i="17"/>
  <c r="T96" i="17" s="1"/>
  <c r="W95" i="17"/>
  <c r="W112" i="17" s="1"/>
  <c r="V95" i="17"/>
  <c r="V112" i="17" s="1"/>
  <c r="M95" i="17"/>
  <c r="L95" i="17"/>
  <c r="L112" i="17" s="1"/>
  <c r="R112" i="17" s="1"/>
  <c r="K95" i="17"/>
  <c r="K112" i="17" s="1"/>
  <c r="J95" i="17"/>
  <c r="J112" i="17" s="1"/>
  <c r="I95" i="17"/>
  <c r="I112" i="17" s="1"/>
  <c r="H95" i="17"/>
  <c r="H112" i="17" s="1"/>
  <c r="G95" i="17"/>
  <c r="G112" i="17" s="1"/>
  <c r="F95" i="17"/>
  <c r="F112" i="17" s="1"/>
  <c r="D95" i="17"/>
  <c r="D112" i="17" s="1"/>
  <c r="C95" i="17"/>
  <c r="C112" i="17" s="1"/>
  <c r="B95" i="17"/>
  <c r="B112" i="17" s="1"/>
  <c r="W113" i="18"/>
  <c r="V113" i="18"/>
  <c r="Q113" i="18"/>
  <c r="P113" i="18"/>
  <c r="O113" i="18"/>
  <c r="N113" i="18"/>
  <c r="M113" i="18"/>
  <c r="S113" i="18" s="1"/>
  <c r="L113" i="18"/>
  <c r="R113" i="18" s="1"/>
  <c r="K113" i="18"/>
  <c r="J113" i="18"/>
  <c r="I113" i="18"/>
  <c r="H113" i="18"/>
  <c r="G113" i="18"/>
  <c r="F113" i="18"/>
  <c r="E113" i="18"/>
  <c r="U113" i="18" s="1"/>
  <c r="D113" i="18"/>
  <c r="C113" i="18"/>
  <c r="B113" i="18"/>
  <c r="Q112" i="18"/>
  <c r="P112" i="18"/>
  <c r="O112" i="18"/>
  <c r="N112" i="18"/>
  <c r="U111" i="18"/>
  <c r="T111" i="18"/>
  <c r="S111" i="18"/>
  <c r="R111" i="18"/>
  <c r="S110" i="18"/>
  <c r="R110" i="18"/>
  <c r="E110" i="18"/>
  <c r="U110" i="18" s="1"/>
  <c r="S109" i="18"/>
  <c r="R109" i="18"/>
  <c r="E109" i="18"/>
  <c r="T109" i="18" s="1"/>
  <c r="S108" i="18"/>
  <c r="R108" i="18"/>
  <c r="E108" i="18"/>
  <c r="U108" i="18" s="1"/>
  <c r="S107" i="18"/>
  <c r="R107" i="18"/>
  <c r="E107" i="18"/>
  <c r="U107" i="18" s="1"/>
  <c r="S106" i="18"/>
  <c r="R106" i="18"/>
  <c r="E106" i="18"/>
  <c r="U106" i="18" s="1"/>
  <c r="S105" i="18"/>
  <c r="R105" i="18"/>
  <c r="E105" i="18"/>
  <c r="T105" i="18" s="1"/>
  <c r="S104" i="18"/>
  <c r="R104" i="18"/>
  <c r="E104" i="18"/>
  <c r="U104" i="18" s="1"/>
  <c r="S103" i="18"/>
  <c r="R103" i="18"/>
  <c r="E103" i="18"/>
  <c r="T103" i="18" s="1"/>
  <c r="S102" i="18"/>
  <c r="R102" i="18"/>
  <c r="E102" i="18"/>
  <c r="U102" i="18" s="1"/>
  <c r="S101" i="18"/>
  <c r="R101" i="18"/>
  <c r="E101" i="18"/>
  <c r="U101" i="18" s="1"/>
  <c r="S100" i="18"/>
  <c r="R100" i="18"/>
  <c r="E100" i="18"/>
  <c r="U100" i="18" s="1"/>
  <c r="S99" i="18"/>
  <c r="R99" i="18"/>
  <c r="E99" i="18"/>
  <c r="T99" i="18" s="1"/>
  <c r="S98" i="18"/>
  <c r="R98" i="18"/>
  <c r="E98" i="18"/>
  <c r="U98" i="18" s="1"/>
  <c r="S97" i="18"/>
  <c r="R97" i="18"/>
  <c r="E97" i="18"/>
  <c r="U97" i="18" s="1"/>
  <c r="S96" i="18"/>
  <c r="R96" i="18"/>
  <c r="E96" i="18"/>
  <c r="W95" i="18"/>
  <c r="W112" i="18" s="1"/>
  <c r="V95" i="18"/>
  <c r="V112" i="18" s="1"/>
  <c r="M95" i="18"/>
  <c r="M112" i="18" s="1"/>
  <c r="S112" i="18" s="1"/>
  <c r="L95" i="18"/>
  <c r="L112" i="18" s="1"/>
  <c r="R112" i="18" s="1"/>
  <c r="K95" i="18"/>
  <c r="K112" i="18" s="1"/>
  <c r="J95" i="18"/>
  <c r="J112" i="18" s="1"/>
  <c r="I95" i="18"/>
  <c r="I112" i="18" s="1"/>
  <c r="H95" i="18"/>
  <c r="H112" i="18" s="1"/>
  <c r="G95" i="18"/>
  <c r="G112" i="18" s="1"/>
  <c r="F95" i="18"/>
  <c r="F112" i="18" s="1"/>
  <c r="D95" i="18"/>
  <c r="D112" i="18" s="1"/>
  <c r="C95" i="18"/>
  <c r="C112" i="18" s="1"/>
  <c r="B95" i="18"/>
  <c r="B112" i="18" s="1"/>
  <c r="W113" i="19"/>
  <c r="V113" i="19"/>
  <c r="R113" i="19"/>
  <c r="Q113" i="19"/>
  <c r="P113" i="19"/>
  <c r="O113" i="19"/>
  <c r="N113" i="19"/>
  <c r="M113" i="19"/>
  <c r="S113" i="19" s="1"/>
  <c r="L113" i="19"/>
  <c r="K113" i="19"/>
  <c r="J113" i="19"/>
  <c r="I113" i="19"/>
  <c r="H113" i="19"/>
  <c r="G113" i="19"/>
  <c r="F113" i="19"/>
  <c r="E113" i="19"/>
  <c r="T113" i="19" s="1"/>
  <c r="D113" i="19"/>
  <c r="C113" i="19"/>
  <c r="B113" i="19"/>
  <c r="Q112" i="19"/>
  <c r="P112" i="19"/>
  <c r="O112" i="19"/>
  <c r="N112" i="19"/>
  <c r="U111" i="19"/>
  <c r="T111" i="19"/>
  <c r="S111" i="19"/>
  <c r="R111" i="19"/>
  <c r="S110" i="19"/>
  <c r="R110" i="19"/>
  <c r="E110" i="19"/>
  <c r="U110" i="19" s="1"/>
  <c r="S109" i="19"/>
  <c r="R109" i="19"/>
  <c r="E109" i="19"/>
  <c r="U109" i="19" s="1"/>
  <c r="S108" i="19"/>
  <c r="R108" i="19"/>
  <c r="E108" i="19"/>
  <c r="T108" i="19" s="1"/>
  <c r="S107" i="19"/>
  <c r="R107" i="19"/>
  <c r="E107" i="19"/>
  <c r="U107" i="19" s="1"/>
  <c r="S106" i="19"/>
  <c r="R106" i="19"/>
  <c r="E106" i="19"/>
  <c r="U106" i="19" s="1"/>
  <c r="S105" i="19"/>
  <c r="R105" i="19"/>
  <c r="E105" i="19"/>
  <c r="U105" i="19" s="1"/>
  <c r="S104" i="19"/>
  <c r="R104" i="19"/>
  <c r="E104" i="19"/>
  <c r="T104" i="19" s="1"/>
  <c r="S103" i="19"/>
  <c r="R103" i="19"/>
  <c r="E103" i="19"/>
  <c r="U103" i="19" s="1"/>
  <c r="S102" i="19"/>
  <c r="R102" i="19"/>
  <c r="E102" i="19"/>
  <c r="U102" i="19" s="1"/>
  <c r="S101" i="19"/>
  <c r="R101" i="19"/>
  <c r="E101" i="19"/>
  <c r="U101" i="19" s="1"/>
  <c r="S100" i="19"/>
  <c r="R100" i="19"/>
  <c r="E100" i="19"/>
  <c r="T100" i="19" s="1"/>
  <c r="S99" i="19"/>
  <c r="R99" i="19"/>
  <c r="E99" i="19"/>
  <c r="U99" i="19" s="1"/>
  <c r="S98" i="19"/>
  <c r="R98" i="19"/>
  <c r="E98" i="19"/>
  <c r="U98" i="19" s="1"/>
  <c r="S97" i="19"/>
  <c r="R97" i="19"/>
  <c r="E97" i="19"/>
  <c r="U97" i="19" s="1"/>
  <c r="S96" i="19"/>
  <c r="R96" i="19"/>
  <c r="E96" i="19"/>
  <c r="T96" i="19" s="1"/>
  <c r="W95" i="19"/>
  <c r="W112" i="19" s="1"/>
  <c r="V95" i="19"/>
  <c r="V112" i="19" s="1"/>
  <c r="M95" i="19"/>
  <c r="S95" i="19" s="1"/>
  <c r="L95" i="19"/>
  <c r="R95" i="19" s="1"/>
  <c r="K95" i="19"/>
  <c r="K112" i="19" s="1"/>
  <c r="J95" i="19"/>
  <c r="J112" i="19" s="1"/>
  <c r="I95" i="19"/>
  <c r="I112" i="19" s="1"/>
  <c r="H95" i="19"/>
  <c r="H112" i="19" s="1"/>
  <c r="G95" i="19"/>
  <c r="G112" i="19" s="1"/>
  <c r="F95" i="19"/>
  <c r="F112" i="19" s="1"/>
  <c r="D95" i="19"/>
  <c r="D112" i="19" s="1"/>
  <c r="C95" i="19"/>
  <c r="C112" i="19" s="1"/>
  <c r="B95" i="19"/>
  <c r="B112" i="19" s="1"/>
  <c r="W113" i="20"/>
  <c r="V113" i="20"/>
  <c r="Q113" i="20"/>
  <c r="P113" i="20"/>
  <c r="O113" i="20"/>
  <c r="N113" i="20"/>
  <c r="M113" i="20"/>
  <c r="S113" i="20" s="1"/>
  <c r="L113" i="20"/>
  <c r="R113" i="20" s="1"/>
  <c r="K113" i="20"/>
  <c r="J113" i="20"/>
  <c r="I113" i="20"/>
  <c r="H113" i="20"/>
  <c r="G113" i="20"/>
  <c r="F113" i="20"/>
  <c r="E113" i="20"/>
  <c r="U113" i="20" s="1"/>
  <c r="D113" i="20"/>
  <c r="C113" i="20"/>
  <c r="B113" i="20"/>
  <c r="Q112" i="20"/>
  <c r="P112" i="20"/>
  <c r="O112" i="20"/>
  <c r="N112" i="20"/>
  <c r="U111" i="20"/>
  <c r="T111" i="20"/>
  <c r="S111" i="20"/>
  <c r="R111" i="20"/>
  <c r="S110" i="20"/>
  <c r="R110" i="20"/>
  <c r="E110" i="20"/>
  <c r="U110" i="20" s="1"/>
  <c r="S109" i="20"/>
  <c r="R109" i="20"/>
  <c r="E109" i="20"/>
  <c r="T109" i="20" s="1"/>
  <c r="S108" i="20"/>
  <c r="R108" i="20"/>
  <c r="E108" i="20"/>
  <c r="U108" i="20" s="1"/>
  <c r="S107" i="20"/>
  <c r="R107" i="20"/>
  <c r="E107" i="20"/>
  <c r="U107" i="20" s="1"/>
  <c r="S106" i="20"/>
  <c r="R106" i="20"/>
  <c r="E106" i="20"/>
  <c r="U106" i="20" s="1"/>
  <c r="S105" i="20"/>
  <c r="R105" i="20"/>
  <c r="E105" i="20"/>
  <c r="T105" i="20" s="1"/>
  <c r="S104" i="20"/>
  <c r="R104" i="20"/>
  <c r="E104" i="20"/>
  <c r="U104" i="20" s="1"/>
  <c r="S103" i="20"/>
  <c r="R103" i="20"/>
  <c r="E103" i="20"/>
  <c r="U103" i="20" s="1"/>
  <c r="S102" i="20"/>
  <c r="R102" i="20"/>
  <c r="E102" i="20"/>
  <c r="U102" i="20" s="1"/>
  <c r="S101" i="20"/>
  <c r="R101" i="20"/>
  <c r="E101" i="20"/>
  <c r="T101" i="20" s="1"/>
  <c r="S100" i="20"/>
  <c r="R100" i="20"/>
  <c r="E100" i="20"/>
  <c r="U100" i="20" s="1"/>
  <c r="S99" i="20"/>
  <c r="R99" i="20"/>
  <c r="E99" i="20"/>
  <c r="U99" i="20" s="1"/>
  <c r="S98" i="20"/>
  <c r="R98" i="20"/>
  <c r="E98" i="20"/>
  <c r="U98" i="20" s="1"/>
  <c r="S97" i="20"/>
  <c r="R97" i="20"/>
  <c r="E97" i="20"/>
  <c r="T97" i="20" s="1"/>
  <c r="S96" i="20"/>
  <c r="R96" i="20"/>
  <c r="E96" i="20"/>
  <c r="U96" i="20" s="1"/>
  <c r="W95" i="20"/>
  <c r="W112" i="20" s="1"/>
  <c r="V95" i="20"/>
  <c r="V112" i="20" s="1"/>
  <c r="M95" i="20"/>
  <c r="M112" i="20" s="1"/>
  <c r="S112" i="20" s="1"/>
  <c r="L95" i="20"/>
  <c r="L112" i="20" s="1"/>
  <c r="R112" i="20" s="1"/>
  <c r="K95" i="20"/>
  <c r="K112" i="20" s="1"/>
  <c r="J95" i="20"/>
  <c r="J112" i="20" s="1"/>
  <c r="I95" i="20"/>
  <c r="I112" i="20" s="1"/>
  <c r="H95" i="20"/>
  <c r="H112" i="20" s="1"/>
  <c r="G95" i="20"/>
  <c r="G112" i="20" s="1"/>
  <c r="F95" i="20"/>
  <c r="F112" i="20" s="1"/>
  <c r="D95" i="20"/>
  <c r="D112" i="20" s="1"/>
  <c r="C95" i="20"/>
  <c r="C112" i="20" s="1"/>
  <c r="B95" i="20"/>
  <c r="B112" i="20" s="1"/>
  <c r="W113" i="1"/>
  <c r="V113" i="1"/>
  <c r="Q113" i="1"/>
  <c r="P113" i="1"/>
  <c r="O113" i="1"/>
  <c r="N113" i="1"/>
  <c r="M113" i="1"/>
  <c r="S113" i="1" s="1"/>
  <c r="L113" i="1"/>
  <c r="R113" i="1" s="1"/>
  <c r="K113" i="1"/>
  <c r="J113" i="1"/>
  <c r="I113" i="1"/>
  <c r="H113" i="1"/>
  <c r="G113" i="1"/>
  <c r="F113" i="1"/>
  <c r="E113" i="1"/>
  <c r="U113" i="1" s="1"/>
  <c r="D113" i="1"/>
  <c r="C113" i="1"/>
  <c r="B113" i="1"/>
  <c r="Q112" i="1"/>
  <c r="P112" i="1"/>
  <c r="O112" i="1"/>
  <c r="N112" i="1"/>
  <c r="U111" i="1"/>
  <c r="T111" i="1"/>
  <c r="S111" i="1"/>
  <c r="R111" i="1"/>
  <c r="S110" i="1"/>
  <c r="R110" i="1"/>
  <c r="E110" i="1"/>
  <c r="T110" i="1" s="1"/>
  <c r="S109" i="1"/>
  <c r="R109" i="1"/>
  <c r="E109" i="1"/>
  <c r="U109" i="1" s="1"/>
  <c r="S108" i="1"/>
  <c r="R108" i="1"/>
  <c r="E108" i="1"/>
  <c r="U108" i="1" s="1"/>
  <c r="S107" i="1"/>
  <c r="R107" i="1"/>
  <c r="E107" i="1"/>
  <c r="U107" i="1" s="1"/>
  <c r="S106" i="1"/>
  <c r="R106" i="1"/>
  <c r="E106" i="1"/>
  <c r="T106" i="1" s="1"/>
  <c r="S105" i="1"/>
  <c r="R105" i="1"/>
  <c r="E105" i="1"/>
  <c r="U105" i="1" s="1"/>
  <c r="S104" i="1"/>
  <c r="R104" i="1"/>
  <c r="E104" i="1"/>
  <c r="U104" i="1" s="1"/>
  <c r="S103" i="1"/>
  <c r="R103" i="1"/>
  <c r="E103" i="1"/>
  <c r="U103" i="1" s="1"/>
  <c r="S102" i="1"/>
  <c r="R102" i="1"/>
  <c r="E102" i="1"/>
  <c r="T102" i="1" s="1"/>
  <c r="S101" i="1"/>
  <c r="R101" i="1"/>
  <c r="E101" i="1"/>
  <c r="U101" i="1" s="1"/>
  <c r="S100" i="1"/>
  <c r="R100" i="1"/>
  <c r="E100" i="1"/>
  <c r="U100" i="1" s="1"/>
  <c r="S99" i="1"/>
  <c r="R99" i="1"/>
  <c r="E99" i="1"/>
  <c r="U99" i="1" s="1"/>
  <c r="S98" i="1"/>
  <c r="R98" i="1"/>
  <c r="E98" i="1"/>
  <c r="T98" i="1" s="1"/>
  <c r="S97" i="1"/>
  <c r="R97" i="1"/>
  <c r="E97" i="1"/>
  <c r="U97" i="1" s="1"/>
  <c r="S96" i="1"/>
  <c r="R96" i="1"/>
  <c r="E96" i="1"/>
  <c r="W95" i="1"/>
  <c r="W112" i="1" s="1"/>
  <c r="V95" i="1"/>
  <c r="V112" i="1" s="1"/>
  <c r="M95" i="1"/>
  <c r="M112" i="1" s="1"/>
  <c r="S112" i="1" s="1"/>
  <c r="L95" i="1"/>
  <c r="L112" i="1" s="1"/>
  <c r="R112" i="1" s="1"/>
  <c r="K95" i="1"/>
  <c r="K112" i="1" s="1"/>
  <c r="J95" i="1"/>
  <c r="J112" i="1" s="1"/>
  <c r="I95" i="1"/>
  <c r="I112" i="1" s="1"/>
  <c r="H95" i="1"/>
  <c r="H112" i="1" s="1"/>
  <c r="G95" i="1"/>
  <c r="G112" i="1" s="1"/>
  <c r="F95" i="1"/>
  <c r="F112" i="1" s="1"/>
  <c r="D95" i="1"/>
  <c r="D112" i="1" s="1"/>
  <c r="C95" i="1"/>
  <c r="C112" i="1" s="1"/>
  <c r="B95" i="1"/>
  <c r="B112" i="1" s="1"/>
  <c r="E83" i="2"/>
  <c r="E82" i="2"/>
  <c r="E81" i="2"/>
  <c r="E80" i="2"/>
  <c r="E79" i="2" s="1"/>
  <c r="W79" i="2"/>
  <c r="V79" i="2"/>
  <c r="M79" i="2"/>
  <c r="L79" i="2"/>
  <c r="K79" i="2"/>
  <c r="J79" i="2"/>
  <c r="I79" i="2"/>
  <c r="H79" i="2"/>
  <c r="G79" i="2"/>
  <c r="F79" i="2"/>
  <c r="D79" i="2"/>
  <c r="C79" i="2"/>
  <c r="B79" i="2"/>
  <c r="A76" i="2"/>
  <c r="E83" i="3"/>
  <c r="E82" i="3"/>
  <c r="E81" i="3"/>
  <c r="E80" i="3"/>
  <c r="W79" i="3"/>
  <c r="V79" i="3"/>
  <c r="M79" i="3"/>
  <c r="L79" i="3"/>
  <c r="K79" i="3"/>
  <c r="J79" i="3"/>
  <c r="I79" i="3"/>
  <c r="H79" i="3"/>
  <c r="G79" i="3"/>
  <c r="F79" i="3"/>
  <c r="D79" i="3"/>
  <c r="C79" i="3"/>
  <c r="B79" i="3"/>
  <c r="A76" i="3"/>
  <c r="E83" i="4"/>
  <c r="E82" i="4"/>
  <c r="E81" i="4"/>
  <c r="E80" i="4"/>
  <c r="E79" i="4" s="1"/>
  <c r="W79" i="4"/>
  <c r="V79" i="4"/>
  <c r="M79" i="4"/>
  <c r="L79" i="4"/>
  <c r="K79" i="4"/>
  <c r="J79" i="4"/>
  <c r="I79" i="4"/>
  <c r="H79" i="4"/>
  <c r="G79" i="4"/>
  <c r="F79" i="4"/>
  <c r="D79" i="4"/>
  <c r="C79" i="4"/>
  <c r="B79" i="4"/>
  <c r="A76" i="4"/>
  <c r="E83" i="5"/>
  <c r="E82" i="5"/>
  <c r="E81" i="5"/>
  <c r="E80" i="5"/>
  <c r="W79" i="5"/>
  <c r="V79" i="5"/>
  <c r="M79" i="5"/>
  <c r="L79" i="5"/>
  <c r="K79" i="5"/>
  <c r="J79" i="5"/>
  <c r="I79" i="5"/>
  <c r="H79" i="5"/>
  <c r="G79" i="5"/>
  <c r="F79" i="5"/>
  <c r="D79" i="5"/>
  <c r="C79" i="5"/>
  <c r="B79" i="5"/>
  <c r="A76" i="5"/>
  <c r="E83" i="6"/>
  <c r="E82" i="6"/>
  <c r="E81" i="6"/>
  <c r="E80" i="6"/>
  <c r="W79" i="6"/>
  <c r="V79" i="6"/>
  <c r="M79" i="6"/>
  <c r="L79" i="6"/>
  <c r="K79" i="6"/>
  <c r="J79" i="6"/>
  <c r="I79" i="6"/>
  <c r="H79" i="6"/>
  <c r="G79" i="6"/>
  <c r="F79" i="6"/>
  <c r="D79" i="6"/>
  <c r="C79" i="6"/>
  <c r="B79" i="6"/>
  <c r="A76" i="6"/>
  <c r="E83" i="7"/>
  <c r="E82" i="7"/>
  <c r="E81" i="7"/>
  <c r="E80" i="7"/>
  <c r="W79" i="7"/>
  <c r="V79" i="7"/>
  <c r="M79" i="7"/>
  <c r="L79" i="7"/>
  <c r="K79" i="7"/>
  <c r="J79" i="7"/>
  <c r="I79" i="7"/>
  <c r="H79" i="7"/>
  <c r="G79" i="7"/>
  <c r="F79" i="7"/>
  <c r="D79" i="7"/>
  <c r="C79" i="7"/>
  <c r="B79" i="7"/>
  <c r="A76" i="7"/>
  <c r="E83" i="8"/>
  <c r="E82" i="8"/>
  <c r="E81" i="8"/>
  <c r="E80" i="8"/>
  <c r="E79" i="8" s="1"/>
  <c r="W79" i="8"/>
  <c r="V79" i="8"/>
  <c r="M79" i="8"/>
  <c r="L79" i="8"/>
  <c r="K79" i="8"/>
  <c r="J79" i="8"/>
  <c r="I79" i="8"/>
  <c r="H79" i="8"/>
  <c r="G79" i="8"/>
  <c r="F79" i="8"/>
  <c r="D79" i="8"/>
  <c r="C79" i="8"/>
  <c r="B79" i="8"/>
  <c r="A76" i="8"/>
  <c r="E83" i="9"/>
  <c r="E82" i="9"/>
  <c r="E81" i="9"/>
  <c r="E80" i="9"/>
  <c r="W79" i="9"/>
  <c r="V79" i="9"/>
  <c r="M79" i="9"/>
  <c r="L79" i="9"/>
  <c r="K79" i="9"/>
  <c r="J79" i="9"/>
  <c r="I79" i="9"/>
  <c r="H79" i="9"/>
  <c r="G79" i="9"/>
  <c r="F79" i="9"/>
  <c r="D79" i="9"/>
  <c r="C79" i="9"/>
  <c r="B79" i="9"/>
  <c r="A76" i="9"/>
  <c r="E83" i="10"/>
  <c r="E82" i="10"/>
  <c r="E81" i="10"/>
  <c r="E80" i="10"/>
  <c r="W79" i="10"/>
  <c r="V79" i="10"/>
  <c r="M79" i="10"/>
  <c r="L79" i="10"/>
  <c r="K79" i="10"/>
  <c r="J79" i="10"/>
  <c r="I79" i="10"/>
  <c r="H79" i="10"/>
  <c r="G79" i="10"/>
  <c r="F79" i="10"/>
  <c r="E79" i="10"/>
  <c r="D79" i="10"/>
  <c r="C79" i="10"/>
  <c r="B79" i="10"/>
  <c r="A76" i="10"/>
  <c r="E83" i="11"/>
  <c r="E82" i="11"/>
  <c r="E81" i="11"/>
  <c r="E80" i="11"/>
  <c r="E79" i="11" s="1"/>
  <c r="W79" i="11"/>
  <c r="V79" i="11"/>
  <c r="M79" i="11"/>
  <c r="L79" i="11"/>
  <c r="K79" i="11"/>
  <c r="J79" i="11"/>
  <c r="I79" i="11"/>
  <c r="H79" i="11"/>
  <c r="G79" i="11"/>
  <c r="F79" i="11"/>
  <c r="D79" i="11"/>
  <c r="C79" i="11"/>
  <c r="B79" i="11"/>
  <c r="A76" i="11"/>
  <c r="E83" i="12"/>
  <c r="E82" i="12"/>
  <c r="E79" i="12" s="1"/>
  <c r="E81" i="12"/>
  <c r="E80" i="12"/>
  <c r="W79" i="12"/>
  <c r="V79" i="12"/>
  <c r="M79" i="12"/>
  <c r="L79" i="12"/>
  <c r="K79" i="12"/>
  <c r="J79" i="12"/>
  <c r="I79" i="12"/>
  <c r="H79" i="12"/>
  <c r="G79" i="12"/>
  <c r="F79" i="12"/>
  <c r="D79" i="12"/>
  <c r="C79" i="12"/>
  <c r="B79" i="12"/>
  <c r="A76" i="12"/>
  <c r="E83" i="13"/>
  <c r="E82" i="13"/>
  <c r="E81" i="13"/>
  <c r="E80" i="13"/>
  <c r="W79" i="13"/>
  <c r="V79" i="13"/>
  <c r="M79" i="13"/>
  <c r="L79" i="13"/>
  <c r="K79" i="13"/>
  <c r="J79" i="13"/>
  <c r="I79" i="13"/>
  <c r="H79" i="13"/>
  <c r="G79" i="13"/>
  <c r="F79" i="13"/>
  <c r="D79" i="13"/>
  <c r="C79" i="13"/>
  <c r="B79" i="13"/>
  <c r="A76" i="13"/>
  <c r="E83" i="14"/>
  <c r="E82" i="14"/>
  <c r="E81" i="14"/>
  <c r="E80" i="14"/>
  <c r="W79" i="14"/>
  <c r="V79" i="14"/>
  <c r="M79" i="14"/>
  <c r="L79" i="14"/>
  <c r="K79" i="14"/>
  <c r="J79" i="14"/>
  <c r="I79" i="14"/>
  <c r="H79" i="14"/>
  <c r="G79" i="14"/>
  <c r="F79" i="14"/>
  <c r="D79" i="14"/>
  <c r="C79" i="14"/>
  <c r="B79" i="14"/>
  <c r="A76" i="14"/>
  <c r="E83" i="15"/>
  <c r="E82" i="15"/>
  <c r="E81" i="15"/>
  <c r="E80" i="15"/>
  <c r="W79" i="15"/>
  <c r="V79" i="15"/>
  <c r="M79" i="15"/>
  <c r="L79" i="15"/>
  <c r="K79" i="15"/>
  <c r="J79" i="15"/>
  <c r="I79" i="15"/>
  <c r="H79" i="15"/>
  <c r="G79" i="15"/>
  <c r="F79" i="15"/>
  <c r="D79" i="15"/>
  <c r="C79" i="15"/>
  <c r="B79" i="15"/>
  <c r="A76" i="15"/>
  <c r="E83" i="16"/>
  <c r="E82" i="16"/>
  <c r="E81" i="16"/>
  <c r="E80" i="16"/>
  <c r="W79" i="16"/>
  <c r="V79" i="16"/>
  <c r="M79" i="16"/>
  <c r="L79" i="16"/>
  <c r="K79" i="16"/>
  <c r="J79" i="16"/>
  <c r="I79" i="16"/>
  <c r="H79" i="16"/>
  <c r="G79" i="16"/>
  <c r="F79" i="16"/>
  <c r="D79" i="16"/>
  <c r="C79" i="16"/>
  <c r="B79" i="16"/>
  <c r="A76" i="16"/>
  <c r="E83" i="17"/>
  <c r="E82" i="17"/>
  <c r="E81" i="17"/>
  <c r="E80" i="17"/>
  <c r="W79" i="17"/>
  <c r="V79" i="17"/>
  <c r="M79" i="17"/>
  <c r="L79" i="17"/>
  <c r="K79" i="17"/>
  <c r="J79" i="17"/>
  <c r="I79" i="17"/>
  <c r="H79" i="17"/>
  <c r="G79" i="17"/>
  <c r="F79" i="17"/>
  <c r="D79" i="17"/>
  <c r="C79" i="17"/>
  <c r="B79" i="17"/>
  <c r="A76" i="17"/>
  <c r="E83" i="18"/>
  <c r="E79" i="18" s="1"/>
  <c r="E82" i="18"/>
  <c r="E81" i="18"/>
  <c r="E80" i="18"/>
  <c r="W79" i="18"/>
  <c r="V79" i="18"/>
  <c r="M79" i="18"/>
  <c r="L79" i="18"/>
  <c r="K79" i="18"/>
  <c r="J79" i="18"/>
  <c r="I79" i="18"/>
  <c r="H79" i="18"/>
  <c r="G79" i="18"/>
  <c r="F79" i="18"/>
  <c r="D79" i="18"/>
  <c r="C79" i="18"/>
  <c r="B79" i="18"/>
  <c r="A76" i="18"/>
  <c r="E83" i="19"/>
  <c r="E82" i="19"/>
  <c r="E81" i="19"/>
  <c r="E80" i="19"/>
  <c r="W79" i="19"/>
  <c r="V79" i="19"/>
  <c r="M79" i="19"/>
  <c r="L79" i="19"/>
  <c r="K79" i="19"/>
  <c r="J79" i="19"/>
  <c r="I79" i="19"/>
  <c r="H79" i="19"/>
  <c r="G79" i="19"/>
  <c r="F79" i="19"/>
  <c r="D79" i="19"/>
  <c r="C79" i="19"/>
  <c r="B79" i="19"/>
  <c r="A76" i="19"/>
  <c r="E83" i="20"/>
  <c r="E82" i="20"/>
  <c r="E81" i="20"/>
  <c r="E80" i="20"/>
  <c r="E79" i="20" s="1"/>
  <c r="W79" i="20"/>
  <c r="V79" i="20"/>
  <c r="M79" i="20"/>
  <c r="L79" i="20"/>
  <c r="K79" i="20"/>
  <c r="J79" i="20"/>
  <c r="I79" i="20"/>
  <c r="H79" i="20"/>
  <c r="G79" i="20"/>
  <c r="F79" i="20"/>
  <c r="D79" i="20"/>
  <c r="C79" i="20"/>
  <c r="B79" i="20"/>
  <c r="A76" i="20"/>
  <c r="E83" i="1"/>
  <c r="E82" i="1"/>
  <c r="E81" i="1"/>
  <c r="E80" i="1"/>
  <c r="W79" i="1"/>
  <c r="V79" i="1"/>
  <c r="M79" i="1"/>
  <c r="L79" i="1"/>
  <c r="K79" i="1"/>
  <c r="J79" i="1"/>
  <c r="I79" i="1"/>
  <c r="H79" i="1"/>
  <c r="G79" i="1"/>
  <c r="F79" i="1"/>
  <c r="D79" i="1"/>
  <c r="C79" i="1"/>
  <c r="B79" i="1"/>
  <c r="A76" i="1"/>
  <c r="S93" i="20"/>
  <c r="R93" i="20"/>
  <c r="Q93" i="20"/>
  <c r="P93" i="20"/>
  <c r="E93" i="20"/>
  <c r="U93" i="20" s="1"/>
  <c r="S92" i="20"/>
  <c r="R92" i="20"/>
  <c r="Q92" i="20"/>
  <c r="P92" i="20"/>
  <c r="E92" i="20"/>
  <c r="T92" i="20" s="1"/>
  <c r="S91" i="20"/>
  <c r="R91" i="20"/>
  <c r="Q91" i="20"/>
  <c r="P91" i="20"/>
  <c r="E91" i="20"/>
  <c r="U91" i="20" s="1"/>
  <c r="S90" i="20"/>
  <c r="R90" i="20"/>
  <c r="Q90" i="20"/>
  <c r="P90" i="20"/>
  <c r="E90" i="20"/>
  <c r="U90" i="20" s="1"/>
  <c r="S89" i="20"/>
  <c r="R89" i="20"/>
  <c r="Q89" i="20"/>
  <c r="P89" i="20"/>
  <c r="E89" i="20"/>
  <c r="U89" i="20" s="1"/>
  <c r="S88" i="20"/>
  <c r="R88" i="20"/>
  <c r="Q88" i="20"/>
  <c r="P88" i="20"/>
  <c r="E88" i="20"/>
  <c r="T88" i="20" s="1"/>
  <c r="S87" i="20"/>
  <c r="R87" i="20"/>
  <c r="Q87" i="20"/>
  <c r="P87" i="20"/>
  <c r="E87" i="20"/>
  <c r="U87" i="20" s="1"/>
  <c r="S86" i="20"/>
  <c r="R86" i="20"/>
  <c r="Q86" i="20"/>
  <c r="P86" i="20"/>
  <c r="E86" i="20"/>
  <c r="U86" i="20" s="1"/>
  <c r="W72" i="20"/>
  <c r="V72" i="20"/>
  <c r="O72" i="20"/>
  <c r="N72" i="20"/>
  <c r="M72" i="20"/>
  <c r="L72" i="20"/>
  <c r="K72" i="20"/>
  <c r="J72" i="20"/>
  <c r="I72" i="20"/>
  <c r="H72" i="20"/>
  <c r="P72" i="20" s="1"/>
  <c r="G72" i="20"/>
  <c r="F72" i="20"/>
  <c r="C72" i="20"/>
  <c r="B72" i="20"/>
  <c r="E72" i="20" s="1"/>
  <c r="W71" i="20"/>
  <c r="V71" i="20"/>
  <c r="O71" i="20"/>
  <c r="N71" i="20"/>
  <c r="M71" i="20"/>
  <c r="L71" i="20"/>
  <c r="K71" i="20"/>
  <c r="J71" i="20"/>
  <c r="R71" i="20" s="1"/>
  <c r="I71" i="20"/>
  <c r="S71" i="20" s="1"/>
  <c r="H71" i="20"/>
  <c r="G71" i="20"/>
  <c r="F71" i="20"/>
  <c r="C71" i="20"/>
  <c r="B71" i="20"/>
  <c r="W70" i="20"/>
  <c r="V70" i="20"/>
  <c r="O70" i="20"/>
  <c r="N70" i="20"/>
  <c r="M70" i="20"/>
  <c r="L70" i="20"/>
  <c r="K70" i="20"/>
  <c r="J70" i="20"/>
  <c r="I70" i="20"/>
  <c r="H70" i="20"/>
  <c r="R70" i="20" s="1"/>
  <c r="G70" i="20"/>
  <c r="F70" i="20"/>
  <c r="C70" i="20"/>
  <c r="B70" i="20"/>
  <c r="E70" i="20" s="1"/>
  <c r="S69" i="20"/>
  <c r="R69" i="20"/>
  <c r="Q69" i="20"/>
  <c r="P69" i="20"/>
  <c r="E69" i="20"/>
  <c r="W67" i="20"/>
  <c r="V67" i="20"/>
  <c r="O67" i="20"/>
  <c r="N67" i="20"/>
  <c r="M67" i="20"/>
  <c r="L67" i="20"/>
  <c r="K67" i="20"/>
  <c r="J67" i="20"/>
  <c r="I67" i="20"/>
  <c r="H67" i="20"/>
  <c r="P67" i="20" s="1"/>
  <c r="G67" i="20"/>
  <c r="F67" i="20"/>
  <c r="C67" i="20"/>
  <c r="B67" i="20"/>
  <c r="E67" i="20" s="1"/>
  <c r="W66" i="20"/>
  <c r="V66" i="20"/>
  <c r="O66" i="20"/>
  <c r="N66" i="20"/>
  <c r="M66" i="20"/>
  <c r="L66" i="20"/>
  <c r="K66" i="20"/>
  <c r="J66" i="20"/>
  <c r="I66" i="20"/>
  <c r="S66" i="20" s="1"/>
  <c r="H66" i="20"/>
  <c r="G66" i="20"/>
  <c r="F66" i="20"/>
  <c r="C66" i="20"/>
  <c r="B66" i="20"/>
  <c r="S65" i="20"/>
  <c r="R65" i="20"/>
  <c r="Q65" i="20"/>
  <c r="P65" i="20"/>
  <c r="E65" i="20"/>
  <c r="U65" i="20" s="1"/>
  <c r="S64" i="20"/>
  <c r="R64" i="20"/>
  <c r="Q64" i="20"/>
  <c r="P64" i="20"/>
  <c r="E64" i="20"/>
  <c r="U64" i="20" s="1"/>
  <c r="S63" i="20"/>
  <c r="R63" i="20"/>
  <c r="Q63" i="20"/>
  <c r="P63" i="20"/>
  <c r="E63" i="20"/>
  <c r="U63" i="20" s="1"/>
  <c r="S62" i="20"/>
  <c r="R62" i="20"/>
  <c r="Q62" i="20"/>
  <c r="P62" i="20"/>
  <c r="E62" i="20"/>
  <c r="T62" i="20" s="1"/>
  <c r="S61" i="20"/>
  <c r="R61" i="20"/>
  <c r="Q61" i="20"/>
  <c r="P61" i="20"/>
  <c r="E61" i="20"/>
  <c r="U61" i="20" s="1"/>
  <c r="V59" i="20"/>
  <c r="O59" i="20"/>
  <c r="N59" i="20"/>
  <c r="M59" i="20"/>
  <c r="L59" i="20"/>
  <c r="K59" i="20"/>
  <c r="J59" i="20"/>
  <c r="I59" i="20"/>
  <c r="S59" i="20" s="1"/>
  <c r="H59" i="20"/>
  <c r="G59" i="20"/>
  <c r="F59" i="20"/>
  <c r="C59" i="20"/>
  <c r="B59" i="20"/>
  <c r="S58" i="20"/>
  <c r="R58" i="20"/>
  <c r="Q58" i="20"/>
  <c r="P58" i="20"/>
  <c r="E58" i="20"/>
  <c r="T58" i="20" s="1"/>
  <c r="T57" i="20"/>
  <c r="S57" i="20"/>
  <c r="R57" i="20"/>
  <c r="Q57" i="20"/>
  <c r="P57" i="20"/>
  <c r="E57" i="20"/>
  <c r="U57" i="20" s="1"/>
  <c r="S56" i="20"/>
  <c r="R56" i="20"/>
  <c r="Q56" i="20"/>
  <c r="P56" i="20"/>
  <c r="E56" i="20"/>
  <c r="U56" i="20" s="1"/>
  <c r="S55" i="20"/>
  <c r="R55" i="20"/>
  <c r="Q55" i="20"/>
  <c r="P55" i="20"/>
  <c r="E55" i="20"/>
  <c r="U55" i="20" s="1"/>
  <c r="W53" i="20"/>
  <c r="V53" i="20"/>
  <c r="O53" i="20"/>
  <c r="N53" i="20"/>
  <c r="M53" i="20"/>
  <c r="L53" i="20"/>
  <c r="K53" i="20"/>
  <c r="J53" i="20"/>
  <c r="I53" i="20"/>
  <c r="S53" i="20" s="1"/>
  <c r="H53" i="20"/>
  <c r="G53" i="20"/>
  <c r="F53" i="20"/>
  <c r="C53" i="20"/>
  <c r="B53" i="20"/>
  <c r="S52" i="20"/>
  <c r="R52" i="20"/>
  <c r="Q52" i="20"/>
  <c r="P52" i="20"/>
  <c r="E52" i="20"/>
  <c r="T52" i="20" s="1"/>
  <c r="S51" i="20"/>
  <c r="R51" i="20"/>
  <c r="Q51" i="20"/>
  <c r="P51" i="20"/>
  <c r="T51" i="20" s="1"/>
  <c r="E51" i="20"/>
  <c r="S50" i="20"/>
  <c r="R50" i="20"/>
  <c r="Q50" i="20"/>
  <c r="P50" i="20"/>
  <c r="E50" i="20"/>
  <c r="U50" i="20" s="1"/>
  <c r="S49" i="20"/>
  <c r="R49" i="20"/>
  <c r="Q49" i="20"/>
  <c r="P49" i="20"/>
  <c r="E49" i="20"/>
  <c r="T49" i="20" s="1"/>
  <c r="U48" i="20"/>
  <c r="S48" i="20"/>
  <c r="R48" i="20"/>
  <c r="Q48" i="20"/>
  <c r="P48" i="20"/>
  <c r="E48" i="20"/>
  <c r="T48" i="20" s="1"/>
  <c r="S47" i="20"/>
  <c r="R47" i="20"/>
  <c r="Q47" i="20"/>
  <c r="P47" i="20"/>
  <c r="E47" i="20"/>
  <c r="U47" i="20" s="1"/>
  <c r="S46" i="20"/>
  <c r="R46" i="20"/>
  <c r="Q46" i="20"/>
  <c r="P46" i="20"/>
  <c r="E46" i="20"/>
  <c r="U46" i="20" s="1"/>
  <c r="S45" i="20"/>
  <c r="R45" i="20"/>
  <c r="Q45" i="20"/>
  <c r="P45" i="20"/>
  <c r="E45" i="20"/>
  <c r="T45" i="20" s="1"/>
  <c r="S44" i="20"/>
  <c r="R44" i="20"/>
  <c r="Q44" i="20"/>
  <c r="P44" i="20"/>
  <c r="E44" i="20"/>
  <c r="U44" i="20" s="1"/>
  <c r="S43" i="20"/>
  <c r="R43" i="20"/>
  <c r="Q43" i="20"/>
  <c r="P43" i="20"/>
  <c r="E43" i="20"/>
  <c r="S42" i="20"/>
  <c r="R42" i="20"/>
  <c r="Q42" i="20"/>
  <c r="P42" i="20"/>
  <c r="E42" i="20"/>
  <c r="U42" i="20" s="1"/>
  <c r="W40" i="20"/>
  <c r="V40" i="20"/>
  <c r="O40" i="20"/>
  <c r="N40" i="20"/>
  <c r="M40" i="20"/>
  <c r="L40" i="20"/>
  <c r="K40" i="20"/>
  <c r="J40" i="20"/>
  <c r="I40" i="20"/>
  <c r="S40" i="20" s="1"/>
  <c r="H40" i="20"/>
  <c r="P40" i="20" s="1"/>
  <c r="G40" i="20"/>
  <c r="F40" i="20"/>
  <c r="C40" i="20"/>
  <c r="E40" i="20" s="1"/>
  <c r="B40" i="20"/>
  <c r="S39" i="20"/>
  <c r="R39" i="20"/>
  <c r="Q39" i="20"/>
  <c r="P39" i="20"/>
  <c r="E39" i="20"/>
  <c r="U39" i="20" s="1"/>
  <c r="S38" i="20"/>
  <c r="R38" i="20"/>
  <c r="Q38" i="20"/>
  <c r="P38" i="20"/>
  <c r="E38" i="20"/>
  <c r="U38" i="20" s="1"/>
  <c r="S37" i="20"/>
  <c r="R37" i="20"/>
  <c r="Q37" i="20"/>
  <c r="P37" i="20"/>
  <c r="E37" i="20"/>
  <c r="U37" i="20" s="1"/>
  <c r="S36" i="20"/>
  <c r="R36" i="20"/>
  <c r="Q36" i="20"/>
  <c r="P36" i="20"/>
  <c r="E36" i="20"/>
  <c r="T36" i="20" s="1"/>
  <c r="S35" i="20"/>
  <c r="R35" i="20"/>
  <c r="Q35" i="20"/>
  <c r="P35" i="20"/>
  <c r="E35" i="20"/>
  <c r="W33" i="20"/>
  <c r="V33" i="20"/>
  <c r="O33" i="20"/>
  <c r="N33" i="20"/>
  <c r="M33" i="20"/>
  <c r="L33" i="20"/>
  <c r="K33" i="20"/>
  <c r="S33" i="20" s="1"/>
  <c r="J33" i="20"/>
  <c r="I33" i="20"/>
  <c r="H33" i="20"/>
  <c r="G33" i="20"/>
  <c r="F33" i="20"/>
  <c r="C33" i="20"/>
  <c r="B33" i="20"/>
  <c r="E33" i="20" s="1"/>
  <c r="S32" i="20"/>
  <c r="R32" i="20"/>
  <c r="Q32" i="20"/>
  <c r="P32" i="20"/>
  <c r="E32" i="20"/>
  <c r="U32" i="20" s="1"/>
  <c r="W30" i="20"/>
  <c r="V30" i="20"/>
  <c r="O30" i="20"/>
  <c r="N30" i="20"/>
  <c r="M30" i="20"/>
  <c r="L30" i="20"/>
  <c r="K30" i="20"/>
  <c r="J30" i="20"/>
  <c r="R30" i="20" s="1"/>
  <c r="I30" i="20"/>
  <c r="S30" i="20" s="1"/>
  <c r="H30" i="20"/>
  <c r="G30" i="20"/>
  <c r="F30" i="20"/>
  <c r="E30" i="20"/>
  <c r="C30" i="20"/>
  <c r="B30" i="20"/>
  <c r="U29" i="20"/>
  <c r="T29" i="20"/>
  <c r="S29" i="20"/>
  <c r="R29" i="20"/>
  <c r="Q29" i="20"/>
  <c r="P29" i="20"/>
  <c r="E29" i="20"/>
  <c r="S28" i="20"/>
  <c r="R28" i="20"/>
  <c r="Q28" i="20"/>
  <c r="P28" i="20"/>
  <c r="E28" i="20"/>
  <c r="S27" i="20"/>
  <c r="R27" i="20"/>
  <c r="Q27" i="20"/>
  <c r="P27" i="20"/>
  <c r="E27" i="20"/>
  <c r="U27" i="20" s="1"/>
  <c r="U26" i="20"/>
  <c r="S26" i="20"/>
  <c r="R26" i="20"/>
  <c r="Q26" i="20"/>
  <c r="P26" i="20"/>
  <c r="E26" i="20"/>
  <c r="T26" i="20" s="1"/>
  <c r="W24" i="20"/>
  <c r="V24" i="20"/>
  <c r="O24" i="20"/>
  <c r="N24" i="20"/>
  <c r="M24" i="20"/>
  <c r="L24" i="20"/>
  <c r="K24" i="20"/>
  <c r="J24" i="20"/>
  <c r="I24" i="20"/>
  <c r="S24" i="20" s="1"/>
  <c r="H24" i="20"/>
  <c r="R24" i="20" s="1"/>
  <c r="G24" i="20"/>
  <c r="F24" i="20"/>
  <c r="C24" i="20"/>
  <c r="B24" i="20"/>
  <c r="S23" i="20"/>
  <c r="R23" i="20"/>
  <c r="Q23" i="20"/>
  <c r="P23" i="20"/>
  <c r="E23" i="20"/>
  <c r="U23" i="20" s="1"/>
  <c r="S22" i="20"/>
  <c r="R22" i="20"/>
  <c r="Q22" i="20"/>
  <c r="P22" i="20"/>
  <c r="E22" i="20"/>
  <c r="U22" i="20" s="1"/>
  <c r="S21" i="20"/>
  <c r="R21" i="20"/>
  <c r="Q21" i="20"/>
  <c r="P21" i="20"/>
  <c r="E21" i="20"/>
  <c r="T21" i="20" s="1"/>
  <c r="U20" i="20"/>
  <c r="S20" i="20"/>
  <c r="R20" i="20"/>
  <c r="Q20" i="20"/>
  <c r="P20" i="20"/>
  <c r="E20" i="20"/>
  <c r="T20" i="20" s="1"/>
  <c r="S19" i="20"/>
  <c r="R19" i="20"/>
  <c r="Q19" i="20"/>
  <c r="P19" i="20"/>
  <c r="E19" i="20"/>
  <c r="U19" i="20" s="1"/>
  <c r="S18" i="20"/>
  <c r="R18" i="20"/>
  <c r="Q18" i="20"/>
  <c r="P18" i="20"/>
  <c r="E18" i="20"/>
  <c r="U18" i="20" s="1"/>
  <c r="W16" i="20"/>
  <c r="V16" i="20"/>
  <c r="O16" i="20"/>
  <c r="N16" i="20"/>
  <c r="M16" i="20"/>
  <c r="L16" i="20"/>
  <c r="K16" i="20"/>
  <c r="J16" i="20"/>
  <c r="R16" i="20" s="1"/>
  <c r="I16" i="20"/>
  <c r="H16" i="20"/>
  <c r="G16" i="20"/>
  <c r="F16" i="20"/>
  <c r="C16" i="20"/>
  <c r="B16" i="20"/>
  <c r="E16" i="20" s="1"/>
  <c r="U15" i="20"/>
  <c r="S15" i="20"/>
  <c r="R15" i="20"/>
  <c r="Q15" i="20"/>
  <c r="P15" i="20"/>
  <c r="E15" i="20"/>
  <c r="T15" i="20" s="1"/>
  <c r="S14" i="20"/>
  <c r="R14" i="20"/>
  <c r="Q14" i="20"/>
  <c r="P14" i="20"/>
  <c r="E14" i="20"/>
  <c r="U14" i="20" s="1"/>
  <c r="S13" i="20"/>
  <c r="R13" i="20"/>
  <c r="Q13" i="20"/>
  <c r="P13" i="20"/>
  <c r="E13" i="20"/>
  <c r="U13" i="20" s="1"/>
  <c r="S12" i="20"/>
  <c r="R12" i="20"/>
  <c r="Q12" i="20"/>
  <c r="P12" i="20"/>
  <c r="E12" i="20"/>
  <c r="T12" i="20" s="1"/>
  <c r="S11" i="20"/>
  <c r="R11" i="20"/>
  <c r="Q11" i="20"/>
  <c r="P11" i="20"/>
  <c r="E11" i="20"/>
  <c r="S10" i="20"/>
  <c r="R10" i="20"/>
  <c r="Q10" i="20"/>
  <c r="P10" i="20"/>
  <c r="E10" i="20"/>
  <c r="U10" i="20" s="1"/>
  <c r="S9" i="20"/>
  <c r="R9" i="20"/>
  <c r="Q9" i="20"/>
  <c r="P9" i="20"/>
  <c r="E9" i="20"/>
  <c r="S93" i="19"/>
  <c r="R93" i="19"/>
  <c r="Q93" i="19"/>
  <c r="P93" i="19"/>
  <c r="E93" i="19"/>
  <c r="T93" i="19" s="1"/>
  <c r="U92" i="19"/>
  <c r="S92" i="19"/>
  <c r="R92" i="19"/>
  <c r="Q92" i="19"/>
  <c r="P92" i="19"/>
  <c r="E92" i="19"/>
  <c r="T92" i="19" s="1"/>
  <c r="S91" i="19"/>
  <c r="R91" i="19"/>
  <c r="Q91" i="19"/>
  <c r="P91" i="19"/>
  <c r="E91" i="19"/>
  <c r="U91" i="19" s="1"/>
  <c r="S90" i="19"/>
  <c r="R90" i="19"/>
  <c r="Q90" i="19"/>
  <c r="P90" i="19"/>
  <c r="E90" i="19"/>
  <c r="U90" i="19" s="1"/>
  <c r="S89" i="19"/>
  <c r="R89" i="19"/>
  <c r="Q89" i="19"/>
  <c r="P89" i="19"/>
  <c r="E89" i="19"/>
  <c r="T89" i="19" s="1"/>
  <c r="U88" i="19"/>
  <c r="T88" i="19"/>
  <c r="S88" i="19"/>
  <c r="R88" i="19"/>
  <c r="Q88" i="19"/>
  <c r="P88" i="19"/>
  <c r="E88" i="19"/>
  <c r="S87" i="19"/>
  <c r="R87" i="19"/>
  <c r="Q87" i="19"/>
  <c r="P87" i="19"/>
  <c r="E87" i="19"/>
  <c r="U87" i="19" s="1"/>
  <c r="S86" i="19"/>
  <c r="R86" i="19"/>
  <c r="Q86" i="19"/>
  <c r="P86" i="19"/>
  <c r="E86" i="19"/>
  <c r="U86" i="19" s="1"/>
  <c r="W72" i="19"/>
  <c r="V72" i="19"/>
  <c r="O72" i="19"/>
  <c r="N72" i="19"/>
  <c r="M72" i="19"/>
  <c r="L72" i="19"/>
  <c r="K72" i="19"/>
  <c r="J72" i="19"/>
  <c r="I72" i="19"/>
  <c r="S72" i="19" s="1"/>
  <c r="H72" i="19"/>
  <c r="G72" i="19"/>
  <c r="F72" i="19"/>
  <c r="E72" i="19"/>
  <c r="C72" i="19"/>
  <c r="B72" i="19"/>
  <c r="W71" i="19"/>
  <c r="V71" i="19"/>
  <c r="O71" i="19"/>
  <c r="N71" i="19"/>
  <c r="M71" i="19"/>
  <c r="L71" i="19"/>
  <c r="K71" i="19"/>
  <c r="J71" i="19"/>
  <c r="I71" i="19"/>
  <c r="S71" i="19" s="1"/>
  <c r="H71" i="19"/>
  <c r="R71" i="19" s="1"/>
  <c r="G71" i="19"/>
  <c r="F71" i="19"/>
  <c r="C71" i="19"/>
  <c r="B71" i="19"/>
  <c r="E71" i="19" s="1"/>
  <c r="W70" i="19"/>
  <c r="V70" i="19"/>
  <c r="O70" i="19"/>
  <c r="N70" i="19"/>
  <c r="M70" i="19"/>
  <c r="L70" i="19"/>
  <c r="K70" i="19"/>
  <c r="J70" i="19"/>
  <c r="I70" i="19"/>
  <c r="Q70" i="19" s="1"/>
  <c r="H70" i="19"/>
  <c r="R70" i="19" s="1"/>
  <c r="G70" i="19"/>
  <c r="F70" i="19"/>
  <c r="C70" i="19"/>
  <c r="B70" i="19"/>
  <c r="E70" i="19" s="1"/>
  <c r="T69" i="19"/>
  <c r="S69" i="19"/>
  <c r="R69" i="19"/>
  <c r="Q69" i="19"/>
  <c r="P69" i="19"/>
  <c r="E69" i="19"/>
  <c r="U69" i="19" s="1"/>
  <c r="W67" i="19"/>
  <c r="V67" i="19"/>
  <c r="O67" i="19"/>
  <c r="N67" i="19"/>
  <c r="M67" i="19"/>
  <c r="L67" i="19"/>
  <c r="K67" i="19"/>
  <c r="J67" i="19"/>
  <c r="I67" i="19"/>
  <c r="H67" i="19"/>
  <c r="G67" i="19"/>
  <c r="F67" i="19"/>
  <c r="C67" i="19"/>
  <c r="B67" i="19"/>
  <c r="W66" i="19"/>
  <c r="V66" i="19"/>
  <c r="O66" i="19"/>
  <c r="N66" i="19"/>
  <c r="M66" i="19"/>
  <c r="L66" i="19"/>
  <c r="K66" i="19"/>
  <c r="J66" i="19"/>
  <c r="I66" i="19"/>
  <c r="H66" i="19"/>
  <c r="G66" i="19"/>
  <c r="F66" i="19"/>
  <c r="C66" i="19"/>
  <c r="B66" i="19"/>
  <c r="U65" i="19"/>
  <c r="S65" i="19"/>
  <c r="R65" i="19"/>
  <c r="Q65" i="19"/>
  <c r="P65" i="19"/>
  <c r="E65" i="19"/>
  <c r="T65" i="19" s="1"/>
  <c r="S64" i="19"/>
  <c r="R64" i="19"/>
  <c r="Q64" i="19"/>
  <c r="P64" i="19"/>
  <c r="E64" i="19"/>
  <c r="U64" i="19" s="1"/>
  <c r="S63" i="19"/>
  <c r="R63" i="19"/>
  <c r="Q63" i="19"/>
  <c r="P63" i="19"/>
  <c r="E63" i="19"/>
  <c r="T63" i="19" s="1"/>
  <c r="S62" i="19"/>
  <c r="R62" i="19"/>
  <c r="Q62" i="19"/>
  <c r="P62" i="19"/>
  <c r="E62" i="19"/>
  <c r="U62" i="19" s="1"/>
  <c r="S61" i="19"/>
  <c r="R61" i="19"/>
  <c r="Q61" i="19"/>
  <c r="P61" i="19"/>
  <c r="E61" i="19"/>
  <c r="U61" i="19" s="1"/>
  <c r="V59" i="19"/>
  <c r="O59" i="19"/>
  <c r="N59" i="19"/>
  <c r="M59" i="19"/>
  <c r="L59" i="19"/>
  <c r="K59" i="19"/>
  <c r="J59" i="19"/>
  <c r="I59" i="19"/>
  <c r="S59" i="19" s="1"/>
  <c r="H59" i="19"/>
  <c r="G59" i="19"/>
  <c r="F59" i="19"/>
  <c r="C59" i="19"/>
  <c r="B59" i="19"/>
  <c r="E59" i="19" s="1"/>
  <c r="S58" i="19"/>
  <c r="R58" i="19"/>
  <c r="Q58" i="19"/>
  <c r="P58" i="19"/>
  <c r="E58" i="19"/>
  <c r="U58" i="19" s="1"/>
  <c r="U57" i="19"/>
  <c r="S57" i="19"/>
  <c r="R57" i="19"/>
  <c r="Q57" i="19"/>
  <c r="P57" i="19"/>
  <c r="E57" i="19"/>
  <c r="T57" i="19" s="1"/>
  <c r="S56" i="19"/>
  <c r="R56" i="19"/>
  <c r="Q56" i="19"/>
  <c r="P56" i="19"/>
  <c r="E56" i="19"/>
  <c r="U56" i="19" s="1"/>
  <c r="S55" i="19"/>
  <c r="R55" i="19"/>
  <c r="Q55" i="19"/>
  <c r="P55" i="19"/>
  <c r="E55" i="19"/>
  <c r="T55" i="19" s="1"/>
  <c r="W53" i="19"/>
  <c r="V53" i="19"/>
  <c r="O53" i="19"/>
  <c r="N53" i="19"/>
  <c r="M53" i="19"/>
  <c r="L53" i="19"/>
  <c r="K53" i="19"/>
  <c r="J53" i="19"/>
  <c r="I53" i="19"/>
  <c r="H53" i="19"/>
  <c r="G53" i="19"/>
  <c r="F53" i="19"/>
  <c r="C53" i="19"/>
  <c r="B53" i="19"/>
  <c r="U52" i="19"/>
  <c r="S52" i="19"/>
  <c r="R52" i="19"/>
  <c r="Q52" i="19"/>
  <c r="P52" i="19"/>
  <c r="E52" i="19"/>
  <c r="T52" i="19" s="1"/>
  <c r="S51" i="19"/>
  <c r="R51" i="19"/>
  <c r="Q51" i="19"/>
  <c r="P51" i="19"/>
  <c r="E51" i="19"/>
  <c r="U51" i="19" s="1"/>
  <c r="S50" i="19"/>
  <c r="R50" i="19"/>
  <c r="Q50" i="19"/>
  <c r="P50" i="19"/>
  <c r="E50" i="19"/>
  <c r="T50" i="19" s="1"/>
  <c r="S49" i="19"/>
  <c r="R49" i="19"/>
  <c r="Q49" i="19"/>
  <c r="P49" i="19"/>
  <c r="E49" i="19"/>
  <c r="U49" i="19" s="1"/>
  <c r="S48" i="19"/>
  <c r="R48" i="19"/>
  <c r="Q48" i="19"/>
  <c r="P48" i="19"/>
  <c r="E48" i="19"/>
  <c r="T48" i="19" s="1"/>
  <c r="U47" i="19"/>
  <c r="T47" i="19"/>
  <c r="S47" i="19"/>
  <c r="R47" i="19"/>
  <c r="Q47" i="19"/>
  <c r="P47" i="19"/>
  <c r="E47" i="19"/>
  <c r="S46" i="19"/>
  <c r="R46" i="19"/>
  <c r="Q46" i="19"/>
  <c r="P46" i="19"/>
  <c r="E46" i="19"/>
  <c r="T46" i="19" s="1"/>
  <c r="S45" i="19"/>
  <c r="R45" i="19"/>
  <c r="Q45" i="19"/>
  <c r="P45" i="19"/>
  <c r="E45" i="19"/>
  <c r="U45" i="19" s="1"/>
  <c r="U44" i="19"/>
  <c r="S44" i="19"/>
  <c r="R44" i="19"/>
  <c r="Q44" i="19"/>
  <c r="P44" i="19"/>
  <c r="E44" i="19"/>
  <c r="T44" i="19" s="1"/>
  <c r="U43" i="19"/>
  <c r="S43" i="19"/>
  <c r="R43" i="19"/>
  <c r="Q43" i="19"/>
  <c r="P43" i="19"/>
  <c r="E43" i="19"/>
  <c r="T43" i="19" s="1"/>
  <c r="S42" i="19"/>
  <c r="R42" i="19"/>
  <c r="Q42" i="19"/>
  <c r="P42" i="19"/>
  <c r="E42" i="19"/>
  <c r="T42" i="19" s="1"/>
  <c r="W40" i="19"/>
  <c r="V40" i="19"/>
  <c r="O40" i="19"/>
  <c r="N40" i="19"/>
  <c r="M40" i="19"/>
  <c r="L40" i="19"/>
  <c r="K40" i="19"/>
  <c r="J40" i="19"/>
  <c r="I40" i="19"/>
  <c r="Q40" i="19" s="1"/>
  <c r="H40" i="19"/>
  <c r="G40" i="19"/>
  <c r="F40" i="19"/>
  <c r="C40" i="19"/>
  <c r="B40" i="19"/>
  <c r="S39" i="19"/>
  <c r="R39" i="19"/>
  <c r="Q39" i="19"/>
  <c r="P39" i="19"/>
  <c r="E39" i="19"/>
  <c r="T39" i="19" s="1"/>
  <c r="U38" i="19"/>
  <c r="T38" i="19"/>
  <c r="S38" i="19"/>
  <c r="R38" i="19"/>
  <c r="Q38" i="19"/>
  <c r="P38" i="19"/>
  <c r="E38" i="19"/>
  <c r="S37" i="19"/>
  <c r="R37" i="19"/>
  <c r="Q37" i="19"/>
  <c r="P37" i="19"/>
  <c r="E37" i="19"/>
  <c r="T37" i="19" s="1"/>
  <c r="S36" i="19"/>
  <c r="R36" i="19"/>
  <c r="Q36" i="19"/>
  <c r="P36" i="19"/>
  <c r="E36" i="19"/>
  <c r="U36" i="19" s="1"/>
  <c r="S35" i="19"/>
  <c r="R35" i="19"/>
  <c r="Q35" i="19"/>
  <c r="U35" i="19" s="1"/>
  <c r="P35" i="19"/>
  <c r="E35" i="19"/>
  <c r="W33" i="19"/>
  <c r="V33" i="19"/>
  <c r="O33" i="19"/>
  <c r="N33" i="19"/>
  <c r="M33" i="19"/>
  <c r="L33" i="19"/>
  <c r="K33" i="19"/>
  <c r="J33" i="19"/>
  <c r="I33" i="19"/>
  <c r="H33" i="19"/>
  <c r="P33" i="19" s="1"/>
  <c r="G33" i="19"/>
  <c r="F33" i="19"/>
  <c r="C33" i="19"/>
  <c r="B33" i="19"/>
  <c r="S32" i="19"/>
  <c r="R32" i="19"/>
  <c r="Q32" i="19"/>
  <c r="P32" i="19"/>
  <c r="E32" i="19"/>
  <c r="W30" i="19"/>
  <c r="V30" i="19"/>
  <c r="O30" i="19"/>
  <c r="N30" i="19"/>
  <c r="M30" i="19"/>
  <c r="L30" i="19"/>
  <c r="K30" i="19"/>
  <c r="J30" i="19"/>
  <c r="I30" i="19"/>
  <c r="Q30" i="19" s="1"/>
  <c r="H30" i="19"/>
  <c r="P30" i="19" s="1"/>
  <c r="G30" i="19"/>
  <c r="F30" i="19"/>
  <c r="C30" i="19"/>
  <c r="B30" i="19"/>
  <c r="U29" i="19"/>
  <c r="S29" i="19"/>
  <c r="R29" i="19"/>
  <c r="Q29" i="19"/>
  <c r="P29" i="19"/>
  <c r="E29" i="19"/>
  <c r="T29" i="19" s="1"/>
  <c r="U28" i="19"/>
  <c r="T28" i="19"/>
  <c r="S28" i="19"/>
  <c r="R28" i="19"/>
  <c r="Q28" i="19"/>
  <c r="P28" i="19"/>
  <c r="E28" i="19"/>
  <c r="S27" i="19"/>
  <c r="R27" i="19"/>
  <c r="Q27" i="19"/>
  <c r="P27" i="19"/>
  <c r="E27" i="19"/>
  <c r="T27" i="19" s="1"/>
  <c r="S26" i="19"/>
  <c r="R26" i="19"/>
  <c r="Q26" i="19"/>
  <c r="P26" i="19"/>
  <c r="E26" i="19"/>
  <c r="U26" i="19" s="1"/>
  <c r="W24" i="19"/>
  <c r="V24" i="19"/>
  <c r="O24" i="19"/>
  <c r="N24" i="19"/>
  <c r="M24" i="19"/>
  <c r="L24" i="19"/>
  <c r="K24" i="19"/>
  <c r="J24" i="19"/>
  <c r="I24" i="19"/>
  <c r="H24" i="19"/>
  <c r="G24" i="19"/>
  <c r="F24" i="19"/>
  <c r="C24" i="19"/>
  <c r="B24" i="19"/>
  <c r="E24" i="19" s="1"/>
  <c r="U23" i="19"/>
  <c r="T23" i="19"/>
  <c r="S23" i="19"/>
  <c r="R23" i="19"/>
  <c r="Q23" i="19"/>
  <c r="P23" i="19"/>
  <c r="E23" i="19"/>
  <c r="S22" i="19"/>
  <c r="R22" i="19"/>
  <c r="Q22" i="19"/>
  <c r="P22" i="19"/>
  <c r="E22" i="19"/>
  <c r="T22" i="19" s="1"/>
  <c r="S21" i="19"/>
  <c r="R21" i="19"/>
  <c r="Q21" i="19"/>
  <c r="P21" i="19"/>
  <c r="E21" i="19"/>
  <c r="U21" i="19" s="1"/>
  <c r="U20" i="19"/>
  <c r="S20" i="19"/>
  <c r="R20" i="19"/>
  <c r="Q20" i="19"/>
  <c r="P20" i="19"/>
  <c r="E20" i="19"/>
  <c r="T20" i="19" s="1"/>
  <c r="U19" i="19"/>
  <c r="T19" i="19"/>
  <c r="S19" i="19"/>
  <c r="R19" i="19"/>
  <c r="Q19" i="19"/>
  <c r="P19" i="19"/>
  <c r="E19" i="19"/>
  <c r="S18" i="19"/>
  <c r="R18" i="19"/>
  <c r="Q18" i="19"/>
  <c r="P18" i="19"/>
  <c r="E18" i="19"/>
  <c r="T18" i="19" s="1"/>
  <c r="W16" i="19"/>
  <c r="V16" i="19"/>
  <c r="O16" i="19"/>
  <c r="N16" i="19"/>
  <c r="M16" i="19"/>
  <c r="L16" i="19"/>
  <c r="K16" i="19"/>
  <c r="J16" i="19"/>
  <c r="I16" i="19"/>
  <c r="Q16" i="19" s="1"/>
  <c r="H16" i="19"/>
  <c r="P16" i="19" s="1"/>
  <c r="G16" i="19"/>
  <c r="F16" i="19"/>
  <c r="C16" i="19"/>
  <c r="B16" i="19"/>
  <c r="S15" i="19"/>
  <c r="R15" i="19"/>
  <c r="Q15" i="19"/>
  <c r="U15" i="19" s="1"/>
  <c r="P15" i="19"/>
  <c r="E15" i="19"/>
  <c r="T14" i="19"/>
  <c r="S14" i="19"/>
  <c r="R14" i="19"/>
  <c r="Q14" i="19"/>
  <c r="P14" i="19"/>
  <c r="E14" i="19"/>
  <c r="U14" i="19" s="1"/>
  <c r="S13" i="19"/>
  <c r="R13" i="19"/>
  <c r="Q13" i="19"/>
  <c r="P13" i="19"/>
  <c r="E13" i="19"/>
  <c r="S12" i="19"/>
  <c r="R12" i="19"/>
  <c r="Q12" i="19"/>
  <c r="P12" i="19"/>
  <c r="E12" i="19"/>
  <c r="U12" i="19" s="1"/>
  <c r="U11" i="19"/>
  <c r="S11" i="19"/>
  <c r="R11" i="19"/>
  <c r="Q11" i="19"/>
  <c r="P11" i="19"/>
  <c r="E11" i="19"/>
  <c r="T11" i="19" s="1"/>
  <c r="S10" i="19"/>
  <c r="R10" i="19"/>
  <c r="Q10" i="19"/>
  <c r="U10" i="19" s="1"/>
  <c r="P10" i="19"/>
  <c r="T10" i="19" s="1"/>
  <c r="E10" i="19"/>
  <c r="S9" i="19"/>
  <c r="R9" i="19"/>
  <c r="Q9" i="19"/>
  <c r="P9" i="19"/>
  <c r="E9" i="19"/>
  <c r="S93" i="18"/>
  <c r="R93" i="18"/>
  <c r="Q93" i="18"/>
  <c r="P93" i="18"/>
  <c r="E93" i="18"/>
  <c r="U92" i="18"/>
  <c r="S92" i="18"/>
  <c r="R92" i="18"/>
  <c r="Q92" i="18"/>
  <c r="P92" i="18"/>
  <c r="E92" i="18"/>
  <c r="T92" i="18" s="1"/>
  <c r="T91" i="18"/>
  <c r="S91" i="18"/>
  <c r="R91" i="18"/>
  <c r="Q91" i="18"/>
  <c r="P91" i="18"/>
  <c r="E91" i="18"/>
  <c r="U91" i="18" s="1"/>
  <c r="S90" i="18"/>
  <c r="R90" i="18"/>
  <c r="Q90" i="18"/>
  <c r="P90" i="18"/>
  <c r="E90" i="18"/>
  <c r="U90" i="18" s="1"/>
  <c r="S89" i="18"/>
  <c r="R89" i="18"/>
  <c r="Q89" i="18"/>
  <c r="P89" i="18"/>
  <c r="E89" i="18"/>
  <c r="U89" i="18" s="1"/>
  <c r="U88" i="18"/>
  <c r="T88" i="18"/>
  <c r="S88" i="18"/>
  <c r="R88" i="18"/>
  <c r="Q88" i="18"/>
  <c r="P88" i="18"/>
  <c r="E88" i="18"/>
  <c r="T87" i="18"/>
  <c r="S87" i="18"/>
  <c r="R87" i="18"/>
  <c r="Q87" i="18"/>
  <c r="P87" i="18"/>
  <c r="E87" i="18"/>
  <c r="U87" i="18" s="1"/>
  <c r="S86" i="18"/>
  <c r="R86" i="18"/>
  <c r="Q86" i="18"/>
  <c r="P86" i="18"/>
  <c r="E86" i="18"/>
  <c r="T86" i="18" s="1"/>
  <c r="W72" i="18"/>
  <c r="V72" i="18"/>
  <c r="O72" i="18"/>
  <c r="N72" i="18"/>
  <c r="M72" i="18"/>
  <c r="L72" i="18"/>
  <c r="K72" i="18"/>
  <c r="J72" i="18"/>
  <c r="I72" i="18"/>
  <c r="S72" i="18" s="1"/>
  <c r="H72" i="18"/>
  <c r="G72" i="18"/>
  <c r="F72" i="18"/>
  <c r="C72" i="18"/>
  <c r="B72" i="18"/>
  <c r="E72" i="18" s="1"/>
  <c r="W71" i="18"/>
  <c r="V71" i="18"/>
  <c r="O71" i="18"/>
  <c r="N71" i="18"/>
  <c r="M71" i="18"/>
  <c r="L71" i="18"/>
  <c r="K71" i="18"/>
  <c r="J71" i="18"/>
  <c r="I71" i="18"/>
  <c r="H71" i="18"/>
  <c r="P71" i="18" s="1"/>
  <c r="G71" i="18"/>
  <c r="F71" i="18"/>
  <c r="C71" i="18"/>
  <c r="B71" i="18"/>
  <c r="E71" i="18" s="1"/>
  <c r="W70" i="18"/>
  <c r="V70" i="18"/>
  <c r="O70" i="18"/>
  <c r="N70" i="18"/>
  <c r="M70" i="18"/>
  <c r="L70" i="18"/>
  <c r="K70" i="18"/>
  <c r="J70" i="18"/>
  <c r="I70" i="18"/>
  <c r="H70" i="18"/>
  <c r="G70" i="18"/>
  <c r="F70" i="18"/>
  <c r="C70" i="18"/>
  <c r="B70" i="18"/>
  <c r="S69" i="18"/>
  <c r="R69" i="18"/>
  <c r="Q69" i="18"/>
  <c r="P69" i="18"/>
  <c r="E69" i="18"/>
  <c r="T69" i="18" s="1"/>
  <c r="W67" i="18"/>
  <c r="V67" i="18"/>
  <c r="O67" i="18"/>
  <c r="N67" i="18"/>
  <c r="M67" i="18"/>
  <c r="L67" i="18"/>
  <c r="K67" i="18"/>
  <c r="J67" i="18"/>
  <c r="R67" i="18" s="1"/>
  <c r="I67" i="18"/>
  <c r="S67" i="18" s="1"/>
  <c r="H67" i="18"/>
  <c r="G67" i="18"/>
  <c r="F67" i="18"/>
  <c r="C67" i="18"/>
  <c r="B67" i="18"/>
  <c r="W66" i="18"/>
  <c r="V66" i="18"/>
  <c r="O66" i="18"/>
  <c r="N66" i="18"/>
  <c r="M66" i="18"/>
  <c r="L66" i="18"/>
  <c r="K66" i="18"/>
  <c r="J66" i="18"/>
  <c r="I66" i="18"/>
  <c r="Q66" i="18" s="1"/>
  <c r="H66" i="18"/>
  <c r="P66" i="18" s="1"/>
  <c r="G66" i="18"/>
  <c r="F66" i="18"/>
  <c r="C66" i="18"/>
  <c r="E66" i="18" s="1"/>
  <c r="B66" i="18"/>
  <c r="S65" i="18"/>
  <c r="R65" i="18"/>
  <c r="Q65" i="18"/>
  <c r="P65" i="18"/>
  <c r="E65" i="18"/>
  <c r="U65" i="18" s="1"/>
  <c r="S64" i="18"/>
  <c r="R64" i="18"/>
  <c r="Q64" i="18"/>
  <c r="P64" i="18"/>
  <c r="E64" i="18"/>
  <c r="T64" i="18" s="1"/>
  <c r="S63" i="18"/>
  <c r="R63" i="18"/>
  <c r="Q63" i="18"/>
  <c r="P63" i="18"/>
  <c r="E63" i="18"/>
  <c r="U63" i="18" s="1"/>
  <c r="S62" i="18"/>
  <c r="R62" i="18"/>
  <c r="Q62" i="18"/>
  <c r="P62" i="18"/>
  <c r="E62" i="18"/>
  <c r="T62" i="18" s="1"/>
  <c r="S61" i="18"/>
  <c r="R61" i="18"/>
  <c r="Q61" i="18"/>
  <c r="P61" i="18"/>
  <c r="E61" i="18"/>
  <c r="U61" i="18" s="1"/>
  <c r="V59" i="18"/>
  <c r="O59" i="18"/>
  <c r="N59" i="18"/>
  <c r="M59" i="18"/>
  <c r="L59" i="18"/>
  <c r="K59" i="18"/>
  <c r="J59" i="18"/>
  <c r="I59" i="18"/>
  <c r="S59" i="18" s="1"/>
  <c r="H59" i="18"/>
  <c r="G59" i="18"/>
  <c r="F59" i="18"/>
  <c r="C59" i="18"/>
  <c r="B59" i="18"/>
  <c r="S58" i="18"/>
  <c r="R58" i="18"/>
  <c r="Q58" i="18"/>
  <c r="P58" i="18"/>
  <c r="E58" i="18"/>
  <c r="T58" i="18" s="1"/>
  <c r="S57" i="18"/>
  <c r="R57" i="18"/>
  <c r="Q57" i="18"/>
  <c r="P57" i="18"/>
  <c r="E57" i="18"/>
  <c r="U57" i="18" s="1"/>
  <c r="S56" i="18"/>
  <c r="R56" i="18"/>
  <c r="Q56" i="18"/>
  <c r="P56" i="18"/>
  <c r="E56" i="18"/>
  <c r="T56" i="18" s="1"/>
  <c r="S55" i="18"/>
  <c r="R55" i="18"/>
  <c r="Q55" i="18"/>
  <c r="P55" i="18"/>
  <c r="E55" i="18"/>
  <c r="U55" i="18" s="1"/>
  <c r="W53" i="18"/>
  <c r="V53" i="18"/>
  <c r="O53" i="18"/>
  <c r="N53" i="18"/>
  <c r="M53" i="18"/>
  <c r="L53" i="18"/>
  <c r="K53" i="18"/>
  <c r="J53" i="18"/>
  <c r="I53" i="18"/>
  <c r="H53" i="18"/>
  <c r="R53" i="18" s="1"/>
  <c r="G53" i="18"/>
  <c r="F53" i="18"/>
  <c r="C53" i="18"/>
  <c r="B53" i="18"/>
  <c r="E53" i="18" s="1"/>
  <c r="T52" i="18"/>
  <c r="S52" i="18"/>
  <c r="R52" i="18"/>
  <c r="Q52" i="18"/>
  <c r="P52" i="18"/>
  <c r="E52" i="18"/>
  <c r="U52" i="18" s="1"/>
  <c r="S51" i="18"/>
  <c r="R51" i="18"/>
  <c r="Q51" i="18"/>
  <c r="P51" i="18"/>
  <c r="E51" i="18"/>
  <c r="S50" i="18"/>
  <c r="R50" i="18"/>
  <c r="Q50" i="18"/>
  <c r="P50" i="18"/>
  <c r="E50" i="18"/>
  <c r="U50" i="18" s="1"/>
  <c r="U49" i="18"/>
  <c r="T49" i="18"/>
  <c r="S49" i="18"/>
  <c r="R49" i="18"/>
  <c r="Q49" i="18"/>
  <c r="P49" i="18"/>
  <c r="E49" i="18"/>
  <c r="S48" i="18"/>
  <c r="R48" i="18"/>
  <c r="Q48" i="18"/>
  <c r="P48" i="18"/>
  <c r="E48" i="18"/>
  <c r="U48" i="18" s="1"/>
  <c r="S47" i="18"/>
  <c r="R47" i="18"/>
  <c r="Q47" i="18"/>
  <c r="P47" i="18"/>
  <c r="E47" i="18"/>
  <c r="T47" i="18" s="1"/>
  <c r="S46" i="18"/>
  <c r="R46" i="18"/>
  <c r="Q46" i="18"/>
  <c r="P46" i="18"/>
  <c r="E46" i="18"/>
  <c r="U46" i="18" s="1"/>
  <c r="T45" i="18"/>
  <c r="S45" i="18"/>
  <c r="R45" i="18"/>
  <c r="Q45" i="18"/>
  <c r="P45" i="18"/>
  <c r="E45" i="18"/>
  <c r="U45" i="18" s="1"/>
  <c r="S44" i="18"/>
  <c r="R44" i="18"/>
  <c r="Q44" i="18"/>
  <c r="P44" i="18"/>
  <c r="E44" i="18"/>
  <c r="U44" i="18" s="1"/>
  <c r="S43" i="18"/>
  <c r="R43" i="18"/>
  <c r="Q43" i="18"/>
  <c r="P43" i="18"/>
  <c r="E43" i="18"/>
  <c r="U43" i="18" s="1"/>
  <c r="S42" i="18"/>
  <c r="R42" i="18"/>
  <c r="Q42" i="18"/>
  <c r="P42" i="18"/>
  <c r="E42" i="18"/>
  <c r="T42" i="18" s="1"/>
  <c r="W40" i="18"/>
  <c r="V40" i="18"/>
  <c r="O40" i="18"/>
  <c r="N40" i="18"/>
  <c r="M40" i="18"/>
  <c r="L40" i="18"/>
  <c r="K40" i="18"/>
  <c r="J40" i="18"/>
  <c r="I40" i="18"/>
  <c r="Q40" i="18" s="1"/>
  <c r="H40" i="18"/>
  <c r="R40" i="18" s="1"/>
  <c r="G40" i="18"/>
  <c r="F40" i="18"/>
  <c r="C40" i="18"/>
  <c r="E40" i="18" s="1"/>
  <c r="B40" i="18"/>
  <c r="S39" i="18"/>
  <c r="R39" i="18"/>
  <c r="Q39" i="18"/>
  <c r="P39" i="18"/>
  <c r="E39" i="18"/>
  <c r="U39" i="18" s="1"/>
  <c r="S38" i="18"/>
  <c r="R38" i="18"/>
  <c r="Q38" i="18"/>
  <c r="P38" i="18"/>
  <c r="E38" i="18"/>
  <c r="T38" i="18" s="1"/>
  <c r="S37" i="18"/>
  <c r="R37" i="18"/>
  <c r="Q37" i="18"/>
  <c r="P37" i="18"/>
  <c r="E37" i="18"/>
  <c r="T37" i="18" s="1"/>
  <c r="T36" i="18"/>
  <c r="S36" i="18"/>
  <c r="R36" i="18"/>
  <c r="Q36" i="18"/>
  <c r="P36" i="18"/>
  <c r="E36" i="18"/>
  <c r="U36" i="18" s="1"/>
  <c r="S35" i="18"/>
  <c r="R35" i="18"/>
  <c r="Q35" i="18"/>
  <c r="P35" i="18"/>
  <c r="T35" i="18" s="1"/>
  <c r="E35" i="18"/>
  <c r="W33" i="18"/>
  <c r="V33" i="18"/>
  <c r="O33" i="18"/>
  <c r="N33" i="18"/>
  <c r="M33" i="18"/>
  <c r="L33" i="18"/>
  <c r="K33" i="18"/>
  <c r="J33" i="18"/>
  <c r="I33" i="18"/>
  <c r="Q33" i="18" s="1"/>
  <c r="H33" i="18"/>
  <c r="P33" i="18" s="1"/>
  <c r="G33" i="18"/>
  <c r="F33" i="18"/>
  <c r="C33" i="18"/>
  <c r="B33" i="18"/>
  <c r="S32" i="18"/>
  <c r="R32" i="18"/>
  <c r="Q32" i="18"/>
  <c r="U32" i="18" s="1"/>
  <c r="P32" i="18"/>
  <c r="E32" i="18"/>
  <c r="W30" i="18"/>
  <c r="V30" i="18"/>
  <c r="O30" i="18"/>
  <c r="N30" i="18"/>
  <c r="M30" i="18"/>
  <c r="L30" i="18"/>
  <c r="K30" i="18"/>
  <c r="J30" i="18"/>
  <c r="I30" i="18"/>
  <c r="H30" i="18"/>
  <c r="R30" i="18" s="1"/>
  <c r="G30" i="18"/>
  <c r="F30" i="18"/>
  <c r="C30" i="18"/>
  <c r="B30" i="18"/>
  <c r="E30" i="18" s="1"/>
  <c r="S29" i="18"/>
  <c r="R29" i="18"/>
  <c r="Q29" i="18"/>
  <c r="P29" i="18"/>
  <c r="E29" i="18"/>
  <c r="U29" i="18" s="1"/>
  <c r="S28" i="18"/>
  <c r="R28" i="18"/>
  <c r="Q28" i="18"/>
  <c r="P28" i="18"/>
  <c r="E28" i="18"/>
  <c r="T28" i="18" s="1"/>
  <c r="S27" i="18"/>
  <c r="R27" i="18"/>
  <c r="Q27" i="18"/>
  <c r="P27" i="18"/>
  <c r="E27" i="18"/>
  <c r="T27" i="18" s="1"/>
  <c r="T26" i="18"/>
  <c r="S26" i="18"/>
  <c r="R26" i="18"/>
  <c r="Q26" i="18"/>
  <c r="P26" i="18"/>
  <c r="E26" i="18"/>
  <c r="U26" i="18" s="1"/>
  <c r="W24" i="18"/>
  <c r="V24" i="18"/>
  <c r="S24" i="18"/>
  <c r="O24" i="18"/>
  <c r="N24" i="18"/>
  <c r="M24" i="18"/>
  <c r="L24" i="18"/>
  <c r="K24" i="18"/>
  <c r="J24" i="18"/>
  <c r="I24" i="18"/>
  <c r="H24" i="18"/>
  <c r="P24" i="18" s="1"/>
  <c r="G24" i="18"/>
  <c r="F24" i="18"/>
  <c r="C24" i="18"/>
  <c r="B24" i="18"/>
  <c r="E24" i="18" s="1"/>
  <c r="S23" i="18"/>
  <c r="R23" i="18"/>
  <c r="Q23" i="18"/>
  <c r="P23" i="18"/>
  <c r="E23" i="18"/>
  <c r="T23" i="18" s="1"/>
  <c r="U22" i="18"/>
  <c r="S22" i="18"/>
  <c r="R22" i="18"/>
  <c r="Q22" i="18"/>
  <c r="P22" i="18"/>
  <c r="E22" i="18"/>
  <c r="T22" i="18" s="1"/>
  <c r="U21" i="18"/>
  <c r="S21" i="18"/>
  <c r="R21" i="18"/>
  <c r="Q21" i="18"/>
  <c r="P21" i="18"/>
  <c r="E21" i="18"/>
  <c r="T21" i="18" s="1"/>
  <c r="S20" i="18"/>
  <c r="R20" i="18"/>
  <c r="Q20" i="18"/>
  <c r="P20" i="18"/>
  <c r="E20" i="18"/>
  <c r="U20" i="18" s="1"/>
  <c r="S19" i="18"/>
  <c r="R19" i="18"/>
  <c r="Q19" i="18"/>
  <c r="P19" i="18"/>
  <c r="E19" i="18"/>
  <c r="T19" i="18" s="1"/>
  <c r="S18" i="18"/>
  <c r="R18" i="18"/>
  <c r="Q18" i="18"/>
  <c r="P18" i="18"/>
  <c r="E18" i="18"/>
  <c r="T18" i="18" s="1"/>
  <c r="W16" i="18"/>
  <c r="V16" i="18"/>
  <c r="O16" i="18"/>
  <c r="N16" i="18"/>
  <c r="M16" i="18"/>
  <c r="L16" i="18"/>
  <c r="K16" i="18"/>
  <c r="J16" i="18"/>
  <c r="I16" i="18"/>
  <c r="H16" i="18"/>
  <c r="R16" i="18" s="1"/>
  <c r="G16" i="18"/>
  <c r="F16" i="18"/>
  <c r="C16" i="18"/>
  <c r="B16" i="18"/>
  <c r="E16" i="18" s="1"/>
  <c r="S15" i="18"/>
  <c r="R15" i="18"/>
  <c r="Q15" i="18"/>
  <c r="P15" i="18"/>
  <c r="E15" i="18"/>
  <c r="S14" i="18"/>
  <c r="R14" i="18"/>
  <c r="Q14" i="18"/>
  <c r="P14" i="18"/>
  <c r="E14" i="18"/>
  <c r="U13" i="18"/>
  <c r="S13" i="18"/>
  <c r="R13" i="18"/>
  <c r="Q13" i="18"/>
  <c r="P13" i="18"/>
  <c r="E13" i="18"/>
  <c r="T13" i="18" s="1"/>
  <c r="S12" i="18"/>
  <c r="R12" i="18"/>
  <c r="Q12" i="18"/>
  <c r="P12" i="18"/>
  <c r="E12" i="18"/>
  <c r="U12" i="18" s="1"/>
  <c r="S11" i="18"/>
  <c r="R11" i="18"/>
  <c r="Q11" i="18"/>
  <c r="P11" i="18"/>
  <c r="E11" i="18"/>
  <c r="U11" i="18" s="1"/>
  <c r="S10" i="18"/>
  <c r="R10" i="18"/>
  <c r="Q10" i="18"/>
  <c r="P10" i="18"/>
  <c r="E10" i="18"/>
  <c r="S9" i="18"/>
  <c r="R9" i="18"/>
  <c r="Q9" i="18"/>
  <c r="P9" i="18"/>
  <c r="E9" i="18"/>
  <c r="T9" i="18" s="1"/>
  <c r="S93" i="17"/>
  <c r="R93" i="17"/>
  <c r="Q93" i="17"/>
  <c r="P93" i="17"/>
  <c r="E93" i="17"/>
  <c r="U93" i="17" s="1"/>
  <c r="S92" i="17"/>
  <c r="R92" i="17"/>
  <c r="Q92" i="17"/>
  <c r="P92" i="17"/>
  <c r="E92" i="17"/>
  <c r="U92" i="17" s="1"/>
  <c r="S91" i="17"/>
  <c r="R91" i="17"/>
  <c r="Q91" i="17"/>
  <c r="P91" i="17"/>
  <c r="E91" i="17"/>
  <c r="T91" i="17" s="1"/>
  <c r="S90" i="17"/>
  <c r="R90" i="17"/>
  <c r="Q90" i="17"/>
  <c r="P90" i="17"/>
  <c r="E90" i="17"/>
  <c r="T90" i="17" s="1"/>
  <c r="U89" i="17"/>
  <c r="S89" i="17"/>
  <c r="R89" i="17"/>
  <c r="Q89" i="17"/>
  <c r="P89" i="17"/>
  <c r="E89" i="17"/>
  <c r="T89" i="17" s="1"/>
  <c r="S88" i="17"/>
  <c r="R88" i="17"/>
  <c r="Q88" i="17"/>
  <c r="P88" i="17"/>
  <c r="E88" i="17"/>
  <c r="U88" i="17" s="1"/>
  <c r="S87" i="17"/>
  <c r="R87" i="17"/>
  <c r="Q87" i="17"/>
  <c r="P87" i="17"/>
  <c r="E87" i="17"/>
  <c r="T87" i="17" s="1"/>
  <c r="S86" i="17"/>
  <c r="R86" i="17"/>
  <c r="Q86" i="17"/>
  <c r="P86" i="17"/>
  <c r="E86" i="17"/>
  <c r="T86" i="17" s="1"/>
  <c r="W72" i="17"/>
  <c r="V72" i="17"/>
  <c r="O72" i="17"/>
  <c r="N72" i="17"/>
  <c r="M72" i="17"/>
  <c r="L72" i="17"/>
  <c r="K72" i="17"/>
  <c r="J72" i="17"/>
  <c r="I72" i="17"/>
  <c r="H72" i="17"/>
  <c r="R72" i="17" s="1"/>
  <c r="G72" i="17"/>
  <c r="F72" i="17"/>
  <c r="C72" i="17"/>
  <c r="B72" i="17"/>
  <c r="W71" i="17"/>
  <c r="V71" i="17"/>
  <c r="O71" i="17"/>
  <c r="N71" i="17"/>
  <c r="M71" i="17"/>
  <c r="L71" i="17"/>
  <c r="K71" i="17"/>
  <c r="J71" i="17"/>
  <c r="I71" i="17"/>
  <c r="S71" i="17" s="1"/>
  <c r="H71" i="17"/>
  <c r="P71" i="17" s="1"/>
  <c r="G71" i="17"/>
  <c r="F71" i="17"/>
  <c r="C71" i="17"/>
  <c r="B71" i="17"/>
  <c r="E71" i="17" s="1"/>
  <c r="W70" i="17"/>
  <c r="V70" i="17"/>
  <c r="O70" i="17"/>
  <c r="N70" i="17"/>
  <c r="M70" i="17"/>
  <c r="L70" i="17"/>
  <c r="K70" i="17"/>
  <c r="J70" i="17"/>
  <c r="R70" i="17" s="1"/>
  <c r="I70" i="17"/>
  <c r="S70" i="17" s="1"/>
  <c r="H70" i="17"/>
  <c r="G70" i="17"/>
  <c r="F70" i="17"/>
  <c r="C70" i="17"/>
  <c r="B70" i="17"/>
  <c r="S69" i="17"/>
  <c r="R69" i="17"/>
  <c r="Q69" i="17"/>
  <c r="U69" i="17" s="1"/>
  <c r="P69" i="17"/>
  <c r="E69" i="17"/>
  <c r="W67" i="17"/>
  <c r="V67" i="17"/>
  <c r="O67" i="17"/>
  <c r="N67" i="17"/>
  <c r="M67" i="17"/>
  <c r="L67" i="17"/>
  <c r="K67" i="17"/>
  <c r="J67" i="17"/>
  <c r="I67" i="17"/>
  <c r="H67" i="17"/>
  <c r="R67" i="17" s="1"/>
  <c r="G67" i="17"/>
  <c r="F67" i="17"/>
  <c r="C67" i="17"/>
  <c r="B67" i="17"/>
  <c r="E67" i="17" s="1"/>
  <c r="W66" i="17"/>
  <c r="V66" i="17"/>
  <c r="S66" i="17"/>
  <c r="O66" i="17"/>
  <c r="N66" i="17"/>
  <c r="M66" i="17"/>
  <c r="L66" i="17"/>
  <c r="K66" i="17"/>
  <c r="J66" i="17"/>
  <c r="I66" i="17"/>
  <c r="H66" i="17"/>
  <c r="P66" i="17" s="1"/>
  <c r="G66" i="17"/>
  <c r="F66" i="17"/>
  <c r="C66" i="17"/>
  <c r="B66" i="17"/>
  <c r="E66" i="17" s="1"/>
  <c r="S65" i="17"/>
  <c r="R65" i="17"/>
  <c r="Q65" i="17"/>
  <c r="P65" i="17"/>
  <c r="E65" i="17"/>
  <c r="T65" i="17" s="1"/>
  <c r="S64" i="17"/>
  <c r="R64" i="17"/>
  <c r="Q64" i="17"/>
  <c r="P64" i="17"/>
  <c r="E64" i="17"/>
  <c r="U64" i="17" s="1"/>
  <c r="S63" i="17"/>
  <c r="R63" i="17"/>
  <c r="Q63" i="17"/>
  <c r="P63" i="17"/>
  <c r="E63" i="17"/>
  <c r="U63" i="17" s="1"/>
  <c r="S62" i="17"/>
  <c r="R62" i="17"/>
  <c r="Q62" i="17"/>
  <c r="P62" i="17"/>
  <c r="E62" i="17"/>
  <c r="U62" i="17" s="1"/>
  <c r="S61" i="17"/>
  <c r="R61" i="17"/>
  <c r="Q61" i="17"/>
  <c r="P61" i="17"/>
  <c r="E61" i="17"/>
  <c r="U61" i="17" s="1"/>
  <c r="V59" i="17"/>
  <c r="O59" i="17"/>
  <c r="N59" i="17"/>
  <c r="M59" i="17"/>
  <c r="L59" i="17"/>
  <c r="K59" i="17"/>
  <c r="J59" i="17"/>
  <c r="I59" i="17"/>
  <c r="H59" i="17"/>
  <c r="R59" i="17" s="1"/>
  <c r="G59" i="17"/>
  <c r="F59" i="17"/>
  <c r="C59" i="17"/>
  <c r="B59" i="17"/>
  <c r="E59" i="17" s="1"/>
  <c r="S58" i="17"/>
  <c r="R58" i="17"/>
  <c r="Q58" i="17"/>
  <c r="P58" i="17"/>
  <c r="E58" i="17"/>
  <c r="U58" i="17" s="1"/>
  <c r="S57" i="17"/>
  <c r="R57" i="17"/>
  <c r="Q57" i="17"/>
  <c r="P57" i="17"/>
  <c r="E57" i="17"/>
  <c r="T57" i="17" s="1"/>
  <c r="T56" i="17"/>
  <c r="S56" i="17"/>
  <c r="R56" i="17"/>
  <c r="Q56" i="17"/>
  <c r="P56" i="17"/>
  <c r="E56" i="17"/>
  <c r="U56" i="17" s="1"/>
  <c r="S55" i="17"/>
  <c r="R55" i="17"/>
  <c r="Q55" i="17"/>
  <c r="P55" i="17"/>
  <c r="E55" i="17"/>
  <c r="U55" i="17" s="1"/>
  <c r="W53" i="17"/>
  <c r="V53" i="17"/>
  <c r="O53" i="17"/>
  <c r="N53" i="17"/>
  <c r="M53" i="17"/>
  <c r="L53" i="17"/>
  <c r="K53" i="17"/>
  <c r="J53" i="17"/>
  <c r="I53" i="17"/>
  <c r="Q53" i="17" s="1"/>
  <c r="H53" i="17"/>
  <c r="P53" i="17" s="1"/>
  <c r="G53" i="17"/>
  <c r="F53" i="17"/>
  <c r="C53" i="17"/>
  <c r="B53" i="17"/>
  <c r="S52" i="17"/>
  <c r="R52" i="17"/>
  <c r="Q52" i="17"/>
  <c r="P52" i="17"/>
  <c r="E52" i="17"/>
  <c r="T52" i="17" s="1"/>
  <c r="S51" i="17"/>
  <c r="R51" i="17"/>
  <c r="Q51" i="17"/>
  <c r="U51" i="17" s="1"/>
  <c r="P51" i="17"/>
  <c r="T51" i="17" s="1"/>
  <c r="E51" i="17"/>
  <c r="S50" i="17"/>
  <c r="R50" i="17"/>
  <c r="Q50" i="17"/>
  <c r="P50" i="17"/>
  <c r="E50" i="17"/>
  <c r="U50" i="17" s="1"/>
  <c r="S49" i="17"/>
  <c r="R49" i="17"/>
  <c r="Q49" i="17"/>
  <c r="P49" i="17"/>
  <c r="E49" i="17"/>
  <c r="U49" i="17" s="1"/>
  <c r="S48" i="17"/>
  <c r="R48" i="17"/>
  <c r="Q48" i="17"/>
  <c r="P48" i="17"/>
  <c r="E48" i="17"/>
  <c r="T48" i="17" s="1"/>
  <c r="S47" i="17"/>
  <c r="R47" i="17"/>
  <c r="Q47" i="17"/>
  <c r="P47" i="17"/>
  <c r="E47" i="17"/>
  <c r="T47" i="17" s="1"/>
  <c r="S46" i="17"/>
  <c r="R46" i="17"/>
  <c r="Q46" i="17"/>
  <c r="P46" i="17"/>
  <c r="E46" i="17"/>
  <c r="U46" i="17" s="1"/>
  <c r="S45" i="17"/>
  <c r="R45" i="17"/>
  <c r="Q45" i="17"/>
  <c r="P45" i="17"/>
  <c r="E45" i="17"/>
  <c r="U45" i="17" s="1"/>
  <c r="S44" i="17"/>
  <c r="R44" i="17"/>
  <c r="Q44" i="17"/>
  <c r="U44" i="17" s="1"/>
  <c r="P44" i="17"/>
  <c r="E44" i="17"/>
  <c r="T44" i="17" s="1"/>
  <c r="S43" i="17"/>
  <c r="R43" i="17"/>
  <c r="Q43" i="17"/>
  <c r="P43" i="17"/>
  <c r="E43" i="17"/>
  <c r="T43" i="17" s="1"/>
  <c r="S42" i="17"/>
  <c r="R42" i="17"/>
  <c r="Q42" i="17"/>
  <c r="P42" i="17"/>
  <c r="E42" i="17"/>
  <c r="U42" i="17" s="1"/>
  <c r="W40" i="17"/>
  <c r="V40" i="17"/>
  <c r="O40" i="17"/>
  <c r="N40" i="17"/>
  <c r="M40" i="17"/>
  <c r="L40" i="17"/>
  <c r="K40" i="17"/>
  <c r="J40" i="17"/>
  <c r="I40" i="17"/>
  <c r="Q40" i="17" s="1"/>
  <c r="H40" i="17"/>
  <c r="P40" i="17" s="1"/>
  <c r="G40" i="17"/>
  <c r="F40" i="17"/>
  <c r="C40" i="17"/>
  <c r="B40" i="17"/>
  <c r="S39" i="17"/>
  <c r="R39" i="17"/>
  <c r="Q39" i="17"/>
  <c r="P39" i="17"/>
  <c r="E39" i="17"/>
  <c r="T39" i="17" s="1"/>
  <c r="S38" i="17"/>
  <c r="R38" i="17"/>
  <c r="Q38" i="17"/>
  <c r="P38" i="17"/>
  <c r="E38" i="17"/>
  <c r="S37" i="17"/>
  <c r="R37" i="17"/>
  <c r="Q37" i="17"/>
  <c r="P37" i="17"/>
  <c r="E37" i="17"/>
  <c r="U37" i="17" s="1"/>
  <c r="S36" i="17"/>
  <c r="R36" i="17"/>
  <c r="Q36" i="17"/>
  <c r="P36" i="17"/>
  <c r="E36" i="17"/>
  <c r="S35" i="17"/>
  <c r="R35" i="17"/>
  <c r="Q35" i="17"/>
  <c r="P35" i="17"/>
  <c r="E35" i="17"/>
  <c r="W33" i="17"/>
  <c r="V33" i="17"/>
  <c r="O33" i="17"/>
  <c r="N33" i="17"/>
  <c r="M33" i="17"/>
  <c r="L33" i="17"/>
  <c r="K33" i="17"/>
  <c r="J33" i="17"/>
  <c r="I33" i="17"/>
  <c r="S33" i="17" s="1"/>
  <c r="H33" i="17"/>
  <c r="G33" i="17"/>
  <c r="F33" i="17"/>
  <c r="E33" i="17"/>
  <c r="C33" i="17"/>
  <c r="B33" i="17"/>
  <c r="S32" i="17"/>
  <c r="R32" i="17"/>
  <c r="Q32" i="17"/>
  <c r="P32" i="17"/>
  <c r="E32" i="17"/>
  <c r="U32" i="17" s="1"/>
  <c r="W30" i="17"/>
  <c r="V30" i="17"/>
  <c r="O30" i="17"/>
  <c r="N30" i="17"/>
  <c r="M30" i="17"/>
  <c r="L30" i="17"/>
  <c r="K30" i="17"/>
  <c r="J30" i="17"/>
  <c r="I30" i="17"/>
  <c r="Q30" i="17" s="1"/>
  <c r="H30" i="17"/>
  <c r="G30" i="17"/>
  <c r="F30" i="17"/>
  <c r="C30" i="17"/>
  <c r="B30" i="17"/>
  <c r="S29" i="17"/>
  <c r="R29" i="17"/>
  <c r="Q29" i="17"/>
  <c r="P29" i="17"/>
  <c r="E29" i="17"/>
  <c r="T29" i="17" s="1"/>
  <c r="S28" i="17"/>
  <c r="R28" i="17"/>
  <c r="Q28" i="17"/>
  <c r="P28" i="17"/>
  <c r="E28" i="17"/>
  <c r="U28" i="17" s="1"/>
  <c r="S27" i="17"/>
  <c r="R27" i="17"/>
  <c r="Q27" i="17"/>
  <c r="P27" i="17"/>
  <c r="E27" i="17"/>
  <c r="U27" i="17" s="1"/>
  <c r="S26" i="17"/>
  <c r="R26" i="17"/>
  <c r="Q26" i="17"/>
  <c r="P26" i="17"/>
  <c r="E26" i="17"/>
  <c r="U26" i="17" s="1"/>
  <c r="W24" i="17"/>
  <c r="V24" i="17"/>
  <c r="O24" i="17"/>
  <c r="N24" i="17"/>
  <c r="M24" i="17"/>
  <c r="L24" i="17"/>
  <c r="K24" i="17"/>
  <c r="J24" i="17"/>
  <c r="I24" i="17"/>
  <c r="S24" i="17" s="1"/>
  <c r="H24" i="17"/>
  <c r="P24" i="17" s="1"/>
  <c r="G24" i="17"/>
  <c r="F24" i="17"/>
  <c r="C24" i="17"/>
  <c r="B24" i="17"/>
  <c r="E24" i="17" s="1"/>
  <c r="S23" i="17"/>
  <c r="R23" i="17"/>
  <c r="Q23" i="17"/>
  <c r="P23" i="17"/>
  <c r="E23" i="17"/>
  <c r="U23" i="17" s="1"/>
  <c r="S22" i="17"/>
  <c r="R22" i="17"/>
  <c r="Q22" i="17"/>
  <c r="P22" i="17"/>
  <c r="E22" i="17"/>
  <c r="U22" i="17" s="1"/>
  <c r="S21" i="17"/>
  <c r="R21" i="17"/>
  <c r="Q21" i="17"/>
  <c r="P21" i="17"/>
  <c r="E21" i="17"/>
  <c r="U21" i="17" s="1"/>
  <c r="S20" i="17"/>
  <c r="R20" i="17"/>
  <c r="Q20" i="17"/>
  <c r="P20" i="17"/>
  <c r="E20" i="17"/>
  <c r="T20" i="17" s="1"/>
  <c r="U19" i="17"/>
  <c r="S19" i="17"/>
  <c r="R19" i="17"/>
  <c r="Q19" i="17"/>
  <c r="P19" i="17"/>
  <c r="E19" i="17"/>
  <c r="T19" i="17" s="1"/>
  <c r="S18" i="17"/>
  <c r="R18" i="17"/>
  <c r="Q18" i="17"/>
  <c r="P18" i="17"/>
  <c r="E18" i="17"/>
  <c r="U18" i="17" s="1"/>
  <c r="W16" i="17"/>
  <c r="V16" i="17"/>
  <c r="O16" i="17"/>
  <c r="N16" i="17"/>
  <c r="M16" i="17"/>
  <c r="L16" i="17"/>
  <c r="K16" i="17"/>
  <c r="J16" i="17"/>
  <c r="I16" i="17"/>
  <c r="S16" i="17" s="1"/>
  <c r="H16" i="17"/>
  <c r="G16" i="17"/>
  <c r="F16" i="17"/>
  <c r="C16" i="17"/>
  <c r="B16" i="17"/>
  <c r="E16" i="17" s="1"/>
  <c r="S15" i="17"/>
  <c r="R15" i="17"/>
  <c r="Q15" i="17"/>
  <c r="P15" i="17"/>
  <c r="E15" i="17"/>
  <c r="T15" i="17" s="1"/>
  <c r="S14" i="17"/>
  <c r="R14" i="17"/>
  <c r="Q14" i="17"/>
  <c r="P14" i="17"/>
  <c r="E14" i="17"/>
  <c r="S13" i="17"/>
  <c r="R13" i="17"/>
  <c r="Q13" i="17"/>
  <c r="P13" i="17"/>
  <c r="E13" i="17"/>
  <c r="U13" i="17" s="1"/>
  <c r="S12" i="17"/>
  <c r="R12" i="17"/>
  <c r="Q12" i="17"/>
  <c r="P12" i="17"/>
  <c r="E12" i="17"/>
  <c r="U12" i="17" s="1"/>
  <c r="S11" i="17"/>
  <c r="R11" i="17"/>
  <c r="Q11" i="17"/>
  <c r="P11" i="17"/>
  <c r="E11" i="17"/>
  <c r="T11" i="17" s="1"/>
  <c r="S10" i="17"/>
  <c r="R10" i="17"/>
  <c r="Q10" i="17"/>
  <c r="P10" i="17"/>
  <c r="E10" i="17"/>
  <c r="S9" i="17"/>
  <c r="R9" i="17"/>
  <c r="Q9" i="17"/>
  <c r="P9" i="17"/>
  <c r="E9" i="17"/>
  <c r="S93" i="16"/>
  <c r="R93" i="16"/>
  <c r="Q93" i="16"/>
  <c r="P93" i="16"/>
  <c r="E93" i="16"/>
  <c r="U93" i="16" s="1"/>
  <c r="S92" i="16"/>
  <c r="R92" i="16"/>
  <c r="Q92" i="16"/>
  <c r="P92" i="16"/>
  <c r="E92" i="16"/>
  <c r="T92" i="16" s="1"/>
  <c r="U91" i="16"/>
  <c r="S91" i="16"/>
  <c r="R91" i="16"/>
  <c r="Q91" i="16"/>
  <c r="P91" i="16"/>
  <c r="E91" i="16"/>
  <c r="T91" i="16" s="1"/>
  <c r="S90" i="16"/>
  <c r="R90" i="16"/>
  <c r="Q90" i="16"/>
  <c r="P90" i="16"/>
  <c r="E90" i="16"/>
  <c r="U90" i="16" s="1"/>
  <c r="S89" i="16"/>
  <c r="R89" i="16"/>
  <c r="Q89" i="16"/>
  <c r="P89" i="16"/>
  <c r="E89" i="16"/>
  <c r="U89" i="16" s="1"/>
  <c r="S88" i="16"/>
  <c r="R88" i="16"/>
  <c r="Q88" i="16"/>
  <c r="P88" i="16"/>
  <c r="E88" i="16"/>
  <c r="T88" i="16" s="1"/>
  <c r="S87" i="16"/>
  <c r="R87" i="16"/>
  <c r="Q87" i="16"/>
  <c r="P87" i="16"/>
  <c r="E87" i="16"/>
  <c r="U87" i="16" s="1"/>
  <c r="S86" i="16"/>
  <c r="R86" i="16"/>
  <c r="Q86" i="16"/>
  <c r="P86" i="16"/>
  <c r="E86" i="16"/>
  <c r="U86" i="16" s="1"/>
  <c r="W72" i="16"/>
  <c r="V72" i="16"/>
  <c r="O72" i="16"/>
  <c r="N72" i="16"/>
  <c r="M72" i="16"/>
  <c r="L72" i="16"/>
  <c r="K72" i="16"/>
  <c r="J72" i="16"/>
  <c r="I72" i="16"/>
  <c r="H72" i="16"/>
  <c r="P72" i="16" s="1"/>
  <c r="G72" i="16"/>
  <c r="F72" i="16"/>
  <c r="C72" i="16"/>
  <c r="B72" i="16"/>
  <c r="W71" i="16"/>
  <c r="V71" i="16"/>
  <c r="O71" i="16"/>
  <c r="N71" i="16"/>
  <c r="M71" i="16"/>
  <c r="L71" i="16"/>
  <c r="K71" i="16"/>
  <c r="J71" i="16"/>
  <c r="R71" i="16" s="1"/>
  <c r="I71" i="16"/>
  <c r="S71" i="16" s="1"/>
  <c r="H71" i="16"/>
  <c r="G71" i="16"/>
  <c r="F71" i="16"/>
  <c r="C71" i="16"/>
  <c r="B71" i="16"/>
  <c r="W70" i="16"/>
  <c r="V70" i="16"/>
  <c r="O70" i="16"/>
  <c r="N70" i="16"/>
  <c r="M70" i="16"/>
  <c r="L70" i="16"/>
  <c r="K70" i="16"/>
  <c r="J70" i="16"/>
  <c r="I70" i="16"/>
  <c r="H70" i="16"/>
  <c r="R70" i="16" s="1"/>
  <c r="G70" i="16"/>
  <c r="F70" i="16"/>
  <c r="C70" i="16"/>
  <c r="B70" i="16"/>
  <c r="E70" i="16" s="1"/>
  <c r="S69" i="16"/>
  <c r="R69" i="16"/>
  <c r="Q69" i="16"/>
  <c r="P69" i="16"/>
  <c r="T69" i="16" s="1"/>
  <c r="E69" i="16"/>
  <c r="W67" i="16"/>
  <c r="V67" i="16"/>
  <c r="O67" i="16"/>
  <c r="N67" i="16"/>
  <c r="M67" i="16"/>
  <c r="L67" i="16"/>
  <c r="K67" i="16"/>
  <c r="J67" i="16"/>
  <c r="I67" i="16"/>
  <c r="H67" i="16"/>
  <c r="P67" i="16" s="1"/>
  <c r="G67" i="16"/>
  <c r="F67" i="16"/>
  <c r="C67" i="16"/>
  <c r="B67" i="16"/>
  <c r="E67" i="16" s="1"/>
  <c r="W66" i="16"/>
  <c r="V66" i="16"/>
  <c r="O66" i="16"/>
  <c r="N66" i="16"/>
  <c r="M66" i="16"/>
  <c r="L66" i="16"/>
  <c r="K66" i="16"/>
  <c r="J66" i="16"/>
  <c r="I66" i="16"/>
  <c r="S66" i="16" s="1"/>
  <c r="H66" i="16"/>
  <c r="G66" i="16"/>
  <c r="F66" i="16"/>
  <c r="C66" i="16"/>
  <c r="B66" i="16"/>
  <c r="E66" i="16" s="1"/>
  <c r="S65" i="16"/>
  <c r="R65" i="16"/>
  <c r="Q65" i="16"/>
  <c r="P65" i="16"/>
  <c r="E65" i="16"/>
  <c r="T65" i="16" s="1"/>
  <c r="S64" i="16"/>
  <c r="R64" i="16"/>
  <c r="Q64" i="16"/>
  <c r="P64" i="16"/>
  <c r="E64" i="16"/>
  <c r="U64" i="16" s="1"/>
  <c r="S63" i="16"/>
  <c r="R63" i="16"/>
  <c r="Q63" i="16"/>
  <c r="P63" i="16"/>
  <c r="E63" i="16"/>
  <c r="U63" i="16" s="1"/>
  <c r="S62" i="16"/>
  <c r="R62" i="16"/>
  <c r="Q62" i="16"/>
  <c r="P62" i="16"/>
  <c r="E62" i="16"/>
  <c r="T62" i="16" s="1"/>
  <c r="S61" i="16"/>
  <c r="R61" i="16"/>
  <c r="Q61" i="16"/>
  <c r="P61" i="16"/>
  <c r="E61" i="16"/>
  <c r="T61" i="16" s="1"/>
  <c r="V59" i="16"/>
  <c r="S59" i="16"/>
  <c r="O59" i="16"/>
  <c r="N59" i="16"/>
  <c r="M59" i="16"/>
  <c r="L59" i="16"/>
  <c r="K59" i="16"/>
  <c r="J59" i="16"/>
  <c r="I59" i="16"/>
  <c r="Q59" i="16" s="1"/>
  <c r="H59" i="16"/>
  <c r="P59" i="16" s="1"/>
  <c r="G59" i="16"/>
  <c r="F59" i="16"/>
  <c r="C59" i="16"/>
  <c r="B59" i="16"/>
  <c r="E59" i="16" s="1"/>
  <c r="S58" i="16"/>
  <c r="R58" i="16"/>
  <c r="Q58" i="16"/>
  <c r="P58" i="16"/>
  <c r="E58" i="16"/>
  <c r="T58" i="16" s="1"/>
  <c r="S57" i="16"/>
  <c r="R57" i="16"/>
  <c r="Q57" i="16"/>
  <c r="P57" i="16"/>
  <c r="E57" i="16"/>
  <c r="T57" i="16" s="1"/>
  <c r="S56" i="16"/>
  <c r="R56" i="16"/>
  <c r="Q56" i="16"/>
  <c r="P56" i="16"/>
  <c r="E56" i="16"/>
  <c r="U56" i="16" s="1"/>
  <c r="S55" i="16"/>
  <c r="R55" i="16"/>
  <c r="Q55" i="16"/>
  <c r="P55" i="16"/>
  <c r="E55" i="16"/>
  <c r="U55" i="16" s="1"/>
  <c r="W53" i="16"/>
  <c r="V53" i="16"/>
  <c r="O53" i="16"/>
  <c r="N53" i="16"/>
  <c r="M53" i="16"/>
  <c r="L53" i="16"/>
  <c r="K53" i="16"/>
  <c r="J53" i="16"/>
  <c r="I53" i="16"/>
  <c r="H53" i="16"/>
  <c r="P53" i="16" s="1"/>
  <c r="G53" i="16"/>
  <c r="F53" i="16"/>
  <c r="C53" i="16"/>
  <c r="B53" i="16"/>
  <c r="U52" i="16"/>
  <c r="S52" i="16"/>
  <c r="R52" i="16"/>
  <c r="Q52" i="16"/>
  <c r="P52" i="16"/>
  <c r="E52" i="16"/>
  <c r="T52" i="16" s="1"/>
  <c r="S51" i="16"/>
  <c r="R51" i="16"/>
  <c r="Q51" i="16"/>
  <c r="P51" i="16"/>
  <c r="E51" i="16"/>
  <c r="S50" i="16"/>
  <c r="R50" i="16"/>
  <c r="Q50" i="16"/>
  <c r="P50" i="16"/>
  <c r="E50" i="16"/>
  <c r="U50" i="16" s="1"/>
  <c r="S49" i="16"/>
  <c r="R49" i="16"/>
  <c r="Q49" i="16"/>
  <c r="P49" i="16"/>
  <c r="E49" i="16"/>
  <c r="T49" i="16" s="1"/>
  <c r="S48" i="16"/>
  <c r="R48" i="16"/>
  <c r="Q48" i="16"/>
  <c r="P48" i="16"/>
  <c r="E48" i="16"/>
  <c r="T48" i="16" s="1"/>
  <c r="S47" i="16"/>
  <c r="R47" i="16"/>
  <c r="Q47" i="16"/>
  <c r="P47" i="16"/>
  <c r="E47" i="16"/>
  <c r="U47" i="16" s="1"/>
  <c r="S46" i="16"/>
  <c r="R46" i="16"/>
  <c r="Q46" i="16"/>
  <c r="P46" i="16"/>
  <c r="E46" i="16"/>
  <c r="U46" i="16" s="1"/>
  <c r="S45" i="16"/>
  <c r="R45" i="16"/>
  <c r="Q45" i="16"/>
  <c r="P45" i="16"/>
  <c r="E45" i="16"/>
  <c r="T45" i="16" s="1"/>
  <c r="S44" i="16"/>
  <c r="R44" i="16"/>
  <c r="Q44" i="16"/>
  <c r="P44" i="16"/>
  <c r="E44" i="16"/>
  <c r="T44" i="16" s="1"/>
  <c r="S43" i="16"/>
  <c r="R43" i="16"/>
  <c r="Q43" i="16"/>
  <c r="P43" i="16"/>
  <c r="E43" i="16"/>
  <c r="T43" i="16" s="1"/>
  <c r="S42" i="16"/>
  <c r="R42" i="16"/>
  <c r="Q42" i="16"/>
  <c r="P42" i="16"/>
  <c r="E42" i="16"/>
  <c r="U42" i="16" s="1"/>
  <c r="W40" i="16"/>
  <c r="V40" i="16"/>
  <c r="O40" i="16"/>
  <c r="N40" i="16"/>
  <c r="M40" i="16"/>
  <c r="L40" i="16"/>
  <c r="K40" i="16"/>
  <c r="J40" i="16"/>
  <c r="I40" i="16"/>
  <c r="S40" i="16" s="1"/>
  <c r="H40" i="16"/>
  <c r="G40" i="16"/>
  <c r="F40" i="16"/>
  <c r="C40" i="16"/>
  <c r="B40" i="16"/>
  <c r="S39" i="16"/>
  <c r="R39" i="16"/>
  <c r="Q39" i="16"/>
  <c r="P39" i="16"/>
  <c r="E39" i="16"/>
  <c r="T39" i="16" s="1"/>
  <c r="S38" i="16"/>
  <c r="R38" i="16"/>
  <c r="Q38" i="16"/>
  <c r="P38" i="16"/>
  <c r="E38" i="16"/>
  <c r="U38" i="16" s="1"/>
  <c r="S37" i="16"/>
  <c r="R37" i="16"/>
  <c r="Q37" i="16"/>
  <c r="P37" i="16"/>
  <c r="E37" i="16"/>
  <c r="U37" i="16" s="1"/>
  <c r="S36" i="16"/>
  <c r="R36" i="16"/>
  <c r="Q36" i="16"/>
  <c r="P36" i="16"/>
  <c r="E36" i="16"/>
  <c r="S35" i="16"/>
  <c r="R35" i="16"/>
  <c r="Q35" i="16"/>
  <c r="U35" i="16" s="1"/>
  <c r="P35" i="16"/>
  <c r="E35" i="16"/>
  <c r="W33" i="16"/>
  <c r="V33" i="16"/>
  <c r="O33" i="16"/>
  <c r="N33" i="16"/>
  <c r="M33" i="16"/>
  <c r="L33" i="16"/>
  <c r="K33" i="16"/>
  <c r="S33" i="16" s="1"/>
  <c r="J33" i="16"/>
  <c r="I33" i="16"/>
  <c r="H33" i="16"/>
  <c r="R33" i="16" s="1"/>
  <c r="G33" i="16"/>
  <c r="F33" i="16"/>
  <c r="C33" i="16"/>
  <c r="B33" i="16"/>
  <c r="E33" i="16" s="1"/>
  <c r="S32" i="16"/>
  <c r="R32" i="16"/>
  <c r="Q32" i="16"/>
  <c r="P32" i="16"/>
  <c r="E32" i="16"/>
  <c r="U32" i="16" s="1"/>
  <c r="W30" i="16"/>
  <c r="V30" i="16"/>
  <c r="O30" i="16"/>
  <c r="N30" i="16"/>
  <c r="M30" i="16"/>
  <c r="L30" i="16"/>
  <c r="K30" i="16"/>
  <c r="J30" i="16"/>
  <c r="I30" i="16"/>
  <c r="S30" i="16" s="1"/>
  <c r="H30" i="16"/>
  <c r="P30" i="16" s="1"/>
  <c r="G30" i="16"/>
  <c r="F30" i="16"/>
  <c r="C30" i="16"/>
  <c r="B30" i="16"/>
  <c r="U29" i="16"/>
  <c r="S29" i="16"/>
  <c r="R29" i="16"/>
  <c r="Q29" i="16"/>
  <c r="P29" i="16"/>
  <c r="E29" i="16"/>
  <c r="T29" i="16" s="1"/>
  <c r="S28" i="16"/>
  <c r="R28" i="16"/>
  <c r="Q28" i="16"/>
  <c r="P28" i="16"/>
  <c r="E28" i="16"/>
  <c r="U28" i="16" s="1"/>
  <c r="S27" i="16"/>
  <c r="R27" i="16"/>
  <c r="Q27" i="16"/>
  <c r="P27" i="16"/>
  <c r="E27" i="16"/>
  <c r="U27" i="16" s="1"/>
  <c r="S26" i="16"/>
  <c r="R26" i="16"/>
  <c r="Q26" i="16"/>
  <c r="P26" i="16"/>
  <c r="E26" i="16"/>
  <c r="U26" i="16" s="1"/>
  <c r="W24" i="16"/>
  <c r="V24" i="16"/>
  <c r="O24" i="16"/>
  <c r="N24" i="16"/>
  <c r="M24" i="16"/>
  <c r="L24" i="16"/>
  <c r="K24" i="16"/>
  <c r="J24" i="16"/>
  <c r="I24" i="16"/>
  <c r="S24" i="16" s="1"/>
  <c r="H24" i="16"/>
  <c r="R24" i="16" s="1"/>
  <c r="G24" i="16"/>
  <c r="F24" i="16"/>
  <c r="E24" i="16"/>
  <c r="C24" i="16"/>
  <c r="B24" i="16"/>
  <c r="S23" i="16"/>
  <c r="R23" i="16"/>
  <c r="Q23" i="16"/>
  <c r="P23" i="16"/>
  <c r="E23" i="16"/>
  <c r="S22" i="16"/>
  <c r="R22" i="16"/>
  <c r="Q22" i="16"/>
  <c r="P22" i="16"/>
  <c r="E22" i="16"/>
  <c r="U22" i="16" s="1"/>
  <c r="S21" i="16"/>
  <c r="R21" i="16"/>
  <c r="Q21" i="16"/>
  <c r="P21" i="16"/>
  <c r="E21" i="16"/>
  <c r="S20" i="16"/>
  <c r="R20" i="16"/>
  <c r="Q20" i="16"/>
  <c r="P20" i="16"/>
  <c r="E20" i="16"/>
  <c r="T20" i="16" s="1"/>
  <c r="S19" i="16"/>
  <c r="R19" i="16"/>
  <c r="Q19" i="16"/>
  <c r="P19" i="16"/>
  <c r="E19" i="16"/>
  <c r="S18" i="16"/>
  <c r="R18" i="16"/>
  <c r="Q18" i="16"/>
  <c r="P18" i="16"/>
  <c r="E18" i="16"/>
  <c r="U18" i="16" s="1"/>
  <c r="W16" i="16"/>
  <c r="V16" i="16"/>
  <c r="O16" i="16"/>
  <c r="N16" i="16"/>
  <c r="M16" i="16"/>
  <c r="L16" i="16"/>
  <c r="K16" i="16"/>
  <c r="J16" i="16"/>
  <c r="I16" i="16"/>
  <c r="H16" i="16"/>
  <c r="P16" i="16" s="1"/>
  <c r="G16" i="16"/>
  <c r="F16" i="16"/>
  <c r="C16" i="16"/>
  <c r="B16" i="16"/>
  <c r="U15" i="16"/>
  <c r="S15" i="16"/>
  <c r="R15" i="16"/>
  <c r="Q15" i="16"/>
  <c r="P15" i="16"/>
  <c r="E15" i="16"/>
  <c r="T15" i="16" s="1"/>
  <c r="S14" i="16"/>
  <c r="R14" i="16"/>
  <c r="Q14" i="16"/>
  <c r="P14" i="16"/>
  <c r="E14" i="16"/>
  <c r="U14" i="16" s="1"/>
  <c r="S13" i="16"/>
  <c r="R13" i="16"/>
  <c r="Q13" i="16"/>
  <c r="P13" i="16"/>
  <c r="E13" i="16"/>
  <c r="U13" i="16" s="1"/>
  <c r="S12" i="16"/>
  <c r="R12" i="16"/>
  <c r="Q12" i="16"/>
  <c r="P12" i="16"/>
  <c r="E12" i="16"/>
  <c r="T12" i="16" s="1"/>
  <c r="U11" i="16"/>
  <c r="S11" i="16"/>
  <c r="R11" i="16"/>
  <c r="Q11" i="16"/>
  <c r="P11" i="16"/>
  <c r="E11" i="16"/>
  <c r="T11" i="16" s="1"/>
  <c r="S10" i="16"/>
  <c r="R10" i="16"/>
  <c r="Q10" i="16"/>
  <c r="P10" i="16"/>
  <c r="T10" i="16" s="1"/>
  <c r="E10" i="16"/>
  <c r="S9" i="16"/>
  <c r="R9" i="16"/>
  <c r="Q9" i="16"/>
  <c r="P9" i="16"/>
  <c r="E9" i="16"/>
  <c r="U93" i="15"/>
  <c r="S93" i="15"/>
  <c r="R93" i="15"/>
  <c r="Q93" i="15"/>
  <c r="P93" i="15"/>
  <c r="E93" i="15"/>
  <c r="T93" i="15" s="1"/>
  <c r="S92" i="15"/>
  <c r="R92" i="15"/>
  <c r="Q92" i="15"/>
  <c r="P92" i="15"/>
  <c r="E92" i="15"/>
  <c r="S91" i="15"/>
  <c r="R91" i="15"/>
  <c r="Q91" i="15"/>
  <c r="P91" i="15"/>
  <c r="E91" i="15"/>
  <c r="U91" i="15" s="1"/>
  <c r="S90" i="15"/>
  <c r="R90" i="15"/>
  <c r="Q90" i="15"/>
  <c r="P90" i="15"/>
  <c r="E90" i="15"/>
  <c r="U90" i="15" s="1"/>
  <c r="U89" i="15"/>
  <c r="S89" i="15"/>
  <c r="R89" i="15"/>
  <c r="Q89" i="15"/>
  <c r="P89" i="15"/>
  <c r="E89" i="15"/>
  <c r="T89" i="15" s="1"/>
  <c r="S88" i="15"/>
  <c r="R88" i="15"/>
  <c r="Q88" i="15"/>
  <c r="P88" i="15"/>
  <c r="E88" i="15"/>
  <c r="U88" i="15" s="1"/>
  <c r="T87" i="15"/>
  <c r="S87" i="15"/>
  <c r="R87" i="15"/>
  <c r="Q87" i="15"/>
  <c r="P87" i="15"/>
  <c r="E87" i="15"/>
  <c r="U87" i="15" s="1"/>
  <c r="S86" i="15"/>
  <c r="R86" i="15"/>
  <c r="Q86" i="15"/>
  <c r="P86" i="15"/>
  <c r="E86" i="15"/>
  <c r="U86" i="15" s="1"/>
  <c r="W72" i="15"/>
  <c r="V72" i="15"/>
  <c r="O72" i="15"/>
  <c r="N72" i="15"/>
  <c r="M72" i="15"/>
  <c r="L72" i="15"/>
  <c r="K72" i="15"/>
  <c r="J72" i="15"/>
  <c r="I72" i="15"/>
  <c r="S72" i="15" s="1"/>
  <c r="H72" i="15"/>
  <c r="P72" i="15" s="1"/>
  <c r="G72" i="15"/>
  <c r="F72" i="15"/>
  <c r="C72" i="15"/>
  <c r="B72" i="15"/>
  <c r="W71" i="15"/>
  <c r="V71" i="15"/>
  <c r="O71" i="15"/>
  <c r="N71" i="15"/>
  <c r="M71" i="15"/>
  <c r="L71" i="15"/>
  <c r="K71" i="15"/>
  <c r="J71" i="15"/>
  <c r="I71" i="15"/>
  <c r="S71" i="15" s="1"/>
  <c r="H71" i="15"/>
  <c r="G71" i="15"/>
  <c r="F71" i="15"/>
  <c r="C71" i="15"/>
  <c r="B71" i="15"/>
  <c r="E71" i="15" s="1"/>
  <c r="W70" i="15"/>
  <c r="V70" i="15"/>
  <c r="O70" i="15"/>
  <c r="N70" i="15"/>
  <c r="M70" i="15"/>
  <c r="L70" i="15"/>
  <c r="K70" i="15"/>
  <c r="J70" i="15"/>
  <c r="I70" i="15"/>
  <c r="H70" i="15"/>
  <c r="G70" i="15"/>
  <c r="F70" i="15"/>
  <c r="C70" i="15"/>
  <c r="B70" i="15"/>
  <c r="S69" i="15"/>
  <c r="R69" i="15"/>
  <c r="Q69" i="15"/>
  <c r="U69" i="15" s="1"/>
  <c r="P69" i="15"/>
  <c r="E69" i="15"/>
  <c r="T69" i="15" s="1"/>
  <c r="W67" i="15"/>
  <c r="V67" i="15"/>
  <c r="O67" i="15"/>
  <c r="N67" i="15"/>
  <c r="M67" i="15"/>
  <c r="L67" i="15"/>
  <c r="K67" i="15"/>
  <c r="J67" i="15"/>
  <c r="I67" i="15"/>
  <c r="S67" i="15" s="1"/>
  <c r="H67" i="15"/>
  <c r="P67" i="15" s="1"/>
  <c r="G67" i="15"/>
  <c r="F67" i="15"/>
  <c r="C67" i="15"/>
  <c r="B67" i="15"/>
  <c r="E67" i="15" s="1"/>
  <c r="W66" i="15"/>
  <c r="V66" i="15"/>
  <c r="S66" i="15"/>
  <c r="O66" i="15"/>
  <c r="N66" i="15"/>
  <c r="M66" i="15"/>
  <c r="L66" i="15"/>
  <c r="K66" i="15"/>
  <c r="J66" i="15"/>
  <c r="I66" i="15"/>
  <c r="H66" i="15"/>
  <c r="R66" i="15" s="1"/>
  <c r="G66" i="15"/>
  <c r="F66" i="15"/>
  <c r="C66" i="15"/>
  <c r="B66" i="15"/>
  <c r="E66" i="15" s="1"/>
  <c r="S65" i="15"/>
  <c r="R65" i="15"/>
  <c r="Q65" i="15"/>
  <c r="P65" i="15"/>
  <c r="E65" i="15"/>
  <c r="U65" i="15" s="1"/>
  <c r="S64" i="15"/>
  <c r="R64" i="15"/>
  <c r="Q64" i="15"/>
  <c r="P64" i="15"/>
  <c r="E64" i="15"/>
  <c r="T64" i="15" s="1"/>
  <c r="S63" i="15"/>
  <c r="R63" i="15"/>
  <c r="Q63" i="15"/>
  <c r="P63" i="15"/>
  <c r="E63" i="15"/>
  <c r="S62" i="15"/>
  <c r="R62" i="15"/>
  <c r="Q62" i="15"/>
  <c r="P62" i="15"/>
  <c r="E62" i="15"/>
  <c r="S61" i="15"/>
  <c r="R61" i="15"/>
  <c r="Q61" i="15"/>
  <c r="P61" i="15"/>
  <c r="E61" i="15"/>
  <c r="V59" i="15"/>
  <c r="O59" i="15"/>
  <c r="N59" i="15"/>
  <c r="M59" i="15"/>
  <c r="L59" i="15"/>
  <c r="K59" i="15"/>
  <c r="J59" i="15"/>
  <c r="I59" i="15"/>
  <c r="S59" i="15" s="1"/>
  <c r="H59" i="15"/>
  <c r="R59" i="15" s="1"/>
  <c r="G59" i="15"/>
  <c r="F59" i="15"/>
  <c r="C59" i="15"/>
  <c r="B59" i="15"/>
  <c r="S58" i="15"/>
  <c r="R58" i="15"/>
  <c r="Q58" i="15"/>
  <c r="P58" i="15"/>
  <c r="E58" i="15"/>
  <c r="S57" i="15"/>
  <c r="R57" i="15"/>
  <c r="Q57" i="15"/>
  <c r="P57" i="15"/>
  <c r="E57" i="15"/>
  <c r="U57" i="15" s="1"/>
  <c r="S56" i="15"/>
  <c r="R56" i="15"/>
  <c r="Q56" i="15"/>
  <c r="P56" i="15"/>
  <c r="E56" i="15"/>
  <c r="T56" i="15" s="1"/>
  <c r="U55" i="15"/>
  <c r="S55" i="15"/>
  <c r="R55" i="15"/>
  <c r="Q55" i="15"/>
  <c r="P55" i="15"/>
  <c r="E55" i="15"/>
  <c r="T55" i="15" s="1"/>
  <c r="W53" i="15"/>
  <c r="V53" i="15"/>
  <c r="O53" i="15"/>
  <c r="N53" i="15"/>
  <c r="M53" i="15"/>
  <c r="L53" i="15"/>
  <c r="K53" i="15"/>
  <c r="J53" i="15"/>
  <c r="I53" i="15"/>
  <c r="S53" i="15" s="1"/>
  <c r="H53" i="15"/>
  <c r="R53" i="15" s="1"/>
  <c r="G53" i="15"/>
  <c r="F53" i="15"/>
  <c r="C53" i="15"/>
  <c r="B53" i="15"/>
  <c r="S52" i="15"/>
  <c r="R52" i="15"/>
  <c r="Q52" i="15"/>
  <c r="P52" i="15"/>
  <c r="E52" i="15"/>
  <c r="U52" i="15" s="1"/>
  <c r="S51" i="15"/>
  <c r="R51" i="15"/>
  <c r="Q51" i="15"/>
  <c r="U51" i="15" s="1"/>
  <c r="P51" i="15"/>
  <c r="E51" i="15"/>
  <c r="T51" i="15" s="1"/>
  <c r="U50" i="15"/>
  <c r="T50" i="15"/>
  <c r="S50" i="15"/>
  <c r="R50" i="15"/>
  <c r="Q50" i="15"/>
  <c r="P50" i="15"/>
  <c r="E50" i="15"/>
  <c r="S49" i="15"/>
  <c r="R49" i="15"/>
  <c r="Q49" i="15"/>
  <c r="P49" i="15"/>
  <c r="E49" i="15"/>
  <c r="U49" i="15" s="1"/>
  <c r="S48" i="15"/>
  <c r="R48" i="15"/>
  <c r="Q48" i="15"/>
  <c r="P48" i="15"/>
  <c r="E48" i="15"/>
  <c r="S47" i="15"/>
  <c r="R47" i="15"/>
  <c r="Q47" i="15"/>
  <c r="P47" i="15"/>
  <c r="E47" i="15"/>
  <c r="T47" i="15" s="1"/>
  <c r="S46" i="15"/>
  <c r="R46" i="15"/>
  <c r="Q46" i="15"/>
  <c r="P46" i="15"/>
  <c r="E46" i="15"/>
  <c r="S45" i="15"/>
  <c r="R45" i="15"/>
  <c r="Q45" i="15"/>
  <c r="P45" i="15"/>
  <c r="E45" i="15"/>
  <c r="U45" i="15" s="1"/>
  <c r="S44" i="15"/>
  <c r="R44" i="15"/>
  <c r="Q44" i="15"/>
  <c r="P44" i="15"/>
  <c r="E44" i="15"/>
  <c r="U44" i="15" s="1"/>
  <c r="S43" i="15"/>
  <c r="R43" i="15"/>
  <c r="Q43" i="15"/>
  <c r="P43" i="15"/>
  <c r="E43" i="15"/>
  <c r="U43" i="15" s="1"/>
  <c r="U42" i="15"/>
  <c r="T42" i="15"/>
  <c r="S42" i="15"/>
  <c r="R42" i="15"/>
  <c r="Q42" i="15"/>
  <c r="P42" i="15"/>
  <c r="E42" i="15"/>
  <c r="W40" i="15"/>
  <c r="V40" i="15"/>
  <c r="S40" i="15"/>
  <c r="O40" i="15"/>
  <c r="N40" i="15"/>
  <c r="M40" i="15"/>
  <c r="L40" i="15"/>
  <c r="K40" i="15"/>
  <c r="J40" i="15"/>
  <c r="I40" i="15"/>
  <c r="Q40" i="15" s="1"/>
  <c r="H40" i="15"/>
  <c r="R40" i="15" s="1"/>
  <c r="G40" i="15"/>
  <c r="F40" i="15"/>
  <c r="C40" i="15"/>
  <c r="E40" i="15" s="1"/>
  <c r="B40" i="15"/>
  <c r="S39" i="15"/>
  <c r="R39" i="15"/>
  <c r="Q39" i="15"/>
  <c r="P39" i="15"/>
  <c r="E39" i="15"/>
  <c r="U39" i="15" s="1"/>
  <c r="S38" i="15"/>
  <c r="R38" i="15"/>
  <c r="Q38" i="15"/>
  <c r="P38" i="15"/>
  <c r="E38" i="15"/>
  <c r="T38" i="15" s="1"/>
  <c r="S37" i="15"/>
  <c r="R37" i="15"/>
  <c r="Q37" i="15"/>
  <c r="P37" i="15"/>
  <c r="E37" i="15"/>
  <c r="U37" i="15" s="1"/>
  <c r="S36" i="15"/>
  <c r="R36" i="15"/>
  <c r="Q36" i="15"/>
  <c r="P36" i="15"/>
  <c r="E36" i="15"/>
  <c r="U36" i="15" s="1"/>
  <c r="S35" i="15"/>
  <c r="R35" i="15"/>
  <c r="Q35" i="15"/>
  <c r="P35" i="15"/>
  <c r="E35" i="15"/>
  <c r="W33" i="15"/>
  <c r="V33" i="15"/>
  <c r="O33" i="15"/>
  <c r="N33" i="15"/>
  <c r="M33" i="15"/>
  <c r="L33" i="15"/>
  <c r="K33" i="15"/>
  <c r="J33" i="15"/>
  <c r="I33" i="15"/>
  <c r="H33" i="15"/>
  <c r="P33" i="15" s="1"/>
  <c r="G33" i="15"/>
  <c r="F33" i="15"/>
  <c r="C33" i="15"/>
  <c r="B33" i="15"/>
  <c r="E33" i="15" s="1"/>
  <c r="S32" i="15"/>
  <c r="R32" i="15"/>
  <c r="Q32" i="15"/>
  <c r="U32" i="15" s="1"/>
  <c r="P32" i="15"/>
  <c r="T32" i="15" s="1"/>
  <c r="E32" i="15"/>
  <c r="W30" i="15"/>
  <c r="V30" i="15"/>
  <c r="S30" i="15"/>
  <c r="O30" i="15"/>
  <c r="N30" i="15"/>
  <c r="M30" i="15"/>
  <c r="L30" i="15"/>
  <c r="K30" i="15"/>
  <c r="J30" i="15"/>
  <c r="I30" i="15"/>
  <c r="Q30" i="15" s="1"/>
  <c r="H30" i="15"/>
  <c r="R30" i="15" s="1"/>
  <c r="G30" i="15"/>
  <c r="F30" i="15"/>
  <c r="C30" i="15"/>
  <c r="B30" i="15"/>
  <c r="E30" i="15" s="1"/>
  <c r="S29" i="15"/>
  <c r="R29" i="15"/>
  <c r="Q29" i="15"/>
  <c r="P29" i="15"/>
  <c r="E29" i="15"/>
  <c r="U29" i="15" s="1"/>
  <c r="S28" i="15"/>
  <c r="R28" i="15"/>
  <c r="Q28" i="15"/>
  <c r="U28" i="15" s="1"/>
  <c r="P28" i="15"/>
  <c r="E28" i="15"/>
  <c r="T28" i="15" s="1"/>
  <c r="U27" i="15"/>
  <c r="T27" i="15"/>
  <c r="S27" i="15"/>
  <c r="R27" i="15"/>
  <c r="Q27" i="15"/>
  <c r="P27" i="15"/>
  <c r="E27" i="15"/>
  <c r="S26" i="15"/>
  <c r="R26" i="15"/>
  <c r="Q26" i="15"/>
  <c r="P26" i="15"/>
  <c r="E26" i="15"/>
  <c r="U26" i="15" s="1"/>
  <c r="W24" i="15"/>
  <c r="V24" i="15"/>
  <c r="O24" i="15"/>
  <c r="N24" i="15"/>
  <c r="M24" i="15"/>
  <c r="L24" i="15"/>
  <c r="K24" i="15"/>
  <c r="J24" i="15"/>
  <c r="I24" i="15"/>
  <c r="H24" i="15"/>
  <c r="G24" i="15"/>
  <c r="F24" i="15"/>
  <c r="C24" i="15"/>
  <c r="B24" i="15"/>
  <c r="E24" i="15" s="1"/>
  <c r="S23" i="15"/>
  <c r="R23" i="15"/>
  <c r="Q23" i="15"/>
  <c r="P23" i="15"/>
  <c r="E23" i="15"/>
  <c r="S22" i="15"/>
  <c r="R22" i="15"/>
  <c r="Q22" i="15"/>
  <c r="P22" i="15"/>
  <c r="E22" i="15"/>
  <c r="U22" i="15" s="1"/>
  <c r="S21" i="15"/>
  <c r="R21" i="15"/>
  <c r="Q21" i="15"/>
  <c r="P21" i="15"/>
  <c r="E21" i="15"/>
  <c r="U21" i="15" s="1"/>
  <c r="S20" i="15"/>
  <c r="R20" i="15"/>
  <c r="Q20" i="15"/>
  <c r="P20" i="15"/>
  <c r="E20" i="15"/>
  <c r="U20" i="15" s="1"/>
  <c r="S19" i="15"/>
  <c r="R19" i="15"/>
  <c r="Q19" i="15"/>
  <c r="P19" i="15"/>
  <c r="E19" i="15"/>
  <c r="T19" i="15" s="1"/>
  <c r="U18" i="15"/>
  <c r="S18" i="15"/>
  <c r="R18" i="15"/>
  <c r="Q18" i="15"/>
  <c r="P18" i="15"/>
  <c r="E18" i="15"/>
  <c r="T18" i="15" s="1"/>
  <c r="W16" i="15"/>
  <c r="V16" i="15"/>
  <c r="O16" i="15"/>
  <c r="N16" i="15"/>
  <c r="M16" i="15"/>
  <c r="L16" i="15"/>
  <c r="K16" i="15"/>
  <c r="J16" i="15"/>
  <c r="I16" i="15"/>
  <c r="H16" i="15"/>
  <c r="G16" i="15"/>
  <c r="F16" i="15"/>
  <c r="C16" i="15"/>
  <c r="B16" i="15"/>
  <c r="S15" i="15"/>
  <c r="R15" i="15"/>
  <c r="Q15" i="15"/>
  <c r="P15" i="15"/>
  <c r="E15" i="15"/>
  <c r="U15" i="15" s="1"/>
  <c r="S14" i="15"/>
  <c r="R14" i="15"/>
  <c r="Q14" i="15"/>
  <c r="U14" i="15" s="1"/>
  <c r="P14" i="15"/>
  <c r="E14" i="15"/>
  <c r="S13" i="15"/>
  <c r="R13" i="15"/>
  <c r="Q13" i="15"/>
  <c r="P13" i="15"/>
  <c r="E13" i="15"/>
  <c r="S12" i="15"/>
  <c r="R12" i="15"/>
  <c r="Q12" i="15"/>
  <c r="P12" i="15"/>
  <c r="E12" i="15"/>
  <c r="U12" i="15" s="1"/>
  <c r="S11" i="15"/>
  <c r="R11" i="15"/>
  <c r="Q11" i="15"/>
  <c r="P11" i="15"/>
  <c r="E11" i="15"/>
  <c r="U11" i="15" s="1"/>
  <c r="S10" i="15"/>
  <c r="R10" i="15"/>
  <c r="Q10" i="15"/>
  <c r="U10" i="15" s="1"/>
  <c r="P10" i="15"/>
  <c r="E10" i="15"/>
  <c r="T10" i="15" s="1"/>
  <c r="U9" i="15"/>
  <c r="T9" i="15"/>
  <c r="S9" i="15"/>
  <c r="R9" i="15"/>
  <c r="Q9" i="15"/>
  <c r="P9" i="15"/>
  <c r="E9" i="15"/>
  <c r="S93" i="14"/>
  <c r="R93" i="14"/>
  <c r="Q93" i="14"/>
  <c r="P93" i="14"/>
  <c r="E93" i="14"/>
  <c r="U93" i="14" s="1"/>
  <c r="S92" i="14"/>
  <c r="R92" i="14"/>
  <c r="Q92" i="14"/>
  <c r="P92" i="14"/>
  <c r="E92" i="14"/>
  <c r="U92" i="14" s="1"/>
  <c r="S91" i="14"/>
  <c r="R91" i="14"/>
  <c r="Q91" i="14"/>
  <c r="P91" i="14"/>
  <c r="E91" i="14"/>
  <c r="T91" i="14" s="1"/>
  <c r="T90" i="14"/>
  <c r="S90" i="14"/>
  <c r="R90" i="14"/>
  <c r="Q90" i="14"/>
  <c r="P90" i="14"/>
  <c r="E90" i="14"/>
  <c r="U90" i="14" s="1"/>
  <c r="S89" i="14"/>
  <c r="R89" i="14"/>
  <c r="Q89" i="14"/>
  <c r="P89" i="14"/>
  <c r="E89" i="14"/>
  <c r="U89" i="14" s="1"/>
  <c r="S88" i="14"/>
  <c r="R88" i="14"/>
  <c r="Q88" i="14"/>
  <c r="P88" i="14"/>
  <c r="E88" i="14"/>
  <c r="U88" i="14" s="1"/>
  <c r="U87" i="14"/>
  <c r="S87" i="14"/>
  <c r="R87" i="14"/>
  <c r="Q87" i="14"/>
  <c r="P87" i="14"/>
  <c r="E87" i="14"/>
  <c r="T87" i="14" s="1"/>
  <c r="S86" i="14"/>
  <c r="R86" i="14"/>
  <c r="Q86" i="14"/>
  <c r="P86" i="14"/>
  <c r="E86" i="14"/>
  <c r="W72" i="14"/>
  <c r="V72" i="14"/>
  <c r="O72" i="14"/>
  <c r="N72" i="14"/>
  <c r="M72" i="14"/>
  <c r="L72" i="14"/>
  <c r="K72" i="14"/>
  <c r="J72" i="14"/>
  <c r="I72" i="14"/>
  <c r="H72" i="14"/>
  <c r="G72" i="14"/>
  <c r="F72" i="14"/>
  <c r="C72" i="14"/>
  <c r="B72" i="14"/>
  <c r="E72" i="14" s="1"/>
  <c r="W71" i="14"/>
  <c r="V71" i="14"/>
  <c r="O71" i="14"/>
  <c r="N71" i="14"/>
  <c r="M71" i="14"/>
  <c r="L71" i="14"/>
  <c r="K71" i="14"/>
  <c r="S71" i="14" s="1"/>
  <c r="J71" i="14"/>
  <c r="I71" i="14"/>
  <c r="H71" i="14"/>
  <c r="P71" i="14" s="1"/>
  <c r="G71" i="14"/>
  <c r="F71" i="14"/>
  <c r="C71" i="14"/>
  <c r="B71" i="14"/>
  <c r="E71" i="14" s="1"/>
  <c r="W70" i="14"/>
  <c r="V70" i="14"/>
  <c r="O70" i="14"/>
  <c r="N70" i="14"/>
  <c r="M70" i="14"/>
  <c r="L70" i="14"/>
  <c r="K70" i="14"/>
  <c r="J70" i="14"/>
  <c r="R70" i="14" s="1"/>
  <c r="I70" i="14"/>
  <c r="S70" i="14" s="1"/>
  <c r="H70" i="14"/>
  <c r="G70" i="14"/>
  <c r="F70" i="14"/>
  <c r="E70" i="14"/>
  <c r="C70" i="14"/>
  <c r="B70" i="14"/>
  <c r="S69" i="14"/>
  <c r="R69" i="14"/>
  <c r="Q69" i="14"/>
  <c r="P69" i="14"/>
  <c r="E69" i="14"/>
  <c r="W67" i="14"/>
  <c r="V67" i="14"/>
  <c r="O67" i="14"/>
  <c r="N67" i="14"/>
  <c r="M67" i="14"/>
  <c r="L67" i="14"/>
  <c r="K67" i="14"/>
  <c r="J67" i="14"/>
  <c r="I67" i="14"/>
  <c r="H67" i="14"/>
  <c r="G67" i="14"/>
  <c r="F67" i="14"/>
  <c r="C67" i="14"/>
  <c r="B67" i="14"/>
  <c r="W66" i="14"/>
  <c r="V66" i="14"/>
  <c r="O66" i="14"/>
  <c r="N66" i="14"/>
  <c r="M66" i="14"/>
  <c r="L66" i="14"/>
  <c r="K66" i="14"/>
  <c r="J66" i="14"/>
  <c r="I66" i="14"/>
  <c r="Q66" i="14" s="1"/>
  <c r="H66" i="14"/>
  <c r="G66" i="14"/>
  <c r="F66" i="14"/>
  <c r="C66" i="14"/>
  <c r="B66" i="14"/>
  <c r="S65" i="14"/>
  <c r="R65" i="14"/>
  <c r="Q65" i="14"/>
  <c r="P65" i="14"/>
  <c r="E65" i="14"/>
  <c r="U64" i="14"/>
  <c r="T64" i="14"/>
  <c r="S64" i="14"/>
  <c r="R64" i="14"/>
  <c r="Q64" i="14"/>
  <c r="P64" i="14"/>
  <c r="E64" i="14"/>
  <c r="S63" i="14"/>
  <c r="R63" i="14"/>
  <c r="Q63" i="14"/>
  <c r="P63" i="14"/>
  <c r="E63" i="14"/>
  <c r="U63" i="14" s="1"/>
  <c r="S62" i="14"/>
  <c r="R62" i="14"/>
  <c r="Q62" i="14"/>
  <c r="P62" i="14"/>
  <c r="E62" i="14"/>
  <c r="U62" i="14" s="1"/>
  <c r="U61" i="14"/>
  <c r="S61" i="14"/>
  <c r="R61" i="14"/>
  <c r="Q61" i="14"/>
  <c r="P61" i="14"/>
  <c r="E61" i="14"/>
  <c r="V59" i="14"/>
  <c r="O59" i="14"/>
  <c r="N59" i="14"/>
  <c r="M59" i="14"/>
  <c r="L59" i="14"/>
  <c r="K59" i="14"/>
  <c r="J59" i="14"/>
  <c r="I59" i="14"/>
  <c r="H59" i="14"/>
  <c r="R59" i="14" s="1"/>
  <c r="G59" i="14"/>
  <c r="F59" i="14"/>
  <c r="C59" i="14"/>
  <c r="B59" i="14"/>
  <c r="S58" i="14"/>
  <c r="R58" i="14"/>
  <c r="Q58" i="14"/>
  <c r="P58" i="14"/>
  <c r="E58" i="14"/>
  <c r="U58" i="14" s="1"/>
  <c r="S57" i="14"/>
  <c r="R57" i="14"/>
  <c r="Q57" i="14"/>
  <c r="P57" i="14"/>
  <c r="E57" i="14"/>
  <c r="T57" i="14" s="1"/>
  <c r="T56" i="14"/>
  <c r="S56" i="14"/>
  <c r="R56" i="14"/>
  <c r="Q56" i="14"/>
  <c r="P56" i="14"/>
  <c r="E56" i="14"/>
  <c r="U56" i="14" s="1"/>
  <c r="S55" i="14"/>
  <c r="R55" i="14"/>
  <c r="Q55" i="14"/>
  <c r="P55" i="14"/>
  <c r="E55" i="14"/>
  <c r="U55" i="14" s="1"/>
  <c r="W53" i="14"/>
  <c r="V53" i="14"/>
  <c r="O53" i="14"/>
  <c r="N53" i="14"/>
  <c r="M53" i="14"/>
  <c r="L53" i="14"/>
  <c r="K53" i="14"/>
  <c r="J53" i="14"/>
  <c r="I53" i="14"/>
  <c r="H53" i="14"/>
  <c r="G53" i="14"/>
  <c r="F53" i="14"/>
  <c r="C53" i="14"/>
  <c r="B53" i="14"/>
  <c r="E53" i="14" s="1"/>
  <c r="S52" i="14"/>
  <c r="R52" i="14"/>
  <c r="Q52" i="14"/>
  <c r="P52" i="14"/>
  <c r="E52" i="14"/>
  <c r="S51" i="14"/>
  <c r="R51" i="14"/>
  <c r="Q51" i="14"/>
  <c r="P51" i="14"/>
  <c r="E51" i="14"/>
  <c r="S50" i="14"/>
  <c r="R50" i="14"/>
  <c r="Q50" i="14"/>
  <c r="P50" i="14"/>
  <c r="E50" i="14"/>
  <c r="U50" i="14" s="1"/>
  <c r="S49" i="14"/>
  <c r="R49" i="14"/>
  <c r="Q49" i="14"/>
  <c r="P49" i="14"/>
  <c r="E49" i="14"/>
  <c r="U49" i="14" s="1"/>
  <c r="S48" i="14"/>
  <c r="R48" i="14"/>
  <c r="Q48" i="14"/>
  <c r="P48" i="14"/>
  <c r="E48" i="14"/>
  <c r="U47" i="14"/>
  <c r="T47" i="14"/>
  <c r="S47" i="14"/>
  <c r="R47" i="14"/>
  <c r="Q47" i="14"/>
  <c r="P47" i="14"/>
  <c r="E47" i="14"/>
  <c r="S46" i="14"/>
  <c r="R46" i="14"/>
  <c r="Q46" i="14"/>
  <c r="P46" i="14"/>
  <c r="E46" i="14"/>
  <c r="U46" i="14" s="1"/>
  <c r="S45" i="14"/>
  <c r="R45" i="14"/>
  <c r="Q45" i="14"/>
  <c r="P45" i="14"/>
  <c r="E45" i="14"/>
  <c r="U45" i="14" s="1"/>
  <c r="S44" i="14"/>
  <c r="R44" i="14"/>
  <c r="Q44" i="14"/>
  <c r="U44" i="14" s="1"/>
  <c r="P44" i="14"/>
  <c r="E44" i="14"/>
  <c r="T43" i="14"/>
  <c r="S43" i="14"/>
  <c r="R43" i="14"/>
  <c r="Q43" i="14"/>
  <c r="P43" i="14"/>
  <c r="E43" i="14"/>
  <c r="U43" i="14" s="1"/>
  <c r="S42" i="14"/>
  <c r="R42" i="14"/>
  <c r="Q42" i="14"/>
  <c r="P42" i="14"/>
  <c r="E42" i="14"/>
  <c r="U42" i="14" s="1"/>
  <c r="W40" i="14"/>
  <c r="V40" i="14"/>
  <c r="O40" i="14"/>
  <c r="N40" i="14"/>
  <c r="M40" i="14"/>
  <c r="L40" i="14"/>
  <c r="K40" i="14"/>
  <c r="J40" i="14"/>
  <c r="I40" i="14"/>
  <c r="Q40" i="14" s="1"/>
  <c r="H40" i="14"/>
  <c r="G40" i="14"/>
  <c r="F40" i="14"/>
  <c r="C40" i="14"/>
  <c r="B40" i="14"/>
  <c r="S39" i="14"/>
  <c r="R39" i="14"/>
  <c r="Q39" i="14"/>
  <c r="P39" i="14"/>
  <c r="E39" i="14"/>
  <c r="S38" i="14"/>
  <c r="R38" i="14"/>
  <c r="Q38" i="14"/>
  <c r="P38" i="14"/>
  <c r="T38" i="14" s="1"/>
  <c r="E38" i="14"/>
  <c r="S37" i="14"/>
  <c r="R37" i="14"/>
  <c r="Q37" i="14"/>
  <c r="P37" i="14"/>
  <c r="E37" i="14"/>
  <c r="U37" i="14" s="1"/>
  <c r="S36" i="14"/>
  <c r="R36" i="14"/>
  <c r="Q36" i="14"/>
  <c r="P36" i="14"/>
  <c r="E36" i="14"/>
  <c r="S35" i="14"/>
  <c r="R35" i="14"/>
  <c r="Q35" i="14"/>
  <c r="P35" i="14"/>
  <c r="E35" i="14"/>
  <c r="W33" i="14"/>
  <c r="V33" i="14"/>
  <c r="O33" i="14"/>
  <c r="N33" i="14"/>
  <c r="M33" i="14"/>
  <c r="L33" i="14"/>
  <c r="K33" i="14"/>
  <c r="J33" i="14"/>
  <c r="I33" i="14"/>
  <c r="S33" i="14" s="1"/>
  <c r="H33" i="14"/>
  <c r="R33" i="14" s="1"/>
  <c r="G33" i="14"/>
  <c r="F33" i="14"/>
  <c r="C33" i="14"/>
  <c r="B33" i="14"/>
  <c r="S32" i="14"/>
  <c r="R32" i="14"/>
  <c r="Q32" i="14"/>
  <c r="P32" i="14"/>
  <c r="E32" i="14"/>
  <c r="W30" i="14"/>
  <c r="V30" i="14"/>
  <c r="O30" i="14"/>
  <c r="N30" i="14"/>
  <c r="M30" i="14"/>
  <c r="L30" i="14"/>
  <c r="K30" i="14"/>
  <c r="J30" i="14"/>
  <c r="I30" i="14"/>
  <c r="H30" i="14"/>
  <c r="G30" i="14"/>
  <c r="F30" i="14"/>
  <c r="C30" i="14"/>
  <c r="B30" i="14"/>
  <c r="U29" i="14"/>
  <c r="S29" i="14"/>
  <c r="R29" i="14"/>
  <c r="Q29" i="14"/>
  <c r="P29" i="14"/>
  <c r="E29" i="14"/>
  <c r="T29" i="14" s="1"/>
  <c r="S28" i="14"/>
  <c r="R28" i="14"/>
  <c r="Q28" i="14"/>
  <c r="P28" i="14"/>
  <c r="E28" i="14"/>
  <c r="S27" i="14"/>
  <c r="R27" i="14"/>
  <c r="Q27" i="14"/>
  <c r="P27" i="14"/>
  <c r="E27" i="14"/>
  <c r="U27" i="14" s="1"/>
  <c r="S26" i="14"/>
  <c r="R26" i="14"/>
  <c r="Q26" i="14"/>
  <c r="P26" i="14"/>
  <c r="E26" i="14"/>
  <c r="U26" i="14" s="1"/>
  <c r="W24" i="14"/>
  <c r="V24" i="14"/>
  <c r="O24" i="14"/>
  <c r="N24" i="14"/>
  <c r="M24" i="14"/>
  <c r="L24" i="14"/>
  <c r="K24" i="14"/>
  <c r="J24" i="14"/>
  <c r="I24" i="14"/>
  <c r="S24" i="14" s="1"/>
  <c r="H24" i="14"/>
  <c r="P24" i="14" s="1"/>
  <c r="G24" i="14"/>
  <c r="F24" i="14"/>
  <c r="E24" i="14"/>
  <c r="C24" i="14"/>
  <c r="B24" i="14"/>
  <c r="T23" i="14"/>
  <c r="S23" i="14"/>
  <c r="R23" i="14"/>
  <c r="Q23" i="14"/>
  <c r="P23" i="14"/>
  <c r="E23" i="14"/>
  <c r="U23" i="14" s="1"/>
  <c r="S22" i="14"/>
  <c r="R22" i="14"/>
  <c r="Q22" i="14"/>
  <c r="P22" i="14"/>
  <c r="E22" i="14"/>
  <c r="U22" i="14" s="1"/>
  <c r="S21" i="14"/>
  <c r="R21" i="14"/>
  <c r="Q21" i="14"/>
  <c r="P21" i="14"/>
  <c r="E21" i="14"/>
  <c r="U21" i="14" s="1"/>
  <c r="U20" i="14"/>
  <c r="S20" i="14"/>
  <c r="R20" i="14"/>
  <c r="Q20" i="14"/>
  <c r="P20" i="14"/>
  <c r="E20" i="14"/>
  <c r="T20" i="14" s="1"/>
  <c r="S19" i="14"/>
  <c r="R19" i="14"/>
  <c r="Q19" i="14"/>
  <c r="P19" i="14"/>
  <c r="E19" i="14"/>
  <c r="S18" i="14"/>
  <c r="R18" i="14"/>
  <c r="Q18" i="14"/>
  <c r="P18" i="14"/>
  <c r="E18" i="14"/>
  <c r="U18" i="14" s="1"/>
  <c r="W16" i="14"/>
  <c r="V16" i="14"/>
  <c r="O16" i="14"/>
  <c r="N16" i="14"/>
  <c r="M16" i="14"/>
  <c r="L16" i="14"/>
  <c r="K16" i="14"/>
  <c r="S16" i="14" s="1"/>
  <c r="J16" i="14"/>
  <c r="R16" i="14" s="1"/>
  <c r="I16" i="14"/>
  <c r="H16" i="14"/>
  <c r="G16" i="14"/>
  <c r="F16" i="14"/>
  <c r="C16" i="14"/>
  <c r="B16" i="14"/>
  <c r="U15" i="14"/>
  <c r="S15" i="14"/>
  <c r="R15" i="14"/>
  <c r="Q15" i="14"/>
  <c r="P15" i="14"/>
  <c r="E15" i="14"/>
  <c r="T15" i="14" s="1"/>
  <c r="S14" i="14"/>
  <c r="R14" i="14"/>
  <c r="Q14" i="14"/>
  <c r="P14" i="14"/>
  <c r="E14" i="14"/>
  <c r="S13" i="14"/>
  <c r="R13" i="14"/>
  <c r="Q13" i="14"/>
  <c r="P13" i="14"/>
  <c r="E13" i="14"/>
  <c r="U13" i="14" s="1"/>
  <c r="S12" i="14"/>
  <c r="R12" i="14"/>
  <c r="Q12" i="14"/>
  <c r="P12" i="14"/>
  <c r="E12" i="14"/>
  <c r="U12" i="14" s="1"/>
  <c r="S11" i="14"/>
  <c r="R11" i="14"/>
  <c r="Q11" i="14"/>
  <c r="P11" i="14"/>
  <c r="E11" i="14"/>
  <c r="S10" i="14"/>
  <c r="R10" i="14"/>
  <c r="Q10" i="14"/>
  <c r="P10" i="14"/>
  <c r="T10" i="14" s="1"/>
  <c r="E10" i="14"/>
  <c r="S9" i="14"/>
  <c r="R9" i="14"/>
  <c r="Q9" i="14"/>
  <c r="P9" i="14"/>
  <c r="E9" i="14"/>
  <c r="S93" i="13"/>
  <c r="R93" i="13"/>
  <c r="Q93" i="13"/>
  <c r="P93" i="13"/>
  <c r="E93" i="13"/>
  <c r="U93" i="13" s="1"/>
  <c r="U92" i="13"/>
  <c r="S92" i="13"/>
  <c r="R92" i="13"/>
  <c r="Q92" i="13"/>
  <c r="P92" i="13"/>
  <c r="E92" i="13"/>
  <c r="T92" i="13" s="1"/>
  <c r="S91" i="13"/>
  <c r="R91" i="13"/>
  <c r="Q91" i="13"/>
  <c r="P91" i="13"/>
  <c r="E91" i="13"/>
  <c r="S90" i="13"/>
  <c r="R90" i="13"/>
  <c r="Q90" i="13"/>
  <c r="P90" i="13"/>
  <c r="E90" i="13"/>
  <c r="U90" i="13" s="1"/>
  <c r="S89" i="13"/>
  <c r="R89" i="13"/>
  <c r="Q89" i="13"/>
  <c r="P89" i="13"/>
  <c r="E89" i="13"/>
  <c r="U89" i="13" s="1"/>
  <c r="S88" i="13"/>
  <c r="R88" i="13"/>
  <c r="Q88" i="13"/>
  <c r="P88" i="13"/>
  <c r="E88" i="13"/>
  <c r="U87" i="13"/>
  <c r="S87" i="13"/>
  <c r="R87" i="13"/>
  <c r="Q87" i="13"/>
  <c r="P87" i="13"/>
  <c r="E87" i="13"/>
  <c r="T87" i="13" s="1"/>
  <c r="S86" i="13"/>
  <c r="R86" i="13"/>
  <c r="Q86" i="13"/>
  <c r="P86" i="13"/>
  <c r="E86" i="13"/>
  <c r="U86" i="13" s="1"/>
  <c r="W72" i="13"/>
  <c r="V72" i="13"/>
  <c r="O72" i="13"/>
  <c r="N72" i="13"/>
  <c r="M72" i="13"/>
  <c r="L72" i="13"/>
  <c r="K72" i="13"/>
  <c r="J72" i="13"/>
  <c r="I72" i="13"/>
  <c r="Q72" i="13" s="1"/>
  <c r="H72" i="13"/>
  <c r="G72" i="13"/>
  <c r="F72" i="13"/>
  <c r="C72" i="13"/>
  <c r="B72" i="13"/>
  <c r="W71" i="13"/>
  <c r="V71" i="13"/>
  <c r="O71" i="13"/>
  <c r="N71" i="13"/>
  <c r="M71" i="13"/>
  <c r="L71" i="13"/>
  <c r="K71" i="13"/>
  <c r="J71" i="13"/>
  <c r="I71" i="13"/>
  <c r="S71" i="13" s="1"/>
  <c r="H71" i="13"/>
  <c r="P71" i="13" s="1"/>
  <c r="G71" i="13"/>
  <c r="F71" i="13"/>
  <c r="E71" i="13"/>
  <c r="C71" i="13"/>
  <c r="B71" i="13"/>
  <c r="W70" i="13"/>
  <c r="V70" i="13"/>
  <c r="O70" i="13"/>
  <c r="N70" i="13"/>
  <c r="M70" i="13"/>
  <c r="L70" i="13"/>
  <c r="K70" i="13"/>
  <c r="J70" i="13"/>
  <c r="I70" i="13"/>
  <c r="S70" i="13" s="1"/>
  <c r="H70" i="13"/>
  <c r="R70" i="13" s="1"/>
  <c r="G70" i="13"/>
  <c r="F70" i="13"/>
  <c r="C70" i="13"/>
  <c r="B70" i="13"/>
  <c r="S69" i="13"/>
  <c r="R69" i="13"/>
  <c r="Q69" i="13"/>
  <c r="P69" i="13"/>
  <c r="E69" i="13"/>
  <c r="U69" i="13" s="1"/>
  <c r="W67" i="13"/>
  <c r="V67" i="13"/>
  <c r="O67" i="13"/>
  <c r="N67" i="13"/>
  <c r="M67" i="13"/>
  <c r="L67" i="13"/>
  <c r="K67" i="13"/>
  <c r="J67" i="13"/>
  <c r="I67" i="13"/>
  <c r="S67" i="13" s="1"/>
  <c r="H67" i="13"/>
  <c r="G67" i="13"/>
  <c r="F67" i="13"/>
  <c r="C67" i="13"/>
  <c r="B67" i="13"/>
  <c r="W66" i="13"/>
  <c r="V66" i="13"/>
  <c r="O66" i="13"/>
  <c r="N66" i="13"/>
  <c r="M66" i="13"/>
  <c r="L66" i="13"/>
  <c r="K66" i="13"/>
  <c r="J66" i="13"/>
  <c r="I66" i="13"/>
  <c r="S66" i="13" s="1"/>
  <c r="H66" i="13"/>
  <c r="G66" i="13"/>
  <c r="F66" i="13"/>
  <c r="C66" i="13"/>
  <c r="E66" i="13" s="1"/>
  <c r="B66" i="13"/>
  <c r="U65" i="13"/>
  <c r="S65" i="13"/>
  <c r="R65" i="13"/>
  <c r="Q65" i="13"/>
  <c r="P65" i="13"/>
  <c r="E65" i="13"/>
  <c r="T65" i="13" s="1"/>
  <c r="S64" i="13"/>
  <c r="R64" i="13"/>
  <c r="Q64" i="13"/>
  <c r="P64" i="13"/>
  <c r="E64" i="13"/>
  <c r="U64" i="13" s="1"/>
  <c r="S63" i="13"/>
  <c r="R63" i="13"/>
  <c r="Q63" i="13"/>
  <c r="P63" i="13"/>
  <c r="E63" i="13"/>
  <c r="U63" i="13" s="1"/>
  <c r="S62" i="13"/>
  <c r="R62" i="13"/>
  <c r="Q62" i="13"/>
  <c r="P62" i="13"/>
  <c r="E62" i="13"/>
  <c r="T62" i="13" s="1"/>
  <c r="T61" i="13"/>
  <c r="S61" i="13"/>
  <c r="R61" i="13"/>
  <c r="Q61" i="13"/>
  <c r="P61" i="13"/>
  <c r="E61" i="13"/>
  <c r="U61" i="13" s="1"/>
  <c r="V59" i="13"/>
  <c r="O59" i="13"/>
  <c r="N59" i="13"/>
  <c r="M59" i="13"/>
  <c r="L59" i="13"/>
  <c r="K59" i="13"/>
  <c r="J59" i="13"/>
  <c r="I59" i="13"/>
  <c r="Q59" i="13" s="1"/>
  <c r="H59" i="13"/>
  <c r="G59" i="13"/>
  <c r="F59" i="13"/>
  <c r="C59" i="13"/>
  <c r="B59" i="13"/>
  <c r="E59" i="13" s="1"/>
  <c r="S58" i="13"/>
  <c r="R58" i="13"/>
  <c r="Q58" i="13"/>
  <c r="P58" i="13"/>
  <c r="E58" i="13"/>
  <c r="T58" i="13" s="1"/>
  <c r="U57" i="13"/>
  <c r="S57" i="13"/>
  <c r="R57" i="13"/>
  <c r="Q57" i="13"/>
  <c r="P57" i="13"/>
  <c r="E57" i="13"/>
  <c r="T57" i="13" s="1"/>
  <c r="S56" i="13"/>
  <c r="R56" i="13"/>
  <c r="Q56" i="13"/>
  <c r="P56" i="13"/>
  <c r="E56" i="13"/>
  <c r="U56" i="13" s="1"/>
  <c r="S55" i="13"/>
  <c r="R55" i="13"/>
  <c r="Q55" i="13"/>
  <c r="P55" i="13"/>
  <c r="E55" i="13"/>
  <c r="U55" i="13" s="1"/>
  <c r="W53" i="13"/>
  <c r="V53" i="13"/>
  <c r="O53" i="13"/>
  <c r="N53" i="13"/>
  <c r="M53" i="13"/>
  <c r="L53" i="13"/>
  <c r="K53" i="13"/>
  <c r="J53" i="13"/>
  <c r="I53" i="13"/>
  <c r="S53" i="13" s="1"/>
  <c r="H53" i="13"/>
  <c r="G53" i="13"/>
  <c r="F53" i="13"/>
  <c r="C53" i="13"/>
  <c r="B53" i="13"/>
  <c r="T52" i="13"/>
  <c r="S52" i="13"/>
  <c r="R52" i="13"/>
  <c r="Q52" i="13"/>
  <c r="P52" i="13"/>
  <c r="E52" i="13"/>
  <c r="U52" i="13" s="1"/>
  <c r="S51" i="13"/>
  <c r="R51" i="13"/>
  <c r="Q51" i="13"/>
  <c r="P51" i="13"/>
  <c r="E51" i="13"/>
  <c r="S50" i="13"/>
  <c r="R50" i="13"/>
  <c r="Q50" i="13"/>
  <c r="P50" i="13"/>
  <c r="E50" i="13"/>
  <c r="U50" i="13" s="1"/>
  <c r="U49" i="13"/>
  <c r="S49" i="13"/>
  <c r="R49" i="13"/>
  <c r="Q49" i="13"/>
  <c r="P49" i="13"/>
  <c r="E49" i="13"/>
  <c r="T49" i="13" s="1"/>
  <c r="S48" i="13"/>
  <c r="R48" i="13"/>
  <c r="Q48" i="13"/>
  <c r="P48" i="13"/>
  <c r="E48" i="13"/>
  <c r="S47" i="13"/>
  <c r="R47" i="13"/>
  <c r="Q47" i="13"/>
  <c r="P47" i="13"/>
  <c r="E47" i="13"/>
  <c r="U47" i="13" s="1"/>
  <c r="S46" i="13"/>
  <c r="R46" i="13"/>
  <c r="Q46" i="13"/>
  <c r="P46" i="13"/>
  <c r="E46" i="13"/>
  <c r="U46" i="13" s="1"/>
  <c r="T45" i="13"/>
  <c r="S45" i="13"/>
  <c r="R45" i="13"/>
  <c r="Q45" i="13"/>
  <c r="P45" i="13"/>
  <c r="E45" i="13"/>
  <c r="U45" i="13" s="1"/>
  <c r="S44" i="13"/>
  <c r="R44" i="13"/>
  <c r="Q44" i="13"/>
  <c r="P44" i="13"/>
  <c r="E44" i="13"/>
  <c r="S43" i="13"/>
  <c r="R43" i="13"/>
  <c r="Q43" i="13"/>
  <c r="P43" i="13"/>
  <c r="E43" i="13"/>
  <c r="S42" i="13"/>
  <c r="R42" i="13"/>
  <c r="Q42" i="13"/>
  <c r="P42" i="13"/>
  <c r="E42" i="13"/>
  <c r="U42" i="13" s="1"/>
  <c r="W40" i="13"/>
  <c r="V40" i="13"/>
  <c r="O40" i="13"/>
  <c r="N40" i="13"/>
  <c r="M40" i="13"/>
  <c r="L40" i="13"/>
  <c r="K40" i="13"/>
  <c r="J40" i="13"/>
  <c r="I40" i="13"/>
  <c r="S40" i="13" s="1"/>
  <c r="H40" i="13"/>
  <c r="P40" i="13" s="1"/>
  <c r="G40" i="13"/>
  <c r="F40" i="13"/>
  <c r="E40" i="13"/>
  <c r="C40" i="13"/>
  <c r="B40" i="13"/>
  <c r="T39" i="13"/>
  <c r="S39" i="13"/>
  <c r="R39" i="13"/>
  <c r="Q39" i="13"/>
  <c r="P39" i="13"/>
  <c r="E39" i="13"/>
  <c r="U39" i="13" s="1"/>
  <c r="S38" i="13"/>
  <c r="R38" i="13"/>
  <c r="Q38" i="13"/>
  <c r="P38" i="13"/>
  <c r="E38" i="13"/>
  <c r="U38" i="13" s="1"/>
  <c r="S37" i="13"/>
  <c r="R37" i="13"/>
  <c r="Q37" i="13"/>
  <c r="P37" i="13"/>
  <c r="E37" i="13"/>
  <c r="U37" i="13" s="1"/>
  <c r="U36" i="13"/>
  <c r="S36" i="13"/>
  <c r="R36" i="13"/>
  <c r="Q36" i="13"/>
  <c r="P36" i="13"/>
  <c r="E36" i="13"/>
  <c r="T36" i="13" s="1"/>
  <c r="S35" i="13"/>
  <c r="R35" i="13"/>
  <c r="Q35" i="13"/>
  <c r="U35" i="13" s="1"/>
  <c r="P35" i="13"/>
  <c r="T35" i="13" s="1"/>
  <c r="E35" i="13"/>
  <c r="W33" i="13"/>
  <c r="V33" i="13"/>
  <c r="O33" i="13"/>
  <c r="N33" i="13"/>
  <c r="M33" i="13"/>
  <c r="L33" i="13"/>
  <c r="K33" i="13"/>
  <c r="J33" i="13"/>
  <c r="I33" i="13"/>
  <c r="Q33" i="13" s="1"/>
  <c r="H33" i="13"/>
  <c r="G33" i="13"/>
  <c r="F33" i="13"/>
  <c r="C33" i="13"/>
  <c r="B33" i="13"/>
  <c r="S32" i="13"/>
  <c r="R32" i="13"/>
  <c r="Q32" i="13"/>
  <c r="P32" i="13"/>
  <c r="E32" i="13"/>
  <c r="W30" i="13"/>
  <c r="V30" i="13"/>
  <c r="O30" i="13"/>
  <c r="N30" i="13"/>
  <c r="M30" i="13"/>
  <c r="L30" i="13"/>
  <c r="K30" i="13"/>
  <c r="J30" i="13"/>
  <c r="I30" i="13"/>
  <c r="S30" i="13" s="1"/>
  <c r="H30" i="13"/>
  <c r="G30" i="13"/>
  <c r="F30" i="13"/>
  <c r="E30" i="13"/>
  <c r="C30" i="13"/>
  <c r="B30" i="13"/>
  <c r="U29" i="13"/>
  <c r="T29" i="13"/>
  <c r="S29" i="13"/>
  <c r="R29" i="13"/>
  <c r="Q29" i="13"/>
  <c r="P29" i="13"/>
  <c r="E29" i="13"/>
  <c r="S28" i="13"/>
  <c r="R28" i="13"/>
  <c r="Q28" i="13"/>
  <c r="P28" i="13"/>
  <c r="E28" i="13"/>
  <c r="U28" i="13" s="1"/>
  <c r="S27" i="13"/>
  <c r="R27" i="13"/>
  <c r="Q27" i="13"/>
  <c r="P27" i="13"/>
  <c r="E27" i="13"/>
  <c r="U27" i="13" s="1"/>
  <c r="U26" i="13"/>
  <c r="T26" i="13"/>
  <c r="S26" i="13"/>
  <c r="R26" i="13"/>
  <c r="Q26" i="13"/>
  <c r="P26" i="13"/>
  <c r="E26" i="13"/>
  <c r="W24" i="13"/>
  <c r="V24" i="13"/>
  <c r="O24" i="13"/>
  <c r="N24" i="13"/>
  <c r="M24" i="13"/>
  <c r="L24" i="13"/>
  <c r="K24" i="13"/>
  <c r="J24" i="13"/>
  <c r="I24" i="13"/>
  <c r="S24" i="13" s="1"/>
  <c r="H24" i="13"/>
  <c r="R24" i="13" s="1"/>
  <c r="G24" i="13"/>
  <c r="F24" i="13"/>
  <c r="C24" i="13"/>
  <c r="E24" i="13" s="1"/>
  <c r="B24" i="13"/>
  <c r="S23" i="13"/>
  <c r="R23" i="13"/>
  <c r="Q23" i="13"/>
  <c r="P23" i="13"/>
  <c r="E23" i="13"/>
  <c r="U23" i="13" s="1"/>
  <c r="S22" i="13"/>
  <c r="R22" i="13"/>
  <c r="Q22" i="13"/>
  <c r="P22" i="13"/>
  <c r="E22" i="13"/>
  <c r="U22" i="13" s="1"/>
  <c r="U21" i="13"/>
  <c r="T21" i="13"/>
  <c r="S21" i="13"/>
  <c r="R21" i="13"/>
  <c r="Q21" i="13"/>
  <c r="P21" i="13"/>
  <c r="E21" i="13"/>
  <c r="S20" i="13"/>
  <c r="R20" i="13"/>
  <c r="Q20" i="13"/>
  <c r="U20" i="13" s="1"/>
  <c r="P20" i="13"/>
  <c r="T20" i="13" s="1"/>
  <c r="E20" i="13"/>
  <c r="S19" i="13"/>
  <c r="R19" i="13"/>
  <c r="Q19" i="13"/>
  <c r="P19" i="13"/>
  <c r="E19" i="13"/>
  <c r="U19" i="13" s="1"/>
  <c r="S18" i="13"/>
  <c r="R18" i="13"/>
  <c r="Q18" i="13"/>
  <c r="P18" i="13"/>
  <c r="E18" i="13"/>
  <c r="U18" i="13" s="1"/>
  <c r="W16" i="13"/>
  <c r="V16" i="13"/>
  <c r="O16" i="13"/>
  <c r="N16" i="13"/>
  <c r="M16" i="13"/>
  <c r="L16" i="13"/>
  <c r="K16" i="13"/>
  <c r="J16" i="13"/>
  <c r="R16" i="13" s="1"/>
  <c r="I16" i="13"/>
  <c r="S16" i="13" s="1"/>
  <c r="H16" i="13"/>
  <c r="G16" i="13"/>
  <c r="F16" i="13"/>
  <c r="C16" i="13"/>
  <c r="B16" i="13"/>
  <c r="E16" i="13" s="1"/>
  <c r="S15" i="13"/>
  <c r="R15" i="13"/>
  <c r="Q15" i="13"/>
  <c r="P15" i="13"/>
  <c r="T15" i="13" s="1"/>
  <c r="E15" i="13"/>
  <c r="S14" i="13"/>
  <c r="R14" i="13"/>
  <c r="Q14" i="13"/>
  <c r="P14" i="13"/>
  <c r="E14" i="13"/>
  <c r="S13" i="13"/>
  <c r="R13" i="13"/>
  <c r="Q13" i="13"/>
  <c r="P13" i="13"/>
  <c r="E13" i="13"/>
  <c r="U12" i="13"/>
  <c r="T12" i="13"/>
  <c r="S12" i="13"/>
  <c r="R12" i="13"/>
  <c r="Q12" i="13"/>
  <c r="P12" i="13"/>
  <c r="E12" i="13"/>
  <c r="S11" i="13"/>
  <c r="R11" i="13"/>
  <c r="Q11" i="13"/>
  <c r="U11" i="13" s="1"/>
  <c r="P11" i="13"/>
  <c r="T11" i="13" s="1"/>
  <c r="E11" i="13"/>
  <c r="S10" i="13"/>
  <c r="R10" i="13"/>
  <c r="Q10" i="13"/>
  <c r="P10" i="13"/>
  <c r="E10" i="13"/>
  <c r="U10" i="13" s="1"/>
  <c r="S9" i="13"/>
  <c r="R9" i="13"/>
  <c r="Q9" i="13"/>
  <c r="P9" i="13"/>
  <c r="E9" i="13"/>
  <c r="S93" i="12"/>
  <c r="R93" i="12"/>
  <c r="Q93" i="12"/>
  <c r="P93" i="12"/>
  <c r="E93" i="12"/>
  <c r="U92" i="12"/>
  <c r="T92" i="12"/>
  <c r="S92" i="12"/>
  <c r="R92" i="12"/>
  <c r="Q92" i="12"/>
  <c r="P92" i="12"/>
  <c r="E92" i="12"/>
  <c r="S91" i="12"/>
  <c r="R91" i="12"/>
  <c r="Q91" i="12"/>
  <c r="P91" i="12"/>
  <c r="E91" i="12"/>
  <c r="U91" i="12" s="1"/>
  <c r="S90" i="12"/>
  <c r="R90" i="12"/>
  <c r="Q90" i="12"/>
  <c r="P90" i="12"/>
  <c r="E90" i="12"/>
  <c r="U90" i="12" s="1"/>
  <c r="U89" i="12"/>
  <c r="S89" i="12"/>
  <c r="R89" i="12"/>
  <c r="Q89" i="12"/>
  <c r="P89" i="12"/>
  <c r="E89" i="12"/>
  <c r="T89" i="12" s="1"/>
  <c r="U88" i="12"/>
  <c r="T88" i="12"/>
  <c r="S88" i="12"/>
  <c r="R88" i="12"/>
  <c r="Q88" i="12"/>
  <c r="P88" i="12"/>
  <c r="E88" i="12"/>
  <c r="S87" i="12"/>
  <c r="R87" i="12"/>
  <c r="Q87" i="12"/>
  <c r="P87" i="12"/>
  <c r="E87" i="12"/>
  <c r="U87" i="12" s="1"/>
  <c r="S86" i="12"/>
  <c r="R86" i="12"/>
  <c r="Q86" i="12"/>
  <c r="P86" i="12"/>
  <c r="E86" i="12"/>
  <c r="U86" i="12" s="1"/>
  <c r="W72" i="12"/>
  <c r="V72" i="12"/>
  <c r="O72" i="12"/>
  <c r="N72" i="12"/>
  <c r="M72" i="12"/>
  <c r="L72" i="12"/>
  <c r="K72" i="12"/>
  <c r="J72" i="12"/>
  <c r="R72" i="12" s="1"/>
  <c r="I72" i="12"/>
  <c r="H72" i="12"/>
  <c r="G72" i="12"/>
  <c r="F72" i="12"/>
  <c r="C72" i="12"/>
  <c r="B72" i="12"/>
  <c r="E72" i="12" s="1"/>
  <c r="W71" i="12"/>
  <c r="V71" i="12"/>
  <c r="O71" i="12"/>
  <c r="N71" i="12"/>
  <c r="M71" i="12"/>
  <c r="L71" i="12"/>
  <c r="K71" i="12"/>
  <c r="J71" i="12"/>
  <c r="I71" i="12"/>
  <c r="H71" i="12"/>
  <c r="R71" i="12" s="1"/>
  <c r="G71" i="12"/>
  <c r="F71" i="12"/>
  <c r="C71" i="12"/>
  <c r="B71" i="12"/>
  <c r="W70" i="12"/>
  <c r="V70" i="12"/>
  <c r="O70" i="12"/>
  <c r="N70" i="12"/>
  <c r="M70" i="12"/>
  <c r="L70" i="12"/>
  <c r="K70" i="12"/>
  <c r="J70" i="12"/>
  <c r="I70" i="12"/>
  <c r="Q70" i="12" s="1"/>
  <c r="H70" i="12"/>
  <c r="G70" i="12"/>
  <c r="F70" i="12"/>
  <c r="C70" i="12"/>
  <c r="B70" i="12"/>
  <c r="E70" i="12" s="1"/>
  <c r="S69" i="12"/>
  <c r="R69" i="12"/>
  <c r="Q69" i="12"/>
  <c r="P69" i="12"/>
  <c r="E69" i="12"/>
  <c r="U69" i="12" s="1"/>
  <c r="W67" i="12"/>
  <c r="V67" i="12"/>
  <c r="O67" i="12"/>
  <c r="N67" i="12"/>
  <c r="M67" i="12"/>
  <c r="L67" i="12"/>
  <c r="K67" i="12"/>
  <c r="J67" i="12"/>
  <c r="I67" i="12"/>
  <c r="H67" i="12"/>
  <c r="G67" i="12"/>
  <c r="F67" i="12"/>
  <c r="C67" i="12"/>
  <c r="B67" i="12"/>
  <c r="W66" i="12"/>
  <c r="V66" i="12"/>
  <c r="O66" i="12"/>
  <c r="N66" i="12"/>
  <c r="M66" i="12"/>
  <c r="L66" i="12"/>
  <c r="K66" i="12"/>
  <c r="J66" i="12"/>
  <c r="I66" i="12"/>
  <c r="S66" i="12" s="1"/>
  <c r="H66" i="12"/>
  <c r="R66" i="12" s="1"/>
  <c r="G66" i="12"/>
  <c r="F66" i="12"/>
  <c r="C66" i="12"/>
  <c r="E66" i="12" s="1"/>
  <c r="B66" i="12"/>
  <c r="S65" i="12"/>
  <c r="R65" i="12"/>
  <c r="Q65" i="12"/>
  <c r="P65" i="12"/>
  <c r="E65" i="12"/>
  <c r="U65" i="12" s="1"/>
  <c r="S64" i="12"/>
  <c r="R64" i="12"/>
  <c r="Q64" i="12"/>
  <c r="P64" i="12"/>
  <c r="E64" i="12"/>
  <c r="U64" i="12" s="1"/>
  <c r="S63" i="12"/>
  <c r="R63" i="12"/>
  <c r="Q63" i="12"/>
  <c r="P63" i="12"/>
  <c r="E63" i="12"/>
  <c r="T63" i="12" s="1"/>
  <c r="U62" i="12"/>
  <c r="S62" i="12"/>
  <c r="R62" i="12"/>
  <c r="Q62" i="12"/>
  <c r="P62" i="12"/>
  <c r="E62" i="12"/>
  <c r="T62" i="12" s="1"/>
  <c r="S61" i="12"/>
  <c r="R61" i="12"/>
  <c r="Q61" i="12"/>
  <c r="P61" i="12"/>
  <c r="E61" i="12"/>
  <c r="V59" i="12"/>
  <c r="O59" i="12"/>
  <c r="N59" i="12"/>
  <c r="M59" i="12"/>
  <c r="L59" i="12"/>
  <c r="K59" i="12"/>
  <c r="J59" i="12"/>
  <c r="I59" i="12"/>
  <c r="S59" i="12" s="1"/>
  <c r="H59" i="12"/>
  <c r="P59" i="12" s="1"/>
  <c r="G59" i="12"/>
  <c r="F59" i="12"/>
  <c r="C59" i="12"/>
  <c r="B59" i="12"/>
  <c r="E59" i="12" s="1"/>
  <c r="S58" i="12"/>
  <c r="R58" i="12"/>
  <c r="Q58" i="12"/>
  <c r="P58" i="12"/>
  <c r="E58" i="12"/>
  <c r="U58" i="12" s="1"/>
  <c r="S57" i="12"/>
  <c r="R57" i="12"/>
  <c r="Q57" i="12"/>
  <c r="P57" i="12"/>
  <c r="E57" i="12"/>
  <c r="U57" i="12" s="1"/>
  <c r="S56" i="12"/>
  <c r="R56" i="12"/>
  <c r="Q56" i="12"/>
  <c r="P56" i="12"/>
  <c r="E56" i="12"/>
  <c r="U56" i="12" s="1"/>
  <c r="U55" i="12"/>
  <c r="S55" i="12"/>
  <c r="R55" i="12"/>
  <c r="Q55" i="12"/>
  <c r="P55" i="12"/>
  <c r="E55" i="12"/>
  <c r="T55" i="12" s="1"/>
  <c r="W53" i="12"/>
  <c r="V53" i="12"/>
  <c r="O53" i="12"/>
  <c r="N53" i="12"/>
  <c r="M53" i="12"/>
  <c r="L53" i="12"/>
  <c r="K53" i="12"/>
  <c r="J53" i="12"/>
  <c r="I53" i="12"/>
  <c r="S53" i="12" s="1"/>
  <c r="H53" i="12"/>
  <c r="R53" i="12" s="1"/>
  <c r="G53" i="12"/>
  <c r="F53" i="12"/>
  <c r="C53" i="12"/>
  <c r="B53" i="12"/>
  <c r="S52" i="12"/>
  <c r="R52" i="12"/>
  <c r="Q52" i="12"/>
  <c r="P52" i="12"/>
  <c r="E52" i="12"/>
  <c r="U52" i="12" s="1"/>
  <c r="S51" i="12"/>
  <c r="R51" i="12"/>
  <c r="Q51" i="12"/>
  <c r="P51" i="12"/>
  <c r="E51" i="12"/>
  <c r="U51" i="12" s="1"/>
  <c r="S50" i="12"/>
  <c r="R50" i="12"/>
  <c r="Q50" i="12"/>
  <c r="P50" i="12"/>
  <c r="E50" i="12"/>
  <c r="T50" i="12" s="1"/>
  <c r="U49" i="12"/>
  <c r="T49" i="12"/>
  <c r="S49" i="12"/>
  <c r="R49" i="12"/>
  <c r="Q49" i="12"/>
  <c r="P49" i="12"/>
  <c r="E49" i="12"/>
  <c r="S48" i="12"/>
  <c r="R48" i="12"/>
  <c r="Q48" i="12"/>
  <c r="P48" i="12"/>
  <c r="E48" i="12"/>
  <c r="U48" i="12" s="1"/>
  <c r="S47" i="12"/>
  <c r="R47" i="12"/>
  <c r="Q47" i="12"/>
  <c r="P47" i="12"/>
  <c r="E47" i="12"/>
  <c r="U47" i="12" s="1"/>
  <c r="U46" i="12"/>
  <c r="S46" i="12"/>
  <c r="R46" i="12"/>
  <c r="Q46" i="12"/>
  <c r="P46" i="12"/>
  <c r="E46" i="12"/>
  <c r="T46" i="12" s="1"/>
  <c r="T45" i="12"/>
  <c r="S45" i="12"/>
  <c r="R45" i="12"/>
  <c r="Q45" i="12"/>
  <c r="P45" i="12"/>
  <c r="E45" i="12"/>
  <c r="U45" i="12" s="1"/>
  <c r="S44" i="12"/>
  <c r="R44" i="12"/>
  <c r="Q44" i="12"/>
  <c r="P44" i="12"/>
  <c r="E44" i="12"/>
  <c r="U44" i="12" s="1"/>
  <c r="S43" i="12"/>
  <c r="R43" i="12"/>
  <c r="Q43" i="12"/>
  <c r="P43" i="12"/>
  <c r="E43" i="12"/>
  <c r="U42" i="12"/>
  <c r="S42" i="12"/>
  <c r="R42" i="12"/>
  <c r="Q42" i="12"/>
  <c r="P42" i="12"/>
  <c r="E42" i="12"/>
  <c r="T42" i="12" s="1"/>
  <c r="W40" i="12"/>
  <c r="V40" i="12"/>
  <c r="O40" i="12"/>
  <c r="N40" i="12"/>
  <c r="M40" i="12"/>
  <c r="L40" i="12"/>
  <c r="K40" i="12"/>
  <c r="J40" i="12"/>
  <c r="I40" i="12"/>
  <c r="H40" i="12"/>
  <c r="G40" i="12"/>
  <c r="F40" i="12"/>
  <c r="C40" i="12"/>
  <c r="B40" i="12"/>
  <c r="S39" i="12"/>
  <c r="R39" i="12"/>
  <c r="Q39" i="12"/>
  <c r="P39" i="12"/>
  <c r="E39" i="12"/>
  <c r="U39" i="12" s="1"/>
  <c r="S38" i="12"/>
  <c r="R38" i="12"/>
  <c r="Q38" i="12"/>
  <c r="P38" i="12"/>
  <c r="E38" i="12"/>
  <c r="U38" i="12" s="1"/>
  <c r="S37" i="12"/>
  <c r="R37" i="12"/>
  <c r="Q37" i="12"/>
  <c r="P37" i="12"/>
  <c r="E37" i="12"/>
  <c r="T37" i="12" s="1"/>
  <c r="S36" i="12"/>
  <c r="R36" i="12"/>
  <c r="Q36" i="12"/>
  <c r="P36" i="12"/>
  <c r="E36" i="12"/>
  <c r="S35" i="12"/>
  <c r="R35" i="12"/>
  <c r="Q35" i="12"/>
  <c r="P35" i="12"/>
  <c r="E35" i="12"/>
  <c r="W33" i="12"/>
  <c r="V33" i="12"/>
  <c r="O33" i="12"/>
  <c r="N33" i="12"/>
  <c r="M33" i="12"/>
  <c r="L33" i="12"/>
  <c r="K33" i="12"/>
  <c r="S33" i="12" s="1"/>
  <c r="J33" i="12"/>
  <c r="I33" i="12"/>
  <c r="H33" i="12"/>
  <c r="P33" i="12" s="1"/>
  <c r="G33" i="12"/>
  <c r="F33" i="12"/>
  <c r="C33" i="12"/>
  <c r="B33" i="12"/>
  <c r="E33" i="12" s="1"/>
  <c r="S32" i="12"/>
  <c r="R32" i="12"/>
  <c r="Q32" i="12"/>
  <c r="P32" i="12"/>
  <c r="E32" i="12"/>
  <c r="T32" i="12" s="1"/>
  <c r="W30" i="12"/>
  <c r="V30" i="12"/>
  <c r="O30" i="12"/>
  <c r="N30" i="12"/>
  <c r="M30" i="12"/>
  <c r="L30" i="12"/>
  <c r="K30" i="12"/>
  <c r="J30" i="12"/>
  <c r="I30" i="12"/>
  <c r="S30" i="12" s="1"/>
  <c r="H30" i="12"/>
  <c r="R30" i="12" s="1"/>
  <c r="G30" i="12"/>
  <c r="F30" i="12"/>
  <c r="C30" i="12"/>
  <c r="B30" i="12"/>
  <c r="S29" i="12"/>
  <c r="R29" i="12"/>
  <c r="Q29" i="12"/>
  <c r="P29" i="12"/>
  <c r="E29" i="12"/>
  <c r="U29" i="12" s="1"/>
  <c r="S28" i="12"/>
  <c r="R28" i="12"/>
  <c r="Q28" i="12"/>
  <c r="P28" i="12"/>
  <c r="E28" i="12"/>
  <c r="U28" i="12" s="1"/>
  <c r="S27" i="12"/>
  <c r="R27" i="12"/>
  <c r="Q27" i="12"/>
  <c r="P27" i="12"/>
  <c r="E27" i="12"/>
  <c r="T27" i="12" s="1"/>
  <c r="T26" i="12"/>
  <c r="S26" i="12"/>
  <c r="R26" i="12"/>
  <c r="Q26" i="12"/>
  <c r="P26" i="12"/>
  <c r="E26" i="12"/>
  <c r="U26" i="12" s="1"/>
  <c r="W24" i="12"/>
  <c r="V24" i="12"/>
  <c r="S24" i="12"/>
  <c r="O24" i="12"/>
  <c r="N24" i="12"/>
  <c r="M24" i="12"/>
  <c r="L24" i="12"/>
  <c r="K24" i="12"/>
  <c r="J24" i="12"/>
  <c r="I24" i="12"/>
  <c r="Q24" i="12" s="1"/>
  <c r="H24" i="12"/>
  <c r="R24" i="12" s="1"/>
  <c r="G24" i="12"/>
  <c r="F24" i="12"/>
  <c r="C24" i="12"/>
  <c r="B24" i="12"/>
  <c r="E24" i="12" s="1"/>
  <c r="S23" i="12"/>
  <c r="R23" i="12"/>
  <c r="Q23" i="12"/>
  <c r="P23" i="12"/>
  <c r="E23" i="12"/>
  <c r="U23" i="12" s="1"/>
  <c r="S22" i="12"/>
  <c r="R22" i="12"/>
  <c r="Q22" i="12"/>
  <c r="P22" i="12"/>
  <c r="E22" i="12"/>
  <c r="T22" i="12" s="1"/>
  <c r="T21" i="12"/>
  <c r="S21" i="12"/>
  <c r="R21" i="12"/>
  <c r="Q21" i="12"/>
  <c r="P21" i="12"/>
  <c r="E21" i="12"/>
  <c r="U21" i="12" s="1"/>
  <c r="S20" i="12"/>
  <c r="R20" i="12"/>
  <c r="Q20" i="12"/>
  <c r="P20" i="12"/>
  <c r="E20" i="12"/>
  <c r="U20" i="12" s="1"/>
  <c r="S19" i="12"/>
  <c r="R19" i="12"/>
  <c r="Q19" i="12"/>
  <c r="P19" i="12"/>
  <c r="E19" i="12"/>
  <c r="U19" i="12" s="1"/>
  <c r="U18" i="12"/>
  <c r="S18" i="12"/>
  <c r="R18" i="12"/>
  <c r="Q18" i="12"/>
  <c r="P18" i="12"/>
  <c r="E18" i="12"/>
  <c r="T18" i="12" s="1"/>
  <c r="W16" i="12"/>
  <c r="V16" i="12"/>
  <c r="O16" i="12"/>
  <c r="N16" i="12"/>
  <c r="M16" i="12"/>
  <c r="L16" i="12"/>
  <c r="K16" i="12"/>
  <c r="J16" i="12"/>
  <c r="I16" i="12"/>
  <c r="H16" i="12"/>
  <c r="R16" i="12" s="1"/>
  <c r="G16" i="12"/>
  <c r="F16" i="12"/>
  <c r="C16" i="12"/>
  <c r="B16" i="12"/>
  <c r="E16" i="12" s="1"/>
  <c r="S15" i="12"/>
  <c r="R15" i="12"/>
  <c r="Q15" i="12"/>
  <c r="P15" i="12"/>
  <c r="E15" i="12"/>
  <c r="U15" i="12" s="1"/>
  <c r="S14" i="12"/>
  <c r="R14" i="12"/>
  <c r="Q14" i="12"/>
  <c r="U14" i="12" s="1"/>
  <c r="P14" i="12"/>
  <c r="T14" i="12" s="1"/>
  <c r="E14" i="12"/>
  <c r="S13" i="12"/>
  <c r="R13" i="12"/>
  <c r="Q13" i="12"/>
  <c r="U13" i="12" s="1"/>
  <c r="P13" i="12"/>
  <c r="E13" i="12"/>
  <c r="T13" i="12" s="1"/>
  <c r="S12" i="12"/>
  <c r="R12" i="12"/>
  <c r="Q12" i="12"/>
  <c r="P12" i="12"/>
  <c r="E12" i="12"/>
  <c r="S11" i="12"/>
  <c r="R11" i="12"/>
  <c r="Q11" i="12"/>
  <c r="P11" i="12"/>
  <c r="E11" i="12"/>
  <c r="U11" i="12" s="1"/>
  <c r="S10" i="12"/>
  <c r="R10" i="12"/>
  <c r="Q10" i="12"/>
  <c r="U10" i="12" s="1"/>
  <c r="P10" i="12"/>
  <c r="E10" i="12"/>
  <c r="S9" i="12"/>
  <c r="R9" i="12"/>
  <c r="Q9" i="12"/>
  <c r="P9" i="12"/>
  <c r="E9" i="12"/>
  <c r="U9" i="12" s="1"/>
  <c r="S93" i="11"/>
  <c r="R93" i="11"/>
  <c r="Q93" i="11"/>
  <c r="P93" i="11"/>
  <c r="E93" i="11"/>
  <c r="U93" i="11" s="1"/>
  <c r="S92" i="11"/>
  <c r="R92" i="11"/>
  <c r="Q92" i="11"/>
  <c r="P92" i="11"/>
  <c r="E92" i="11"/>
  <c r="U92" i="11" s="1"/>
  <c r="U91" i="11"/>
  <c r="S91" i="11"/>
  <c r="R91" i="11"/>
  <c r="Q91" i="11"/>
  <c r="P91" i="11"/>
  <c r="E91" i="11"/>
  <c r="T91" i="11" s="1"/>
  <c r="S90" i="11"/>
  <c r="R90" i="11"/>
  <c r="Q90" i="11"/>
  <c r="P90" i="11"/>
  <c r="E90" i="11"/>
  <c r="S89" i="11"/>
  <c r="R89" i="11"/>
  <c r="Q89" i="11"/>
  <c r="P89" i="11"/>
  <c r="E89" i="11"/>
  <c r="U89" i="11" s="1"/>
  <c r="S88" i="11"/>
  <c r="R88" i="11"/>
  <c r="Q88" i="11"/>
  <c r="P88" i="11"/>
  <c r="E88" i="11"/>
  <c r="U88" i="11" s="1"/>
  <c r="U87" i="11"/>
  <c r="S87" i="11"/>
  <c r="R87" i="11"/>
  <c r="Q87" i="11"/>
  <c r="P87" i="11"/>
  <c r="E87" i="11"/>
  <c r="T87" i="11" s="1"/>
  <c r="S86" i="11"/>
  <c r="R86" i="11"/>
  <c r="Q86" i="11"/>
  <c r="P86" i="11"/>
  <c r="E86" i="11"/>
  <c r="W72" i="11"/>
  <c r="V72" i="11"/>
  <c r="O72" i="11"/>
  <c r="N72" i="11"/>
  <c r="M72" i="11"/>
  <c r="L72" i="11"/>
  <c r="K72" i="11"/>
  <c r="J72" i="11"/>
  <c r="I72" i="11"/>
  <c r="S72" i="11" s="1"/>
  <c r="H72" i="11"/>
  <c r="G72" i="11"/>
  <c r="F72" i="11"/>
  <c r="C72" i="11"/>
  <c r="B72" i="11"/>
  <c r="W71" i="11"/>
  <c r="V71" i="11"/>
  <c r="O71" i="11"/>
  <c r="N71" i="11"/>
  <c r="M71" i="11"/>
  <c r="L71" i="11"/>
  <c r="K71" i="11"/>
  <c r="J71" i="11"/>
  <c r="I71" i="11"/>
  <c r="Q71" i="11" s="1"/>
  <c r="H71" i="11"/>
  <c r="G71" i="11"/>
  <c r="F71" i="11"/>
  <c r="C71" i="11"/>
  <c r="B71" i="11"/>
  <c r="W70" i="11"/>
  <c r="V70" i="11"/>
  <c r="O70" i="11"/>
  <c r="N70" i="11"/>
  <c r="M70" i="11"/>
  <c r="L70" i="11"/>
  <c r="K70" i="11"/>
  <c r="J70" i="11"/>
  <c r="I70" i="11"/>
  <c r="Q70" i="11" s="1"/>
  <c r="H70" i="11"/>
  <c r="P70" i="11" s="1"/>
  <c r="G70" i="11"/>
  <c r="F70" i="11"/>
  <c r="E70" i="11"/>
  <c r="C70" i="11"/>
  <c r="B70" i="11"/>
  <c r="S69" i="11"/>
  <c r="R69" i="11"/>
  <c r="Q69" i="11"/>
  <c r="P69" i="11"/>
  <c r="E69" i="11"/>
  <c r="W67" i="11"/>
  <c r="V67" i="11"/>
  <c r="O67" i="11"/>
  <c r="N67" i="11"/>
  <c r="M67" i="11"/>
  <c r="L67" i="11"/>
  <c r="K67" i="11"/>
  <c r="J67" i="11"/>
  <c r="I67" i="11"/>
  <c r="S67" i="11" s="1"/>
  <c r="H67" i="11"/>
  <c r="G67" i="11"/>
  <c r="F67" i="11"/>
  <c r="C67" i="11"/>
  <c r="B67" i="11"/>
  <c r="W66" i="11"/>
  <c r="V66" i="11"/>
  <c r="O66" i="11"/>
  <c r="N66" i="11"/>
  <c r="M66" i="11"/>
  <c r="L66" i="11"/>
  <c r="K66" i="11"/>
  <c r="J66" i="11"/>
  <c r="I66" i="11"/>
  <c r="Q66" i="11" s="1"/>
  <c r="H66" i="11"/>
  <c r="G66" i="11"/>
  <c r="F66" i="11"/>
  <c r="C66" i="11"/>
  <c r="B66" i="11"/>
  <c r="T65" i="11"/>
  <c r="S65" i="11"/>
  <c r="R65" i="11"/>
  <c r="Q65" i="11"/>
  <c r="P65" i="11"/>
  <c r="E65" i="11"/>
  <c r="U65" i="11" s="1"/>
  <c r="T64" i="11"/>
  <c r="S64" i="11"/>
  <c r="R64" i="11"/>
  <c r="Q64" i="11"/>
  <c r="P64" i="11"/>
  <c r="E64" i="11"/>
  <c r="U64" i="11" s="1"/>
  <c r="S63" i="11"/>
  <c r="R63" i="11"/>
  <c r="Q63" i="11"/>
  <c r="P63" i="11"/>
  <c r="E63" i="11"/>
  <c r="U63" i="11" s="1"/>
  <c r="S62" i="11"/>
  <c r="R62" i="11"/>
  <c r="Q62" i="11"/>
  <c r="P62" i="11"/>
  <c r="E62" i="11"/>
  <c r="U62" i="11" s="1"/>
  <c r="S61" i="11"/>
  <c r="R61" i="11"/>
  <c r="Q61" i="11"/>
  <c r="P61" i="11"/>
  <c r="E61" i="11"/>
  <c r="V59" i="11"/>
  <c r="O59" i="11"/>
  <c r="N59" i="11"/>
  <c r="M59" i="11"/>
  <c r="L59" i="11"/>
  <c r="K59" i="11"/>
  <c r="J59" i="11"/>
  <c r="I59" i="11"/>
  <c r="Q59" i="11" s="1"/>
  <c r="H59" i="11"/>
  <c r="R59" i="11" s="1"/>
  <c r="G59" i="11"/>
  <c r="F59" i="11"/>
  <c r="C59" i="11"/>
  <c r="B59" i="11"/>
  <c r="S58" i="11"/>
  <c r="R58" i="11"/>
  <c r="Q58" i="11"/>
  <c r="P58" i="11"/>
  <c r="E58" i="11"/>
  <c r="U58" i="11" s="1"/>
  <c r="U57" i="11"/>
  <c r="S57" i="11"/>
  <c r="R57" i="11"/>
  <c r="Q57" i="11"/>
  <c r="P57" i="11"/>
  <c r="E57" i="11"/>
  <c r="T57" i="11" s="1"/>
  <c r="T56" i="11"/>
  <c r="S56" i="11"/>
  <c r="R56" i="11"/>
  <c r="Q56" i="11"/>
  <c r="P56" i="11"/>
  <c r="E56" i="11"/>
  <c r="U56" i="11" s="1"/>
  <c r="S55" i="11"/>
  <c r="R55" i="11"/>
  <c r="Q55" i="11"/>
  <c r="P55" i="11"/>
  <c r="E55" i="11"/>
  <c r="U55" i="11" s="1"/>
  <c r="W53" i="11"/>
  <c r="V53" i="11"/>
  <c r="O53" i="11"/>
  <c r="N53" i="11"/>
  <c r="M53" i="11"/>
  <c r="L53" i="11"/>
  <c r="K53" i="11"/>
  <c r="J53" i="11"/>
  <c r="R53" i="11" s="1"/>
  <c r="I53" i="11"/>
  <c r="Q53" i="11" s="1"/>
  <c r="H53" i="11"/>
  <c r="G53" i="11"/>
  <c r="F53" i="11"/>
  <c r="C53" i="11"/>
  <c r="B53" i="11"/>
  <c r="T52" i="11"/>
  <c r="S52" i="11"/>
  <c r="R52" i="11"/>
  <c r="Q52" i="11"/>
  <c r="P52" i="11"/>
  <c r="E52" i="11"/>
  <c r="U52" i="11" s="1"/>
  <c r="S51" i="11"/>
  <c r="R51" i="11"/>
  <c r="Q51" i="11"/>
  <c r="P51" i="11"/>
  <c r="T51" i="11" s="1"/>
  <c r="E51" i="11"/>
  <c r="S50" i="11"/>
  <c r="R50" i="11"/>
  <c r="Q50" i="11"/>
  <c r="P50" i="11"/>
  <c r="E50" i="11"/>
  <c r="U50" i="11" s="1"/>
  <c r="S49" i="11"/>
  <c r="R49" i="11"/>
  <c r="Q49" i="11"/>
  <c r="P49" i="11"/>
  <c r="E49" i="11"/>
  <c r="U49" i="11" s="1"/>
  <c r="U48" i="11"/>
  <c r="T48" i="11"/>
  <c r="S48" i="11"/>
  <c r="R48" i="11"/>
  <c r="Q48" i="11"/>
  <c r="P48" i="11"/>
  <c r="E48" i="11"/>
  <c r="T47" i="11"/>
  <c r="S47" i="11"/>
  <c r="R47" i="11"/>
  <c r="Q47" i="11"/>
  <c r="P47" i="11"/>
  <c r="E47" i="11"/>
  <c r="U47" i="11" s="1"/>
  <c r="S46" i="11"/>
  <c r="R46" i="11"/>
  <c r="Q46" i="11"/>
  <c r="P46" i="11"/>
  <c r="E46" i="11"/>
  <c r="U46" i="11" s="1"/>
  <c r="S45" i="11"/>
  <c r="R45" i="11"/>
  <c r="Q45" i="11"/>
  <c r="P45" i="11"/>
  <c r="E45" i="11"/>
  <c r="U44" i="11"/>
  <c r="T44" i="11"/>
  <c r="S44" i="11"/>
  <c r="R44" i="11"/>
  <c r="Q44" i="11"/>
  <c r="P44" i="11"/>
  <c r="E44" i="11"/>
  <c r="S43" i="11"/>
  <c r="R43" i="11"/>
  <c r="Q43" i="11"/>
  <c r="P43" i="11"/>
  <c r="E43" i="11"/>
  <c r="U43" i="11" s="1"/>
  <c r="S42" i="11"/>
  <c r="R42" i="11"/>
  <c r="Q42" i="11"/>
  <c r="P42" i="11"/>
  <c r="E42" i="11"/>
  <c r="U42" i="11" s="1"/>
  <c r="W40" i="11"/>
  <c r="V40" i="11"/>
  <c r="O40" i="11"/>
  <c r="N40" i="11"/>
  <c r="M40" i="11"/>
  <c r="L40" i="11"/>
  <c r="K40" i="11"/>
  <c r="J40" i="11"/>
  <c r="R40" i="11" s="1"/>
  <c r="I40" i="11"/>
  <c r="H40" i="11"/>
  <c r="G40" i="11"/>
  <c r="F40" i="11"/>
  <c r="C40" i="11"/>
  <c r="B40" i="11"/>
  <c r="E40" i="11" s="1"/>
  <c r="U39" i="11"/>
  <c r="T39" i="11"/>
  <c r="S39" i="11"/>
  <c r="R39" i="11"/>
  <c r="Q39" i="11"/>
  <c r="P39" i="11"/>
  <c r="E39" i="11"/>
  <c r="T38" i="11"/>
  <c r="S38" i="11"/>
  <c r="R38" i="11"/>
  <c r="Q38" i="11"/>
  <c r="P38" i="11"/>
  <c r="E38" i="11"/>
  <c r="U38" i="11" s="1"/>
  <c r="S37" i="11"/>
  <c r="R37" i="11"/>
  <c r="Q37" i="11"/>
  <c r="P37" i="11"/>
  <c r="E37" i="11"/>
  <c r="U37" i="11" s="1"/>
  <c r="S36" i="11"/>
  <c r="R36" i="11"/>
  <c r="Q36" i="11"/>
  <c r="U36" i="11" s="1"/>
  <c r="P36" i="11"/>
  <c r="E36" i="11"/>
  <c r="S35" i="11"/>
  <c r="R35" i="11"/>
  <c r="Q35" i="11"/>
  <c r="P35" i="11"/>
  <c r="E35" i="11"/>
  <c r="W33" i="11"/>
  <c r="V33" i="11"/>
  <c r="O33" i="11"/>
  <c r="N33" i="11"/>
  <c r="M33" i="11"/>
  <c r="L33" i="11"/>
  <c r="K33" i="11"/>
  <c r="J33" i="11"/>
  <c r="I33" i="11"/>
  <c r="S33" i="11" s="1"/>
  <c r="H33" i="11"/>
  <c r="G33" i="11"/>
  <c r="F33" i="11"/>
  <c r="C33" i="11"/>
  <c r="B33" i="11"/>
  <c r="S32" i="11"/>
  <c r="R32" i="11"/>
  <c r="Q32" i="11"/>
  <c r="P32" i="11"/>
  <c r="E32" i="11"/>
  <c r="U32" i="11" s="1"/>
  <c r="W30" i="11"/>
  <c r="V30" i="11"/>
  <c r="O30" i="11"/>
  <c r="N30" i="11"/>
  <c r="M30" i="11"/>
  <c r="L30" i="11"/>
  <c r="K30" i="11"/>
  <c r="J30" i="11"/>
  <c r="I30" i="11"/>
  <c r="H30" i="11"/>
  <c r="G30" i="11"/>
  <c r="F30" i="11"/>
  <c r="C30" i="11"/>
  <c r="B30" i="11"/>
  <c r="E30" i="11" s="1"/>
  <c r="U29" i="11"/>
  <c r="S29" i="11"/>
  <c r="R29" i="11"/>
  <c r="Q29" i="11"/>
  <c r="P29" i="11"/>
  <c r="E29" i="11"/>
  <c r="T29" i="11" s="1"/>
  <c r="T28" i="11"/>
  <c r="S28" i="11"/>
  <c r="R28" i="11"/>
  <c r="Q28" i="11"/>
  <c r="P28" i="11"/>
  <c r="E28" i="11"/>
  <c r="U28" i="11" s="1"/>
  <c r="S27" i="11"/>
  <c r="R27" i="11"/>
  <c r="Q27" i="11"/>
  <c r="P27" i="11"/>
  <c r="E27" i="11"/>
  <c r="U27" i="11" s="1"/>
  <c r="S26" i="11"/>
  <c r="R26" i="11"/>
  <c r="Q26" i="11"/>
  <c r="P26" i="11"/>
  <c r="E26" i="11"/>
  <c r="W24" i="11"/>
  <c r="V24" i="11"/>
  <c r="O24" i="11"/>
  <c r="N24" i="11"/>
  <c r="M24" i="11"/>
  <c r="L24" i="11"/>
  <c r="K24" i="11"/>
  <c r="J24" i="11"/>
  <c r="I24" i="11"/>
  <c r="Q24" i="11" s="1"/>
  <c r="H24" i="11"/>
  <c r="G24" i="11"/>
  <c r="F24" i="11"/>
  <c r="E24" i="11"/>
  <c r="C24" i="11"/>
  <c r="B24" i="11"/>
  <c r="T23" i="11"/>
  <c r="S23" i="11"/>
  <c r="R23" i="11"/>
  <c r="Q23" i="11"/>
  <c r="P23" i="11"/>
  <c r="E23" i="11"/>
  <c r="U23" i="11" s="1"/>
  <c r="S22" i="11"/>
  <c r="R22" i="11"/>
  <c r="Q22" i="11"/>
  <c r="P22" i="11"/>
  <c r="E22" i="11"/>
  <c r="U22" i="11" s="1"/>
  <c r="S21" i="11"/>
  <c r="R21" i="11"/>
  <c r="Q21" i="11"/>
  <c r="P21" i="11"/>
  <c r="E21" i="11"/>
  <c r="U20" i="11"/>
  <c r="T20" i="11"/>
  <c r="S20" i="11"/>
  <c r="R20" i="11"/>
  <c r="Q20" i="11"/>
  <c r="P20" i="11"/>
  <c r="E20" i="11"/>
  <c r="T19" i="11"/>
  <c r="S19" i="11"/>
  <c r="R19" i="11"/>
  <c r="Q19" i="11"/>
  <c r="P19" i="11"/>
  <c r="E19" i="11"/>
  <c r="U19" i="11" s="1"/>
  <c r="S18" i="11"/>
  <c r="R18" i="11"/>
  <c r="Q18" i="11"/>
  <c r="P18" i="11"/>
  <c r="E18" i="11"/>
  <c r="U18" i="11" s="1"/>
  <c r="W16" i="11"/>
  <c r="V16" i="11"/>
  <c r="O16" i="11"/>
  <c r="N16" i="11"/>
  <c r="M16" i="11"/>
  <c r="L16" i="11"/>
  <c r="K16" i="11"/>
  <c r="J16" i="11"/>
  <c r="I16" i="11"/>
  <c r="H16" i="11"/>
  <c r="P16" i="11" s="1"/>
  <c r="G16" i="11"/>
  <c r="F16" i="11"/>
  <c r="C16" i="11"/>
  <c r="B16" i="11"/>
  <c r="S15" i="11"/>
  <c r="R15" i="11"/>
  <c r="Q15" i="11"/>
  <c r="U15" i="11" s="1"/>
  <c r="P15" i="11"/>
  <c r="T15" i="11" s="1"/>
  <c r="E15" i="11"/>
  <c r="S14" i="11"/>
  <c r="R14" i="11"/>
  <c r="Q14" i="11"/>
  <c r="P14" i="11"/>
  <c r="E14" i="11"/>
  <c r="S13" i="11"/>
  <c r="R13" i="11"/>
  <c r="Q13" i="11"/>
  <c r="P13" i="11"/>
  <c r="E13" i="11"/>
  <c r="U13" i="11" s="1"/>
  <c r="U12" i="11"/>
  <c r="S12" i="11"/>
  <c r="R12" i="11"/>
  <c r="Q12" i="11"/>
  <c r="P12" i="11"/>
  <c r="E12" i="11"/>
  <c r="T12" i="11" s="1"/>
  <c r="U11" i="11"/>
  <c r="T11" i="11"/>
  <c r="S11" i="11"/>
  <c r="R11" i="11"/>
  <c r="Q11" i="11"/>
  <c r="P11" i="11"/>
  <c r="E11" i="11"/>
  <c r="S10" i="11"/>
  <c r="R10" i="11"/>
  <c r="Q10" i="11"/>
  <c r="P10" i="11"/>
  <c r="T10" i="11" s="1"/>
  <c r="E10" i="11"/>
  <c r="S9" i="11"/>
  <c r="R9" i="11"/>
  <c r="Q9" i="11"/>
  <c r="P9" i="11"/>
  <c r="E9" i="11"/>
  <c r="U9" i="11" s="1"/>
  <c r="U93" i="10"/>
  <c r="S93" i="10"/>
  <c r="R93" i="10"/>
  <c r="Q93" i="10"/>
  <c r="P93" i="10"/>
  <c r="E93" i="10"/>
  <c r="T93" i="10" s="1"/>
  <c r="T92" i="10"/>
  <c r="S92" i="10"/>
  <c r="R92" i="10"/>
  <c r="Q92" i="10"/>
  <c r="P92" i="10"/>
  <c r="E92" i="10"/>
  <c r="U92" i="10" s="1"/>
  <c r="T91" i="10"/>
  <c r="S91" i="10"/>
  <c r="R91" i="10"/>
  <c r="Q91" i="10"/>
  <c r="P91" i="10"/>
  <c r="E91" i="10"/>
  <c r="U91" i="10" s="1"/>
  <c r="S90" i="10"/>
  <c r="R90" i="10"/>
  <c r="Q90" i="10"/>
  <c r="P90" i="10"/>
  <c r="E90" i="10"/>
  <c r="U90" i="10" s="1"/>
  <c r="S89" i="10"/>
  <c r="R89" i="10"/>
  <c r="Q89" i="10"/>
  <c r="P89" i="10"/>
  <c r="E89" i="10"/>
  <c r="T89" i="10" s="1"/>
  <c r="T88" i="10"/>
  <c r="S88" i="10"/>
  <c r="R88" i="10"/>
  <c r="Q88" i="10"/>
  <c r="P88" i="10"/>
  <c r="E88" i="10"/>
  <c r="U88" i="10" s="1"/>
  <c r="T87" i="10"/>
  <c r="S87" i="10"/>
  <c r="R87" i="10"/>
  <c r="Q87" i="10"/>
  <c r="P87" i="10"/>
  <c r="E87" i="10"/>
  <c r="U87" i="10" s="1"/>
  <c r="S86" i="10"/>
  <c r="R86" i="10"/>
  <c r="Q86" i="10"/>
  <c r="P86" i="10"/>
  <c r="E86" i="10"/>
  <c r="U86" i="10" s="1"/>
  <c r="W72" i="10"/>
  <c r="V72" i="10"/>
  <c r="O72" i="10"/>
  <c r="N72" i="10"/>
  <c r="M72" i="10"/>
  <c r="L72" i="10"/>
  <c r="K72" i="10"/>
  <c r="J72" i="10"/>
  <c r="I72" i="10"/>
  <c r="H72" i="10"/>
  <c r="G72" i="10"/>
  <c r="F72" i="10"/>
  <c r="C72" i="10"/>
  <c r="B72" i="10"/>
  <c r="W71" i="10"/>
  <c r="V71" i="10"/>
  <c r="O71" i="10"/>
  <c r="N71" i="10"/>
  <c r="M71" i="10"/>
  <c r="L71" i="10"/>
  <c r="K71" i="10"/>
  <c r="J71" i="10"/>
  <c r="I71" i="10"/>
  <c r="S71" i="10" s="1"/>
  <c r="H71" i="10"/>
  <c r="G71" i="10"/>
  <c r="F71" i="10"/>
  <c r="C71" i="10"/>
  <c r="B71" i="10"/>
  <c r="E71" i="10" s="1"/>
  <c r="W70" i="10"/>
  <c r="V70" i="10"/>
  <c r="O70" i="10"/>
  <c r="N70" i="10"/>
  <c r="M70" i="10"/>
  <c r="L70" i="10"/>
  <c r="K70" i="10"/>
  <c r="J70" i="10"/>
  <c r="I70" i="10"/>
  <c r="H70" i="10"/>
  <c r="G70" i="10"/>
  <c r="F70" i="10"/>
  <c r="C70" i="10"/>
  <c r="E70" i="10" s="1"/>
  <c r="B70" i="10"/>
  <c r="S69" i="10"/>
  <c r="R69" i="10"/>
  <c r="Q69" i="10"/>
  <c r="P69" i="10"/>
  <c r="E69" i="10"/>
  <c r="U69" i="10" s="1"/>
  <c r="W67" i="10"/>
  <c r="V67" i="10"/>
  <c r="O67" i="10"/>
  <c r="N67" i="10"/>
  <c r="M67" i="10"/>
  <c r="L67" i="10"/>
  <c r="K67" i="10"/>
  <c r="J67" i="10"/>
  <c r="R67" i="10" s="1"/>
  <c r="I67" i="10"/>
  <c r="S67" i="10" s="1"/>
  <c r="H67" i="10"/>
  <c r="G67" i="10"/>
  <c r="F67" i="10"/>
  <c r="C67" i="10"/>
  <c r="B67" i="10"/>
  <c r="W66" i="10"/>
  <c r="V66" i="10"/>
  <c r="O66" i="10"/>
  <c r="N66" i="10"/>
  <c r="M66" i="10"/>
  <c r="L66" i="10"/>
  <c r="K66" i="10"/>
  <c r="J66" i="10"/>
  <c r="I66" i="10"/>
  <c r="S66" i="10" s="1"/>
  <c r="H66" i="10"/>
  <c r="G66" i="10"/>
  <c r="F66" i="10"/>
  <c r="C66" i="10"/>
  <c r="B66" i="10"/>
  <c r="E66" i="10" s="1"/>
  <c r="S65" i="10"/>
  <c r="R65" i="10"/>
  <c r="Q65" i="10"/>
  <c r="P65" i="10"/>
  <c r="E65" i="10"/>
  <c r="U65" i="10" s="1"/>
  <c r="S64" i="10"/>
  <c r="R64" i="10"/>
  <c r="Q64" i="10"/>
  <c r="P64" i="10"/>
  <c r="E64" i="10"/>
  <c r="U64" i="10" s="1"/>
  <c r="S63" i="10"/>
  <c r="R63" i="10"/>
  <c r="Q63" i="10"/>
  <c r="P63" i="10"/>
  <c r="E63" i="10"/>
  <c r="T63" i="10" s="1"/>
  <c r="S62" i="10"/>
  <c r="R62" i="10"/>
  <c r="Q62" i="10"/>
  <c r="P62" i="10"/>
  <c r="E62" i="10"/>
  <c r="T62" i="10" s="1"/>
  <c r="U61" i="10"/>
  <c r="S61" i="10"/>
  <c r="R61" i="10"/>
  <c r="Q61" i="10"/>
  <c r="P61" i="10"/>
  <c r="E61" i="10"/>
  <c r="T61" i="10" s="1"/>
  <c r="V59" i="10"/>
  <c r="O59" i="10"/>
  <c r="N59" i="10"/>
  <c r="M59" i="10"/>
  <c r="L59" i="10"/>
  <c r="K59" i="10"/>
  <c r="J59" i="10"/>
  <c r="I59" i="10"/>
  <c r="H59" i="10"/>
  <c r="G59" i="10"/>
  <c r="F59" i="10"/>
  <c r="C59" i="10"/>
  <c r="B59" i="10"/>
  <c r="U58" i="10"/>
  <c r="S58" i="10"/>
  <c r="R58" i="10"/>
  <c r="Q58" i="10"/>
  <c r="P58" i="10"/>
  <c r="E58" i="10"/>
  <c r="T58" i="10" s="1"/>
  <c r="S57" i="10"/>
  <c r="R57" i="10"/>
  <c r="Q57" i="10"/>
  <c r="P57" i="10"/>
  <c r="E57" i="10"/>
  <c r="U57" i="10" s="1"/>
  <c r="S56" i="10"/>
  <c r="R56" i="10"/>
  <c r="Q56" i="10"/>
  <c r="P56" i="10"/>
  <c r="E56" i="10"/>
  <c r="U56" i="10" s="1"/>
  <c r="S55" i="10"/>
  <c r="R55" i="10"/>
  <c r="Q55" i="10"/>
  <c r="P55" i="10"/>
  <c r="E55" i="10"/>
  <c r="T55" i="10" s="1"/>
  <c r="W53" i="10"/>
  <c r="V53" i="10"/>
  <c r="O53" i="10"/>
  <c r="N53" i="10"/>
  <c r="M53" i="10"/>
  <c r="L53" i="10"/>
  <c r="K53" i="10"/>
  <c r="J53" i="10"/>
  <c r="I53" i="10"/>
  <c r="S53" i="10" s="1"/>
  <c r="H53" i="10"/>
  <c r="G53" i="10"/>
  <c r="F53" i="10"/>
  <c r="C53" i="10"/>
  <c r="B53" i="10"/>
  <c r="E53" i="10" s="1"/>
  <c r="U52" i="10"/>
  <c r="S52" i="10"/>
  <c r="R52" i="10"/>
  <c r="Q52" i="10"/>
  <c r="P52" i="10"/>
  <c r="E52" i="10"/>
  <c r="T52" i="10" s="1"/>
  <c r="S51" i="10"/>
  <c r="R51" i="10"/>
  <c r="Q51" i="10"/>
  <c r="P51" i="10"/>
  <c r="E51" i="10"/>
  <c r="U51" i="10" s="1"/>
  <c r="S50" i="10"/>
  <c r="R50" i="10"/>
  <c r="Q50" i="10"/>
  <c r="P50" i="10"/>
  <c r="E50" i="10"/>
  <c r="T50" i="10" s="1"/>
  <c r="S49" i="10"/>
  <c r="R49" i="10"/>
  <c r="Q49" i="10"/>
  <c r="P49" i="10"/>
  <c r="E49" i="10"/>
  <c r="T49" i="10" s="1"/>
  <c r="U48" i="10"/>
  <c r="T48" i="10"/>
  <c r="S48" i="10"/>
  <c r="R48" i="10"/>
  <c r="Q48" i="10"/>
  <c r="P48" i="10"/>
  <c r="E48" i="10"/>
  <c r="S47" i="10"/>
  <c r="R47" i="10"/>
  <c r="Q47" i="10"/>
  <c r="P47" i="10"/>
  <c r="E47" i="10"/>
  <c r="U47" i="10" s="1"/>
  <c r="S46" i="10"/>
  <c r="R46" i="10"/>
  <c r="Q46" i="10"/>
  <c r="P46" i="10"/>
  <c r="E46" i="10"/>
  <c r="T46" i="10" s="1"/>
  <c r="U45" i="10"/>
  <c r="S45" i="10"/>
  <c r="R45" i="10"/>
  <c r="Q45" i="10"/>
  <c r="P45" i="10"/>
  <c r="E45" i="10"/>
  <c r="T45" i="10" s="1"/>
  <c r="S44" i="10"/>
  <c r="R44" i="10"/>
  <c r="Q44" i="10"/>
  <c r="P44" i="10"/>
  <c r="E44" i="10"/>
  <c r="U44" i="10" s="1"/>
  <c r="S43" i="10"/>
  <c r="R43" i="10"/>
  <c r="Q43" i="10"/>
  <c r="P43" i="10"/>
  <c r="E43" i="10"/>
  <c r="S42" i="10"/>
  <c r="R42" i="10"/>
  <c r="Q42" i="10"/>
  <c r="P42" i="10"/>
  <c r="E42" i="10"/>
  <c r="T42" i="10" s="1"/>
  <c r="W40" i="10"/>
  <c r="V40" i="10"/>
  <c r="O40" i="10"/>
  <c r="N40" i="10"/>
  <c r="M40" i="10"/>
  <c r="L40" i="10"/>
  <c r="K40" i="10"/>
  <c r="J40" i="10"/>
  <c r="I40" i="10"/>
  <c r="S40" i="10" s="1"/>
  <c r="H40" i="10"/>
  <c r="P40" i="10" s="1"/>
  <c r="G40" i="10"/>
  <c r="F40" i="10"/>
  <c r="C40" i="10"/>
  <c r="E40" i="10" s="1"/>
  <c r="B40" i="10"/>
  <c r="S39" i="10"/>
  <c r="R39" i="10"/>
  <c r="Q39" i="10"/>
  <c r="P39" i="10"/>
  <c r="E39" i="10"/>
  <c r="U39" i="10" s="1"/>
  <c r="S38" i="10"/>
  <c r="R38" i="10"/>
  <c r="Q38" i="10"/>
  <c r="P38" i="10"/>
  <c r="E38" i="10"/>
  <c r="U38" i="10" s="1"/>
  <c r="S37" i="10"/>
  <c r="R37" i="10"/>
  <c r="Q37" i="10"/>
  <c r="P37" i="10"/>
  <c r="E37" i="10"/>
  <c r="T37" i="10" s="1"/>
  <c r="S36" i="10"/>
  <c r="R36" i="10"/>
  <c r="Q36" i="10"/>
  <c r="P36" i="10"/>
  <c r="E36" i="10"/>
  <c r="T36" i="10" s="1"/>
  <c r="S35" i="10"/>
  <c r="R35" i="10"/>
  <c r="Q35" i="10"/>
  <c r="P35" i="10"/>
  <c r="E35" i="10"/>
  <c r="W33" i="10"/>
  <c r="V33" i="10"/>
  <c r="S33" i="10"/>
  <c r="O33" i="10"/>
  <c r="N33" i="10"/>
  <c r="M33" i="10"/>
  <c r="L33" i="10"/>
  <c r="K33" i="10"/>
  <c r="J33" i="10"/>
  <c r="I33" i="10"/>
  <c r="H33" i="10"/>
  <c r="P33" i="10" s="1"/>
  <c r="G33" i="10"/>
  <c r="F33" i="10"/>
  <c r="C33" i="10"/>
  <c r="B33" i="10"/>
  <c r="E33" i="10" s="1"/>
  <c r="S32" i="10"/>
  <c r="R32" i="10"/>
  <c r="Q32" i="10"/>
  <c r="P32" i="10"/>
  <c r="E32" i="10"/>
  <c r="T32" i="10" s="1"/>
  <c r="W30" i="10"/>
  <c r="V30" i="10"/>
  <c r="O30" i="10"/>
  <c r="N30" i="10"/>
  <c r="M30" i="10"/>
  <c r="L30" i="10"/>
  <c r="K30" i="10"/>
  <c r="J30" i="10"/>
  <c r="I30" i="10"/>
  <c r="S30" i="10" s="1"/>
  <c r="H30" i="10"/>
  <c r="P30" i="10" s="1"/>
  <c r="G30" i="10"/>
  <c r="F30" i="10"/>
  <c r="C30" i="10"/>
  <c r="B30" i="10"/>
  <c r="E30" i="10" s="1"/>
  <c r="S29" i="10"/>
  <c r="R29" i="10"/>
  <c r="Q29" i="10"/>
  <c r="P29" i="10"/>
  <c r="E29" i="10"/>
  <c r="U29" i="10" s="1"/>
  <c r="S28" i="10"/>
  <c r="R28" i="10"/>
  <c r="Q28" i="10"/>
  <c r="P28" i="10"/>
  <c r="E28" i="10"/>
  <c r="U28" i="10" s="1"/>
  <c r="S27" i="10"/>
  <c r="R27" i="10"/>
  <c r="Q27" i="10"/>
  <c r="P27" i="10"/>
  <c r="E27" i="10"/>
  <c r="T27" i="10" s="1"/>
  <c r="S26" i="10"/>
  <c r="R26" i="10"/>
  <c r="Q26" i="10"/>
  <c r="P26" i="10"/>
  <c r="E26" i="10"/>
  <c r="T26" i="10" s="1"/>
  <c r="W24" i="10"/>
  <c r="V24" i="10"/>
  <c r="O24" i="10"/>
  <c r="N24" i="10"/>
  <c r="M24" i="10"/>
  <c r="L24" i="10"/>
  <c r="K24" i="10"/>
  <c r="J24" i="10"/>
  <c r="I24" i="10"/>
  <c r="Q24" i="10" s="1"/>
  <c r="H24" i="10"/>
  <c r="R24" i="10" s="1"/>
  <c r="G24" i="10"/>
  <c r="F24" i="10"/>
  <c r="C24" i="10"/>
  <c r="E24" i="10" s="1"/>
  <c r="B24" i="10"/>
  <c r="S23" i="10"/>
  <c r="R23" i="10"/>
  <c r="Q23" i="10"/>
  <c r="P23" i="10"/>
  <c r="E23" i="10"/>
  <c r="U23" i="10" s="1"/>
  <c r="S22" i="10"/>
  <c r="R22" i="10"/>
  <c r="Q22" i="10"/>
  <c r="P22" i="10"/>
  <c r="E22" i="10"/>
  <c r="T22" i="10" s="1"/>
  <c r="U21" i="10"/>
  <c r="S21" i="10"/>
  <c r="R21" i="10"/>
  <c r="Q21" i="10"/>
  <c r="P21" i="10"/>
  <c r="E21" i="10"/>
  <c r="T21" i="10" s="1"/>
  <c r="S20" i="10"/>
  <c r="R20" i="10"/>
  <c r="Q20" i="10"/>
  <c r="P20" i="10"/>
  <c r="E20" i="10"/>
  <c r="U20" i="10" s="1"/>
  <c r="S19" i="10"/>
  <c r="R19" i="10"/>
  <c r="Q19" i="10"/>
  <c r="P19" i="10"/>
  <c r="E19" i="10"/>
  <c r="U19" i="10" s="1"/>
  <c r="S18" i="10"/>
  <c r="R18" i="10"/>
  <c r="Q18" i="10"/>
  <c r="P18" i="10"/>
  <c r="E18" i="10"/>
  <c r="T18" i="10" s="1"/>
  <c r="W16" i="10"/>
  <c r="V16" i="10"/>
  <c r="O16" i="10"/>
  <c r="N16" i="10"/>
  <c r="M16" i="10"/>
  <c r="L16" i="10"/>
  <c r="K16" i="10"/>
  <c r="J16" i="10"/>
  <c r="I16" i="10"/>
  <c r="S16" i="10" s="1"/>
  <c r="H16" i="10"/>
  <c r="P16" i="10" s="1"/>
  <c r="G16" i="10"/>
  <c r="F16" i="10"/>
  <c r="C16" i="10"/>
  <c r="E16" i="10" s="1"/>
  <c r="B16" i="10"/>
  <c r="S15" i="10"/>
  <c r="R15" i="10"/>
  <c r="Q15" i="10"/>
  <c r="P15" i="10"/>
  <c r="E15" i="10"/>
  <c r="U15" i="10" s="1"/>
  <c r="S14" i="10"/>
  <c r="R14" i="10"/>
  <c r="Q14" i="10"/>
  <c r="P14" i="10"/>
  <c r="E14" i="10"/>
  <c r="S13" i="10"/>
  <c r="R13" i="10"/>
  <c r="Q13" i="10"/>
  <c r="P13" i="10"/>
  <c r="E13" i="10"/>
  <c r="T13" i="10" s="1"/>
  <c r="S12" i="10"/>
  <c r="R12" i="10"/>
  <c r="Q12" i="10"/>
  <c r="P12" i="10"/>
  <c r="E12" i="10"/>
  <c r="T12" i="10" s="1"/>
  <c r="S11" i="10"/>
  <c r="R11" i="10"/>
  <c r="Q11" i="10"/>
  <c r="P11" i="10"/>
  <c r="E11" i="10"/>
  <c r="U11" i="10" s="1"/>
  <c r="S10" i="10"/>
  <c r="R10" i="10"/>
  <c r="Q10" i="10"/>
  <c r="P10" i="10"/>
  <c r="E10" i="10"/>
  <c r="U10" i="10" s="1"/>
  <c r="S9" i="10"/>
  <c r="R9" i="10"/>
  <c r="Q9" i="10"/>
  <c r="P9" i="10"/>
  <c r="E9" i="10"/>
  <c r="U9" i="10" s="1"/>
  <c r="S93" i="9"/>
  <c r="R93" i="9"/>
  <c r="Q93" i="9"/>
  <c r="P93" i="9"/>
  <c r="E93" i="9"/>
  <c r="T93" i="9" s="1"/>
  <c r="U92" i="9"/>
  <c r="S92" i="9"/>
  <c r="R92" i="9"/>
  <c r="Q92" i="9"/>
  <c r="P92" i="9"/>
  <c r="E92" i="9"/>
  <c r="T92" i="9" s="1"/>
  <c r="S91" i="9"/>
  <c r="R91" i="9"/>
  <c r="Q91" i="9"/>
  <c r="P91" i="9"/>
  <c r="E91" i="9"/>
  <c r="U91" i="9" s="1"/>
  <c r="S90" i="9"/>
  <c r="R90" i="9"/>
  <c r="Q90" i="9"/>
  <c r="P90" i="9"/>
  <c r="E90" i="9"/>
  <c r="T90" i="9" s="1"/>
  <c r="S89" i="9"/>
  <c r="R89" i="9"/>
  <c r="Q89" i="9"/>
  <c r="P89" i="9"/>
  <c r="E89" i="9"/>
  <c r="T89" i="9" s="1"/>
  <c r="U88" i="9"/>
  <c r="T88" i="9"/>
  <c r="S88" i="9"/>
  <c r="R88" i="9"/>
  <c r="Q88" i="9"/>
  <c r="P88" i="9"/>
  <c r="E88" i="9"/>
  <c r="S87" i="9"/>
  <c r="R87" i="9"/>
  <c r="Q87" i="9"/>
  <c r="P87" i="9"/>
  <c r="E87" i="9"/>
  <c r="U87" i="9" s="1"/>
  <c r="S86" i="9"/>
  <c r="R86" i="9"/>
  <c r="Q86" i="9"/>
  <c r="P86" i="9"/>
  <c r="E86" i="9"/>
  <c r="T86" i="9" s="1"/>
  <c r="W72" i="9"/>
  <c r="V72" i="9"/>
  <c r="O72" i="9"/>
  <c r="N72" i="9"/>
  <c r="M72" i="9"/>
  <c r="L72" i="9"/>
  <c r="K72" i="9"/>
  <c r="J72" i="9"/>
  <c r="R72" i="9" s="1"/>
  <c r="I72" i="9"/>
  <c r="H72" i="9"/>
  <c r="G72" i="9"/>
  <c r="F72" i="9"/>
  <c r="E72" i="9"/>
  <c r="C72" i="9"/>
  <c r="B72" i="9"/>
  <c r="W71" i="9"/>
  <c r="V71" i="9"/>
  <c r="O71" i="9"/>
  <c r="N71" i="9"/>
  <c r="M71" i="9"/>
  <c r="L71" i="9"/>
  <c r="K71" i="9"/>
  <c r="J71" i="9"/>
  <c r="I71" i="9"/>
  <c r="Q71" i="9" s="1"/>
  <c r="H71" i="9"/>
  <c r="R71" i="9" s="1"/>
  <c r="G71" i="9"/>
  <c r="F71" i="9"/>
  <c r="C71" i="9"/>
  <c r="B71" i="9"/>
  <c r="W70" i="9"/>
  <c r="V70" i="9"/>
  <c r="O70" i="9"/>
  <c r="N70" i="9"/>
  <c r="M70" i="9"/>
  <c r="L70" i="9"/>
  <c r="K70" i="9"/>
  <c r="S70" i="9" s="1"/>
  <c r="J70" i="9"/>
  <c r="I70" i="9"/>
  <c r="H70" i="9"/>
  <c r="G70" i="9"/>
  <c r="F70" i="9"/>
  <c r="C70" i="9"/>
  <c r="B70" i="9"/>
  <c r="E70" i="9" s="1"/>
  <c r="S69" i="9"/>
  <c r="R69" i="9"/>
  <c r="Q69" i="9"/>
  <c r="P69" i="9"/>
  <c r="E69" i="9"/>
  <c r="T69" i="9" s="1"/>
  <c r="W67" i="9"/>
  <c r="V67" i="9"/>
  <c r="O67" i="9"/>
  <c r="N67" i="9"/>
  <c r="M67" i="9"/>
  <c r="L67" i="9"/>
  <c r="K67" i="9"/>
  <c r="J67" i="9"/>
  <c r="R67" i="9" s="1"/>
  <c r="I67" i="9"/>
  <c r="H67" i="9"/>
  <c r="G67" i="9"/>
  <c r="F67" i="9"/>
  <c r="C67" i="9"/>
  <c r="B67" i="9"/>
  <c r="W66" i="9"/>
  <c r="V66" i="9"/>
  <c r="O66" i="9"/>
  <c r="N66" i="9"/>
  <c r="M66" i="9"/>
  <c r="L66" i="9"/>
  <c r="K66" i="9"/>
  <c r="J66" i="9"/>
  <c r="I66" i="9"/>
  <c r="H66" i="9"/>
  <c r="R66" i="9" s="1"/>
  <c r="G66" i="9"/>
  <c r="F66" i="9"/>
  <c r="C66" i="9"/>
  <c r="B66" i="9"/>
  <c r="S65" i="9"/>
  <c r="R65" i="9"/>
  <c r="Q65" i="9"/>
  <c r="P65" i="9"/>
  <c r="E65" i="9"/>
  <c r="U65" i="9" s="1"/>
  <c r="S64" i="9"/>
  <c r="R64" i="9"/>
  <c r="Q64" i="9"/>
  <c r="P64" i="9"/>
  <c r="E64" i="9"/>
  <c r="T64" i="9" s="1"/>
  <c r="S63" i="9"/>
  <c r="R63" i="9"/>
  <c r="Q63" i="9"/>
  <c r="P63" i="9"/>
  <c r="E63" i="9"/>
  <c r="T63" i="9" s="1"/>
  <c r="U62" i="9"/>
  <c r="S62" i="9"/>
  <c r="R62" i="9"/>
  <c r="Q62" i="9"/>
  <c r="P62" i="9"/>
  <c r="E62" i="9"/>
  <c r="T62" i="9" s="1"/>
  <c r="S61" i="9"/>
  <c r="R61" i="9"/>
  <c r="Q61" i="9"/>
  <c r="P61" i="9"/>
  <c r="E61" i="9"/>
  <c r="V59" i="9"/>
  <c r="O59" i="9"/>
  <c r="N59" i="9"/>
  <c r="M59" i="9"/>
  <c r="L59" i="9"/>
  <c r="K59" i="9"/>
  <c r="J59" i="9"/>
  <c r="I59" i="9"/>
  <c r="S59" i="9" s="1"/>
  <c r="H59" i="9"/>
  <c r="P59" i="9" s="1"/>
  <c r="G59" i="9"/>
  <c r="F59" i="9"/>
  <c r="C59" i="9"/>
  <c r="B59" i="9"/>
  <c r="S58" i="9"/>
  <c r="R58" i="9"/>
  <c r="Q58" i="9"/>
  <c r="P58" i="9"/>
  <c r="E58" i="9"/>
  <c r="T58" i="9" s="1"/>
  <c r="S57" i="9"/>
  <c r="R57" i="9"/>
  <c r="Q57" i="9"/>
  <c r="P57" i="9"/>
  <c r="E57" i="9"/>
  <c r="U57" i="9" s="1"/>
  <c r="S56" i="9"/>
  <c r="R56" i="9"/>
  <c r="Q56" i="9"/>
  <c r="P56" i="9"/>
  <c r="E56" i="9"/>
  <c r="T56" i="9" s="1"/>
  <c r="U55" i="9"/>
  <c r="S55" i="9"/>
  <c r="R55" i="9"/>
  <c r="Q55" i="9"/>
  <c r="P55" i="9"/>
  <c r="E55" i="9"/>
  <c r="T55" i="9" s="1"/>
  <c r="W53" i="9"/>
  <c r="V53" i="9"/>
  <c r="O53" i="9"/>
  <c r="N53" i="9"/>
  <c r="M53" i="9"/>
  <c r="L53" i="9"/>
  <c r="K53" i="9"/>
  <c r="J53" i="9"/>
  <c r="I53" i="9"/>
  <c r="H53" i="9"/>
  <c r="R53" i="9" s="1"/>
  <c r="G53" i="9"/>
  <c r="F53" i="9"/>
  <c r="C53" i="9"/>
  <c r="B53" i="9"/>
  <c r="S52" i="9"/>
  <c r="R52" i="9"/>
  <c r="Q52" i="9"/>
  <c r="P52" i="9"/>
  <c r="E52" i="9"/>
  <c r="U52" i="9" s="1"/>
  <c r="S51" i="9"/>
  <c r="R51" i="9"/>
  <c r="Q51" i="9"/>
  <c r="P51" i="9"/>
  <c r="E51" i="9"/>
  <c r="S50" i="9"/>
  <c r="R50" i="9"/>
  <c r="Q50" i="9"/>
  <c r="P50" i="9"/>
  <c r="E50" i="9"/>
  <c r="T50" i="9" s="1"/>
  <c r="U49" i="9"/>
  <c r="S49" i="9"/>
  <c r="R49" i="9"/>
  <c r="Q49" i="9"/>
  <c r="P49" i="9"/>
  <c r="E49" i="9"/>
  <c r="T49" i="9" s="1"/>
  <c r="S48" i="9"/>
  <c r="R48" i="9"/>
  <c r="Q48" i="9"/>
  <c r="P48" i="9"/>
  <c r="E48" i="9"/>
  <c r="U48" i="9" s="1"/>
  <c r="S47" i="9"/>
  <c r="R47" i="9"/>
  <c r="Q47" i="9"/>
  <c r="P47" i="9"/>
  <c r="E47" i="9"/>
  <c r="T47" i="9" s="1"/>
  <c r="S46" i="9"/>
  <c r="R46" i="9"/>
  <c r="Q46" i="9"/>
  <c r="P46" i="9"/>
  <c r="E46" i="9"/>
  <c r="T46" i="9" s="1"/>
  <c r="U45" i="9"/>
  <c r="T45" i="9"/>
  <c r="S45" i="9"/>
  <c r="R45" i="9"/>
  <c r="Q45" i="9"/>
  <c r="P45" i="9"/>
  <c r="E45" i="9"/>
  <c r="S44" i="9"/>
  <c r="R44" i="9"/>
  <c r="Q44" i="9"/>
  <c r="P44" i="9"/>
  <c r="E44" i="9"/>
  <c r="U44" i="9" s="1"/>
  <c r="S43" i="9"/>
  <c r="R43" i="9"/>
  <c r="Q43" i="9"/>
  <c r="P43" i="9"/>
  <c r="E43" i="9"/>
  <c r="U43" i="9" s="1"/>
  <c r="U42" i="9"/>
  <c r="S42" i="9"/>
  <c r="R42" i="9"/>
  <c r="Q42" i="9"/>
  <c r="P42" i="9"/>
  <c r="E42" i="9"/>
  <c r="T42" i="9" s="1"/>
  <c r="W40" i="9"/>
  <c r="V40" i="9"/>
  <c r="O40" i="9"/>
  <c r="N40" i="9"/>
  <c r="M40" i="9"/>
  <c r="L40" i="9"/>
  <c r="K40" i="9"/>
  <c r="J40" i="9"/>
  <c r="I40" i="9"/>
  <c r="H40" i="9"/>
  <c r="R40" i="9" s="1"/>
  <c r="G40" i="9"/>
  <c r="F40" i="9"/>
  <c r="C40" i="9"/>
  <c r="B40" i="9"/>
  <c r="S39" i="9"/>
  <c r="R39" i="9"/>
  <c r="Q39" i="9"/>
  <c r="P39" i="9"/>
  <c r="E39" i="9"/>
  <c r="U39" i="9" s="1"/>
  <c r="S38" i="9"/>
  <c r="R38" i="9"/>
  <c r="Q38" i="9"/>
  <c r="P38" i="9"/>
  <c r="E38" i="9"/>
  <c r="S37" i="9"/>
  <c r="R37" i="9"/>
  <c r="Q37" i="9"/>
  <c r="P37" i="9"/>
  <c r="E37" i="9"/>
  <c r="T37" i="9" s="1"/>
  <c r="S36" i="9"/>
  <c r="R36" i="9"/>
  <c r="Q36" i="9"/>
  <c r="P36" i="9"/>
  <c r="E36" i="9"/>
  <c r="S35" i="9"/>
  <c r="R35" i="9"/>
  <c r="Q35" i="9"/>
  <c r="P35" i="9"/>
  <c r="E35" i="9"/>
  <c r="W33" i="9"/>
  <c r="V33" i="9"/>
  <c r="O33" i="9"/>
  <c r="N33" i="9"/>
  <c r="M33" i="9"/>
  <c r="L33" i="9"/>
  <c r="K33" i="9"/>
  <c r="S33" i="9" s="1"/>
  <c r="J33" i="9"/>
  <c r="I33" i="9"/>
  <c r="H33" i="9"/>
  <c r="P33" i="9" s="1"/>
  <c r="G33" i="9"/>
  <c r="F33" i="9"/>
  <c r="C33" i="9"/>
  <c r="B33" i="9"/>
  <c r="E33" i="9" s="1"/>
  <c r="S32" i="9"/>
  <c r="R32" i="9"/>
  <c r="Q32" i="9"/>
  <c r="P32" i="9"/>
  <c r="E32" i="9"/>
  <c r="T32" i="9" s="1"/>
  <c r="W30" i="9"/>
  <c r="V30" i="9"/>
  <c r="O30" i="9"/>
  <c r="N30" i="9"/>
  <c r="M30" i="9"/>
  <c r="L30" i="9"/>
  <c r="K30" i="9"/>
  <c r="J30" i="9"/>
  <c r="I30" i="9"/>
  <c r="H30" i="9"/>
  <c r="R30" i="9" s="1"/>
  <c r="G30" i="9"/>
  <c r="F30" i="9"/>
  <c r="C30" i="9"/>
  <c r="B30" i="9"/>
  <c r="S29" i="9"/>
  <c r="R29" i="9"/>
  <c r="Q29" i="9"/>
  <c r="P29" i="9"/>
  <c r="E29" i="9"/>
  <c r="U29" i="9" s="1"/>
  <c r="S28" i="9"/>
  <c r="R28" i="9"/>
  <c r="Q28" i="9"/>
  <c r="P28" i="9"/>
  <c r="E28" i="9"/>
  <c r="T28" i="9" s="1"/>
  <c r="S27" i="9"/>
  <c r="R27" i="9"/>
  <c r="Q27" i="9"/>
  <c r="P27" i="9"/>
  <c r="E27" i="9"/>
  <c r="T27" i="9" s="1"/>
  <c r="U26" i="9"/>
  <c r="T26" i="9"/>
  <c r="S26" i="9"/>
  <c r="R26" i="9"/>
  <c r="Q26" i="9"/>
  <c r="P26" i="9"/>
  <c r="E26" i="9"/>
  <c r="W24" i="9"/>
  <c r="V24" i="9"/>
  <c r="S24" i="9"/>
  <c r="O24" i="9"/>
  <c r="N24" i="9"/>
  <c r="M24" i="9"/>
  <c r="L24" i="9"/>
  <c r="K24" i="9"/>
  <c r="J24" i="9"/>
  <c r="I24" i="9"/>
  <c r="Q24" i="9" s="1"/>
  <c r="H24" i="9"/>
  <c r="P24" i="9" s="1"/>
  <c r="G24" i="9"/>
  <c r="F24" i="9"/>
  <c r="C24" i="9"/>
  <c r="B24" i="9"/>
  <c r="E24" i="9" s="1"/>
  <c r="S23" i="9"/>
  <c r="R23" i="9"/>
  <c r="Q23" i="9"/>
  <c r="P23" i="9"/>
  <c r="E23" i="9"/>
  <c r="T23" i="9" s="1"/>
  <c r="S22" i="9"/>
  <c r="R22" i="9"/>
  <c r="Q22" i="9"/>
  <c r="P22" i="9"/>
  <c r="E22" i="9"/>
  <c r="T22" i="9" s="1"/>
  <c r="U21" i="9"/>
  <c r="S21" i="9"/>
  <c r="R21" i="9"/>
  <c r="Q21" i="9"/>
  <c r="P21" i="9"/>
  <c r="E21" i="9"/>
  <c r="T21" i="9" s="1"/>
  <c r="S20" i="9"/>
  <c r="R20" i="9"/>
  <c r="Q20" i="9"/>
  <c r="P20" i="9"/>
  <c r="E20" i="9"/>
  <c r="U20" i="9" s="1"/>
  <c r="S19" i="9"/>
  <c r="R19" i="9"/>
  <c r="Q19" i="9"/>
  <c r="P19" i="9"/>
  <c r="E19" i="9"/>
  <c r="T19" i="9" s="1"/>
  <c r="S18" i="9"/>
  <c r="R18" i="9"/>
  <c r="Q18" i="9"/>
  <c r="P18" i="9"/>
  <c r="E18" i="9"/>
  <c r="T18" i="9" s="1"/>
  <c r="W16" i="9"/>
  <c r="V16" i="9"/>
  <c r="O16" i="9"/>
  <c r="N16" i="9"/>
  <c r="M16" i="9"/>
  <c r="L16" i="9"/>
  <c r="K16" i="9"/>
  <c r="J16" i="9"/>
  <c r="I16" i="9"/>
  <c r="Q16" i="9" s="1"/>
  <c r="H16" i="9"/>
  <c r="R16" i="9" s="1"/>
  <c r="G16" i="9"/>
  <c r="F16" i="9"/>
  <c r="C16" i="9"/>
  <c r="B16" i="9"/>
  <c r="S15" i="9"/>
  <c r="R15" i="9"/>
  <c r="Q15" i="9"/>
  <c r="P15" i="9"/>
  <c r="E15" i="9"/>
  <c r="U15" i="9" s="1"/>
  <c r="S14" i="9"/>
  <c r="R14" i="9"/>
  <c r="Q14" i="9"/>
  <c r="P14" i="9"/>
  <c r="E14" i="9"/>
  <c r="T14" i="9" s="1"/>
  <c r="S13" i="9"/>
  <c r="R13" i="9"/>
  <c r="Q13" i="9"/>
  <c r="P13" i="9"/>
  <c r="E13" i="9"/>
  <c r="T13" i="9" s="1"/>
  <c r="S12" i="9"/>
  <c r="R12" i="9"/>
  <c r="Q12" i="9"/>
  <c r="P12" i="9"/>
  <c r="E12" i="9"/>
  <c r="U12" i="9" s="1"/>
  <c r="S11" i="9"/>
  <c r="R11" i="9"/>
  <c r="Q11" i="9"/>
  <c r="P11" i="9"/>
  <c r="E11" i="9"/>
  <c r="U11" i="9" s="1"/>
  <c r="S10" i="9"/>
  <c r="R10" i="9"/>
  <c r="Q10" i="9"/>
  <c r="P10" i="9"/>
  <c r="E10" i="9"/>
  <c r="S9" i="9"/>
  <c r="R9" i="9"/>
  <c r="Q9" i="9"/>
  <c r="P9" i="9"/>
  <c r="E9" i="9"/>
  <c r="T9" i="9" s="1"/>
  <c r="U93" i="8"/>
  <c r="S93" i="8"/>
  <c r="R93" i="8"/>
  <c r="Q93" i="8"/>
  <c r="P93" i="8"/>
  <c r="E93" i="8"/>
  <c r="T93" i="8" s="1"/>
  <c r="S92" i="8"/>
  <c r="R92" i="8"/>
  <c r="Q92" i="8"/>
  <c r="P92" i="8"/>
  <c r="E92" i="8"/>
  <c r="U92" i="8" s="1"/>
  <c r="S91" i="8"/>
  <c r="R91" i="8"/>
  <c r="Q91" i="8"/>
  <c r="P91" i="8"/>
  <c r="E91" i="8"/>
  <c r="T91" i="8" s="1"/>
  <c r="S90" i="8"/>
  <c r="R90" i="8"/>
  <c r="Q90" i="8"/>
  <c r="P90" i="8"/>
  <c r="E90" i="8"/>
  <c r="T90" i="8" s="1"/>
  <c r="U89" i="8"/>
  <c r="T89" i="8"/>
  <c r="S89" i="8"/>
  <c r="R89" i="8"/>
  <c r="Q89" i="8"/>
  <c r="P89" i="8"/>
  <c r="E89" i="8"/>
  <c r="S88" i="8"/>
  <c r="R88" i="8"/>
  <c r="Q88" i="8"/>
  <c r="P88" i="8"/>
  <c r="E88" i="8"/>
  <c r="U88" i="8" s="1"/>
  <c r="S87" i="8"/>
  <c r="R87" i="8"/>
  <c r="Q87" i="8"/>
  <c r="P87" i="8"/>
  <c r="E87" i="8"/>
  <c r="T87" i="8" s="1"/>
  <c r="U86" i="8"/>
  <c r="S86" i="8"/>
  <c r="R86" i="8"/>
  <c r="Q86" i="8"/>
  <c r="P86" i="8"/>
  <c r="E86" i="8"/>
  <c r="T86" i="8" s="1"/>
  <c r="W72" i="8"/>
  <c r="V72" i="8"/>
  <c r="O72" i="8"/>
  <c r="N72" i="8"/>
  <c r="M72" i="8"/>
  <c r="L72" i="8"/>
  <c r="K72" i="8"/>
  <c r="J72" i="8"/>
  <c r="I72" i="8"/>
  <c r="H72" i="8"/>
  <c r="G72" i="8"/>
  <c r="F72" i="8"/>
  <c r="C72" i="8"/>
  <c r="B72" i="8"/>
  <c r="W71" i="8"/>
  <c r="V71" i="8"/>
  <c r="S71" i="8"/>
  <c r="O71" i="8"/>
  <c r="N71" i="8"/>
  <c r="M71" i="8"/>
  <c r="L71" i="8"/>
  <c r="K71" i="8"/>
  <c r="J71" i="8"/>
  <c r="I71" i="8"/>
  <c r="H71" i="8"/>
  <c r="G71" i="8"/>
  <c r="F71" i="8"/>
  <c r="C71" i="8"/>
  <c r="B71" i="8"/>
  <c r="E71" i="8" s="1"/>
  <c r="W70" i="8"/>
  <c r="V70" i="8"/>
  <c r="O70" i="8"/>
  <c r="N70" i="8"/>
  <c r="M70" i="8"/>
  <c r="L70" i="8"/>
  <c r="K70" i="8"/>
  <c r="J70" i="8"/>
  <c r="I70" i="8"/>
  <c r="H70" i="8"/>
  <c r="G70" i="8"/>
  <c r="F70" i="8"/>
  <c r="C70" i="8"/>
  <c r="B70" i="8"/>
  <c r="E70" i="8" s="1"/>
  <c r="S69" i="8"/>
  <c r="R69" i="8"/>
  <c r="Q69" i="8"/>
  <c r="P69" i="8"/>
  <c r="E69" i="8"/>
  <c r="T69" i="8" s="1"/>
  <c r="W67" i="8"/>
  <c r="V67" i="8"/>
  <c r="O67" i="8"/>
  <c r="N67" i="8"/>
  <c r="M67" i="8"/>
  <c r="L67" i="8"/>
  <c r="K67" i="8"/>
  <c r="J67" i="8"/>
  <c r="I67" i="8"/>
  <c r="H67" i="8"/>
  <c r="G67" i="8"/>
  <c r="F67" i="8"/>
  <c r="C67" i="8"/>
  <c r="B67" i="8"/>
  <c r="W66" i="8"/>
  <c r="V66" i="8"/>
  <c r="O66" i="8"/>
  <c r="N66" i="8"/>
  <c r="M66" i="8"/>
  <c r="L66" i="8"/>
  <c r="K66" i="8"/>
  <c r="J66" i="8"/>
  <c r="I66" i="8"/>
  <c r="Q66" i="8" s="1"/>
  <c r="H66" i="8"/>
  <c r="G66" i="8"/>
  <c r="F66" i="8"/>
  <c r="C66" i="8"/>
  <c r="B66" i="8"/>
  <c r="S65" i="8"/>
  <c r="R65" i="8"/>
  <c r="Q65" i="8"/>
  <c r="P65" i="8"/>
  <c r="E65" i="8"/>
  <c r="T65" i="8" s="1"/>
  <c r="S64" i="8"/>
  <c r="R64" i="8"/>
  <c r="Q64" i="8"/>
  <c r="P64" i="8"/>
  <c r="E64" i="8"/>
  <c r="T64" i="8" s="1"/>
  <c r="S63" i="8"/>
  <c r="R63" i="8"/>
  <c r="Q63" i="8"/>
  <c r="P63" i="8"/>
  <c r="E63" i="8"/>
  <c r="U63" i="8" s="1"/>
  <c r="S62" i="8"/>
  <c r="R62" i="8"/>
  <c r="Q62" i="8"/>
  <c r="P62" i="8"/>
  <c r="E62" i="8"/>
  <c r="U62" i="8" s="1"/>
  <c r="S61" i="8"/>
  <c r="R61" i="8"/>
  <c r="Q61" i="8"/>
  <c r="P61" i="8"/>
  <c r="E61" i="8"/>
  <c r="U61" i="8" s="1"/>
  <c r="V59" i="8"/>
  <c r="O59" i="8"/>
  <c r="N59" i="8"/>
  <c r="M59" i="8"/>
  <c r="L59" i="8"/>
  <c r="K59" i="8"/>
  <c r="J59" i="8"/>
  <c r="I59" i="8"/>
  <c r="H59" i="8"/>
  <c r="R59" i="8" s="1"/>
  <c r="G59" i="8"/>
  <c r="F59" i="8"/>
  <c r="C59" i="8"/>
  <c r="E59" i="8" s="1"/>
  <c r="B59" i="8"/>
  <c r="S58" i="8"/>
  <c r="R58" i="8"/>
  <c r="Q58" i="8"/>
  <c r="P58" i="8"/>
  <c r="E58" i="8"/>
  <c r="U58" i="8" s="1"/>
  <c r="S57" i="8"/>
  <c r="R57" i="8"/>
  <c r="Q57" i="8"/>
  <c r="P57" i="8"/>
  <c r="E57" i="8"/>
  <c r="T57" i="8" s="1"/>
  <c r="S56" i="8"/>
  <c r="R56" i="8"/>
  <c r="Q56" i="8"/>
  <c r="P56" i="8"/>
  <c r="E56" i="8"/>
  <c r="T56" i="8" s="1"/>
  <c r="T55" i="8"/>
  <c r="S55" i="8"/>
  <c r="R55" i="8"/>
  <c r="Q55" i="8"/>
  <c r="P55" i="8"/>
  <c r="E55" i="8"/>
  <c r="U55" i="8" s="1"/>
  <c r="W53" i="8"/>
  <c r="V53" i="8"/>
  <c r="O53" i="8"/>
  <c r="N53" i="8"/>
  <c r="M53" i="8"/>
  <c r="L53" i="8"/>
  <c r="K53" i="8"/>
  <c r="J53" i="8"/>
  <c r="I53" i="8"/>
  <c r="H53" i="8"/>
  <c r="G53" i="8"/>
  <c r="F53" i="8"/>
  <c r="C53" i="8"/>
  <c r="B53" i="8"/>
  <c r="S52" i="8"/>
  <c r="R52" i="8"/>
  <c r="Q52" i="8"/>
  <c r="P52" i="8"/>
  <c r="E52" i="8"/>
  <c r="T52" i="8" s="1"/>
  <c r="S51" i="8"/>
  <c r="R51" i="8"/>
  <c r="Q51" i="8"/>
  <c r="P51" i="8"/>
  <c r="E51" i="8"/>
  <c r="S50" i="8"/>
  <c r="R50" i="8"/>
  <c r="Q50" i="8"/>
  <c r="P50" i="8"/>
  <c r="E50" i="8"/>
  <c r="U50" i="8" s="1"/>
  <c r="S49" i="8"/>
  <c r="R49" i="8"/>
  <c r="Q49" i="8"/>
  <c r="P49" i="8"/>
  <c r="E49" i="8"/>
  <c r="U49" i="8" s="1"/>
  <c r="S48" i="8"/>
  <c r="R48" i="8"/>
  <c r="Q48" i="8"/>
  <c r="P48" i="8"/>
  <c r="E48" i="8"/>
  <c r="T48" i="8" s="1"/>
  <c r="S47" i="8"/>
  <c r="R47" i="8"/>
  <c r="Q47" i="8"/>
  <c r="P47" i="8"/>
  <c r="E47" i="8"/>
  <c r="T47" i="8" s="1"/>
  <c r="S46" i="8"/>
  <c r="R46" i="8"/>
  <c r="Q46" i="8"/>
  <c r="P46" i="8"/>
  <c r="E46" i="8"/>
  <c r="U46" i="8" s="1"/>
  <c r="S45" i="8"/>
  <c r="R45" i="8"/>
  <c r="Q45" i="8"/>
  <c r="P45" i="8"/>
  <c r="E45" i="8"/>
  <c r="U45" i="8" s="1"/>
  <c r="S44" i="8"/>
  <c r="R44" i="8"/>
  <c r="Q44" i="8"/>
  <c r="P44" i="8"/>
  <c r="E44" i="8"/>
  <c r="T44" i="8" s="1"/>
  <c r="S43" i="8"/>
  <c r="R43" i="8"/>
  <c r="Q43" i="8"/>
  <c r="U43" i="8" s="1"/>
  <c r="P43" i="8"/>
  <c r="E43" i="8"/>
  <c r="T43" i="8" s="1"/>
  <c r="T42" i="8"/>
  <c r="S42" i="8"/>
  <c r="R42" i="8"/>
  <c r="Q42" i="8"/>
  <c r="P42" i="8"/>
  <c r="E42" i="8"/>
  <c r="U42" i="8" s="1"/>
  <c r="W40" i="8"/>
  <c r="V40" i="8"/>
  <c r="O40" i="8"/>
  <c r="N40" i="8"/>
  <c r="M40" i="8"/>
  <c r="L40" i="8"/>
  <c r="K40" i="8"/>
  <c r="S40" i="8" s="1"/>
  <c r="J40" i="8"/>
  <c r="I40" i="8"/>
  <c r="H40" i="8"/>
  <c r="G40" i="8"/>
  <c r="F40" i="8"/>
  <c r="C40" i="8"/>
  <c r="B40" i="8"/>
  <c r="S39" i="8"/>
  <c r="R39" i="8"/>
  <c r="Q39" i="8"/>
  <c r="P39" i="8"/>
  <c r="E39" i="8"/>
  <c r="T39" i="8" s="1"/>
  <c r="S38" i="8"/>
  <c r="R38" i="8"/>
  <c r="Q38" i="8"/>
  <c r="P38" i="8"/>
  <c r="E38" i="8"/>
  <c r="S37" i="8"/>
  <c r="R37" i="8"/>
  <c r="Q37" i="8"/>
  <c r="P37" i="8"/>
  <c r="E37" i="8"/>
  <c r="U37" i="8" s="1"/>
  <c r="S36" i="8"/>
  <c r="R36" i="8"/>
  <c r="Q36" i="8"/>
  <c r="P36" i="8"/>
  <c r="E36" i="8"/>
  <c r="U36" i="8" s="1"/>
  <c r="S35" i="8"/>
  <c r="R35" i="8"/>
  <c r="Q35" i="8"/>
  <c r="P35" i="8"/>
  <c r="E35" i="8"/>
  <c r="W33" i="8"/>
  <c r="V33" i="8"/>
  <c r="O33" i="8"/>
  <c r="N33" i="8"/>
  <c r="M33" i="8"/>
  <c r="L33" i="8"/>
  <c r="K33" i="8"/>
  <c r="J33" i="8"/>
  <c r="I33" i="8"/>
  <c r="H33" i="8"/>
  <c r="P33" i="8" s="1"/>
  <c r="G33" i="8"/>
  <c r="F33" i="8"/>
  <c r="C33" i="8"/>
  <c r="B33" i="8"/>
  <c r="E33" i="8" s="1"/>
  <c r="S32" i="8"/>
  <c r="R32" i="8"/>
  <c r="Q32" i="8"/>
  <c r="U32" i="8" s="1"/>
  <c r="P32" i="8"/>
  <c r="E32" i="8"/>
  <c r="W30" i="8"/>
  <c r="V30" i="8"/>
  <c r="O30" i="8"/>
  <c r="N30" i="8"/>
  <c r="M30" i="8"/>
  <c r="L30" i="8"/>
  <c r="K30" i="8"/>
  <c r="S30" i="8" s="1"/>
  <c r="J30" i="8"/>
  <c r="I30" i="8"/>
  <c r="H30" i="8"/>
  <c r="P30" i="8" s="1"/>
  <c r="G30" i="8"/>
  <c r="F30" i="8"/>
  <c r="C30" i="8"/>
  <c r="B30" i="8"/>
  <c r="E30" i="8" s="1"/>
  <c r="S29" i="8"/>
  <c r="R29" i="8"/>
  <c r="Q29" i="8"/>
  <c r="P29" i="8"/>
  <c r="E29" i="8"/>
  <c r="T29" i="8" s="1"/>
  <c r="S28" i="8"/>
  <c r="R28" i="8"/>
  <c r="Q28" i="8"/>
  <c r="U28" i="8" s="1"/>
  <c r="P28" i="8"/>
  <c r="E28" i="8"/>
  <c r="T27" i="8"/>
  <c r="S27" i="8"/>
  <c r="R27" i="8"/>
  <c r="Q27" i="8"/>
  <c r="P27" i="8"/>
  <c r="E27" i="8"/>
  <c r="U27" i="8" s="1"/>
  <c r="S26" i="8"/>
  <c r="R26" i="8"/>
  <c r="Q26" i="8"/>
  <c r="P26" i="8"/>
  <c r="E26" i="8"/>
  <c r="U26" i="8" s="1"/>
  <c r="W24" i="8"/>
  <c r="V24" i="8"/>
  <c r="O24" i="8"/>
  <c r="N24" i="8"/>
  <c r="M24" i="8"/>
  <c r="L24" i="8"/>
  <c r="K24" i="8"/>
  <c r="J24" i="8"/>
  <c r="I24" i="8"/>
  <c r="Q24" i="8" s="1"/>
  <c r="H24" i="8"/>
  <c r="G24" i="8"/>
  <c r="F24" i="8"/>
  <c r="C24" i="8"/>
  <c r="B24" i="8"/>
  <c r="S23" i="8"/>
  <c r="R23" i="8"/>
  <c r="Q23" i="8"/>
  <c r="P23" i="8"/>
  <c r="E23" i="8"/>
  <c r="T23" i="8" s="1"/>
  <c r="U22" i="8"/>
  <c r="T22" i="8"/>
  <c r="S22" i="8"/>
  <c r="R22" i="8"/>
  <c r="Q22" i="8"/>
  <c r="P22" i="8"/>
  <c r="E22" i="8"/>
  <c r="S21" i="8"/>
  <c r="R21" i="8"/>
  <c r="Q21" i="8"/>
  <c r="P21" i="8"/>
  <c r="E21" i="8"/>
  <c r="U21" i="8" s="1"/>
  <c r="S20" i="8"/>
  <c r="R20" i="8"/>
  <c r="Q20" i="8"/>
  <c r="P20" i="8"/>
  <c r="E20" i="8"/>
  <c r="U19" i="8"/>
  <c r="S19" i="8"/>
  <c r="R19" i="8"/>
  <c r="Q19" i="8"/>
  <c r="P19" i="8"/>
  <c r="E19" i="8"/>
  <c r="T19" i="8" s="1"/>
  <c r="U18" i="8"/>
  <c r="S18" i="8"/>
  <c r="R18" i="8"/>
  <c r="Q18" i="8"/>
  <c r="P18" i="8"/>
  <c r="E18" i="8"/>
  <c r="T18" i="8" s="1"/>
  <c r="W16" i="8"/>
  <c r="V16" i="8"/>
  <c r="O16" i="8"/>
  <c r="N16" i="8"/>
  <c r="M16" i="8"/>
  <c r="L16" i="8"/>
  <c r="K16" i="8"/>
  <c r="S16" i="8" s="1"/>
  <c r="J16" i="8"/>
  <c r="I16" i="8"/>
  <c r="H16" i="8"/>
  <c r="P16" i="8" s="1"/>
  <c r="G16" i="8"/>
  <c r="F16" i="8"/>
  <c r="C16" i="8"/>
  <c r="B16" i="8"/>
  <c r="E16" i="8" s="1"/>
  <c r="S15" i="8"/>
  <c r="R15" i="8"/>
  <c r="Q15" i="8"/>
  <c r="P15" i="8"/>
  <c r="E15" i="8"/>
  <c r="S14" i="8"/>
  <c r="R14" i="8"/>
  <c r="Q14" i="8"/>
  <c r="U14" i="8" s="1"/>
  <c r="P14" i="8"/>
  <c r="E14" i="8"/>
  <c r="S13" i="8"/>
  <c r="R13" i="8"/>
  <c r="Q13" i="8"/>
  <c r="U13" i="8" s="1"/>
  <c r="P13" i="8"/>
  <c r="T13" i="8" s="1"/>
  <c r="E13" i="8"/>
  <c r="S12" i="8"/>
  <c r="R12" i="8"/>
  <c r="Q12" i="8"/>
  <c r="P12" i="8"/>
  <c r="E12" i="8"/>
  <c r="U12" i="8" s="1"/>
  <c r="S11" i="8"/>
  <c r="R11" i="8"/>
  <c r="Q11" i="8"/>
  <c r="P11" i="8"/>
  <c r="E11" i="8"/>
  <c r="S10" i="8"/>
  <c r="R10" i="8"/>
  <c r="Q10" i="8"/>
  <c r="U10" i="8" s="1"/>
  <c r="P10" i="8"/>
  <c r="E10" i="8"/>
  <c r="T10" i="8" s="1"/>
  <c r="T9" i="8"/>
  <c r="S9" i="8"/>
  <c r="R9" i="8"/>
  <c r="Q9" i="8"/>
  <c r="P9" i="8"/>
  <c r="E9" i="8"/>
  <c r="U9" i="8" s="1"/>
  <c r="S93" i="7"/>
  <c r="R93" i="7"/>
  <c r="Q93" i="7"/>
  <c r="P93" i="7"/>
  <c r="E93" i="7"/>
  <c r="U93" i="7" s="1"/>
  <c r="S92" i="7"/>
  <c r="R92" i="7"/>
  <c r="Q92" i="7"/>
  <c r="P92" i="7"/>
  <c r="E92" i="7"/>
  <c r="T92" i="7" s="1"/>
  <c r="U91" i="7"/>
  <c r="S91" i="7"/>
  <c r="R91" i="7"/>
  <c r="Q91" i="7"/>
  <c r="P91" i="7"/>
  <c r="E91" i="7"/>
  <c r="T91" i="7" s="1"/>
  <c r="S90" i="7"/>
  <c r="R90" i="7"/>
  <c r="Q90" i="7"/>
  <c r="P90" i="7"/>
  <c r="E90" i="7"/>
  <c r="U90" i="7" s="1"/>
  <c r="S89" i="7"/>
  <c r="R89" i="7"/>
  <c r="Q89" i="7"/>
  <c r="P89" i="7"/>
  <c r="E89" i="7"/>
  <c r="U89" i="7" s="1"/>
  <c r="S88" i="7"/>
  <c r="R88" i="7"/>
  <c r="Q88" i="7"/>
  <c r="P88" i="7"/>
  <c r="E88" i="7"/>
  <c r="T88" i="7" s="1"/>
  <c r="S87" i="7"/>
  <c r="R87" i="7"/>
  <c r="Q87" i="7"/>
  <c r="P87" i="7"/>
  <c r="E87" i="7"/>
  <c r="T87" i="7" s="1"/>
  <c r="U86" i="7"/>
  <c r="T86" i="7"/>
  <c r="S86" i="7"/>
  <c r="R86" i="7"/>
  <c r="Q86" i="7"/>
  <c r="P86" i="7"/>
  <c r="E86" i="7"/>
  <c r="W72" i="7"/>
  <c r="V72" i="7"/>
  <c r="O72" i="7"/>
  <c r="N72" i="7"/>
  <c r="M72" i="7"/>
  <c r="L72" i="7"/>
  <c r="K72" i="7"/>
  <c r="J72" i="7"/>
  <c r="I72" i="7"/>
  <c r="S72" i="7" s="1"/>
  <c r="H72" i="7"/>
  <c r="G72" i="7"/>
  <c r="F72" i="7"/>
  <c r="C72" i="7"/>
  <c r="B72" i="7"/>
  <c r="W71" i="7"/>
  <c r="V71" i="7"/>
  <c r="O71" i="7"/>
  <c r="N71" i="7"/>
  <c r="M71" i="7"/>
  <c r="L71" i="7"/>
  <c r="K71" i="7"/>
  <c r="J71" i="7"/>
  <c r="I71" i="7"/>
  <c r="Q71" i="7" s="1"/>
  <c r="H71" i="7"/>
  <c r="P71" i="7" s="1"/>
  <c r="G71" i="7"/>
  <c r="F71" i="7"/>
  <c r="C71" i="7"/>
  <c r="B71" i="7"/>
  <c r="W70" i="7"/>
  <c r="V70" i="7"/>
  <c r="O70" i="7"/>
  <c r="N70" i="7"/>
  <c r="M70" i="7"/>
  <c r="L70" i="7"/>
  <c r="K70" i="7"/>
  <c r="J70" i="7"/>
  <c r="I70" i="7"/>
  <c r="S70" i="7" s="1"/>
  <c r="H70" i="7"/>
  <c r="P70" i="7" s="1"/>
  <c r="G70" i="7"/>
  <c r="F70" i="7"/>
  <c r="C70" i="7"/>
  <c r="B70" i="7"/>
  <c r="E70" i="7" s="1"/>
  <c r="S69" i="7"/>
  <c r="R69" i="7"/>
  <c r="Q69" i="7"/>
  <c r="P69" i="7"/>
  <c r="E69" i="7"/>
  <c r="U69" i="7" s="1"/>
  <c r="W67" i="7"/>
  <c r="V67" i="7"/>
  <c r="O67" i="7"/>
  <c r="N67" i="7"/>
  <c r="M67" i="7"/>
  <c r="L67" i="7"/>
  <c r="K67" i="7"/>
  <c r="J67" i="7"/>
  <c r="I67" i="7"/>
  <c r="H67" i="7"/>
  <c r="G67" i="7"/>
  <c r="F67" i="7"/>
  <c r="C67" i="7"/>
  <c r="B67" i="7"/>
  <c r="W66" i="7"/>
  <c r="V66" i="7"/>
  <c r="O66" i="7"/>
  <c r="N66" i="7"/>
  <c r="M66" i="7"/>
  <c r="L66" i="7"/>
  <c r="K66" i="7"/>
  <c r="J66" i="7"/>
  <c r="I66" i="7"/>
  <c r="Q66" i="7" s="1"/>
  <c r="H66" i="7"/>
  <c r="G66" i="7"/>
  <c r="F66" i="7"/>
  <c r="C66" i="7"/>
  <c r="B66" i="7"/>
  <c r="S65" i="7"/>
  <c r="R65" i="7"/>
  <c r="Q65" i="7"/>
  <c r="P65" i="7"/>
  <c r="E65" i="7"/>
  <c r="T65" i="7" s="1"/>
  <c r="U64" i="7"/>
  <c r="T64" i="7"/>
  <c r="S64" i="7"/>
  <c r="R64" i="7"/>
  <c r="Q64" i="7"/>
  <c r="P64" i="7"/>
  <c r="E64" i="7"/>
  <c r="S63" i="7"/>
  <c r="R63" i="7"/>
  <c r="Q63" i="7"/>
  <c r="P63" i="7"/>
  <c r="E63" i="7"/>
  <c r="U63" i="7" s="1"/>
  <c r="S62" i="7"/>
  <c r="R62" i="7"/>
  <c r="Q62" i="7"/>
  <c r="P62" i="7"/>
  <c r="E62" i="7"/>
  <c r="T62" i="7" s="1"/>
  <c r="U61" i="7"/>
  <c r="S61" i="7"/>
  <c r="R61" i="7"/>
  <c r="Q61" i="7"/>
  <c r="P61" i="7"/>
  <c r="E61" i="7"/>
  <c r="T61" i="7" s="1"/>
  <c r="V59" i="7"/>
  <c r="O59" i="7"/>
  <c r="N59" i="7"/>
  <c r="M59" i="7"/>
  <c r="L59" i="7"/>
  <c r="K59" i="7"/>
  <c r="J59" i="7"/>
  <c r="I59" i="7"/>
  <c r="Q59" i="7" s="1"/>
  <c r="H59" i="7"/>
  <c r="P59" i="7" s="1"/>
  <c r="G59" i="7"/>
  <c r="F59" i="7"/>
  <c r="C59" i="7"/>
  <c r="B59" i="7"/>
  <c r="S58" i="7"/>
  <c r="R58" i="7"/>
  <c r="Q58" i="7"/>
  <c r="P58" i="7"/>
  <c r="E58" i="7"/>
  <c r="T58" i="7" s="1"/>
  <c r="S57" i="7"/>
  <c r="R57" i="7"/>
  <c r="Q57" i="7"/>
  <c r="P57" i="7"/>
  <c r="E57" i="7"/>
  <c r="T57" i="7" s="1"/>
  <c r="U56" i="7"/>
  <c r="S56" i="7"/>
  <c r="R56" i="7"/>
  <c r="Q56" i="7"/>
  <c r="P56" i="7"/>
  <c r="E56" i="7"/>
  <c r="T56" i="7" s="1"/>
  <c r="S55" i="7"/>
  <c r="R55" i="7"/>
  <c r="Q55" i="7"/>
  <c r="P55" i="7"/>
  <c r="E55" i="7"/>
  <c r="U55" i="7" s="1"/>
  <c r="W53" i="7"/>
  <c r="V53" i="7"/>
  <c r="O53" i="7"/>
  <c r="N53" i="7"/>
  <c r="M53" i="7"/>
  <c r="L53" i="7"/>
  <c r="K53" i="7"/>
  <c r="J53" i="7"/>
  <c r="I53" i="7"/>
  <c r="S53" i="7" s="1"/>
  <c r="H53" i="7"/>
  <c r="G53" i="7"/>
  <c r="F53" i="7"/>
  <c r="C53" i="7"/>
  <c r="B53" i="7"/>
  <c r="E53" i="7" s="1"/>
  <c r="U52" i="7"/>
  <c r="S52" i="7"/>
  <c r="R52" i="7"/>
  <c r="Q52" i="7"/>
  <c r="P52" i="7"/>
  <c r="E52" i="7"/>
  <c r="T52" i="7" s="1"/>
  <c r="S51" i="7"/>
  <c r="R51" i="7"/>
  <c r="Q51" i="7"/>
  <c r="U51" i="7" s="1"/>
  <c r="P51" i="7"/>
  <c r="T51" i="7" s="1"/>
  <c r="E51" i="7"/>
  <c r="S50" i="7"/>
  <c r="R50" i="7"/>
  <c r="Q50" i="7"/>
  <c r="P50" i="7"/>
  <c r="E50" i="7"/>
  <c r="U50" i="7" s="1"/>
  <c r="S49" i="7"/>
  <c r="R49" i="7"/>
  <c r="Q49" i="7"/>
  <c r="P49" i="7"/>
  <c r="E49" i="7"/>
  <c r="T49" i="7" s="1"/>
  <c r="U48" i="7"/>
  <c r="S48" i="7"/>
  <c r="R48" i="7"/>
  <c r="Q48" i="7"/>
  <c r="P48" i="7"/>
  <c r="E48" i="7"/>
  <c r="T48" i="7" s="1"/>
  <c r="S47" i="7"/>
  <c r="R47" i="7"/>
  <c r="Q47" i="7"/>
  <c r="P47" i="7"/>
  <c r="E47" i="7"/>
  <c r="T47" i="7" s="1"/>
  <c r="S46" i="7"/>
  <c r="R46" i="7"/>
  <c r="Q46" i="7"/>
  <c r="P46" i="7"/>
  <c r="E46" i="7"/>
  <c r="U46" i="7" s="1"/>
  <c r="S45" i="7"/>
  <c r="R45" i="7"/>
  <c r="Q45" i="7"/>
  <c r="P45" i="7"/>
  <c r="E45" i="7"/>
  <c r="T45" i="7" s="1"/>
  <c r="S44" i="7"/>
  <c r="R44" i="7"/>
  <c r="Q44" i="7"/>
  <c r="P44" i="7"/>
  <c r="E44" i="7"/>
  <c r="T44" i="7" s="1"/>
  <c r="U43" i="7"/>
  <c r="S43" i="7"/>
  <c r="R43" i="7"/>
  <c r="Q43" i="7"/>
  <c r="P43" i="7"/>
  <c r="E43" i="7"/>
  <c r="T43" i="7" s="1"/>
  <c r="S42" i="7"/>
  <c r="R42" i="7"/>
  <c r="Q42" i="7"/>
  <c r="P42" i="7"/>
  <c r="E42" i="7"/>
  <c r="U42" i="7" s="1"/>
  <c r="W40" i="7"/>
  <c r="V40" i="7"/>
  <c r="O40" i="7"/>
  <c r="N40" i="7"/>
  <c r="M40" i="7"/>
  <c r="L40" i="7"/>
  <c r="K40" i="7"/>
  <c r="J40" i="7"/>
  <c r="I40" i="7"/>
  <c r="H40" i="7"/>
  <c r="P40" i="7" s="1"/>
  <c r="G40" i="7"/>
  <c r="F40" i="7"/>
  <c r="C40" i="7"/>
  <c r="B40" i="7"/>
  <c r="E40" i="7" s="1"/>
  <c r="U39" i="7"/>
  <c r="S39" i="7"/>
  <c r="R39" i="7"/>
  <c r="Q39" i="7"/>
  <c r="P39" i="7"/>
  <c r="E39" i="7"/>
  <c r="T39" i="7" s="1"/>
  <c r="S38" i="7"/>
  <c r="R38" i="7"/>
  <c r="Q38" i="7"/>
  <c r="U38" i="7" s="1"/>
  <c r="P38" i="7"/>
  <c r="T38" i="7" s="1"/>
  <c r="E38" i="7"/>
  <c r="S37" i="7"/>
  <c r="R37" i="7"/>
  <c r="Q37" i="7"/>
  <c r="P37" i="7"/>
  <c r="E37" i="7"/>
  <c r="U37" i="7" s="1"/>
  <c r="S36" i="7"/>
  <c r="R36" i="7"/>
  <c r="Q36" i="7"/>
  <c r="P36" i="7"/>
  <c r="T36" i="7" s="1"/>
  <c r="E36" i="7"/>
  <c r="U36" i="7" s="1"/>
  <c r="S35" i="7"/>
  <c r="R35" i="7"/>
  <c r="Q35" i="7"/>
  <c r="P35" i="7"/>
  <c r="E35" i="7"/>
  <c r="T35" i="7" s="1"/>
  <c r="W33" i="7"/>
  <c r="V33" i="7"/>
  <c r="O33" i="7"/>
  <c r="N33" i="7"/>
  <c r="M33" i="7"/>
  <c r="L33" i="7"/>
  <c r="K33" i="7"/>
  <c r="J33" i="7"/>
  <c r="I33" i="7"/>
  <c r="Q33" i="7" s="1"/>
  <c r="H33" i="7"/>
  <c r="R33" i="7" s="1"/>
  <c r="G33" i="7"/>
  <c r="F33" i="7"/>
  <c r="C33" i="7"/>
  <c r="E33" i="7" s="1"/>
  <c r="B33" i="7"/>
  <c r="S32" i="7"/>
  <c r="R32" i="7"/>
  <c r="Q32" i="7"/>
  <c r="P32" i="7"/>
  <c r="E32" i="7"/>
  <c r="W30" i="7"/>
  <c r="V30" i="7"/>
  <c r="O30" i="7"/>
  <c r="N30" i="7"/>
  <c r="M30" i="7"/>
  <c r="L30" i="7"/>
  <c r="K30" i="7"/>
  <c r="J30" i="7"/>
  <c r="I30" i="7"/>
  <c r="Q30" i="7" s="1"/>
  <c r="H30" i="7"/>
  <c r="G30" i="7"/>
  <c r="F30" i="7"/>
  <c r="C30" i="7"/>
  <c r="B30" i="7"/>
  <c r="S29" i="7"/>
  <c r="R29" i="7"/>
  <c r="Q29" i="7"/>
  <c r="P29" i="7"/>
  <c r="E29" i="7"/>
  <c r="T29" i="7" s="1"/>
  <c r="U28" i="7"/>
  <c r="T28" i="7"/>
  <c r="S28" i="7"/>
  <c r="R28" i="7"/>
  <c r="Q28" i="7"/>
  <c r="P28" i="7"/>
  <c r="E28" i="7"/>
  <c r="S27" i="7"/>
  <c r="R27" i="7"/>
  <c r="Q27" i="7"/>
  <c r="P27" i="7"/>
  <c r="E27" i="7"/>
  <c r="U27" i="7" s="1"/>
  <c r="S26" i="7"/>
  <c r="R26" i="7"/>
  <c r="Q26" i="7"/>
  <c r="P26" i="7"/>
  <c r="E26" i="7"/>
  <c r="T26" i="7" s="1"/>
  <c r="W24" i="7"/>
  <c r="V24" i="7"/>
  <c r="O24" i="7"/>
  <c r="N24" i="7"/>
  <c r="M24" i="7"/>
  <c r="L24" i="7"/>
  <c r="K24" i="7"/>
  <c r="J24" i="7"/>
  <c r="I24" i="7"/>
  <c r="S24" i="7" s="1"/>
  <c r="H24" i="7"/>
  <c r="P24" i="7" s="1"/>
  <c r="G24" i="7"/>
  <c r="F24" i="7"/>
  <c r="C24" i="7"/>
  <c r="B24" i="7"/>
  <c r="E24" i="7" s="1"/>
  <c r="S23" i="7"/>
  <c r="R23" i="7"/>
  <c r="Q23" i="7"/>
  <c r="P23" i="7"/>
  <c r="E23" i="7"/>
  <c r="U23" i="7" s="1"/>
  <c r="S22" i="7"/>
  <c r="R22" i="7"/>
  <c r="Q22" i="7"/>
  <c r="P22" i="7"/>
  <c r="E22" i="7"/>
  <c r="U22" i="7" s="1"/>
  <c r="S21" i="7"/>
  <c r="R21" i="7"/>
  <c r="Q21" i="7"/>
  <c r="P21" i="7"/>
  <c r="E21" i="7"/>
  <c r="T21" i="7" s="1"/>
  <c r="S20" i="7"/>
  <c r="R20" i="7"/>
  <c r="Q20" i="7"/>
  <c r="P20" i="7"/>
  <c r="E20" i="7"/>
  <c r="T20" i="7" s="1"/>
  <c r="S19" i="7"/>
  <c r="R19" i="7"/>
  <c r="Q19" i="7"/>
  <c r="P19" i="7"/>
  <c r="E19" i="7"/>
  <c r="U19" i="7" s="1"/>
  <c r="S18" i="7"/>
  <c r="R18" i="7"/>
  <c r="Q18" i="7"/>
  <c r="P18" i="7"/>
  <c r="E18" i="7"/>
  <c r="U18" i="7" s="1"/>
  <c r="W16" i="7"/>
  <c r="V16" i="7"/>
  <c r="O16" i="7"/>
  <c r="N16" i="7"/>
  <c r="M16" i="7"/>
  <c r="L16" i="7"/>
  <c r="K16" i="7"/>
  <c r="J16" i="7"/>
  <c r="I16" i="7"/>
  <c r="S16" i="7" s="1"/>
  <c r="H16" i="7"/>
  <c r="P16" i="7" s="1"/>
  <c r="G16" i="7"/>
  <c r="F16" i="7"/>
  <c r="C16" i="7"/>
  <c r="B16" i="7"/>
  <c r="E16" i="7" s="1"/>
  <c r="S15" i="7"/>
  <c r="R15" i="7"/>
  <c r="Q15" i="7"/>
  <c r="P15" i="7"/>
  <c r="E15" i="7"/>
  <c r="T15" i="7" s="1"/>
  <c r="S14" i="7"/>
  <c r="R14" i="7"/>
  <c r="Q14" i="7"/>
  <c r="P14" i="7"/>
  <c r="E14" i="7"/>
  <c r="U14" i="7" s="1"/>
  <c r="S13" i="7"/>
  <c r="R13" i="7"/>
  <c r="Q13" i="7"/>
  <c r="P13" i="7"/>
  <c r="E13" i="7"/>
  <c r="U13" i="7" s="1"/>
  <c r="S12" i="7"/>
  <c r="R12" i="7"/>
  <c r="Q12" i="7"/>
  <c r="P12" i="7"/>
  <c r="E12" i="7"/>
  <c r="T12" i="7" s="1"/>
  <c r="S11" i="7"/>
  <c r="R11" i="7"/>
  <c r="Q11" i="7"/>
  <c r="P11" i="7"/>
  <c r="E11" i="7"/>
  <c r="T11" i="7" s="1"/>
  <c r="S10" i="7"/>
  <c r="R10" i="7"/>
  <c r="Q10" i="7"/>
  <c r="P10" i="7"/>
  <c r="E10" i="7"/>
  <c r="S9" i="7"/>
  <c r="R9" i="7"/>
  <c r="Q9" i="7"/>
  <c r="P9" i="7"/>
  <c r="E9" i="7"/>
  <c r="S93" i="6"/>
  <c r="R93" i="6"/>
  <c r="Q93" i="6"/>
  <c r="P93" i="6"/>
  <c r="E93" i="6"/>
  <c r="T93" i="6" s="1"/>
  <c r="S92" i="6"/>
  <c r="R92" i="6"/>
  <c r="Q92" i="6"/>
  <c r="P92" i="6"/>
  <c r="E92" i="6"/>
  <c r="T92" i="6" s="1"/>
  <c r="S91" i="6"/>
  <c r="R91" i="6"/>
  <c r="Q91" i="6"/>
  <c r="P91" i="6"/>
  <c r="E91" i="6"/>
  <c r="U91" i="6" s="1"/>
  <c r="S90" i="6"/>
  <c r="R90" i="6"/>
  <c r="Q90" i="6"/>
  <c r="P90" i="6"/>
  <c r="E90" i="6"/>
  <c r="U90" i="6" s="1"/>
  <c r="S89" i="6"/>
  <c r="R89" i="6"/>
  <c r="Q89" i="6"/>
  <c r="P89" i="6"/>
  <c r="E89" i="6"/>
  <c r="T89" i="6" s="1"/>
  <c r="S88" i="6"/>
  <c r="R88" i="6"/>
  <c r="Q88" i="6"/>
  <c r="P88" i="6"/>
  <c r="E88" i="6"/>
  <c r="T88" i="6" s="1"/>
  <c r="U87" i="6"/>
  <c r="S87" i="6"/>
  <c r="R87" i="6"/>
  <c r="Q87" i="6"/>
  <c r="P87" i="6"/>
  <c r="E87" i="6"/>
  <c r="T87" i="6" s="1"/>
  <c r="S86" i="6"/>
  <c r="R86" i="6"/>
  <c r="Q86" i="6"/>
  <c r="P86" i="6"/>
  <c r="E86" i="6"/>
  <c r="W72" i="6"/>
  <c r="V72" i="6"/>
  <c r="O72" i="6"/>
  <c r="N72" i="6"/>
  <c r="M72" i="6"/>
  <c r="L72" i="6"/>
  <c r="K72" i="6"/>
  <c r="J72" i="6"/>
  <c r="I72" i="6"/>
  <c r="H72" i="6"/>
  <c r="G72" i="6"/>
  <c r="F72" i="6"/>
  <c r="C72" i="6"/>
  <c r="B72" i="6"/>
  <c r="W71" i="6"/>
  <c r="V71" i="6"/>
  <c r="O71" i="6"/>
  <c r="N71" i="6"/>
  <c r="M71" i="6"/>
  <c r="L71" i="6"/>
  <c r="K71" i="6"/>
  <c r="J71" i="6"/>
  <c r="I71" i="6"/>
  <c r="S71" i="6" s="1"/>
  <c r="H71" i="6"/>
  <c r="P71" i="6" s="1"/>
  <c r="G71" i="6"/>
  <c r="F71" i="6"/>
  <c r="C71" i="6"/>
  <c r="B71" i="6"/>
  <c r="E71" i="6" s="1"/>
  <c r="W70" i="6"/>
  <c r="V70" i="6"/>
  <c r="O70" i="6"/>
  <c r="N70" i="6"/>
  <c r="M70" i="6"/>
  <c r="L70" i="6"/>
  <c r="K70" i="6"/>
  <c r="J70" i="6"/>
  <c r="I70" i="6"/>
  <c r="S70" i="6" s="1"/>
  <c r="H70" i="6"/>
  <c r="G70" i="6"/>
  <c r="F70" i="6"/>
  <c r="C70" i="6"/>
  <c r="B70" i="6"/>
  <c r="S69" i="6"/>
  <c r="R69" i="6"/>
  <c r="Q69" i="6"/>
  <c r="P69" i="6"/>
  <c r="E69" i="6"/>
  <c r="U69" i="6" s="1"/>
  <c r="W67" i="6"/>
  <c r="V67" i="6"/>
  <c r="O67" i="6"/>
  <c r="N67" i="6"/>
  <c r="M67" i="6"/>
  <c r="L67" i="6"/>
  <c r="K67" i="6"/>
  <c r="J67" i="6"/>
  <c r="I67" i="6"/>
  <c r="S67" i="6" s="1"/>
  <c r="H67" i="6"/>
  <c r="G67" i="6"/>
  <c r="F67" i="6"/>
  <c r="C67" i="6"/>
  <c r="B67" i="6"/>
  <c r="W66" i="6"/>
  <c r="V66" i="6"/>
  <c r="O66" i="6"/>
  <c r="N66" i="6"/>
  <c r="M66" i="6"/>
  <c r="L66" i="6"/>
  <c r="K66" i="6"/>
  <c r="J66" i="6"/>
  <c r="I66" i="6"/>
  <c r="Q66" i="6" s="1"/>
  <c r="H66" i="6"/>
  <c r="G66" i="6"/>
  <c r="F66" i="6"/>
  <c r="C66" i="6"/>
  <c r="B66" i="6"/>
  <c r="S65" i="6"/>
  <c r="R65" i="6"/>
  <c r="Q65" i="6"/>
  <c r="P65" i="6"/>
  <c r="E65" i="6"/>
  <c r="T65" i="6" s="1"/>
  <c r="U64" i="6"/>
  <c r="S64" i="6"/>
  <c r="R64" i="6"/>
  <c r="Q64" i="6"/>
  <c r="P64" i="6"/>
  <c r="E64" i="6"/>
  <c r="T64" i="6" s="1"/>
  <c r="S63" i="6"/>
  <c r="R63" i="6"/>
  <c r="Q63" i="6"/>
  <c r="P63" i="6"/>
  <c r="E63" i="6"/>
  <c r="U63" i="6" s="1"/>
  <c r="S62" i="6"/>
  <c r="R62" i="6"/>
  <c r="Q62" i="6"/>
  <c r="P62" i="6"/>
  <c r="E62" i="6"/>
  <c r="T62" i="6" s="1"/>
  <c r="S61" i="6"/>
  <c r="R61" i="6"/>
  <c r="Q61" i="6"/>
  <c r="P61" i="6"/>
  <c r="E61" i="6"/>
  <c r="T61" i="6" s="1"/>
  <c r="V59" i="6"/>
  <c r="O59" i="6"/>
  <c r="N59" i="6"/>
  <c r="M59" i="6"/>
  <c r="L59" i="6"/>
  <c r="K59" i="6"/>
  <c r="J59" i="6"/>
  <c r="I59" i="6"/>
  <c r="S59" i="6" s="1"/>
  <c r="H59" i="6"/>
  <c r="P59" i="6" s="1"/>
  <c r="G59" i="6"/>
  <c r="F59" i="6"/>
  <c r="C59" i="6"/>
  <c r="B59" i="6"/>
  <c r="S58" i="6"/>
  <c r="R58" i="6"/>
  <c r="Q58" i="6"/>
  <c r="P58" i="6"/>
  <c r="E58" i="6"/>
  <c r="T58" i="6" s="1"/>
  <c r="S57" i="6"/>
  <c r="R57" i="6"/>
  <c r="Q57" i="6"/>
  <c r="P57" i="6"/>
  <c r="E57" i="6"/>
  <c r="T57" i="6" s="1"/>
  <c r="S56" i="6"/>
  <c r="R56" i="6"/>
  <c r="Q56" i="6"/>
  <c r="P56" i="6"/>
  <c r="E56" i="6"/>
  <c r="U56" i="6" s="1"/>
  <c r="S55" i="6"/>
  <c r="R55" i="6"/>
  <c r="Q55" i="6"/>
  <c r="P55" i="6"/>
  <c r="E55" i="6"/>
  <c r="U55" i="6" s="1"/>
  <c r="W53" i="6"/>
  <c r="V53" i="6"/>
  <c r="O53" i="6"/>
  <c r="N53" i="6"/>
  <c r="M53" i="6"/>
  <c r="L53" i="6"/>
  <c r="K53" i="6"/>
  <c r="J53" i="6"/>
  <c r="I53" i="6"/>
  <c r="H53" i="6"/>
  <c r="P53" i="6" s="1"/>
  <c r="G53" i="6"/>
  <c r="F53" i="6"/>
  <c r="C53" i="6"/>
  <c r="B53" i="6"/>
  <c r="U52" i="6"/>
  <c r="S52" i="6"/>
  <c r="R52" i="6"/>
  <c r="Q52" i="6"/>
  <c r="P52" i="6"/>
  <c r="E52" i="6"/>
  <c r="T52" i="6" s="1"/>
  <c r="S51" i="6"/>
  <c r="R51" i="6"/>
  <c r="Q51" i="6"/>
  <c r="U51" i="6" s="1"/>
  <c r="P51" i="6"/>
  <c r="E51" i="6"/>
  <c r="S50" i="6"/>
  <c r="R50" i="6"/>
  <c r="Q50" i="6"/>
  <c r="P50" i="6"/>
  <c r="E50" i="6"/>
  <c r="U50" i="6" s="1"/>
  <c r="S49" i="6"/>
  <c r="R49" i="6"/>
  <c r="Q49" i="6"/>
  <c r="P49" i="6"/>
  <c r="E49" i="6"/>
  <c r="T49" i="6" s="1"/>
  <c r="S48" i="6"/>
  <c r="R48" i="6"/>
  <c r="Q48" i="6"/>
  <c r="P48" i="6"/>
  <c r="E48" i="6"/>
  <c r="T48" i="6" s="1"/>
  <c r="U47" i="6"/>
  <c r="T47" i="6"/>
  <c r="S47" i="6"/>
  <c r="R47" i="6"/>
  <c r="Q47" i="6"/>
  <c r="P47" i="6"/>
  <c r="E47" i="6"/>
  <c r="S46" i="6"/>
  <c r="R46" i="6"/>
  <c r="Q46" i="6"/>
  <c r="P46" i="6"/>
  <c r="E46" i="6"/>
  <c r="U46" i="6" s="1"/>
  <c r="S45" i="6"/>
  <c r="R45" i="6"/>
  <c r="Q45" i="6"/>
  <c r="P45" i="6"/>
  <c r="E45" i="6"/>
  <c r="T45" i="6" s="1"/>
  <c r="U44" i="6"/>
  <c r="S44" i="6"/>
  <c r="R44" i="6"/>
  <c r="Q44" i="6"/>
  <c r="P44" i="6"/>
  <c r="E44" i="6"/>
  <c r="T44" i="6" s="1"/>
  <c r="T43" i="6"/>
  <c r="S43" i="6"/>
  <c r="R43" i="6"/>
  <c r="Q43" i="6"/>
  <c r="P43" i="6"/>
  <c r="E43" i="6"/>
  <c r="U43" i="6" s="1"/>
  <c r="S42" i="6"/>
  <c r="R42" i="6"/>
  <c r="Q42" i="6"/>
  <c r="P42" i="6"/>
  <c r="E42" i="6"/>
  <c r="U42" i="6" s="1"/>
  <c r="W40" i="6"/>
  <c r="V40" i="6"/>
  <c r="O40" i="6"/>
  <c r="N40" i="6"/>
  <c r="M40" i="6"/>
  <c r="L40" i="6"/>
  <c r="K40" i="6"/>
  <c r="J40" i="6"/>
  <c r="I40" i="6"/>
  <c r="Q40" i="6" s="1"/>
  <c r="H40" i="6"/>
  <c r="G40" i="6"/>
  <c r="F40" i="6"/>
  <c r="C40" i="6"/>
  <c r="B40" i="6"/>
  <c r="S39" i="6"/>
  <c r="R39" i="6"/>
  <c r="Q39" i="6"/>
  <c r="P39" i="6"/>
  <c r="E39" i="6"/>
  <c r="T39" i="6" s="1"/>
  <c r="S38" i="6"/>
  <c r="R38" i="6"/>
  <c r="Q38" i="6"/>
  <c r="P38" i="6"/>
  <c r="T38" i="6" s="1"/>
  <c r="E38" i="6"/>
  <c r="S37" i="6"/>
  <c r="R37" i="6"/>
  <c r="Q37" i="6"/>
  <c r="P37" i="6"/>
  <c r="E37" i="6"/>
  <c r="U37" i="6" s="1"/>
  <c r="S36" i="6"/>
  <c r="R36" i="6"/>
  <c r="Q36" i="6"/>
  <c r="P36" i="6"/>
  <c r="E36" i="6"/>
  <c r="T36" i="6" s="1"/>
  <c r="S35" i="6"/>
  <c r="R35" i="6"/>
  <c r="Q35" i="6"/>
  <c r="P35" i="6"/>
  <c r="E35" i="6"/>
  <c r="T35" i="6" s="1"/>
  <c r="W33" i="6"/>
  <c r="V33" i="6"/>
  <c r="O33" i="6"/>
  <c r="N33" i="6"/>
  <c r="M33" i="6"/>
  <c r="L33" i="6"/>
  <c r="K33" i="6"/>
  <c r="J33" i="6"/>
  <c r="I33" i="6"/>
  <c r="Q33" i="6" s="1"/>
  <c r="H33" i="6"/>
  <c r="G33" i="6"/>
  <c r="F33" i="6"/>
  <c r="C33" i="6"/>
  <c r="E33" i="6" s="1"/>
  <c r="B33" i="6"/>
  <c r="S32" i="6"/>
  <c r="R32" i="6"/>
  <c r="Q32" i="6"/>
  <c r="P32" i="6"/>
  <c r="E32" i="6"/>
  <c r="W30" i="6"/>
  <c r="V30" i="6"/>
  <c r="O30" i="6"/>
  <c r="N30" i="6"/>
  <c r="M30" i="6"/>
  <c r="L30" i="6"/>
  <c r="K30" i="6"/>
  <c r="J30" i="6"/>
  <c r="I30" i="6"/>
  <c r="H30" i="6"/>
  <c r="G30" i="6"/>
  <c r="F30" i="6"/>
  <c r="C30" i="6"/>
  <c r="B30" i="6"/>
  <c r="E30" i="6" s="1"/>
  <c r="S29" i="6"/>
  <c r="R29" i="6"/>
  <c r="Q29" i="6"/>
  <c r="P29" i="6"/>
  <c r="E29" i="6"/>
  <c r="T29" i="6" s="1"/>
  <c r="S28" i="6"/>
  <c r="R28" i="6"/>
  <c r="Q28" i="6"/>
  <c r="P28" i="6"/>
  <c r="E28" i="6"/>
  <c r="U28" i="6" s="1"/>
  <c r="S27" i="6"/>
  <c r="R27" i="6"/>
  <c r="Q27" i="6"/>
  <c r="P27" i="6"/>
  <c r="E27" i="6"/>
  <c r="U27" i="6" s="1"/>
  <c r="S26" i="6"/>
  <c r="R26" i="6"/>
  <c r="Q26" i="6"/>
  <c r="P26" i="6"/>
  <c r="E26" i="6"/>
  <c r="T26" i="6" s="1"/>
  <c r="W24" i="6"/>
  <c r="V24" i="6"/>
  <c r="O24" i="6"/>
  <c r="N24" i="6"/>
  <c r="M24" i="6"/>
  <c r="L24" i="6"/>
  <c r="K24" i="6"/>
  <c r="J24" i="6"/>
  <c r="I24" i="6"/>
  <c r="S24" i="6" s="1"/>
  <c r="H24" i="6"/>
  <c r="P24" i="6" s="1"/>
  <c r="G24" i="6"/>
  <c r="F24" i="6"/>
  <c r="C24" i="6"/>
  <c r="E24" i="6" s="1"/>
  <c r="B24" i="6"/>
  <c r="S23" i="6"/>
  <c r="R23" i="6"/>
  <c r="Q23" i="6"/>
  <c r="P23" i="6"/>
  <c r="E23" i="6"/>
  <c r="U23" i="6" s="1"/>
  <c r="S22" i="6"/>
  <c r="R22" i="6"/>
  <c r="Q22" i="6"/>
  <c r="P22" i="6"/>
  <c r="E22" i="6"/>
  <c r="U22" i="6" s="1"/>
  <c r="S21" i="6"/>
  <c r="R21" i="6"/>
  <c r="Q21" i="6"/>
  <c r="P21" i="6"/>
  <c r="E21" i="6"/>
  <c r="T21" i="6" s="1"/>
  <c r="S20" i="6"/>
  <c r="R20" i="6"/>
  <c r="Q20" i="6"/>
  <c r="P20" i="6"/>
  <c r="E20" i="6"/>
  <c r="T20" i="6" s="1"/>
  <c r="S19" i="6"/>
  <c r="R19" i="6"/>
  <c r="Q19" i="6"/>
  <c r="P19" i="6"/>
  <c r="E19" i="6"/>
  <c r="U19" i="6" s="1"/>
  <c r="S18" i="6"/>
  <c r="R18" i="6"/>
  <c r="Q18" i="6"/>
  <c r="P18" i="6"/>
  <c r="E18" i="6"/>
  <c r="U18" i="6" s="1"/>
  <c r="W16" i="6"/>
  <c r="V16" i="6"/>
  <c r="S16" i="6"/>
  <c r="O16" i="6"/>
  <c r="N16" i="6"/>
  <c r="M16" i="6"/>
  <c r="L16" i="6"/>
  <c r="K16" i="6"/>
  <c r="J16" i="6"/>
  <c r="I16" i="6"/>
  <c r="H16" i="6"/>
  <c r="P16" i="6" s="1"/>
  <c r="G16" i="6"/>
  <c r="F16" i="6"/>
  <c r="C16" i="6"/>
  <c r="B16" i="6"/>
  <c r="E16" i="6" s="1"/>
  <c r="U15" i="6"/>
  <c r="S15" i="6"/>
  <c r="R15" i="6"/>
  <c r="Q15" i="6"/>
  <c r="P15" i="6"/>
  <c r="E15" i="6"/>
  <c r="T15" i="6" s="1"/>
  <c r="S14" i="6"/>
  <c r="R14" i="6"/>
  <c r="Q14" i="6"/>
  <c r="U14" i="6" s="1"/>
  <c r="P14" i="6"/>
  <c r="E14" i="6"/>
  <c r="S13" i="6"/>
  <c r="R13" i="6"/>
  <c r="Q13" i="6"/>
  <c r="P13" i="6"/>
  <c r="E13" i="6"/>
  <c r="U13" i="6" s="1"/>
  <c r="S12" i="6"/>
  <c r="R12" i="6"/>
  <c r="Q12" i="6"/>
  <c r="P12" i="6"/>
  <c r="E12" i="6"/>
  <c r="T12" i="6" s="1"/>
  <c r="S11" i="6"/>
  <c r="R11" i="6"/>
  <c r="Q11" i="6"/>
  <c r="P11" i="6"/>
  <c r="E11" i="6"/>
  <c r="T11" i="6" s="1"/>
  <c r="S10" i="6"/>
  <c r="R10" i="6"/>
  <c r="Q10" i="6"/>
  <c r="P10" i="6"/>
  <c r="E10" i="6"/>
  <c r="S9" i="6"/>
  <c r="R9" i="6"/>
  <c r="Q9" i="6"/>
  <c r="P9" i="6"/>
  <c r="E9" i="6"/>
  <c r="S93" i="5"/>
  <c r="R93" i="5"/>
  <c r="Q93" i="5"/>
  <c r="P93" i="5"/>
  <c r="E93" i="5"/>
  <c r="T93" i="5" s="1"/>
  <c r="S92" i="5"/>
  <c r="R92" i="5"/>
  <c r="Q92" i="5"/>
  <c r="P92" i="5"/>
  <c r="E92" i="5"/>
  <c r="T92" i="5" s="1"/>
  <c r="U91" i="5"/>
  <c r="S91" i="5"/>
  <c r="R91" i="5"/>
  <c r="Q91" i="5"/>
  <c r="P91" i="5"/>
  <c r="E91" i="5"/>
  <c r="T91" i="5" s="1"/>
  <c r="S90" i="5"/>
  <c r="R90" i="5"/>
  <c r="Q90" i="5"/>
  <c r="P90" i="5"/>
  <c r="E90" i="5"/>
  <c r="U90" i="5" s="1"/>
  <c r="S89" i="5"/>
  <c r="R89" i="5"/>
  <c r="Q89" i="5"/>
  <c r="P89" i="5"/>
  <c r="E89" i="5"/>
  <c r="T89" i="5" s="1"/>
  <c r="S88" i="5"/>
  <c r="R88" i="5"/>
  <c r="Q88" i="5"/>
  <c r="P88" i="5"/>
  <c r="E88" i="5"/>
  <c r="T88" i="5" s="1"/>
  <c r="U87" i="5"/>
  <c r="T87" i="5"/>
  <c r="S87" i="5"/>
  <c r="R87" i="5"/>
  <c r="Q87" i="5"/>
  <c r="P87" i="5"/>
  <c r="E87" i="5"/>
  <c r="S86" i="5"/>
  <c r="R86" i="5"/>
  <c r="Q86" i="5"/>
  <c r="P86" i="5"/>
  <c r="E86" i="5"/>
  <c r="U86" i="5" s="1"/>
  <c r="W72" i="5"/>
  <c r="V72" i="5"/>
  <c r="O72" i="5"/>
  <c r="N72" i="5"/>
  <c r="M72" i="5"/>
  <c r="L72" i="5"/>
  <c r="K72" i="5"/>
  <c r="J72" i="5"/>
  <c r="I72" i="5"/>
  <c r="Q72" i="5" s="1"/>
  <c r="H72" i="5"/>
  <c r="G72" i="5"/>
  <c r="F72" i="5"/>
  <c r="C72" i="5"/>
  <c r="B72" i="5"/>
  <c r="W71" i="5"/>
  <c r="V71" i="5"/>
  <c r="O71" i="5"/>
  <c r="N71" i="5"/>
  <c r="M71" i="5"/>
  <c r="L71" i="5"/>
  <c r="K71" i="5"/>
  <c r="J71" i="5"/>
  <c r="R71" i="5" s="1"/>
  <c r="I71" i="5"/>
  <c r="S71" i="5" s="1"/>
  <c r="H71" i="5"/>
  <c r="G71" i="5"/>
  <c r="F71" i="5"/>
  <c r="C71" i="5"/>
  <c r="B71" i="5"/>
  <c r="E71" i="5" s="1"/>
  <c r="W70" i="5"/>
  <c r="V70" i="5"/>
  <c r="O70" i="5"/>
  <c r="N70" i="5"/>
  <c r="M70" i="5"/>
  <c r="L70" i="5"/>
  <c r="K70" i="5"/>
  <c r="J70" i="5"/>
  <c r="I70" i="5"/>
  <c r="Q70" i="5" s="1"/>
  <c r="H70" i="5"/>
  <c r="G70" i="5"/>
  <c r="F70" i="5"/>
  <c r="C70" i="5"/>
  <c r="E70" i="5" s="1"/>
  <c r="B70" i="5"/>
  <c r="S69" i="5"/>
  <c r="R69" i="5"/>
  <c r="Q69" i="5"/>
  <c r="P69" i="5"/>
  <c r="E69" i="5"/>
  <c r="W67" i="5"/>
  <c r="V67" i="5"/>
  <c r="O67" i="5"/>
  <c r="N67" i="5"/>
  <c r="M67" i="5"/>
  <c r="L67" i="5"/>
  <c r="K67" i="5"/>
  <c r="J67" i="5"/>
  <c r="I67" i="5"/>
  <c r="Q67" i="5" s="1"/>
  <c r="H67" i="5"/>
  <c r="G67" i="5"/>
  <c r="F67" i="5"/>
  <c r="C67" i="5"/>
  <c r="B67" i="5"/>
  <c r="E67" i="5" s="1"/>
  <c r="W66" i="5"/>
  <c r="V66" i="5"/>
  <c r="O66" i="5"/>
  <c r="N66" i="5"/>
  <c r="M66" i="5"/>
  <c r="L66" i="5"/>
  <c r="K66" i="5"/>
  <c r="J66" i="5"/>
  <c r="I66" i="5"/>
  <c r="S66" i="5" s="1"/>
  <c r="H66" i="5"/>
  <c r="P66" i="5" s="1"/>
  <c r="G66" i="5"/>
  <c r="F66" i="5"/>
  <c r="C66" i="5"/>
  <c r="B66" i="5"/>
  <c r="E66" i="5" s="1"/>
  <c r="S65" i="5"/>
  <c r="R65" i="5"/>
  <c r="Q65" i="5"/>
  <c r="P65" i="5"/>
  <c r="E65" i="5"/>
  <c r="U65" i="5" s="1"/>
  <c r="S64" i="5"/>
  <c r="R64" i="5"/>
  <c r="Q64" i="5"/>
  <c r="P64" i="5"/>
  <c r="E64" i="5"/>
  <c r="U64" i="5" s="1"/>
  <c r="S63" i="5"/>
  <c r="R63" i="5"/>
  <c r="Q63" i="5"/>
  <c r="P63" i="5"/>
  <c r="E63" i="5"/>
  <c r="T63" i="5" s="1"/>
  <c r="S62" i="5"/>
  <c r="R62" i="5"/>
  <c r="Q62" i="5"/>
  <c r="P62" i="5"/>
  <c r="E62" i="5"/>
  <c r="T62" i="5" s="1"/>
  <c r="U61" i="5"/>
  <c r="S61" i="5"/>
  <c r="R61" i="5"/>
  <c r="Q61" i="5"/>
  <c r="P61" i="5"/>
  <c r="E61" i="5"/>
  <c r="T61" i="5" s="1"/>
  <c r="V59" i="5"/>
  <c r="O59" i="5"/>
  <c r="N59" i="5"/>
  <c r="M59" i="5"/>
  <c r="L59" i="5"/>
  <c r="K59" i="5"/>
  <c r="J59" i="5"/>
  <c r="I59" i="5"/>
  <c r="H59" i="5"/>
  <c r="G59" i="5"/>
  <c r="F59" i="5"/>
  <c r="C59" i="5"/>
  <c r="B59" i="5"/>
  <c r="U58" i="5"/>
  <c r="S58" i="5"/>
  <c r="R58" i="5"/>
  <c r="Q58" i="5"/>
  <c r="P58" i="5"/>
  <c r="E58" i="5"/>
  <c r="T58" i="5" s="1"/>
  <c r="S57" i="5"/>
  <c r="R57" i="5"/>
  <c r="Q57" i="5"/>
  <c r="P57" i="5"/>
  <c r="E57" i="5"/>
  <c r="U57" i="5" s="1"/>
  <c r="S56" i="5"/>
  <c r="R56" i="5"/>
  <c r="Q56" i="5"/>
  <c r="P56" i="5"/>
  <c r="E56" i="5"/>
  <c r="U56" i="5" s="1"/>
  <c r="S55" i="5"/>
  <c r="R55" i="5"/>
  <c r="Q55" i="5"/>
  <c r="P55" i="5"/>
  <c r="E55" i="5"/>
  <c r="T55" i="5" s="1"/>
  <c r="W53" i="5"/>
  <c r="V53" i="5"/>
  <c r="O53" i="5"/>
  <c r="N53" i="5"/>
  <c r="M53" i="5"/>
  <c r="L53" i="5"/>
  <c r="K53" i="5"/>
  <c r="J53" i="5"/>
  <c r="I53" i="5"/>
  <c r="H53" i="5"/>
  <c r="G53" i="5"/>
  <c r="F53" i="5"/>
  <c r="C53" i="5"/>
  <c r="B53" i="5"/>
  <c r="E53" i="5" s="1"/>
  <c r="U52" i="5"/>
  <c r="T52" i="5"/>
  <c r="S52" i="5"/>
  <c r="R52" i="5"/>
  <c r="Q52" i="5"/>
  <c r="P52" i="5"/>
  <c r="E52" i="5"/>
  <c r="S51" i="5"/>
  <c r="R51" i="5"/>
  <c r="Q51" i="5"/>
  <c r="P51" i="5"/>
  <c r="E51" i="5"/>
  <c r="S50" i="5"/>
  <c r="R50" i="5"/>
  <c r="Q50" i="5"/>
  <c r="P50" i="5"/>
  <c r="E50" i="5"/>
  <c r="T50" i="5" s="1"/>
  <c r="U49" i="5"/>
  <c r="S49" i="5"/>
  <c r="R49" i="5"/>
  <c r="Q49" i="5"/>
  <c r="P49" i="5"/>
  <c r="E49" i="5"/>
  <c r="T49" i="5" s="1"/>
  <c r="S48" i="5"/>
  <c r="R48" i="5"/>
  <c r="Q48" i="5"/>
  <c r="P48" i="5"/>
  <c r="E48" i="5"/>
  <c r="U48" i="5" s="1"/>
  <c r="S47" i="5"/>
  <c r="R47" i="5"/>
  <c r="Q47" i="5"/>
  <c r="P47" i="5"/>
  <c r="E47" i="5"/>
  <c r="U47" i="5" s="1"/>
  <c r="S46" i="5"/>
  <c r="R46" i="5"/>
  <c r="Q46" i="5"/>
  <c r="P46" i="5"/>
  <c r="E46" i="5"/>
  <c r="T46" i="5" s="1"/>
  <c r="S45" i="5"/>
  <c r="R45" i="5"/>
  <c r="Q45" i="5"/>
  <c r="P45" i="5"/>
  <c r="E45" i="5"/>
  <c r="T45" i="5" s="1"/>
  <c r="S44" i="5"/>
  <c r="R44" i="5"/>
  <c r="Q44" i="5"/>
  <c r="P44" i="5"/>
  <c r="E44" i="5"/>
  <c r="U44" i="5" s="1"/>
  <c r="S43" i="5"/>
  <c r="R43" i="5"/>
  <c r="Q43" i="5"/>
  <c r="P43" i="5"/>
  <c r="E43" i="5"/>
  <c r="S42" i="5"/>
  <c r="R42" i="5"/>
  <c r="Q42" i="5"/>
  <c r="P42" i="5"/>
  <c r="E42" i="5"/>
  <c r="T42" i="5" s="1"/>
  <c r="W40" i="5"/>
  <c r="V40" i="5"/>
  <c r="O40" i="5"/>
  <c r="N40" i="5"/>
  <c r="M40" i="5"/>
  <c r="L40" i="5"/>
  <c r="K40" i="5"/>
  <c r="J40" i="5"/>
  <c r="I40" i="5"/>
  <c r="S40" i="5" s="1"/>
  <c r="H40" i="5"/>
  <c r="P40" i="5" s="1"/>
  <c r="G40" i="5"/>
  <c r="F40" i="5"/>
  <c r="C40" i="5"/>
  <c r="E40" i="5" s="1"/>
  <c r="B40" i="5"/>
  <c r="S39" i="5"/>
  <c r="R39" i="5"/>
  <c r="Q39" i="5"/>
  <c r="P39" i="5"/>
  <c r="E39" i="5"/>
  <c r="U39" i="5" s="1"/>
  <c r="S38" i="5"/>
  <c r="R38" i="5"/>
  <c r="Q38" i="5"/>
  <c r="P38" i="5"/>
  <c r="E38" i="5"/>
  <c r="U38" i="5" s="1"/>
  <c r="S37" i="5"/>
  <c r="R37" i="5"/>
  <c r="Q37" i="5"/>
  <c r="P37" i="5"/>
  <c r="E37" i="5"/>
  <c r="T37" i="5" s="1"/>
  <c r="S36" i="5"/>
  <c r="R36" i="5"/>
  <c r="Q36" i="5"/>
  <c r="P36" i="5"/>
  <c r="E36" i="5"/>
  <c r="T36" i="5" s="1"/>
  <c r="S35" i="5"/>
  <c r="R35" i="5"/>
  <c r="Q35" i="5"/>
  <c r="P35" i="5"/>
  <c r="E35" i="5"/>
  <c r="W33" i="5"/>
  <c r="V33" i="5"/>
  <c r="S33" i="5"/>
  <c r="O33" i="5"/>
  <c r="N33" i="5"/>
  <c r="M33" i="5"/>
  <c r="L33" i="5"/>
  <c r="K33" i="5"/>
  <c r="J33" i="5"/>
  <c r="I33" i="5"/>
  <c r="H33" i="5"/>
  <c r="P33" i="5" s="1"/>
  <c r="G33" i="5"/>
  <c r="F33" i="5"/>
  <c r="C33" i="5"/>
  <c r="B33" i="5"/>
  <c r="E33" i="5" s="1"/>
  <c r="S32" i="5"/>
  <c r="R32" i="5"/>
  <c r="Q32" i="5"/>
  <c r="P32" i="5"/>
  <c r="E32" i="5"/>
  <c r="T32" i="5" s="1"/>
  <c r="W30" i="5"/>
  <c r="V30" i="5"/>
  <c r="O30" i="5"/>
  <c r="N30" i="5"/>
  <c r="M30" i="5"/>
  <c r="L30" i="5"/>
  <c r="K30" i="5"/>
  <c r="J30" i="5"/>
  <c r="I30" i="5"/>
  <c r="S30" i="5" s="1"/>
  <c r="H30" i="5"/>
  <c r="P30" i="5" s="1"/>
  <c r="G30" i="5"/>
  <c r="F30" i="5"/>
  <c r="C30" i="5"/>
  <c r="B30" i="5"/>
  <c r="E30" i="5" s="1"/>
  <c r="S29" i="5"/>
  <c r="R29" i="5"/>
  <c r="Q29" i="5"/>
  <c r="P29" i="5"/>
  <c r="E29" i="5"/>
  <c r="U29" i="5" s="1"/>
  <c r="S28" i="5"/>
  <c r="R28" i="5"/>
  <c r="Q28" i="5"/>
  <c r="P28" i="5"/>
  <c r="E28" i="5"/>
  <c r="U28" i="5" s="1"/>
  <c r="S27" i="5"/>
  <c r="R27" i="5"/>
  <c r="Q27" i="5"/>
  <c r="P27" i="5"/>
  <c r="E27" i="5"/>
  <c r="T27" i="5" s="1"/>
  <c r="S26" i="5"/>
  <c r="R26" i="5"/>
  <c r="Q26" i="5"/>
  <c r="P26" i="5"/>
  <c r="E26" i="5"/>
  <c r="T26" i="5" s="1"/>
  <c r="W24" i="5"/>
  <c r="V24" i="5"/>
  <c r="O24" i="5"/>
  <c r="N24" i="5"/>
  <c r="M24" i="5"/>
  <c r="L24" i="5"/>
  <c r="K24" i="5"/>
  <c r="J24" i="5"/>
  <c r="I24" i="5"/>
  <c r="Q24" i="5" s="1"/>
  <c r="H24" i="5"/>
  <c r="R24" i="5" s="1"/>
  <c r="G24" i="5"/>
  <c r="F24" i="5"/>
  <c r="C24" i="5"/>
  <c r="E24" i="5" s="1"/>
  <c r="B24" i="5"/>
  <c r="S23" i="5"/>
  <c r="R23" i="5"/>
  <c r="Q23" i="5"/>
  <c r="P23" i="5"/>
  <c r="E23" i="5"/>
  <c r="U23" i="5" s="1"/>
  <c r="S22" i="5"/>
  <c r="R22" i="5"/>
  <c r="Q22" i="5"/>
  <c r="P22" i="5"/>
  <c r="E22" i="5"/>
  <c r="T22" i="5" s="1"/>
  <c r="U21" i="5"/>
  <c r="S21" i="5"/>
  <c r="R21" i="5"/>
  <c r="Q21" i="5"/>
  <c r="P21" i="5"/>
  <c r="E21" i="5"/>
  <c r="T21" i="5" s="1"/>
  <c r="S20" i="5"/>
  <c r="R20" i="5"/>
  <c r="Q20" i="5"/>
  <c r="P20" i="5"/>
  <c r="E20" i="5"/>
  <c r="U20" i="5" s="1"/>
  <c r="S19" i="5"/>
  <c r="R19" i="5"/>
  <c r="Q19" i="5"/>
  <c r="P19" i="5"/>
  <c r="E19" i="5"/>
  <c r="U19" i="5" s="1"/>
  <c r="S18" i="5"/>
  <c r="R18" i="5"/>
  <c r="Q18" i="5"/>
  <c r="P18" i="5"/>
  <c r="E18" i="5"/>
  <c r="T18" i="5" s="1"/>
  <c r="W16" i="5"/>
  <c r="V16" i="5"/>
  <c r="O16" i="5"/>
  <c r="N16" i="5"/>
  <c r="M16" i="5"/>
  <c r="L16" i="5"/>
  <c r="K16" i="5"/>
  <c r="J16" i="5"/>
  <c r="I16" i="5"/>
  <c r="S16" i="5" s="1"/>
  <c r="H16" i="5"/>
  <c r="P16" i="5" s="1"/>
  <c r="G16" i="5"/>
  <c r="F16" i="5"/>
  <c r="C16" i="5"/>
  <c r="E16" i="5" s="1"/>
  <c r="B16" i="5"/>
  <c r="S15" i="5"/>
  <c r="R15" i="5"/>
  <c r="Q15" i="5"/>
  <c r="P15" i="5"/>
  <c r="E15" i="5"/>
  <c r="U15" i="5" s="1"/>
  <c r="S14" i="5"/>
  <c r="R14" i="5"/>
  <c r="Q14" i="5"/>
  <c r="P14" i="5"/>
  <c r="E14" i="5"/>
  <c r="S13" i="5"/>
  <c r="R13" i="5"/>
  <c r="Q13" i="5"/>
  <c r="P13" i="5"/>
  <c r="E13" i="5"/>
  <c r="T13" i="5" s="1"/>
  <c r="S12" i="5"/>
  <c r="R12" i="5"/>
  <c r="Q12" i="5"/>
  <c r="P12" i="5"/>
  <c r="E12" i="5"/>
  <c r="T12" i="5" s="1"/>
  <c r="S11" i="5"/>
  <c r="R11" i="5"/>
  <c r="Q11" i="5"/>
  <c r="P11" i="5"/>
  <c r="E11" i="5"/>
  <c r="U11" i="5" s="1"/>
  <c r="S10" i="5"/>
  <c r="R10" i="5"/>
  <c r="Q10" i="5"/>
  <c r="P10" i="5"/>
  <c r="E10" i="5"/>
  <c r="U10" i="5" s="1"/>
  <c r="S9" i="5"/>
  <c r="R9" i="5"/>
  <c r="Q9" i="5"/>
  <c r="P9" i="5"/>
  <c r="E9" i="5"/>
  <c r="U9" i="5" s="1"/>
  <c r="S93" i="4"/>
  <c r="R93" i="4"/>
  <c r="Q93" i="4"/>
  <c r="P93" i="4"/>
  <c r="E93" i="4"/>
  <c r="T93" i="4" s="1"/>
  <c r="U92" i="4"/>
  <c r="S92" i="4"/>
  <c r="R92" i="4"/>
  <c r="Q92" i="4"/>
  <c r="P92" i="4"/>
  <c r="E92" i="4"/>
  <c r="T92" i="4" s="1"/>
  <c r="S91" i="4"/>
  <c r="R91" i="4"/>
  <c r="Q91" i="4"/>
  <c r="P91" i="4"/>
  <c r="E91" i="4"/>
  <c r="U91" i="4" s="1"/>
  <c r="S90" i="4"/>
  <c r="R90" i="4"/>
  <c r="Q90" i="4"/>
  <c r="P90" i="4"/>
  <c r="E90" i="4"/>
  <c r="T90" i="4" s="1"/>
  <c r="S89" i="4"/>
  <c r="R89" i="4"/>
  <c r="Q89" i="4"/>
  <c r="P89" i="4"/>
  <c r="E89" i="4"/>
  <c r="T89" i="4" s="1"/>
  <c r="U88" i="4"/>
  <c r="T88" i="4"/>
  <c r="S88" i="4"/>
  <c r="R88" i="4"/>
  <c r="Q88" i="4"/>
  <c r="P88" i="4"/>
  <c r="E88" i="4"/>
  <c r="S87" i="4"/>
  <c r="R87" i="4"/>
  <c r="Q87" i="4"/>
  <c r="P87" i="4"/>
  <c r="E87" i="4"/>
  <c r="U87" i="4" s="1"/>
  <c r="S86" i="4"/>
  <c r="R86" i="4"/>
  <c r="Q86" i="4"/>
  <c r="P86" i="4"/>
  <c r="E86" i="4"/>
  <c r="T86" i="4" s="1"/>
  <c r="W72" i="4"/>
  <c r="V72" i="4"/>
  <c r="O72" i="4"/>
  <c r="N72" i="4"/>
  <c r="M72" i="4"/>
  <c r="L72" i="4"/>
  <c r="K72" i="4"/>
  <c r="J72" i="4"/>
  <c r="I72" i="4"/>
  <c r="S72" i="4" s="1"/>
  <c r="H72" i="4"/>
  <c r="G72" i="4"/>
  <c r="F72" i="4"/>
  <c r="C72" i="4"/>
  <c r="B72" i="4"/>
  <c r="W71" i="4"/>
  <c r="V71" i="4"/>
  <c r="O71" i="4"/>
  <c r="N71" i="4"/>
  <c r="M71" i="4"/>
  <c r="L71" i="4"/>
  <c r="K71" i="4"/>
  <c r="J71" i="4"/>
  <c r="I71" i="4"/>
  <c r="H71" i="4"/>
  <c r="R71" i="4" s="1"/>
  <c r="G71" i="4"/>
  <c r="F71" i="4"/>
  <c r="C71" i="4"/>
  <c r="B71" i="4"/>
  <c r="W70" i="4"/>
  <c r="V70" i="4"/>
  <c r="S70" i="4"/>
  <c r="O70" i="4"/>
  <c r="N70" i="4"/>
  <c r="M70" i="4"/>
  <c r="L70" i="4"/>
  <c r="K70" i="4"/>
  <c r="J70" i="4"/>
  <c r="I70" i="4"/>
  <c r="H70" i="4"/>
  <c r="G70" i="4"/>
  <c r="F70" i="4"/>
  <c r="C70" i="4"/>
  <c r="B70" i="4"/>
  <c r="E70" i="4" s="1"/>
  <c r="S69" i="4"/>
  <c r="R69" i="4"/>
  <c r="Q69" i="4"/>
  <c r="P69" i="4"/>
  <c r="E69" i="4"/>
  <c r="T69" i="4" s="1"/>
  <c r="W67" i="4"/>
  <c r="V67" i="4"/>
  <c r="O67" i="4"/>
  <c r="N67" i="4"/>
  <c r="M67" i="4"/>
  <c r="L67" i="4"/>
  <c r="K67" i="4"/>
  <c r="J67" i="4"/>
  <c r="I67" i="4"/>
  <c r="S67" i="4" s="1"/>
  <c r="H67" i="4"/>
  <c r="G67" i="4"/>
  <c r="F67" i="4"/>
  <c r="C67" i="4"/>
  <c r="E67" i="4" s="1"/>
  <c r="B67" i="4"/>
  <c r="W66" i="4"/>
  <c r="V66" i="4"/>
  <c r="O66" i="4"/>
  <c r="N66" i="4"/>
  <c r="M66" i="4"/>
  <c r="L66" i="4"/>
  <c r="K66" i="4"/>
  <c r="J66" i="4"/>
  <c r="I66" i="4"/>
  <c r="H66" i="4"/>
  <c r="R66" i="4" s="1"/>
  <c r="G66" i="4"/>
  <c r="F66" i="4"/>
  <c r="C66" i="4"/>
  <c r="B66" i="4"/>
  <c r="S65" i="4"/>
  <c r="R65" i="4"/>
  <c r="Q65" i="4"/>
  <c r="P65" i="4"/>
  <c r="E65" i="4"/>
  <c r="U65" i="4" s="1"/>
  <c r="S64" i="4"/>
  <c r="R64" i="4"/>
  <c r="Q64" i="4"/>
  <c r="P64" i="4"/>
  <c r="E64" i="4"/>
  <c r="T64" i="4" s="1"/>
  <c r="S63" i="4"/>
  <c r="R63" i="4"/>
  <c r="Q63" i="4"/>
  <c r="P63" i="4"/>
  <c r="E63" i="4"/>
  <c r="T63" i="4" s="1"/>
  <c r="U62" i="4"/>
  <c r="S62" i="4"/>
  <c r="R62" i="4"/>
  <c r="Q62" i="4"/>
  <c r="P62" i="4"/>
  <c r="E62" i="4"/>
  <c r="T62" i="4" s="1"/>
  <c r="S61" i="4"/>
  <c r="R61" i="4"/>
  <c r="Q61" i="4"/>
  <c r="P61" i="4"/>
  <c r="E61" i="4"/>
  <c r="V59" i="4"/>
  <c r="O59" i="4"/>
  <c r="N59" i="4"/>
  <c r="M59" i="4"/>
  <c r="L59" i="4"/>
  <c r="K59" i="4"/>
  <c r="J59" i="4"/>
  <c r="I59" i="4"/>
  <c r="S59" i="4" s="1"/>
  <c r="H59" i="4"/>
  <c r="G59" i="4"/>
  <c r="F59" i="4"/>
  <c r="C59" i="4"/>
  <c r="E59" i="4" s="1"/>
  <c r="B59" i="4"/>
  <c r="S58" i="4"/>
  <c r="R58" i="4"/>
  <c r="Q58" i="4"/>
  <c r="P58" i="4"/>
  <c r="E58" i="4"/>
  <c r="U58" i="4" s="1"/>
  <c r="S57" i="4"/>
  <c r="R57" i="4"/>
  <c r="Q57" i="4"/>
  <c r="P57" i="4"/>
  <c r="E57" i="4"/>
  <c r="U57" i="4" s="1"/>
  <c r="S56" i="4"/>
  <c r="R56" i="4"/>
  <c r="Q56" i="4"/>
  <c r="P56" i="4"/>
  <c r="E56" i="4"/>
  <c r="T56" i="4" s="1"/>
  <c r="S55" i="4"/>
  <c r="R55" i="4"/>
  <c r="Q55" i="4"/>
  <c r="P55" i="4"/>
  <c r="E55" i="4"/>
  <c r="T55" i="4" s="1"/>
  <c r="W53" i="4"/>
  <c r="V53" i="4"/>
  <c r="O53" i="4"/>
  <c r="N53" i="4"/>
  <c r="M53" i="4"/>
  <c r="L53" i="4"/>
  <c r="K53" i="4"/>
  <c r="J53" i="4"/>
  <c r="I53" i="4"/>
  <c r="H53" i="4"/>
  <c r="G53" i="4"/>
  <c r="F53" i="4"/>
  <c r="C53" i="4"/>
  <c r="E53" i="4" s="1"/>
  <c r="B53" i="4"/>
  <c r="S52" i="4"/>
  <c r="R52" i="4"/>
  <c r="Q52" i="4"/>
  <c r="P52" i="4"/>
  <c r="E52" i="4"/>
  <c r="U52" i="4" s="1"/>
  <c r="S51" i="4"/>
  <c r="R51" i="4"/>
  <c r="Q51" i="4"/>
  <c r="P51" i="4"/>
  <c r="E51" i="4"/>
  <c r="T51" i="4" s="1"/>
  <c r="U50" i="4"/>
  <c r="S50" i="4"/>
  <c r="R50" i="4"/>
  <c r="Q50" i="4"/>
  <c r="P50" i="4"/>
  <c r="E50" i="4"/>
  <c r="T50" i="4" s="1"/>
  <c r="S49" i="4"/>
  <c r="R49" i="4"/>
  <c r="Q49" i="4"/>
  <c r="P49" i="4"/>
  <c r="E49" i="4"/>
  <c r="U49" i="4" s="1"/>
  <c r="S48" i="4"/>
  <c r="R48" i="4"/>
  <c r="Q48" i="4"/>
  <c r="P48" i="4"/>
  <c r="E48" i="4"/>
  <c r="U48" i="4" s="1"/>
  <c r="S47" i="4"/>
  <c r="R47" i="4"/>
  <c r="Q47" i="4"/>
  <c r="P47" i="4"/>
  <c r="E47" i="4"/>
  <c r="T47" i="4" s="1"/>
  <c r="S46" i="4"/>
  <c r="R46" i="4"/>
  <c r="Q46" i="4"/>
  <c r="P46" i="4"/>
  <c r="E46" i="4"/>
  <c r="T46" i="4" s="1"/>
  <c r="S45" i="4"/>
  <c r="R45" i="4"/>
  <c r="Q45" i="4"/>
  <c r="P45" i="4"/>
  <c r="E45" i="4"/>
  <c r="U45" i="4" s="1"/>
  <c r="S44" i="4"/>
  <c r="R44" i="4"/>
  <c r="Q44" i="4"/>
  <c r="P44" i="4"/>
  <c r="E44" i="4"/>
  <c r="U44" i="4" s="1"/>
  <c r="S43" i="4"/>
  <c r="R43" i="4"/>
  <c r="Q43" i="4"/>
  <c r="P43" i="4"/>
  <c r="E43" i="4"/>
  <c r="U43" i="4" s="1"/>
  <c r="S42" i="4"/>
  <c r="R42" i="4"/>
  <c r="Q42" i="4"/>
  <c r="P42" i="4"/>
  <c r="E42" i="4"/>
  <c r="T42" i="4" s="1"/>
  <c r="W40" i="4"/>
  <c r="V40" i="4"/>
  <c r="O40" i="4"/>
  <c r="N40" i="4"/>
  <c r="M40" i="4"/>
  <c r="L40" i="4"/>
  <c r="K40" i="4"/>
  <c r="J40" i="4"/>
  <c r="I40" i="4"/>
  <c r="Q40" i="4" s="1"/>
  <c r="H40" i="4"/>
  <c r="R40" i="4" s="1"/>
  <c r="G40" i="4"/>
  <c r="F40" i="4"/>
  <c r="C40" i="4"/>
  <c r="E40" i="4" s="1"/>
  <c r="B40" i="4"/>
  <c r="S39" i="4"/>
  <c r="R39" i="4"/>
  <c r="Q39" i="4"/>
  <c r="P39" i="4"/>
  <c r="E39" i="4"/>
  <c r="U39" i="4" s="1"/>
  <c r="S38" i="4"/>
  <c r="R38" i="4"/>
  <c r="Q38" i="4"/>
  <c r="P38" i="4"/>
  <c r="E38" i="4"/>
  <c r="T38" i="4" s="1"/>
  <c r="U37" i="4"/>
  <c r="S37" i="4"/>
  <c r="R37" i="4"/>
  <c r="Q37" i="4"/>
  <c r="P37" i="4"/>
  <c r="E37" i="4"/>
  <c r="T37" i="4" s="1"/>
  <c r="S36" i="4"/>
  <c r="R36" i="4"/>
  <c r="Q36" i="4"/>
  <c r="U36" i="4" s="1"/>
  <c r="P36" i="4"/>
  <c r="E36" i="4"/>
  <c r="S35" i="4"/>
  <c r="R35" i="4"/>
  <c r="Q35" i="4"/>
  <c r="P35" i="4"/>
  <c r="E35" i="4"/>
  <c r="W33" i="4"/>
  <c r="V33" i="4"/>
  <c r="S33" i="4"/>
  <c r="O33" i="4"/>
  <c r="N33" i="4"/>
  <c r="M33" i="4"/>
  <c r="L33" i="4"/>
  <c r="K33" i="4"/>
  <c r="J33" i="4"/>
  <c r="R33" i="4" s="1"/>
  <c r="I33" i="4"/>
  <c r="H33" i="4"/>
  <c r="G33" i="4"/>
  <c r="F33" i="4"/>
  <c r="C33" i="4"/>
  <c r="B33" i="4"/>
  <c r="E33" i="4" s="1"/>
  <c r="S32" i="4"/>
  <c r="R32" i="4"/>
  <c r="Q32" i="4"/>
  <c r="P32" i="4"/>
  <c r="E32" i="4"/>
  <c r="T32" i="4" s="1"/>
  <c r="W30" i="4"/>
  <c r="V30" i="4"/>
  <c r="O30" i="4"/>
  <c r="N30" i="4"/>
  <c r="M30" i="4"/>
  <c r="L30" i="4"/>
  <c r="K30" i="4"/>
  <c r="J30" i="4"/>
  <c r="I30" i="4"/>
  <c r="Q30" i="4" s="1"/>
  <c r="H30" i="4"/>
  <c r="R30" i="4" s="1"/>
  <c r="G30" i="4"/>
  <c r="F30" i="4"/>
  <c r="C30" i="4"/>
  <c r="E30" i="4" s="1"/>
  <c r="B30" i="4"/>
  <c r="S29" i="4"/>
  <c r="R29" i="4"/>
  <c r="Q29" i="4"/>
  <c r="P29" i="4"/>
  <c r="E29" i="4"/>
  <c r="U29" i="4" s="1"/>
  <c r="S28" i="4"/>
  <c r="R28" i="4"/>
  <c r="Q28" i="4"/>
  <c r="P28" i="4"/>
  <c r="E28" i="4"/>
  <c r="T28" i="4" s="1"/>
  <c r="U27" i="4"/>
  <c r="S27" i="4"/>
  <c r="R27" i="4"/>
  <c r="Q27" i="4"/>
  <c r="P27" i="4"/>
  <c r="E27" i="4"/>
  <c r="T27" i="4" s="1"/>
  <c r="S26" i="4"/>
  <c r="R26" i="4"/>
  <c r="Q26" i="4"/>
  <c r="P26" i="4"/>
  <c r="E26" i="4"/>
  <c r="U26" i="4" s="1"/>
  <c r="W24" i="4"/>
  <c r="V24" i="4"/>
  <c r="S24" i="4"/>
  <c r="O24" i="4"/>
  <c r="N24" i="4"/>
  <c r="M24" i="4"/>
  <c r="L24" i="4"/>
  <c r="K24" i="4"/>
  <c r="J24" i="4"/>
  <c r="I24" i="4"/>
  <c r="H24" i="4"/>
  <c r="P24" i="4" s="1"/>
  <c r="G24" i="4"/>
  <c r="F24" i="4"/>
  <c r="C24" i="4"/>
  <c r="B24" i="4"/>
  <c r="E24" i="4" s="1"/>
  <c r="S23" i="4"/>
  <c r="R23" i="4"/>
  <c r="Q23" i="4"/>
  <c r="P23" i="4"/>
  <c r="E23" i="4"/>
  <c r="T23" i="4" s="1"/>
  <c r="S22" i="4"/>
  <c r="R22" i="4"/>
  <c r="Q22" i="4"/>
  <c r="P22" i="4"/>
  <c r="E22" i="4"/>
  <c r="T22" i="4" s="1"/>
  <c r="U21" i="4"/>
  <c r="T21" i="4"/>
  <c r="S21" i="4"/>
  <c r="R21" i="4"/>
  <c r="Q21" i="4"/>
  <c r="P21" i="4"/>
  <c r="E21" i="4"/>
  <c r="S20" i="4"/>
  <c r="R20" i="4"/>
  <c r="Q20" i="4"/>
  <c r="P20" i="4"/>
  <c r="E20" i="4"/>
  <c r="U20" i="4" s="1"/>
  <c r="S19" i="4"/>
  <c r="R19" i="4"/>
  <c r="Q19" i="4"/>
  <c r="P19" i="4"/>
  <c r="E19" i="4"/>
  <c r="T19" i="4" s="1"/>
  <c r="U18" i="4"/>
  <c r="S18" i="4"/>
  <c r="R18" i="4"/>
  <c r="Q18" i="4"/>
  <c r="P18" i="4"/>
  <c r="E18" i="4"/>
  <c r="T18" i="4" s="1"/>
  <c r="W16" i="4"/>
  <c r="V16" i="4"/>
  <c r="O16" i="4"/>
  <c r="N16" i="4"/>
  <c r="M16" i="4"/>
  <c r="L16" i="4"/>
  <c r="K16" i="4"/>
  <c r="J16" i="4"/>
  <c r="I16" i="4"/>
  <c r="H16" i="4"/>
  <c r="R16" i="4" s="1"/>
  <c r="G16" i="4"/>
  <c r="F16" i="4"/>
  <c r="C16" i="4"/>
  <c r="B16" i="4"/>
  <c r="S15" i="4"/>
  <c r="R15" i="4"/>
  <c r="Q15" i="4"/>
  <c r="P15" i="4"/>
  <c r="E15" i="4"/>
  <c r="U15" i="4" s="1"/>
  <c r="S14" i="4"/>
  <c r="R14" i="4"/>
  <c r="Q14" i="4"/>
  <c r="P14" i="4"/>
  <c r="E14" i="4"/>
  <c r="S13" i="4"/>
  <c r="R13" i="4"/>
  <c r="Q13" i="4"/>
  <c r="U13" i="4" s="1"/>
  <c r="P13" i="4"/>
  <c r="E13" i="4"/>
  <c r="T13" i="4" s="1"/>
  <c r="U12" i="4"/>
  <c r="T12" i="4"/>
  <c r="S12" i="4"/>
  <c r="R12" i="4"/>
  <c r="Q12" i="4"/>
  <c r="P12" i="4"/>
  <c r="E12" i="4"/>
  <c r="S11" i="4"/>
  <c r="R11" i="4"/>
  <c r="Q11" i="4"/>
  <c r="P11" i="4"/>
  <c r="E11" i="4"/>
  <c r="U11" i="4" s="1"/>
  <c r="S10" i="4"/>
  <c r="R10" i="4"/>
  <c r="Q10" i="4"/>
  <c r="P10" i="4"/>
  <c r="E10" i="4"/>
  <c r="T10" i="4" s="1"/>
  <c r="U9" i="4"/>
  <c r="S9" i="4"/>
  <c r="R9" i="4"/>
  <c r="Q9" i="4"/>
  <c r="P9" i="4"/>
  <c r="E9" i="4"/>
  <c r="T9" i="4" s="1"/>
  <c r="S93" i="3"/>
  <c r="R93" i="3"/>
  <c r="Q93" i="3"/>
  <c r="P93" i="3"/>
  <c r="E93" i="3"/>
  <c r="U93" i="3" s="1"/>
  <c r="S92" i="3"/>
  <c r="R92" i="3"/>
  <c r="Q92" i="3"/>
  <c r="P92" i="3"/>
  <c r="E92" i="3"/>
  <c r="U92" i="3" s="1"/>
  <c r="S91" i="3"/>
  <c r="R91" i="3"/>
  <c r="Q91" i="3"/>
  <c r="P91" i="3"/>
  <c r="E91" i="3"/>
  <c r="T91" i="3" s="1"/>
  <c r="S90" i="3"/>
  <c r="R90" i="3"/>
  <c r="Q90" i="3"/>
  <c r="P90" i="3"/>
  <c r="E90" i="3"/>
  <c r="T90" i="3" s="1"/>
  <c r="S89" i="3"/>
  <c r="R89" i="3"/>
  <c r="Q89" i="3"/>
  <c r="P89" i="3"/>
  <c r="E89" i="3"/>
  <c r="U89" i="3" s="1"/>
  <c r="S88" i="3"/>
  <c r="R88" i="3"/>
  <c r="Q88" i="3"/>
  <c r="P88" i="3"/>
  <c r="E88" i="3"/>
  <c r="U88" i="3" s="1"/>
  <c r="S87" i="3"/>
  <c r="R87" i="3"/>
  <c r="Q87" i="3"/>
  <c r="P87" i="3"/>
  <c r="E87" i="3"/>
  <c r="T87" i="3" s="1"/>
  <c r="S86" i="3"/>
  <c r="R86" i="3"/>
  <c r="Q86" i="3"/>
  <c r="P86" i="3"/>
  <c r="E86" i="3"/>
  <c r="T86" i="3" s="1"/>
  <c r="W72" i="3"/>
  <c r="V72" i="3"/>
  <c r="O72" i="3"/>
  <c r="N72" i="3"/>
  <c r="M72" i="3"/>
  <c r="L72" i="3"/>
  <c r="K72" i="3"/>
  <c r="J72" i="3"/>
  <c r="I72" i="3"/>
  <c r="H72" i="3"/>
  <c r="G72" i="3"/>
  <c r="F72" i="3"/>
  <c r="C72" i="3"/>
  <c r="E72" i="3" s="1"/>
  <c r="B72" i="3"/>
  <c r="W71" i="3"/>
  <c r="V71" i="3"/>
  <c r="S71" i="3"/>
  <c r="O71" i="3"/>
  <c r="N71" i="3"/>
  <c r="M71" i="3"/>
  <c r="L71" i="3"/>
  <c r="K71" i="3"/>
  <c r="J71" i="3"/>
  <c r="I71" i="3"/>
  <c r="Q71" i="3" s="1"/>
  <c r="H71" i="3"/>
  <c r="P71" i="3" s="1"/>
  <c r="G71" i="3"/>
  <c r="F71" i="3"/>
  <c r="C71" i="3"/>
  <c r="B71" i="3"/>
  <c r="E71" i="3" s="1"/>
  <c r="W70" i="3"/>
  <c r="V70" i="3"/>
  <c r="S70" i="3"/>
  <c r="O70" i="3"/>
  <c r="N70" i="3"/>
  <c r="M70" i="3"/>
  <c r="L70" i="3"/>
  <c r="K70" i="3"/>
  <c r="J70" i="3"/>
  <c r="I70" i="3"/>
  <c r="H70" i="3"/>
  <c r="P70" i="3" s="1"/>
  <c r="G70" i="3"/>
  <c r="F70" i="3"/>
  <c r="C70" i="3"/>
  <c r="B70" i="3"/>
  <c r="E70" i="3" s="1"/>
  <c r="S69" i="3"/>
  <c r="R69" i="3"/>
  <c r="Q69" i="3"/>
  <c r="P69" i="3"/>
  <c r="E69" i="3"/>
  <c r="T69" i="3" s="1"/>
  <c r="W67" i="3"/>
  <c r="V67" i="3"/>
  <c r="O67" i="3"/>
  <c r="N67" i="3"/>
  <c r="M67" i="3"/>
  <c r="L67" i="3"/>
  <c r="K67" i="3"/>
  <c r="J67" i="3"/>
  <c r="I67" i="3"/>
  <c r="H67" i="3"/>
  <c r="G67" i="3"/>
  <c r="F67" i="3"/>
  <c r="C67" i="3"/>
  <c r="B67" i="3"/>
  <c r="W66" i="3"/>
  <c r="V66" i="3"/>
  <c r="O66" i="3"/>
  <c r="N66" i="3"/>
  <c r="M66" i="3"/>
  <c r="L66" i="3"/>
  <c r="K66" i="3"/>
  <c r="J66" i="3"/>
  <c r="I66" i="3"/>
  <c r="Q66" i="3" s="1"/>
  <c r="H66" i="3"/>
  <c r="G66" i="3"/>
  <c r="F66" i="3"/>
  <c r="C66" i="3"/>
  <c r="B66" i="3"/>
  <c r="S65" i="3"/>
  <c r="R65" i="3"/>
  <c r="Q65" i="3"/>
  <c r="P65" i="3"/>
  <c r="E65" i="3"/>
  <c r="T65" i="3" s="1"/>
  <c r="S64" i="3"/>
  <c r="R64" i="3"/>
  <c r="Q64" i="3"/>
  <c r="P64" i="3"/>
  <c r="E64" i="3"/>
  <c r="T64" i="3" s="1"/>
  <c r="S63" i="3"/>
  <c r="R63" i="3"/>
  <c r="Q63" i="3"/>
  <c r="P63" i="3"/>
  <c r="E63" i="3"/>
  <c r="U63" i="3" s="1"/>
  <c r="S62" i="3"/>
  <c r="R62" i="3"/>
  <c r="Q62" i="3"/>
  <c r="P62" i="3"/>
  <c r="E62" i="3"/>
  <c r="U62" i="3" s="1"/>
  <c r="S61" i="3"/>
  <c r="R61" i="3"/>
  <c r="Q61" i="3"/>
  <c r="P61" i="3"/>
  <c r="E61" i="3"/>
  <c r="U61" i="3" s="1"/>
  <c r="V59" i="3"/>
  <c r="O59" i="3"/>
  <c r="N59" i="3"/>
  <c r="M59" i="3"/>
  <c r="L59" i="3"/>
  <c r="K59" i="3"/>
  <c r="J59" i="3"/>
  <c r="I59" i="3"/>
  <c r="H59" i="3"/>
  <c r="R59" i="3" s="1"/>
  <c r="G59" i="3"/>
  <c r="F59" i="3"/>
  <c r="C59" i="3"/>
  <c r="B59" i="3"/>
  <c r="S58" i="3"/>
  <c r="R58" i="3"/>
  <c r="Q58" i="3"/>
  <c r="P58" i="3"/>
  <c r="E58" i="3"/>
  <c r="U58" i="3" s="1"/>
  <c r="S57" i="3"/>
  <c r="R57" i="3"/>
  <c r="Q57" i="3"/>
  <c r="P57" i="3"/>
  <c r="E57" i="3"/>
  <c r="T57" i="3" s="1"/>
  <c r="S56" i="3"/>
  <c r="R56" i="3"/>
  <c r="Q56" i="3"/>
  <c r="P56" i="3"/>
  <c r="E56" i="3"/>
  <c r="T56" i="3" s="1"/>
  <c r="U55" i="3"/>
  <c r="T55" i="3"/>
  <c r="S55" i="3"/>
  <c r="R55" i="3"/>
  <c r="Q55" i="3"/>
  <c r="P55" i="3"/>
  <c r="E55" i="3"/>
  <c r="W53" i="3"/>
  <c r="V53" i="3"/>
  <c r="S53" i="3"/>
  <c r="O53" i="3"/>
  <c r="N53" i="3"/>
  <c r="M53" i="3"/>
  <c r="L53" i="3"/>
  <c r="K53" i="3"/>
  <c r="J53" i="3"/>
  <c r="I53" i="3"/>
  <c r="H53" i="3"/>
  <c r="G53" i="3"/>
  <c r="F53" i="3"/>
  <c r="C53" i="3"/>
  <c r="B53" i="3"/>
  <c r="E53" i="3" s="1"/>
  <c r="S52" i="3"/>
  <c r="R52" i="3"/>
  <c r="Q52" i="3"/>
  <c r="P52" i="3"/>
  <c r="E52" i="3"/>
  <c r="S51" i="3"/>
  <c r="R51" i="3"/>
  <c r="Q51" i="3"/>
  <c r="P51" i="3"/>
  <c r="E51" i="3"/>
  <c r="T51" i="3" s="1"/>
  <c r="U50" i="3"/>
  <c r="S50" i="3"/>
  <c r="R50" i="3"/>
  <c r="Q50" i="3"/>
  <c r="P50" i="3"/>
  <c r="E50" i="3"/>
  <c r="T50" i="3" s="1"/>
  <c r="S49" i="3"/>
  <c r="R49" i="3"/>
  <c r="Q49" i="3"/>
  <c r="P49" i="3"/>
  <c r="E49" i="3"/>
  <c r="U49" i="3" s="1"/>
  <c r="S48" i="3"/>
  <c r="R48" i="3"/>
  <c r="Q48" i="3"/>
  <c r="P48" i="3"/>
  <c r="E48" i="3"/>
  <c r="T48" i="3" s="1"/>
  <c r="S47" i="3"/>
  <c r="R47" i="3"/>
  <c r="Q47" i="3"/>
  <c r="P47" i="3"/>
  <c r="E47" i="3"/>
  <c r="T47" i="3" s="1"/>
  <c r="S46" i="3"/>
  <c r="R46" i="3"/>
  <c r="Q46" i="3"/>
  <c r="P46" i="3"/>
  <c r="E46" i="3"/>
  <c r="U46" i="3" s="1"/>
  <c r="S45" i="3"/>
  <c r="R45" i="3"/>
  <c r="Q45" i="3"/>
  <c r="P45" i="3"/>
  <c r="E45" i="3"/>
  <c r="U45" i="3" s="1"/>
  <c r="S44" i="3"/>
  <c r="R44" i="3"/>
  <c r="Q44" i="3"/>
  <c r="P44" i="3"/>
  <c r="E44" i="3"/>
  <c r="T44" i="3" s="1"/>
  <c r="S43" i="3"/>
  <c r="R43" i="3"/>
  <c r="Q43" i="3"/>
  <c r="P43" i="3"/>
  <c r="E43" i="3"/>
  <c r="T43" i="3" s="1"/>
  <c r="S42" i="3"/>
  <c r="R42" i="3"/>
  <c r="Q42" i="3"/>
  <c r="P42" i="3"/>
  <c r="E42" i="3"/>
  <c r="U42" i="3" s="1"/>
  <c r="W40" i="3"/>
  <c r="V40" i="3"/>
  <c r="S40" i="3"/>
  <c r="O40" i="3"/>
  <c r="N40" i="3"/>
  <c r="M40" i="3"/>
  <c r="L40" i="3"/>
  <c r="K40" i="3"/>
  <c r="J40" i="3"/>
  <c r="I40" i="3"/>
  <c r="H40" i="3"/>
  <c r="G40" i="3"/>
  <c r="F40" i="3"/>
  <c r="C40" i="3"/>
  <c r="B40" i="3"/>
  <c r="E40" i="3" s="1"/>
  <c r="S39" i="3"/>
  <c r="R39" i="3"/>
  <c r="Q39" i="3"/>
  <c r="P39" i="3"/>
  <c r="E39" i="3"/>
  <c r="T39" i="3" s="1"/>
  <c r="S38" i="3"/>
  <c r="R38" i="3"/>
  <c r="Q38" i="3"/>
  <c r="P38" i="3"/>
  <c r="E38" i="3"/>
  <c r="T38" i="3" s="1"/>
  <c r="S37" i="3"/>
  <c r="R37" i="3"/>
  <c r="Q37" i="3"/>
  <c r="P37" i="3"/>
  <c r="E37" i="3"/>
  <c r="U37" i="3" s="1"/>
  <c r="S36" i="3"/>
  <c r="R36" i="3"/>
  <c r="Q36" i="3"/>
  <c r="P36" i="3"/>
  <c r="E36" i="3"/>
  <c r="U36" i="3" s="1"/>
  <c r="S35" i="3"/>
  <c r="R35" i="3"/>
  <c r="Q35" i="3"/>
  <c r="P35" i="3"/>
  <c r="E35" i="3"/>
  <c r="W33" i="3"/>
  <c r="V33" i="3"/>
  <c r="O33" i="3"/>
  <c r="N33" i="3"/>
  <c r="M33" i="3"/>
  <c r="L33" i="3"/>
  <c r="K33" i="3"/>
  <c r="J33" i="3"/>
  <c r="I33" i="3"/>
  <c r="S33" i="3" s="1"/>
  <c r="H33" i="3"/>
  <c r="P33" i="3" s="1"/>
  <c r="G33" i="3"/>
  <c r="F33" i="3"/>
  <c r="C33" i="3"/>
  <c r="E33" i="3" s="1"/>
  <c r="B33" i="3"/>
  <c r="S32" i="3"/>
  <c r="R32" i="3"/>
  <c r="Q32" i="3"/>
  <c r="U32" i="3" s="1"/>
  <c r="P32" i="3"/>
  <c r="E32" i="3"/>
  <c r="W30" i="3"/>
  <c r="V30" i="3"/>
  <c r="O30" i="3"/>
  <c r="N30" i="3"/>
  <c r="M30" i="3"/>
  <c r="L30" i="3"/>
  <c r="K30" i="3"/>
  <c r="J30" i="3"/>
  <c r="I30" i="3"/>
  <c r="Q30" i="3" s="1"/>
  <c r="H30" i="3"/>
  <c r="G30" i="3"/>
  <c r="F30" i="3"/>
  <c r="C30" i="3"/>
  <c r="B30" i="3"/>
  <c r="S29" i="3"/>
  <c r="R29" i="3"/>
  <c r="Q29" i="3"/>
  <c r="P29" i="3"/>
  <c r="E29" i="3"/>
  <c r="T29" i="3" s="1"/>
  <c r="S28" i="3"/>
  <c r="R28" i="3"/>
  <c r="Q28" i="3"/>
  <c r="P28" i="3"/>
  <c r="E28" i="3"/>
  <c r="T28" i="3" s="1"/>
  <c r="S27" i="3"/>
  <c r="R27" i="3"/>
  <c r="Q27" i="3"/>
  <c r="P27" i="3"/>
  <c r="E27" i="3"/>
  <c r="U27" i="3" s="1"/>
  <c r="S26" i="3"/>
  <c r="R26" i="3"/>
  <c r="Q26" i="3"/>
  <c r="P26" i="3"/>
  <c r="E26" i="3"/>
  <c r="U26" i="3" s="1"/>
  <c r="W24" i="3"/>
  <c r="V24" i="3"/>
  <c r="O24" i="3"/>
  <c r="N24" i="3"/>
  <c r="M24" i="3"/>
  <c r="L24" i="3"/>
  <c r="K24" i="3"/>
  <c r="J24" i="3"/>
  <c r="I24" i="3"/>
  <c r="Q24" i="3" s="1"/>
  <c r="H24" i="3"/>
  <c r="P24" i="3" s="1"/>
  <c r="G24" i="3"/>
  <c r="F24" i="3"/>
  <c r="C24" i="3"/>
  <c r="B24" i="3"/>
  <c r="E24" i="3" s="1"/>
  <c r="S23" i="3"/>
  <c r="R23" i="3"/>
  <c r="Q23" i="3"/>
  <c r="P23" i="3"/>
  <c r="E23" i="3"/>
  <c r="T23" i="3" s="1"/>
  <c r="U22" i="3"/>
  <c r="T22" i="3"/>
  <c r="S22" i="3"/>
  <c r="R22" i="3"/>
  <c r="Q22" i="3"/>
  <c r="P22" i="3"/>
  <c r="E22" i="3"/>
  <c r="S21" i="3"/>
  <c r="R21" i="3"/>
  <c r="Q21" i="3"/>
  <c r="P21" i="3"/>
  <c r="E21" i="3"/>
  <c r="U21" i="3" s="1"/>
  <c r="S20" i="3"/>
  <c r="R20" i="3"/>
  <c r="Q20" i="3"/>
  <c r="P20" i="3"/>
  <c r="E20" i="3"/>
  <c r="T20" i="3" s="1"/>
  <c r="U19" i="3"/>
  <c r="S19" i="3"/>
  <c r="R19" i="3"/>
  <c r="Q19" i="3"/>
  <c r="P19" i="3"/>
  <c r="E19" i="3"/>
  <c r="T19" i="3" s="1"/>
  <c r="S18" i="3"/>
  <c r="R18" i="3"/>
  <c r="Q18" i="3"/>
  <c r="P18" i="3"/>
  <c r="E18" i="3"/>
  <c r="U18" i="3" s="1"/>
  <c r="W16" i="3"/>
  <c r="V16" i="3"/>
  <c r="O16" i="3"/>
  <c r="N16" i="3"/>
  <c r="M16" i="3"/>
  <c r="L16" i="3"/>
  <c r="K16" i="3"/>
  <c r="S16" i="3" s="1"/>
  <c r="J16" i="3"/>
  <c r="I16" i="3"/>
  <c r="H16" i="3"/>
  <c r="G16" i="3"/>
  <c r="F16" i="3"/>
  <c r="C16" i="3"/>
  <c r="B16" i="3"/>
  <c r="E16" i="3" s="1"/>
  <c r="S15" i="3"/>
  <c r="R15" i="3"/>
  <c r="Q15" i="3"/>
  <c r="P15" i="3"/>
  <c r="E15" i="3"/>
  <c r="T15" i="3" s="1"/>
  <c r="S14" i="3"/>
  <c r="R14" i="3"/>
  <c r="Q14" i="3"/>
  <c r="P14" i="3"/>
  <c r="E14" i="3"/>
  <c r="T14" i="3" s="1"/>
  <c r="S13" i="3"/>
  <c r="R13" i="3"/>
  <c r="Q13" i="3"/>
  <c r="P13" i="3"/>
  <c r="E13" i="3"/>
  <c r="U13" i="3" s="1"/>
  <c r="S12" i="3"/>
  <c r="R12" i="3"/>
  <c r="Q12" i="3"/>
  <c r="P12" i="3"/>
  <c r="E12" i="3"/>
  <c r="S11" i="3"/>
  <c r="R11" i="3"/>
  <c r="Q11" i="3"/>
  <c r="P11" i="3"/>
  <c r="E11" i="3"/>
  <c r="T11" i="3" s="1"/>
  <c r="S10" i="3"/>
  <c r="R10" i="3"/>
  <c r="Q10" i="3"/>
  <c r="P10" i="3"/>
  <c r="E10" i="3"/>
  <c r="T10" i="3" s="1"/>
  <c r="U9" i="3"/>
  <c r="S9" i="3"/>
  <c r="R9" i="3"/>
  <c r="Q9" i="3"/>
  <c r="P9" i="3"/>
  <c r="E9" i="3"/>
  <c r="T9" i="3" s="1"/>
  <c r="S93" i="2"/>
  <c r="R93" i="2"/>
  <c r="Q93" i="2"/>
  <c r="P93" i="2"/>
  <c r="E93" i="2"/>
  <c r="S92" i="2"/>
  <c r="R92" i="2"/>
  <c r="Q92" i="2"/>
  <c r="P92" i="2"/>
  <c r="E92" i="2"/>
  <c r="S91" i="2"/>
  <c r="R91" i="2"/>
  <c r="Q91" i="2"/>
  <c r="P91" i="2"/>
  <c r="E91" i="2"/>
  <c r="T91" i="2" s="1"/>
  <c r="U90" i="2"/>
  <c r="T90" i="2"/>
  <c r="S90" i="2"/>
  <c r="R90" i="2"/>
  <c r="Q90" i="2"/>
  <c r="P90" i="2"/>
  <c r="E90" i="2"/>
  <c r="S89" i="2"/>
  <c r="R89" i="2"/>
  <c r="Q89" i="2"/>
  <c r="P89" i="2"/>
  <c r="E89" i="2"/>
  <c r="U89" i="2" s="1"/>
  <c r="S88" i="2"/>
  <c r="R88" i="2"/>
  <c r="Q88" i="2"/>
  <c r="P88" i="2"/>
  <c r="E88" i="2"/>
  <c r="U87" i="2"/>
  <c r="S87" i="2"/>
  <c r="R87" i="2"/>
  <c r="Q87" i="2"/>
  <c r="P87" i="2"/>
  <c r="E87" i="2"/>
  <c r="T87" i="2" s="1"/>
  <c r="S86" i="2"/>
  <c r="R86" i="2"/>
  <c r="Q86" i="2"/>
  <c r="P86" i="2"/>
  <c r="E86" i="2"/>
  <c r="U86" i="2" s="1"/>
  <c r="W72" i="2"/>
  <c r="V72" i="2"/>
  <c r="O72" i="2"/>
  <c r="N72" i="2"/>
  <c r="M72" i="2"/>
  <c r="L72" i="2"/>
  <c r="K72" i="2"/>
  <c r="J72" i="2"/>
  <c r="I72" i="2"/>
  <c r="H72" i="2"/>
  <c r="G72" i="2"/>
  <c r="F72" i="2"/>
  <c r="C72" i="2"/>
  <c r="B72" i="2"/>
  <c r="W71" i="2"/>
  <c r="V71" i="2"/>
  <c r="O71" i="2"/>
  <c r="N71" i="2"/>
  <c r="M71" i="2"/>
  <c r="L71" i="2"/>
  <c r="K71" i="2"/>
  <c r="J71" i="2"/>
  <c r="R71" i="2" s="1"/>
  <c r="I71" i="2"/>
  <c r="Q71" i="2" s="1"/>
  <c r="H71" i="2"/>
  <c r="G71" i="2"/>
  <c r="F71" i="2"/>
  <c r="C71" i="2"/>
  <c r="B71" i="2"/>
  <c r="W70" i="2"/>
  <c r="V70" i="2"/>
  <c r="O70" i="2"/>
  <c r="N70" i="2"/>
  <c r="M70" i="2"/>
  <c r="L70" i="2"/>
  <c r="K70" i="2"/>
  <c r="J70" i="2"/>
  <c r="I70" i="2"/>
  <c r="S70" i="2" s="1"/>
  <c r="H70" i="2"/>
  <c r="R70" i="2" s="1"/>
  <c r="G70" i="2"/>
  <c r="F70" i="2"/>
  <c r="C70" i="2"/>
  <c r="E70" i="2" s="1"/>
  <c r="B70" i="2"/>
  <c r="S69" i="2"/>
  <c r="R69" i="2"/>
  <c r="Q69" i="2"/>
  <c r="U69" i="2" s="1"/>
  <c r="P69" i="2"/>
  <c r="E69" i="2"/>
  <c r="W67" i="2"/>
  <c r="V67" i="2"/>
  <c r="O67" i="2"/>
  <c r="N67" i="2"/>
  <c r="M67" i="2"/>
  <c r="L67" i="2"/>
  <c r="K67" i="2"/>
  <c r="J67" i="2"/>
  <c r="I67" i="2"/>
  <c r="S67" i="2" s="1"/>
  <c r="H67" i="2"/>
  <c r="R67" i="2" s="1"/>
  <c r="G67" i="2"/>
  <c r="F67" i="2"/>
  <c r="C67" i="2"/>
  <c r="B67" i="2"/>
  <c r="W66" i="2"/>
  <c r="V66" i="2"/>
  <c r="O66" i="2"/>
  <c r="N66" i="2"/>
  <c r="M66" i="2"/>
  <c r="L66" i="2"/>
  <c r="K66" i="2"/>
  <c r="J66" i="2"/>
  <c r="I66" i="2"/>
  <c r="S66" i="2" s="1"/>
  <c r="H66" i="2"/>
  <c r="P66" i="2" s="1"/>
  <c r="G66" i="2"/>
  <c r="F66" i="2"/>
  <c r="C66" i="2"/>
  <c r="B66" i="2"/>
  <c r="E66" i="2" s="1"/>
  <c r="U65" i="2"/>
  <c r="S65" i="2"/>
  <c r="R65" i="2"/>
  <c r="Q65" i="2"/>
  <c r="P65" i="2"/>
  <c r="E65" i="2"/>
  <c r="T65" i="2" s="1"/>
  <c r="S64" i="2"/>
  <c r="R64" i="2"/>
  <c r="Q64" i="2"/>
  <c r="P64" i="2"/>
  <c r="E64" i="2"/>
  <c r="U64" i="2" s="1"/>
  <c r="S63" i="2"/>
  <c r="R63" i="2"/>
  <c r="Q63" i="2"/>
  <c r="P63" i="2"/>
  <c r="E63" i="2"/>
  <c r="T63" i="2" s="1"/>
  <c r="S62" i="2"/>
  <c r="R62" i="2"/>
  <c r="Q62" i="2"/>
  <c r="P62" i="2"/>
  <c r="E62" i="2"/>
  <c r="U62" i="2" s="1"/>
  <c r="S61" i="2"/>
  <c r="R61" i="2"/>
  <c r="Q61" i="2"/>
  <c r="P61" i="2"/>
  <c r="E61" i="2"/>
  <c r="U61" i="2" s="1"/>
  <c r="V59" i="2"/>
  <c r="S59" i="2"/>
  <c r="O59" i="2"/>
  <c r="N59" i="2"/>
  <c r="M59" i="2"/>
  <c r="L59" i="2"/>
  <c r="K59" i="2"/>
  <c r="J59" i="2"/>
  <c r="I59" i="2"/>
  <c r="H59" i="2"/>
  <c r="G59" i="2"/>
  <c r="F59" i="2"/>
  <c r="C59" i="2"/>
  <c r="B59" i="2"/>
  <c r="E59" i="2" s="1"/>
  <c r="S58" i="2"/>
  <c r="R58" i="2"/>
  <c r="Q58" i="2"/>
  <c r="P58" i="2"/>
  <c r="E58" i="2"/>
  <c r="U58" i="2" s="1"/>
  <c r="U57" i="2"/>
  <c r="S57" i="2"/>
  <c r="R57" i="2"/>
  <c r="Q57" i="2"/>
  <c r="P57" i="2"/>
  <c r="E57" i="2"/>
  <c r="T57" i="2" s="1"/>
  <c r="S56" i="2"/>
  <c r="R56" i="2"/>
  <c r="Q56" i="2"/>
  <c r="P56" i="2"/>
  <c r="E56" i="2"/>
  <c r="U56" i="2" s="1"/>
  <c r="S55" i="2"/>
  <c r="R55" i="2"/>
  <c r="Q55" i="2"/>
  <c r="P55" i="2"/>
  <c r="E55" i="2"/>
  <c r="T55" i="2" s="1"/>
  <c r="W53" i="2"/>
  <c r="V53" i="2"/>
  <c r="O53" i="2"/>
  <c r="N53" i="2"/>
  <c r="M53" i="2"/>
  <c r="L53" i="2"/>
  <c r="K53" i="2"/>
  <c r="J53" i="2"/>
  <c r="I53" i="2"/>
  <c r="S53" i="2" s="1"/>
  <c r="H53" i="2"/>
  <c r="G53" i="2"/>
  <c r="F53" i="2"/>
  <c r="C53" i="2"/>
  <c r="E53" i="2" s="1"/>
  <c r="B53" i="2"/>
  <c r="S52" i="2"/>
  <c r="R52" i="2"/>
  <c r="Q52" i="2"/>
  <c r="P52" i="2"/>
  <c r="E52" i="2"/>
  <c r="U52" i="2" s="1"/>
  <c r="S51" i="2"/>
  <c r="R51" i="2"/>
  <c r="Q51" i="2"/>
  <c r="P51" i="2"/>
  <c r="E51" i="2"/>
  <c r="S50" i="2"/>
  <c r="R50" i="2"/>
  <c r="Q50" i="2"/>
  <c r="P50" i="2"/>
  <c r="E50" i="2"/>
  <c r="T50" i="2" s="1"/>
  <c r="S49" i="2"/>
  <c r="R49" i="2"/>
  <c r="Q49" i="2"/>
  <c r="P49" i="2"/>
  <c r="E49" i="2"/>
  <c r="T49" i="2" s="1"/>
  <c r="S48" i="2"/>
  <c r="R48" i="2"/>
  <c r="Q48" i="2"/>
  <c r="P48" i="2"/>
  <c r="E48" i="2"/>
  <c r="U48" i="2" s="1"/>
  <c r="S47" i="2"/>
  <c r="R47" i="2"/>
  <c r="Q47" i="2"/>
  <c r="P47" i="2"/>
  <c r="E47" i="2"/>
  <c r="U47" i="2" s="1"/>
  <c r="S46" i="2"/>
  <c r="R46" i="2"/>
  <c r="Q46" i="2"/>
  <c r="P46" i="2"/>
  <c r="E46" i="2"/>
  <c r="T46" i="2" s="1"/>
  <c r="S45" i="2"/>
  <c r="R45" i="2"/>
  <c r="Q45" i="2"/>
  <c r="P45" i="2"/>
  <c r="E45" i="2"/>
  <c r="T45" i="2" s="1"/>
  <c r="S44" i="2"/>
  <c r="R44" i="2"/>
  <c r="Q44" i="2"/>
  <c r="P44" i="2"/>
  <c r="E44" i="2"/>
  <c r="S43" i="2"/>
  <c r="R43" i="2"/>
  <c r="Q43" i="2"/>
  <c r="P43" i="2"/>
  <c r="E43" i="2"/>
  <c r="S42" i="2"/>
  <c r="R42" i="2"/>
  <c r="Q42" i="2"/>
  <c r="P42" i="2"/>
  <c r="E42" i="2"/>
  <c r="T42" i="2" s="1"/>
  <c r="W40" i="2"/>
  <c r="V40" i="2"/>
  <c r="O40" i="2"/>
  <c r="N40" i="2"/>
  <c r="M40" i="2"/>
  <c r="L40" i="2"/>
  <c r="K40" i="2"/>
  <c r="J40" i="2"/>
  <c r="I40" i="2"/>
  <c r="S40" i="2" s="1"/>
  <c r="H40" i="2"/>
  <c r="G40" i="2"/>
  <c r="F40" i="2"/>
  <c r="E40" i="2"/>
  <c r="C40" i="2"/>
  <c r="B40" i="2"/>
  <c r="U39" i="2"/>
  <c r="T39" i="2"/>
  <c r="S39" i="2"/>
  <c r="R39" i="2"/>
  <c r="Q39" i="2"/>
  <c r="P39" i="2"/>
  <c r="E39" i="2"/>
  <c r="S38" i="2"/>
  <c r="R38" i="2"/>
  <c r="Q38" i="2"/>
  <c r="P38" i="2"/>
  <c r="E38" i="2"/>
  <c r="U38" i="2" s="1"/>
  <c r="S37" i="2"/>
  <c r="R37" i="2"/>
  <c r="Q37" i="2"/>
  <c r="P37" i="2"/>
  <c r="E37" i="2"/>
  <c r="T37" i="2" s="1"/>
  <c r="S36" i="2"/>
  <c r="R36" i="2"/>
  <c r="Q36" i="2"/>
  <c r="P36" i="2"/>
  <c r="E36" i="2"/>
  <c r="T36" i="2" s="1"/>
  <c r="S35" i="2"/>
  <c r="R35" i="2"/>
  <c r="Q35" i="2"/>
  <c r="P35" i="2"/>
  <c r="E35" i="2"/>
  <c r="U35" i="2" s="1"/>
  <c r="W33" i="2"/>
  <c r="V33" i="2"/>
  <c r="S33" i="2"/>
  <c r="O33" i="2"/>
  <c r="N33" i="2"/>
  <c r="M33" i="2"/>
  <c r="L33" i="2"/>
  <c r="K33" i="2"/>
  <c r="J33" i="2"/>
  <c r="I33" i="2"/>
  <c r="H33" i="2"/>
  <c r="G33" i="2"/>
  <c r="F33" i="2"/>
  <c r="C33" i="2"/>
  <c r="B33" i="2"/>
  <c r="E33" i="2" s="1"/>
  <c r="S32" i="2"/>
  <c r="R32" i="2"/>
  <c r="Q32" i="2"/>
  <c r="P32" i="2"/>
  <c r="E32" i="2"/>
  <c r="T32" i="2" s="1"/>
  <c r="W30" i="2"/>
  <c r="V30" i="2"/>
  <c r="O30" i="2"/>
  <c r="N30" i="2"/>
  <c r="M30" i="2"/>
  <c r="L30" i="2"/>
  <c r="K30" i="2"/>
  <c r="J30" i="2"/>
  <c r="I30" i="2"/>
  <c r="S30" i="2" s="1"/>
  <c r="H30" i="2"/>
  <c r="G30" i="2"/>
  <c r="F30" i="2"/>
  <c r="C30" i="2"/>
  <c r="B30" i="2"/>
  <c r="E30" i="2" s="1"/>
  <c r="U29" i="2"/>
  <c r="S29" i="2"/>
  <c r="R29" i="2"/>
  <c r="Q29" i="2"/>
  <c r="P29" i="2"/>
  <c r="E29" i="2"/>
  <c r="T29" i="2" s="1"/>
  <c r="S28" i="2"/>
  <c r="R28" i="2"/>
  <c r="Q28" i="2"/>
  <c r="P28" i="2"/>
  <c r="E28" i="2"/>
  <c r="U28" i="2" s="1"/>
  <c r="S27" i="2"/>
  <c r="R27" i="2"/>
  <c r="Q27" i="2"/>
  <c r="P27" i="2"/>
  <c r="E27" i="2"/>
  <c r="T27" i="2" s="1"/>
  <c r="S26" i="2"/>
  <c r="R26" i="2"/>
  <c r="Q26" i="2"/>
  <c r="P26" i="2"/>
  <c r="E26" i="2"/>
  <c r="T26" i="2" s="1"/>
  <c r="W24" i="2"/>
  <c r="V24" i="2"/>
  <c r="O24" i="2"/>
  <c r="N24" i="2"/>
  <c r="M24" i="2"/>
  <c r="L24" i="2"/>
  <c r="K24" i="2"/>
  <c r="J24" i="2"/>
  <c r="I24" i="2"/>
  <c r="Q24" i="2" s="1"/>
  <c r="H24" i="2"/>
  <c r="R24" i="2" s="1"/>
  <c r="G24" i="2"/>
  <c r="F24" i="2"/>
  <c r="C24" i="2"/>
  <c r="E24" i="2" s="1"/>
  <c r="B24" i="2"/>
  <c r="S23" i="2"/>
  <c r="R23" i="2"/>
  <c r="Q23" i="2"/>
  <c r="P23" i="2"/>
  <c r="E23" i="2"/>
  <c r="U23" i="2" s="1"/>
  <c r="S22" i="2"/>
  <c r="R22" i="2"/>
  <c r="Q22" i="2"/>
  <c r="P22" i="2"/>
  <c r="E22" i="2"/>
  <c r="T22" i="2" s="1"/>
  <c r="U21" i="2"/>
  <c r="S21" i="2"/>
  <c r="R21" i="2"/>
  <c r="Q21" i="2"/>
  <c r="P21" i="2"/>
  <c r="E21" i="2"/>
  <c r="T21" i="2" s="1"/>
  <c r="S20" i="2"/>
  <c r="R20" i="2"/>
  <c r="Q20" i="2"/>
  <c r="P20" i="2"/>
  <c r="E20" i="2"/>
  <c r="U20" i="2" s="1"/>
  <c r="S19" i="2"/>
  <c r="R19" i="2"/>
  <c r="Q19" i="2"/>
  <c r="P19" i="2"/>
  <c r="E19" i="2"/>
  <c r="U19" i="2" s="1"/>
  <c r="S18" i="2"/>
  <c r="R18" i="2"/>
  <c r="Q18" i="2"/>
  <c r="P18" i="2"/>
  <c r="E18" i="2"/>
  <c r="T18" i="2" s="1"/>
  <c r="W16" i="2"/>
  <c r="V16" i="2"/>
  <c r="O16" i="2"/>
  <c r="N16" i="2"/>
  <c r="M16" i="2"/>
  <c r="L16" i="2"/>
  <c r="K16" i="2"/>
  <c r="J16" i="2"/>
  <c r="I16" i="2"/>
  <c r="S16" i="2" s="1"/>
  <c r="H16" i="2"/>
  <c r="P16" i="2" s="1"/>
  <c r="G16" i="2"/>
  <c r="F16" i="2"/>
  <c r="C16" i="2"/>
  <c r="E16" i="2" s="1"/>
  <c r="B16" i="2"/>
  <c r="S15" i="2"/>
  <c r="R15" i="2"/>
  <c r="Q15" i="2"/>
  <c r="P15" i="2"/>
  <c r="E15" i="2"/>
  <c r="U15" i="2" s="1"/>
  <c r="S14" i="2"/>
  <c r="R14" i="2"/>
  <c r="Q14" i="2"/>
  <c r="P14" i="2"/>
  <c r="E14" i="2"/>
  <c r="U14" i="2" s="1"/>
  <c r="S13" i="2"/>
  <c r="R13" i="2"/>
  <c r="Q13" i="2"/>
  <c r="P13" i="2"/>
  <c r="E13" i="2"/>
  <c r="T13" i="2" s="1"/>
  <c r="S12" i="2"/>
  <c r="R12" i="2"/>
  <c r="Q12" i="2"/>
  <c r="P12" i="2"/>
  <c r="E12" i="2"/>
  <c r="T12" i="2" s="1"/>
  <c r="S11" i="2"/>
  <c r="R11" i="2"/>
  <c r="Q11" i="2"/>
  <c r="P11" i="2"/>
  <c r="E11" i="2"/>
  <c r="U11" i="2" s="1"/>
  <c r="S10" i="2"/>
  <c r="R10" i="2"/>
  <c r="Q10" i="2"/>
  <c r="P10" i="2"/>
  <c r="E10" i="2"/>
  <c r="U10" i="2" s="1"/>
  <c r="S9" i="2"/>
  <c r="R9" i="2"/>
  <c r="Q9" i="2"/>
  <c r="P9" i="2"/>
  <c r="E9" i="2"/>
  <c r="U9" i="2" s="1"/>
  <c r="S93" i="1"/>
  <c r="R93" i="1"/>
  <c r="Q93" i="1"/>
  <c r="P93" i="1"/>
  <c r="E93" i="1"/>
  <c r="T93" i="1" s="1"/>
  <c r="U92" i="1"/>
  <c r="S92" i="1"/>
  <c r="R92" i="1"/>
  <c r="Q92" i="1"/>
  <c r="P92" i="1"/>
  <c r="E92" i="1"/>
  <c r="T92" i="1" s="1"/>
  <c r="S91" i="1"/>
  <c r="R91" i="1"/>
  <c r="Q91" i="1"/>
  <c r="P91" i="1"/>
  <c r="E91" i="1"/>
  <c r="U91" i="1" s="1"/>
  <c r="S90" i="1"/>
  <c r="R90" i="1"/>
  <c r="Q90" i="1"/>
  <c r="P90" i="1"/>
  <c r="E90" i="1"/>
  <c r="T90" i="1" s="1"/>
  <c r="S89" i="1"/>
  <c r="R89" i="1"/>
  <c r="Q89" i="1"/>
  <c r="P89" i="1"/>
  <c r="E89" i="1"/>
  <c r="T89" i="1" s="1"/>
  <c r="U88" i="1"/>
  <c r="T88" i="1"/>
  <c r="S88" i="1"/>
  <c r="R88" i="1"/>
  <c r="Q88" i="1"/>
  <c r="P88" i="1"/>
  <c r="E88" i="1"/>
  <c r="S87" i="1"/>
  <c r="R87" i="1"/>
  <c r="Q87" i="1"/>
  <c r="P87" i="1"/>
  <c r="E87" i="1"/>
  <c r="U87" i="1" s="1"/>
  <c r="S86" i="1"/>
  <c r="R86" i="1"/>
  <c r="Q86" i="1"/>
  <c r="P86" i="1"/>
  <c r="E86" i="1"/>
  <c r="T86" i="1" s="1"/>
  <c r="W72" i="1"/>
  <c r="V72" i="1"/>
  <c r="O72" i="1"/>
  <c r="N72" i="1"/>
  <c r="M72" i="1"/>
  <c r="L72" i="1"/>
  <c r="K72" i="1"/>
  <c r="J72" i="1"/>
  <c r="I72" i="1"/>
  <c r="H72" i="1"/>
  <c r="G72" i="1"/>
  <c r="F72" i="1"/>
  <c r="C72" i="1"/>
  <c r="B72" i="1"/>
  <c r="W71" i="1"/>
  <c r="V71" i="1"/>
  <c r="O71" i="1"/>
  <c r="N71" i="1"/>
  <c r="M71" i="1"/>
  <c r="L71" i="1"/>
  <c r="K71" i="1"/>
  <c r="J71" i="1"/>
  <c r="I71" i="1"/>
  <c r="H71" i="1"/>
  <c r="R71" i="1" s="1"/>
  <c r="G71" i="1"/>
  <c r="F71" i="1"/>
  <c r="C71" i="1"/>
  <c r="B71" i="1"/>
  <c r="E71" i="1" s="1"/>
  <c r="W70" i="1"/>
  <c r="V70" i="1"/>
  <c r="O70" i="1"/>
  <c r="N70" i="1"/>
  <c r="M70" i="1"/>
  <c r="L70" i="1"/>
  <c r="K70" i="1"/>
  <c r="S70" i="1" s="1"/>
  <c r="J70" i="1"/>
  <c r="I70" i="1"/>
  <c r="H70" i="1"/>
  <c r="G70" i="1"/>
  <c r="F70" i="1"/>
  <c r="C70" i="1"/>
  <c r="B70" i="1"/>
  <c r="E70" i="1" s="1"/>
  <c r="S69" i="1"/>
  <c r="R69" i="1"/>
  <c r="Q69" i="1"/>
  <c r="P69" i="1"/>
  <c r="E69" i="1"/>
  <c r="T69" i="1" s="1"/>
  <c r="W67" i="1"/>
  <c r="V67" i="1"/>
  <c r="O67" i="1"/>
  <c r="N67" i="1"/>
  <c r="M67" i="1"/>
  <c r="L67" i="1"/>
  <c r="K67" i="1"/>
  <c r="J67" i="1"/>
  <c r="I67" i="1"/>
  <c r="H67" i="1"/>
  <c r="G67" i="1"/>
  <c r="F67" i="1"/>
  <c r="C67" i="1"/>
  <c r="B67" i="1"/>
  <c r="W66" i="1"/>
  <c r="V66" i="1"/>
  <c r="O66" i="1"/>
  <c r="N66" i="1"/>
  <c r="M66" i="1"/>
  <c r="L66" i="1"/>
  <c r="K66" i="1"/>
  <c r="J66" i="1"/>
  <c r="I66" i="1"/>
  <c r="H66" i="1"/>
  <c r="P66" i="1" s="1"/>
  <c r="G66" i="1"/>
  <c r="F66" i="1"/>
  <c r="C66" i="1"/>
  <c r="B66" i="1"/>
  <c r="E66" i="1" s="1"/>
  <c r="S65" i="1"/>
  <c r="R65" i="1"/>
  <c r="Q65" i="1"/>
  <c r="P65" i="1"/>
  <c r="E65" i="1"/>
  <c r="U65" i="1" s="1"/>
  <c r="S64" i="1"/>
  <c r="R64" i="1"/>
  <c r="Q64" i="1"/>
  <c r="P64" i="1"/>
  <c r="E64" i="1"/>
  <c r="T64" i="1" s="1"/>
  <c r="U63" i="1"/>
  <c r="S63" i="1"/>
  <c r="R63" i="1"/>
  <c r="Q63" i="1"/>
  <c r="P63" i="1"/>
  <c r="E63" i="1"/>
  <c r="T63" i="1" s="1"/>
  <c r="S62" i="1"/>
  <c r="R62" i="1"/>
  <c r="Q62" i="1"/>
  <c r="P62" i="1"/>
  <c r="E62" i="1"/>
  <c r="S61" i="1"/>
  <c r="R61" i="1"/>
  <c r="Q61" i="1"/>
  <c r="P61" i="1"/>
  <c r="E61" i="1"/>
  <c r="U61" i="1" s="1"/>
  <c r="V59" i="1"/>
  <c r="O59" i="1"/>
  <c r="N59" i="1"/>
  <c r="M59" i="1"/>
  <c r="L59" i="1"/>
  <c r="K59" i="1"/>
  <c r="J59" i="1"/>
  <c r="I59" i="1"/>
  <c r="S59" i="1" s="1"/>
  <c r="H59" i="1"/>
  <c r="P59" i="1" s="1"/>
  <c r="G59" i="1"/>
  <c r="F59" i="1"/>
  <c r="C59" i="1"/>
  <c r="B59" i="1"/>
  <c r="E59" i="1" s="1"/>
  <c r="S58" i="1"/>
  <c r="R58" i="1"/>
  <c r="Q58" i="1"/>
  <c r="P58" i="1"/>
  <c r="E58" i="1"/>
  <c r="U58" i="1" s="1"/>
  <c r="S57" i="1"/>
  <c r="R57" i="1"/>
  <c r="Q57" i="1"/>
  <c r="P57" i="1"/>
  <c r="E57" i="1"/>
  <c r="S56" i="1"/>
  <c r="R56" i="1"/>
  <c r="Q56" i="1"/>
  <c r="P56" i="1"/>
  <c r="E56" i="1"/>
  <c r="U56" i="1" s="1"/>
  <c r="S55" i="1"/>
  <c r="R55" i="1"/>
  <c r="Q55" i="1"/>
  <c r="P55" i="1"/>
  <c r="E55" i="1"/>
  <c r="W53" i="1"/>
  <c r="V53" i="1"/>
  <c r="O53" i="1"/>
  <c r="N53" i="1"/>
  <c r="M53" i="1"/>
  <c r="L53" i="1"/>
  <c r="K53" i="1"/>
  <c r="J53" i="1"/>
  <c r="I53" i="1"/>
  <c r="Q53" i="1" s="1"/>
  <c r="H53" i="1"/>
  <c r="G53" i="1"/>
  <c r="F53" i="1"/>
  <c r="E53" i="1"/>
  <c r="C53" i="1"/>
  <c r="B53" i="1"/>
  <c r="S52" i="1"/>
  <c r="R52" i="1"/>
  <c r="Q52" i="1"/>
  <c r="P52" i="1"/>
  <c r="E52" i="1"/>
  <c r="U52" i="1" s="1"/>
  <c r="S51" i="1"/>
  <c r="R51" i="1"/>
  <c r="Q51" i="1"/>
  <c r="P51" i="1"/>
  <c r="E51" i="1"/>
  <c r="S50" i="1"/>
  <c r="R50" i="1"/>
  <c r="Q50" i="1"/>
  <c r="P50" i="1"/>
  <c r="E50" i="1"/>
  <c r="U49" i="1"/>
  <c r="T49" i="1"/>
  <c r="S49" i="1"/>
  <c r="R49" i="1"/>
  <c r="Q49" i="1"/>
  <c r="P49" i="1"/>
  <c r="E49" i="1"/>
  <c r="S48" i="1"/>
  <c r="R48" i="1"/>
  <c r="Q48" i="1"/>
  <c r="P48" i="1"/>
  <c r="E48" i="1"/>
  <c r="U48" i="1" s="1"/>
  <c r="S47" i="1"/>
  <c r="R47" i="1"/>
  <c r="Q47" i="1"/>
  <c r="P47" i="1"/>
  <c r="E47" i="1"/>
  <c r="T47" i="1" s="1"/>
  <c r="S46" i="1"/>
  <c r="R46" i="1"/>
  <c r="Q46" i="1"/>
  <c r="P46" i="1"/>
  <c r="E46" i="1"/>
  <c r="U45" i="1"/>
  <c r="T45" i="1"/>
  <c r="S45" i="1"/>
  <c r="R45" i="1"/>
  <c r="Q45" i="1"/>
  <c r="P45" i="1"/>
  <c r="E45" i="1"/>
  <c r="S44" i="1"/>
  <c r="R44" i="1"/>
  <c r="Q44" i="1"/>
  <c r="P44" i="1"/>
  <c r="E44" i="1"/>
  <c r="U44" i="1" s="1"/>
  <c r="S43" i="1"/>
  <c r="R43" i="1"/>
  <c r="Q43" i="1"/>
  <c r="P43" i="1"/>
  <c r="E43" i="1"/>
  <c r="S42" i="1"/>
  <c r="R42" i="1"/>
  <c r="Q42" i="1"/>
  <c r="P42" i="1"/>
  <c r="E42" i="1"/>
  <c r="T42" i="1" s="1"/>
  <c r="W40" i="1"/>
  <c r="V40" i="1"/>
  <c r="O40" i="1"/>
  <c r="N40" i="1"/>
  <c r="M40" i="1"/>
  <c r="L40" i="1"/>
  <c r="K40" i="1"/>
  <c r="J40" i="1"/>
  <c r="I40" i="1"/>
  <c r="S40" i="1" s="1"/>
  <c r="H40" i="1"/>
  <c r="G40" i="1"/>
  <c r="F40" i="1"/>
  <c r="C40" i="1"/>
  <c r="E40" i="1" s="1"/>
  <c r="B40" i="1"/>
  <c r="S39" i="1"/>
  <c r="R39" i="1"/>
  <c r="Q39" i="1"/>
  <c r="P39" i="1"/>
  <c r="E39" i="1"/>
  <c r="U39" i="1" s="1"/>
  <c r="S38" i="1"/>
  <c r="R38" i="1"/>
  <c r="Q38" i="1"/>
  <c r="P38" i="1"/>
  <c r="E38" i="1"/>
  <c r="T38" i="1" s="1"/>
  <c r="U37" i="1"/>
  <c r="S37" i="1"/>
  <c r="R37" i="1"/>
  <c r="Q37" i="1"/>
  <c r="P37" i="1"/>
  <c r="E37" i="1"/>
  <c r="T37" i="1" s="1"/>
  <c r="S36" i="1"/>
  <c r="R36" i="1"/>
  <c r="Q36" i="1"/>
  <c r="U36" i="1" s="1"/>
  <c r="P36" i="1"/>
  <c r="E36" i="1"/>
  <c r="S35" i="1"/>
  <c r="R35" i="1"/>
  <c r="Q35" i="1"/>
  <c r="P35" i="1"/>
  <c r="E35" i="1"/>
  <c r="U35" i="1" s="1"/>
  <c r="W33" i="1"/>
  <c r="V33" i="1"/>
  <c r="O33" i="1"/>
  <c r="N33" i="1"/>
  <c r="M33" i="1"/>
  <c r="L33" i="1"/>
  <c r="K33" i="1"/>
  <c r="S33" i="1" s="1"/>
  <c r="J33" i="1"/>
  <c r="R33" i="1" s="1"/>
  <c r="I33" i="1"/>
  <c r="Q33" i="1" s="1"/>
  <c r="H33" i="1"/>
  <c r="G33" i="1"/>
  <c r="F33" i="1"/>
  <c r="C33" i="1"/>
  <c r="B33" i="1"/>
  <c r="S32" i="1"/>
  <c r="R32" i="1"/>
  <c r="Q32" i="1"/>
  <c r="P32" i="1"/>
  <c r="E32" i="1"/>
  <c r="T32" i="1" s="1"/>
  <c r="W30" i="1"/>
  <c r="V30" i="1"/>
  <c r="O30" i="1"/>
  <c r="N30" i="1"/>
  <c r="M30" i="1"/>
  <c r="L30" i="1"/>
  <c r="K30" i="1"/>
  <c r="J30" i="1"/>
  <c r="I30" i="1"/>
  <c r="S30" i="1" s="1"/>
  <c r="H30" i="1"/>
  <c r="P30" i="1" s="1"/>
  <c r="G30" i="1"/>
  <c r="F30" i="1"/>
  <c r="C30" i="1"/>
  <c r="E30" i="1" s="1"/>
  <c r="B30" i="1"/>
  <c r="S29" i="1"/>
  <c r="R29" i="1"/>
  <c r="Q29" i="1"/>
  <c r="P29" i="1"/>
  <c r="E29" i="1"/>
  <c r="U29" i="1" s="1"/>
  <c r="S28" i="1"/>
  <c r="R28" i="1"/>
  <c r="Q28" i="1"/>
  <c r="P28" i="1"/>
  <c r="E28" i="1"/>
  <c r="U27" i="1"/>
  <c r="S27" i="1"/>
  <c r="R27" i="1"/>
  <c r="Q27" i="1"/>
  <c r="P27" i="1"/>
  <c r="E27" i="1"/>
  <c r="T27" i="1" s="1"/>
  <c r="S26" i="1"/>
  <c r="R26" i="1"/>
  <c r="Q26" i="1"/>
  <c r="P26" i="1"/>
  <c r="E26" i="1"/>
  <c r="T26" i="1" s="1"/>
  <c r="W24" i="1"/>
  <c r="V24" i="1"/>
  <c r="O24" i="1"/>
  <c r="N24" i="1"/>
  <c r="M24" i="1"/>
  <c r="L24" i="1"/>
  <c r="K24" i="1"/>
  <c r="J24" i="1"/>
  <c r="I24" i="1"/>
  <c r="H24" i="1"/>
  <c r="G24" i="1"/>
  <c r="F24" i="1"/>
  <c r="C24" i="1"/>
  <c r="B24" i="1"/>
  <c r="E24" i="1" s="1"/>
  <c r="S23" i="1"/>
  <c r="R23" i="1"/>
  <c r="Q23" i="1"/>
  <c r="P23" i="1"/>
  <c r="E23" i="1"/>
  <c r="T23" i="1" s="1"/>
  <c r="S22" i="1"/>
  <c r="R22" i="1"/>
  <c r="Q22" i="1"/>
  <c r="P22" i="1"/>
  <c r="E22" i="1"/>
  <c r="T22" i="1" s="1"/>
  <c r="T21" i="1"/>
  <c r="S21" i="1"/>
  <c r="R21" i="1"/>
  <c r="Q21" i="1"/>
  <c r="P21" i="1"/>
  <c r="E21" i="1"/>
  <c r="U21" i="1" s="1"/>
  <c r="S20" i="1"/>
  <c r="R20" i="1"/>
  <c r="Q20" i="1"/>
  <c r="P20" i="1"/>
  <c r="E20" i="1"/>
  <c r="T20" i="1" s="1"/>
  <c r="S19" i="1"/>
  <c r="R19" i="1"/>
  <c r="Q19" i="1"/>
  <c r="P19" i="1"/>
  <c r="E19" i="1"/>
  <c r="T19" i="1" s="1"/>
  <c r="U18" i="1"/>
  <c r="S18" i="1"/>
  <c r="R18" i="1"/>
  <c r="Q18" i="1"/>
  <c r="P18" i="1"/>
  <c r="E18" i="1"/>
  <c r="T18" i="1" s="1"/>
  <c r="W16" i="1"/>
  <c r="V16" i="1"/>
  <c r="O16" i="1"/>
  <c r="N16" i="1"/>
  <c r="M16" i="1"/>
  <c r="L16" i="1"/>
  <c r="K16" i="1"/>
  <c r="J16" i="1"/>
  <c r="I16" i="1"/>
  <c r="H16" i="1"/>
  <c r="G16" i="1"/>
  <c r="F16" i="1"/>
  <c r="C16" i="1"/>
  <c r="E16" i="1" s="1"/>
  <c r="B16" i="1"/>
  <c r="S15" i="1"/>
  <c r="R15" i="1"/>
  <c r="Q15" i="1"/>
  <c r="P15" i="1"/>
  <c r="E15" i="1"/>
  <c r="T15" i="1" s="1"/>
  <c r="S14" i="1"/>
  <c r="R14" i="1"/>
  <c r="Q14" i="1"/>
  <c r="P14" i="1"/>
  <c r="E14" i="1"/>
  <c r="U14" i="1" s="1"/>
  <c r="S13" i="1"/>
  <c r="R13" i="1"/>
  <c r="Q13" i="1"/>
  <c r="P13" i="1"/>
  <c r="E13" i="1"/>
  <c r="T13" i="1" s="1"/>
  <c r="T12" i="1"/>
  <c r="S12" i="1"/>
  <c r="R12" i="1"/>
  <c r="Q12" i="1"/>
  <c r="P12" i="1"/>
  <c r="E12" i="1"/>
  <c r="U12" i="1" s="1"/>
  <c r="S11" i="1"/>
  <c r="R11" i="1"/>
  <c r="Q11" i="1"/>
  <c r="P11" i="1"/>
  <c r="E11" i="1"/>
  <c r="U11" i="1" s="1"/>
  <c r="S10" i="1"/>
  <c r="R10" i="1"/>
  <c r="Q10" i="1"/>
  <c r="P10" i="1"/>
  <c r="E10" i="1"/>
  <c r="U9" i="1"/>
  <c r="S9" i="1"/>
  <c r="R9" i="1"/>
  <c r="Q9" i="1"/>
  <c r="P9" i="1"/>
  <c r="E9" i="1"/>
  <c r="Q16" i="1" l="1"/>
  <c r="Q24" i="1"/>
  <c r="U26" i="1"/>
  <c r="E33" i="1"/>
  <c r="P33" i="1"/>
  <c r="T36" i="1"/>
  <c r="P40" i="1"/>
  <c r="U43" i="1"/>
  <c r="T48" i="1"/>
  <c r="T50" i="1"/>
  <c r="U50" i="1"/>
  <c r="U57" i="1"/>
  <c r="T57" i="1"/>
  <c r="U62" i="1"/>
  <c r="T62" i="1"/>
  <c r="U22" i="1"/>
  <c r="U32" i="1"/>
  <c r="T46" i="1"/>
  <c r="U46" i="1"/>
  <c r="T51" i="1"/>
  <c r="U13" i="1"/>
  <c r="T55" i="1"/>
  <c r="U55" i="1"/>
  <c r="U10" i="1"/>
  <c r="P16" i="1"/>
  <c r="P24" i="1"/>
  <c r="S24" i="1"/>
  <c r="T28" i="1"/>
  <c r="U42" i="1"/>
  <c r="T52" i="1"/>
  <c r="U12" i="2"/>
  <c r="T15" i="2"/>
  <c r="T20" i="2"/>
  <c r="T44" i="2"/>
  <c r="U49" i="2"/>
  <c r="T52" i="2"/>
  <c r="T61" i="2"/>
  <c r="R66" i="2"/>
  <c r="T86" i="2"/>
  <c r="T18" i="3"/>
  <c r="S24" i="3"/>
  <c r="U28" i="3"/>
  <c r="U43" i="3"/>
  <c r="T46" i="3"/>
  <c r="U64" i="3"/>
  <c r="U90" i="3"/>
  <c r="T93" i="3"/>
  <c r="T26" i="4"/>
  <c r="U46" i="4"/>
  <c r="T49" i="4"/>
  <c r="U12" i="5"/>
  <c r="T15" i="5"/>
  <c r="T20" i="5"/>
  <c r="R30" i="5"/>
  <c r="T35" i="5"/>
  <c r="T39" i="5"/>
  <c r="U45" i="5"/>
  <c r="T48" i="5"/>
  <c r="R66" i="5"/>
  <c r="U20" i="6"/>
  <c r="T23" i="6"/>
  <c r="U29" i="6"/>
  <c r="T56" i="6"/>
  <c r="R71" i="6"/>
  <c r="R24" i="7"/>
  <c r="R40" i="7"/>
  <c r="R70" i="7"/>
  <c r="S71" i="7"/>
  <c r="T45" i="11"/>
  <c r="U45" i="11"/>
  <c r="T69" i="11"/>
  <c r="U69" i="11"/>
  <c r="T86" i="11"/>
  <c r="U86" i="11"/>
  <c r="U93" i="12"/>
  <c r="T93" i="12"/>
  <c r="U44" i="13"/>
  <c r="T44" i="13"/>
  <c r="U19" i="14"/>
  <c r="T19" i="14"/>
  <c r="U28" i="14"/>
  <c r="T28" i="14"/>
  <c r="T39" i="14"/>
  <c r="U39" i="14"/>
  <c r="T48" i="14"/>
  <c r="U48" i="14"/>
  <c r="T65" i="14"/>
  <c r="U65" i="14"/>
  <c r="T23" i="15"/>
  <c r="U23" i="15"/>
  <c r="U63" i="15"/>
  <c r="T63" i="15"/>
  <c r="U21" i="16"/>
  <c r="T21" i="16"/>
  <c r="Q66" i="1"/>
  <c r="P70" i="1"/>
  <c r="Q71" i="1"/>
  <c r="U93" i="1"/>
  <c r="T11" i="2"/>
  <c r="R16" i="2"/>
  <c r="P30" i="2"/>
  <c r="R30" i="2"/>
  <c r="P33" i="2"/>
  <c r="T35" i="2"/>
  <c r="U36" i="2"/>
  <c r="U44" i="2"/>
  <c r="U45" i="2"/>
  <c r="T48" i="2"/>
  <c r="U10" i="3"/>
  <c r="T13" i="3"/>
  <c r="U14" i="3"/>
  <c r="P16" i="3"/>
  <c r="T27" i="3"/>
  <c r="T37" i="3"/>
  <c r="U38" i="3"/>
  <c r="P40" i="3"/>
  <c r="T42" i="3"/>
  <c r="U51" i="3"/>
  <c r="T63" i="3"/>
  <c r="R67" i="3"/>
  <c r="U69" i="3"/>
  <c r="Q70" i="3"/>
  <c r="U86" i="3"/>
  <c r="T89" i="3"/>
  <c r="E16" i="4"/>
  <c r="Q16" i="4"/>
  <c r="Q24" i="4"/>
  <c r="P33" i="4"/>
  <c r="U42" i="4"/>
  <c r="T45" i="4"/>
  <c r="U55" i="4"/>
  <c r="T58" i="4"/>
  <c r="U63" i="4"/>
  <c r="E66" i="4"/>
  <c r="Q66" i="4"/>
  <c r="P70" i="4"/>
  <c r="E71" i="4"/>
  <c r="Q71" i="4"/>
  <c r="U93" i="4"/>
  <c r="T11" i="5"/>
  <c r="R16" i="5"/>
  <c r="U26" i="5"/>
  <c r="T29" i="5"/>
  <c r="Q33" i="5"/>
  <c r="U35" i="5"/>
  <c r="T44" i="5"/>
  <c r="U51" i="5"/>
  <c r="P53" i="5"/>
  <c r="U62" i="5"/>
  <c r="T65" i="5"/>
  <c r="U69" i="5"/>
  <c r="P71" i="5"/>
  <c r="U92" i="5"/>
  <c r="T10" i="6"/>
  <c r="Q16" i="6"/>
  <c r="T19" i="6"/>
  <c r="T28" i="6"/>
  <c r="P30" i="6"/>
  <c r="R30" i="6"/>
  <c r="U32" i="6"/>
  <c r="U38" i="6"/>
  <c r="U39" i="6"/>
  <c r="Q53" i="6"/>
  <c r="U65" i="6"/>
  <c r="P70" i="6"/>
  <c r="U92" i="6"/>
  <c r="T10" i="7"/>
  <c r="U20" i="7"/>
  <c r="T23" i="7"/>
  <c r="U29" i="7"/>
  <c r="Q40" i="7"/>
  <c r="S40" i="7"/>
  <c r="U44" i="7"/>
  <c r="U47" i="7"/>
  <c r="P53" i="7"/>
  <c r="U57" i="7"/>
  <c r="U65" i="7"/>
  <c r="T69" i="7"/>
  <c r="U87" i="7"/>
  <c r="T90" i="7"/>
  <c r="Q16" i="8"/>
  <c r="U23" i="8"/>
  <c r="Q30" i="8"/>
  <c r="S33" i="8"/>
  <c r="T37" i="8"/>
  <c r="U38" i="8"/>
  <c r="E40" i="8"/>
  <c r="P40" i="8"/>
  <c r="U47" i="8"/>
  <c r="T50" i="8"/>
  <c r="U51" i="8"/>
  <c r="U64" i="8"/>
  <c r="U69" i="8"/>
  <c r="U13" i="9"/>
  <c r="E16" i="9"/>
  <c r="T36" i="9"/>
  <c r="E59" i="9"/>
  <c r="E71" i="9"/>
  <c r="U12" i="10"/>
  <c r="T15" i="10"/>
  <c r="T20" i="10"/>
  <c r="R30" i="10"/>
  <c r="T35" i="10"/>
  <c r="T39" i="10"/>
  <c r="T44" i="10"/>
  <c r="P66" i="10"/>
  <c r="R66" i="10"/>
  <c r="U14" i="11"/>
  <c r="T14" i="11"/>
  <c r="U61" i="11"/>
  <c r="T61" i="11"/>
  <c r="T90" i="11"/>
  <c r="U90" i="11"/>
  <c r="U12" i="12"/>
  <c r="T12" i="12"/>
  <c r="U48" i="13"/>
  <c r="T48" i="13"/>
  <c r="U91" i="13"/>
  <c r="T91" i="13"/>
  <c r="U86" i="14"/>
  <c r="T86" i="14"/>
  <c r="Q16" i="15"/>
  <c r="S16" i="15"/>
  <c r="U46" i="15"/>
  <c r="T46" i="15"/>
  <c r="T44" i="1"/>
  <c r="P53" i="1"/>
  <c r="T58" i="1"/>
  <c r="T61" i="1"/>
  <c r="T65" i="1"/>
  <c r="E67" i="1"/>
  <c r="Q70" i="1"/>
  <c r="E72" i="1"/>
  <c r="P72" i="1"/>
  <c r="U89" i="1"/>
  <c r="U26" i="2"/>
  <c r="Q33" i="2"/>
  <c r="P40" i="2"/>
  <c r="R40" i="2"/>
  <c r="U51" i="2"/>
  <c r="P53" i="2"/>
  <c r="T69" i="2"/>
  <c r="E71" i="2"/>
  <c r="S71" i="2"/>
  <c r="Q72" i="2"/>
  <c r="U91" i="2"/>
  <c r="Q16" i="3"/>
  <c r="U23" i="3"/>
  <c r="E30" i="3"/>
  <c r="P30" i="3"/>
  <c r="S30" i="3"/>
  <c r="T32" i="3"/>
  <c r="U35" i="3"/>
  <c r="Q40" i="3"/>
  <c r="T52" i="3"/>
  <c r="U56" i="3"/>
  <c r="Q59" i="3"/>
  <c r="E66" i="3"/>
  <c r="P66" i="3"/>
  <c r="S66" i="3"/>
  <c r="Q67" i="3"/>
  <c r="R70" i="3"/>
  <c r="R72" i="3"/>
  <c r="T14" i="4"/>
  <c r="U22" i="4"/>
  <c r="U32" i="4"/>
  <c r="Q33" i="4"/>
  <c r="T36" i="4"/>
  <c r="Q70" i="4"/>
  <c r="U89" i="4"/>
  <c r="U14" i="5"/>
  <c r="U36" i="5"/>
  <c r="R70" i="5"/>
  <c r="U88" i="5"/>
  <c r="U10" i="6"/>
  <c r="U11" i="6"/>
  <c r="T14" i="6"/>
  <c r="R16" i="6"/>
  <c r="Q30" i="6"/>
  <c r="S30" i="6"/>
  <c r="R33" i="6"/>
  <c r="U35" i="6"/>
  <c r="E40" i="6"/>
  <c r="P40" i="6"/>
  <c r="R40" i="6"/>
  <c r="U48" i="6"/>
  <c r="T51" i="6"/>
  <c r="U61" i="6"/>
  <c r="E66" i="6"/>
  <c r="P66" i="6"/>
  <c r="R66" i="6"/>
  <c r="E67" i="6"/>
  <c r="E70" i="6"/>
  <c r="U88" i="6"/>
  <c r="T91" i="6"/>
  <c r="U10" i="7"/>
  <c r="U11" i="7"/>
  <c r="T14" i="7"/>
  <c r="U15" i="7"/>
  <c r="Q16" i="7"/>
  <c r="T19" i="7"/>
  <c r="E30" i="7"/>
  <c r="P30" i="7"/>
  <c r="R30" i="7"/>
  <c r="U32" i="7"/>
  <c r="U35" i="7"/>
  <c r="E66" i="7"/>
  <c r="P66" i="7"/>
  <c r="R66" i="7"/>
  <c r="T14" i="8"/>
  <c r="E24" i="8"/>
  <c r="P24" i="8"/>
  <c r="R24" i="8"/>
  <c r="T28" i="8"/>
  <c r="R33" i="8"/>
  <c r="U35" i="8"/>
  <c r="Q40" i="8"/>
  <c r="T46" i="8"/>
  <c r="Q53" i="8"/>
  <c r="T63" i="8"/>
  <c r="R67" i="8"/>
  <c r="P70" i="8"/>
  <c r="R70" i="8"/>
  <c r="P71" i="8"/>
  <c r="E72" i="8"/>
  <c r="Q72" i="8"/>
  <c r="U9" i="9"/>
  <c r="T12" i="9"/>
  <c r="U22" i="9"/>
  <c r="U32" i="9"/>
  <c r="Q33" i="9"/>
  <c r="U36" i="9"/>
  <c r="U37" i="9"/>
  <c r="E40" i="9"/>
  <c r="Q40" i="9"/>
  <c r="U50" i="9"/>
  <c r="E53" i="9"/>
  <c r="U63" i="9"/>
  <c r="E66" i="9"/>
  <c r="Q66" i="9"/>
  <c r="P70" i="9"/>
  <c r="U93" i="9"/>
  <c r="T11" i="10"/>
  <c r="R16" i="10"/>
  <c r="U26" i="10"/>
  <c r="T29" i="10"/>
  <c r="Q33" i="10"/>
  <c r="U35" i="10"/>
  <c r="R40" i="10"/>
  <c r="U62" i="10"/>
  <c r="T65" i="10"/>
  <c r="T26" i="11"/>
  <c r="U26" i="11"/>
  <c r="T88" i="13"/>
  <c r="U88" i="13"/>
  <c r="U14" i="14"/>
  <c r="T14" i="14"/>
  <c r="Q70" i="15"/>
  <c r="S70" i="15"/>
  <c r="R24" i="3"/>
  <c r="R33" i="3"/>
  <c r="R40" i="5"/>
  <c r="E72" i="5"/>
  <c r="R24" i="6"/>
  <c r="S40" i="6"/>
  <c r="S66" i="6"/>
  <c r="R16" i="7"/>
  <c r="S30" i="7"/>
  <c r="E59" i="7"/>
  <c r="S59" i="7"/>
  <c r="S66" i="7"/>
  <c r="E71" i="7"/>
  <c r="R71" i="7"/>
  <c r="T11" i="8"/>
  <c r="T15" i="8"/>
  <c r="T20" i="8"/>
  <c r="S24" i="8"/>
  <c r="T32" i="8"/>
  <c r="T38" i="8"/>
  <c r="T51" i="8"/>
  <c r="U56" i="8"/>
  <c r="Q59" i="8"/>
  <c r="E66" i="8"/>
  <c r="P66" i="8"/>
  <c r="S66" i="8"/>
  <c r="E67" i="8"/>
  <c r="Q67" i="8"/>
  <c r="Q70" i="8"/>
  <c r="S70" i="8"/>
  <c r="Q71" i="8"/>
  <c r="U90" i="8"/>
  <c r="T10" i="9"/>
  <c r="U18" i="9"/>
  <c r="U27" i="9"/>
  <c r="E30" i="9"/>
  <c r="Q30" i="9"/>
  <c r="R33" i="9"/>
  <c r="T38" i="9"/>
  <c r="U46" i="9"/>
  <c r="T51" i="9"/>
  <c r="Q70" i="9"/>
  <c r="U89" i="9"/>
  <c r="U14" i="10"/>
  <c r="U36" i="10"/>
  <c r="U49" i="10"/>
  <c r="E16" i="11"/>
  <c r="T21" i="11"/>
  <c r="U21" i="11"/>
  <c r="T11" i="14"/>
  <c r="U11" i="14"/>
  <c r="U51" i="14"/>
  <c r="T51" i="14"/>
  <c r="U48" i="15"/>
  <c r="T48" i="15"/>
  <c r="T92" i="15"/>
  <c r="U92" i="15"/>
  <c r="E67" i="10"/>
  <c r="R70" i="10"/>
  <c r="U10" i="11"/>
  <c r="Q16" i="11"/>
  <c r="P30" i="11"/>
  <c r="R30" i="11"/>
  <c r="E33" i="11"/>
  <c r="P33" i="11"/>
  <c r="T35" i="11"/>
  <c r="T36" i="11"/>
  <c r="P40" i="11"/>
  <c r="T43" i="11"/>
  <c r="T36" i="12"/>
  <c r="R40" i="12"/>
  <c r="S70" i="12"/>
  <c r="E71" i="12"/>
  <c r="S71" i="12"/>
  <c r="U13" i="13"/>
  <c r="U15" i="13"/>
  <c r="P16" i="13"/>
  <c r="U32" i="13"/>
  <c r="E70" i="13"/>
  <c r="U10" i="14"/>
  <c r="E16" i="14"/>
  <c r="P16" i="14"/>
  <c r="E30" i="14"/>
  <c r="P30" i="14"/>
  <c r="R30" i="14"/>
  <c r="U32" i="14"/>
  <c r="U36" i="14"/>
  <c r="U38" i="14"/>
  <c r="U52" i="14"/>
  <c r="Q59" i="14"/>
  <c r="S67" i="14"/>
  <c r="T69" i="14"/>
  <c r="Q71" i="14"/>
  <c r="S72" i="14"/>
  <c r="T13" i="15"/>
  <c r="T14" i="15"/>
  <c r="T36" i="15"/>
  <c r="Q70" i="10"/>
  <c r="R16" i="11"/>
  <c r="P24" i="11"/>
  <c r="Q30" i="11"/>
  <c r="Q33" i="11"/>
  <c r="U35" i="11"/>
  <c r="Q40" i="11"/>
  <c r="U51" i="11"/>
  <c r="E59" i="11"/>
  <c r="S59" i="11"/>
  <c r="E66" i="11"/>
  <c r="P66" i="11"/>
  <c r="R66" i="11"/>
  <c r="E71" i="11"/>
  <c r="P71" i="11"/>
  <c r="R71" i="11"/>
  <c r="S16" i="12"/>
  <c r="U22" i="12"/>
  <c r="U32" i="12"/>
  <c r="Q33" i="12"/>
  <c r="U36" i="12"/>
  <c r="U37" i="12"/>
  <c r="E40" i="12"/>
  <c r="S40" i="12"/>
  <c r="U50" i="12"/>
  <c r="U63" i="12"/>
  <c r="R70" i="12"/>
  <c r="U14" i="13"/>
  <c r="P30" i="13"/>
  <c r="R30" i="13"/>
  <c r="E33" i="13"/>
  <c r="R33" i="13"/>
  <c r="S33" i="13"/>
  <c r="U51" i="13"/>
  <c r="P53" i="13"/>
  <c r="P59" i="13"/>
  <c r="P66" i="13"/>
  <c r="R66" i="13"/>
  <c r="Q16" i="14"/>
  <c r="Q30" i="14"/>
  <c r="S30" i="14"/>
  <c r="U35" i="14"/>
  <c r="E40" i="14"/>
  <c r="P40" i="14"/>
  <c r="R40" i="14"/>
  <c r="T44" i="14"/>
  <c r="E66" i="14"/>
  <c r="P66" i="14"/>
  <c r="R66" i="14"/>
  <c r="E67" i="14"/>
  <c r="U69" i="14"/>
  <c r="P70" i="14"/>
  <c r="R71" i="14"/>
  <c r="U13" i="15"/>
  <c r="U19" i="15"/>
  <c r="T22" i="15"/>
  <c r="P24" i="15"/>
  <c r="R24" i="15"/>
  <c r="S33" i="15"/>
  <c r="T37" i="15"/>
  <c r="T39" i="15"/>
  <c r="T45" i="15"/>
  <c r="U56" i="15"/>
  <c r="Q66" i="15"/>
  <c r="R71" i="15"/>
  <c r="U12" i="16"/>
  <c r="U19" i="16"/>
  <c r="T19" i="16"/>
  <c r="U23" i="16"/>
  <c r="T23" i="16"/>
  <c r="U89" i="10"/>
  <c r="S66" i="11"/>
  <c r="R70" i="11"/>
  <c r="S71" i="11"/>
  <c r="T89" i="11"/>
  <c r="T93" i="11"/>
  <c r="T10" i="12"/>
  <c r="U27" i="12"/>
  <c r="E30" i="12"/>
  <c r="R33" i="12"/>
  <c r="R40" i="13"/>
  <c r="E53" i="13"/>
  <c r="U62" i="13"/>
  <c r="R71" i="13"/>
  <c r="R24" i="14"/>
  <c r="E33" i="14"/>
  <c r="S40" i="14"/>
  <c r="T52" i="14"/>
  <c r="S66" i="14"/>
  <c r="U91" i="14"/>
  <c r="E16" i="15"/>
  <c r="R16" i="15"/>
  <c r="Q24" i="15"/>
  <c r="S24" i="15"/>
  <c r="R33" i="15"/>
  <c r="U64" i="15"/>
  <c r="E70" i="15"/>
  <c r="R70" i="15"/>
  <c r="T91" i="15"/>
  <c r="R30" i="16"/>
  <c r="T36" i="16"/>
  <c r="U39" i="16"/>
  <c r="U44" i="16"/>
  <c r="T47" i="16"/>
  <c r="T56" i="16"/>
  <c r="U65" i="16"/>
  <c r="T87" i="16"/>
  <c r="T10" i="17"/>
  <c r="T14" i="17"/>
  <c r="T38" i="17"/>
  <c r="U43" i="17"/>
  <c r="U9" i="18"/>
  <c r="T12" i="18"/>
  <c r="T14" i="18"/>
  <c r="Q16" i="18"/>
  <c r="Q24" i="18"/>
  <c r="Q30" i="18"/>
  <c r="R33" i="18"/>
  <c r="T48" i="18"/>
  <c r="U62" i="18"/>
  <c r="T65" i="18"/>
  <c r="R71" i="18"/>
  <c r="R16" i="19"/>
  <c r="P24" i="19"/>
  <c r="R24" i="19"/>
  <c r="E33" i="19"/>
  <c r="Q33" i="19"/>
  <c r="U39" i="19"/>
  <c r="S40" i="19"/>
  <c r="U48" i="19"/>
  <c r="T51" i="19"/>
  <c r="T56" i="19"/>
  <c r="T64" i="19"/>
  <c r="E66" i="19"/>
  <c r="P66" i="19"/>
  <c r="R66" i="19"/>
  <c r="E67" i="19"/>
  <c r="P67" i="19"/>
  <c r="T35" i="20"/>
  <c r="T39" i="20"/>
  <c r="U52" i="20"/>
  <c r="T61" i="20"/>
  <c r="E79" i="16"/>
  <c r="E79" i="14"/>
  <c r="E79" i="9"/>
  <c r="T107" i="15"/>
  <c r="T104" i="14"/>
  <c r="T105" i="7"/>
  <c r="T106" i="7"/>
  <c r="U103" i="6"/>
  <c r="T104" i="6"/>
  <c r="T105" i="6"/>
  <c r="E16" i="16"/>
  <c r="S16" i="16"/>
  <c r="T26" i="16"/>
  <c r="T28" i="16"/>
  <c r="E30" i="16"/>
  <c r="Q33" i="16"/>
  <c r="U36" i="16"/>
  <c r="P40" i="16"/>
  <c r="R40" i="16"/>
  <c r="U51" i="16"/>
  <c r="P66" i="16"/>
  <c r="R66" i="16"/>
  <c r="S70" i="16"/>
  <c r="U10" i="17"/>
  <c r="U14" i="17"/>
  <c r="P16" i="17"/>
  <c r="U36" i="17"/>
  <c r="U38" i="17"/>
  <c r="U39" i="17"/>
  <c r="T64" i="17"/>
  <c r="Q66" i="17"/>
  <c r="Q71" i="17"/>
  <c r="U90" i="17"/>
  <c r="T93" i="17"/>
  <c r="T10" i="18"/>
  <c r="U15" i="18"/>
  <c r="T29" i="18"/>
  <c r="T32" i="18"/>
  <c r="T39" i="18"/>
  <c r="T44" i="18"/>
  <c r="T51" i="18"/>
  <c r="T57" i="18"/>
  <c r="T61" i="18"/>
  <c r="P70" i="18"/>
  <c r="Q71" i="18"/>
  <c r="T15" i="19"/>
  <c r="S16" i="19"/>
  <c r="Q24" i="19"/>
  <c r="E40" i="19"/>
  <c r="P40" i="19"/>
  <c r="R40" i="19"/>
  <c r="Q53" i="19"/>
  <c r="Q66" i="19"/>
  <c r="S66" i="19"/>
  <c r="U93" i="19"/>
  <c r="T11" i="20"/>
  <c r="P16" i="20"/>
  <c r="U21" i="20"/>
  <c r="E24" i="20"/>
  <c r="U28" i="20"/>
  <c r="R33" i="20"/>
  <c r="U35" i="20"/>
  <c r="T44" i="20"/>
  <c r="P53" i="20"/>
  <c r="T56" i="20"/>
  <c r="S70" i="20"/>
  <c r="E79" i="19"/>
  <c r="E79" i="7"/>
  <c r="E79" i="5"/>
  <c r="E79" i="3"/>
  <c r="T99" i="17"/>
  <c r="T106" i="16"/>
  <c r="T101" i="15"/>
  <c r="T109" i="12"/>
  <c r="U110" i="12"/>
  <c r="T113" i="2"/>
  <c r="U10" i="16"/>
  <c r="T14" i="16"/>
  <c r="R16" i="16"/>
  <c r="U20" i="16"/>
  <c r="T35" i="16"/>
  <c r="T38" i="16"/>
  <c r="E40" i="16"/>
  <c r="U48" i="16"/>
  <c r="T51" i="16"/>
  <c r="U61" i="16"/>
  <c r="T64" i="16"/>
  <c r="U69" i="16"/>
  <c r="E71" i="16"/>
  <c r="P71" i="16"/>
  <c r="Q16" i="17"/>
  <c r="E30" i="17"/>
  <c r="P30" i="17"/>
  <c r="R33" i="17"/>
  <c r="U35" i="17"/>
  <c r="E40" i="17"/>
  <c r="R40" i="17"/>
  <c r="E53" i="17"/>
  <c r="S53" i="17"/>
  <c r="T69" i="17"/>
  <c r="E70" i="17"/>
  <c r="P70" i="17"/>
  <c r="U86" i="17"/>
  <c r="U18" i="18"/>
  <c r="U27" i="18"/>
  <c r="E33" i="18"/>
  <c r="S33" i="18"/>
  <c r="U37" i="18"/>
  <c r="U42" i="18"/>
  <c r="E70" i="18"/>
  <c r="Q70" i="18"/>
  <c r="E16" i="19"/>
  <c r="E30" i="19"/>
  <c r="R30" i="19"/>
  <c r="T32" i="19"/>
  <c r="U89" i="19"/>
  <c r="U11" i="20"/>
  <c r="U12" i="20"/>
  <c r="S16" i="20"/>
  <c r="P30" i="20"/>
  <c r="Q33" i="20"/>
  <c r="U36" i="20"/>
  <c r="U51" i="20"/>
  <c r="E53" i="20"/>
  <c r="E66" i="20"/>
  <c r="P66" i="20"/>
  <c r="U69" i="20"/>
  <c r="E71" i="20"/>
  <c r="P71" i="20"/>
  <c r="E79" i="15"/>
  <c r="S95" i="20"/>
  <c r="T110" i="19"/>
  <c r="T104" i="18"/>
  <c r="T104" i="16"/>
  <c r="T110" i="16"/>
  <c r="T99" i="15"/>
  <c r="T99" i="13"/>
  <c r="T102" i="7"/>
  <c r="T109" i="7"/>
  <c r="T110" i="7"/>
  <c r="S40" i="17"/>
  <c r="R66" i="18"/>
  <c r="S30" i="19"/>
  <c r="R40" i="20"/>
  <c r="R53" i="20"/>
  <c r="E59" i="20"/>
  <c r="P59" i="20"/>
  <c r="Q67" i="20"/>
  <c r="Q72" i="20"/>
  <c r="Q59" i="20"/>
  <c r="S53" i="19"/>
  <c r="E53" i="19"/>
  <c r="P53" i="19"/>
  <c r="R53" i="19"/>
  <c r="P59" i="19"/>
  <c r="S67" i="19"/>
  <c r="Q59" i="19"/>
  <c r="P72" i="19"/>
  <c r="T72" i="19" s="1"/>
  <c r="E95" i="19"/>
  <c r="E112" i="19" s="1"/>
  <c r="Q53" i="18"/>
  <c r="P72" i="18"/>
  <c r="U58" i="18"/>
  <c r="R72" i="18"/>
  <c r="E59" i="18"/>
  <c r="T59" i="18" s="1"/>
  <c r="P59" i="18"/>
  <c r="R59" i="18"/>
  <c r="E67" i="18"/>
  <c r="P67" i="18"/>
  <c r="T67" i="18" s="1"/>
  <c r="U47" i="17"/>
  <c r="Q59" i="17"/>
  <c r="Q67" i="17"/>
  <c r="E72" i="17"/>
  <c r="Q72" i="17"/>
  <c r="U72" i="17" s="1"/>
  <c r="T97" i="17"/>
  <c r="T107" i="17"/>
  <c r="U108" i="17"/>
  <c r="T109" i="17"/>
  <c r="E79" i="17"/>
  <c r="E53" i="16"/>
  <c r="S53" i="16"/>
  <c r="R53" i="16"/>
  <c r="E72" i="16"/>
  <c r="U57" i="16"/>
  <c r="Q67" i="16"/>
  <c r="Q72" i="16"/>
  <c r="U72" i="16" s="1"/>
  <c r="T96" i="16"/>
  <c r="T97" i="16"/>
  <c r="T98" i="16"/>
  <c r="E53" i="15"/>
  <c r="E72" i="15"/>
  <c r="E59" i="15"/>
  <c r="R95" i="15"/>
  <c r="T103" i="15"/>
  <c r="P53" i="14"/>
  <c r="R53" i="14"/>
  <c r="Q53" i="14"/>
  <c r="S53" i="14"/>
  <c r="R67" i="14"/>
  <c r="R72" i="14"/>
  <c r="U57" i="14"/>
  <c r="E59" i="14"/>
  <c r="T59" i="14" s="1"/>
  <c r="S59" i="14"/>
  <c r="Q67" i="14"/>
  <c r="Q72" i="14"/>
  <c r="U72" i="14" s="1"/>
  <c r="E95" i="14"/>
  <c r="U95" i="14" s="1"/>
  <c r="R53" i="13"/>
  <c r="R72" i="13"/>
  <c r="P67" i="13"/>
  <c r="R59" i="13"/>
  <c r="S59" i="13"/>
  <c r="E67" i="13"/>
  <c r="Q67" i="13"/>
  <c r="U58" i="13"/>
  <c r="R67" i="13"/>
  <c r="E72" i="13"/>
  <c r="P72" i="13"/>
  <c r="S72" i="13"/>
  <c r="E79" i="13"/>
  <c r="E53" i="12"/>
  <c r="E67" i="12"/>
  <c r="R59" i="12"/>
  <c r="T58" i="12"/>
  <c r="P67" i="12"/>
  <c r="P72" i="12"/>
  <c r="S67" i="12"/>
  <c r="S72" i="12"/>
  <c r="S95" i="12"/>
  <c r="T98" i="12"/>
  <c r="E53" i="11"/>
  <c r="P53" i="11"/>
  <c r="E67" i="11"/>
  <c r="E72" i="11"/>
  <c r="R67" i="11"/>
  <c r="R72" i="11"/>
  <c r="U105" i="11"/>
  <c r="T106" i="11"/>
  <c r="Q72" i="10"/>
  <c r="P53" i="10"/>
  <c r="R53" i="10"/>
  <c r="Q67" i="10"/>
  <c r="T57" i="10"/>
  <c r="E59" i="10"/>
  <c r="P59" i="10"/>
  <c r="R59" i="10"/>
  <c r="R72" i="10"/>
  <c r="Q59" i="10"/>
  <c r="S59" i="10"/>
  <c r="P67" i="10"/>
  <c r="E72" i="10"/>
  <c r="E95" i="10"/>
  <c r="E112" i="10" s="1"/>
  <c r="Q53" i="9"/>
  <c r="E67" i="9"/>
  <c r="P67" i="9"/>
  <c r="U58" i="9"/>
  <c r="S67" i="9"/>
  <c r="S72" i="9"/>
  <c r="R59" i="9"/>
  <c r="P72" i="9"/>
  <c r="E95" i="9"/>
  <c r="T98" i="9"/>
  <c r="S53" i="8"/>
  <c r="E53" i="8"/>
  <c r="P53" i="8"/>
  <c r="R72" i="8"/>
  <c r="T101" i="8"/>
  <c r="T99" i="8"/>
  <c r="Q53" i="7"/>
  <c r="R53" i="7"/>
  <c r="Q67" i="7"/>
  <c r="E72" i="7"/>
  <c r="P72" i="7"/>
  <c r="Q72" i="7"/>
  <c r="E67" i="7"/>
  <c r="P67" i="7"/>
  <c r="S67" i="7"/>
  <c r="R53" i="6"/>
  <c r="R67" i="6"/>
  <c r="E53" i="6"/>
  <c r="S53" i="6"/>
  <c r="E59" i="6"/>
  <c r="E72" i="6"/>
  <c r="P72" i="6"/>
  <c r="R72" i="6"/>
  <c r="Q59" i="6"/>
  <c r="Q72" i="6"/>
  <c r="S72" i="6"/>
  <c r="U57" i="6"/>
  <c r="E79" i="6"/>
  <c r="S53" i="5"/>
  <c r="R53" i="5"/>
  <c r="T57" i="5"/>
  <c r="E59" i="5"/>
  <c r="P59" i="5"/>
  <c r="R59" i="5"/>
  <c r="S67" i="5"/>
  <c r="S72" i="5"/>
  <c r="Q59" i="5"/>
  <c r="S59" i="5"/>
  <c r="P67" i="5"/>
  <c r="P72" i="5"/>
  <c r="T103" i="5"/>
  <c r="T104" i="5"/>
  <c r="R95" i="5"/>
  <c r="R53" i="4"/>
  <c r="P67" i="4"/>
  <c r="E72" i="4"/>
  <c r="P72" i="4"/>
  <c r="Q53" i="4"/>
  <c r="R67" i="4"/>
  <c r="P59" i="4"/>
  <c r="R59" i="4"/>
  <c r="R72" i="4"/>
  <c r="R95" i="4"/>
  <c r="U97" i="4"/>
  <c r="T98" i="4"/>
  <c r="T99" i="4"/>
  <c r="U47" i="3"/>
  <c r="P53" i="3"/>
  <c r="Q53" i="3"/>
  <c r="E59" i="3"/>
  <c r="E67" i="3"/>
  <c r="Q72" i="3"/>
  <c r="U104" i="3"/>
  <c r="T105" i="3"/>
  <c r="T106" i="3"/>
  <c r="E67" i="2"/>
  <c r="R53" i="2"/>
  <c r="Q67" i="2"/>
  <c r="P59" i="2"/>
  <c r="Q59" i="2"/>
  <c r="R72" i="2"/>
  <c r="S72" i="2"/>
  <c r="U107" i="2"/>
  <c r="T108" i="2"/>
  <c r="T109" i="2"/>
  <c r="T97" i="2"/>
  <c r="Q67" i="1"/>
  <c r="P67" i="1"/>
  <c r="R67" i="1"/>
  <c r="S72" i="1"/>
  <c r="R72" i="1"/>
  <c r="R59" i="1"/>
  <c r="E95" i="1"/>
  <c r="E79" i="1"/>
  <c r="U33" i="1"/>
  <c r="T33" i="1"/>
  <c r="T30" i="1"/>
  <c r="U59" i="2"/>
  <c r="T59" i="2"/>
  <c r="U24" i="1"/>
  <c r="T24" i="1"/>
  <c r="U70" i="1"/>
  <c r="T70" i="1"/>
  <c r="U33" i="2"/>
  <c r="T33" i="2"/>
  <c r="T11" i="1"/>
  <c r="T29" i="1"/>
  <c r="Q30" i="1"/>
  <c r="U30" i="1" s="1"/>
  <c r="T35" i="1"/>
  <c r="Q40" i="1"/>
  <c r="U40" i="1" s="1"/>
  <c r="U67" i="1"/>
  <c r="T67" i="1"/>
  <c r="T72" i="1"/>
  <c r="U16" i="1"/>
  <c r="T16" i="1"/>
  <c r="T10" i="1"/>
  <c r="T14" i="1"/>
  <c r="U15" i="1"/>
  <c r="R16" i="1"/>
  <c r="U20" i="1"/>
  <c r="R30" i="1"/>
  <c r="R40" i="1"/>
  <c r="T43" i="1"/>
  <c r="R53" i="1"/>
  <c r="T56" i="1"/>
  <c r="R66" i="1"/>
  <c r="S67" i="1"/>
  <c r="T9" i="1"/>
  <c r="S16" i="1"/>
  <c r="U19" i="1"/>
  <c r="U23" i="1"/>
  <c r="R24" i="1"/>
  <c r="U28" i="1"/>
  <c r="U38" i="1"/>
  <c r="U47" i="1"/>
  <c r="U51" i="1"/>
  <c r="S53" i="1"/>
  <c r="U64" i="1"/>
  <c r="S66" i="1"/>
  <c r="U69" i="1"/>
  <c r="R70" i="1"/>
  <c r="S71" i="1"/>
  <c r="U86" i="1"/>
  <c r="U90" i="1"/>
  <c r="U13" i="2"/>
  <c r="U18" i="2"/>
  <c r="U22" i="2"/>
  <c r="S24" i="2"/>
  <c r="U27" i="2"/>
  <c r="U32" i="2"/>
  <c r="R33" i="2"/>
  <c r="U40" i="2"/>
  <c r="T40" i="2"/>
  <c r="U37" i="2"/>
  <c r="U42" i="2"/>
  <c r="U46" i="2"/>
  <c r="U50" i="2"/>
  <c r="U55" i="2"/>
  <c r="T58" i="2"/>
  <c r="U66" i="2"/>
  <c r="T66" i="2"/>
  <c r="T62" i="2"/>
  <c r="U63" i="2"/>
  <c r="P70" i="2"/>
  <c r="Q70" i="2"/>
  <c r="U71" i="2"/>
  <c r="T71" i="2"/>
  <c r="P71" i="2"/>
  <c r="E72" i="2"/>
  <c r="P72" i="2"/>
  <c r="T72" i="2" s="1"/>
  <c r="U30" i="3"/>
  <c r="T30" i="3"/>
  <c r="U33" i="4"/>
  <c r="T33" i="4"/>
  <c r="T40" i="1"/>
  <c r="U59" i="1"/>
  <c r="T59" i="1"/>
  <c r="Q59" i="1"/>
  <c r="U66" i="1"/>
  <c r="T66" i="1"/>
  <c r="P71" i="1"/>
  <c r="Q72" i="1"/>
  <c r="U72" i="1" s="1"/>
  <c r="Q16" i="2"/>
  <c r="P24" i="2"/>
  <c r="U30" i="2"/>
  <c r="T30" i="2"/>
  <c r="Q30" i="2"/>
  <c r="Q40" i="2"/>
  <c r="U53" i="2"/>
  <c r="T53" i="2"/>
  <c r="Q53" i="2"/>
  <c r="R59" i="2"/>
  <c r="Q66" i="2"/>
  <c r="U70" i="2"/>
  <c r="T70" i="2"/>
  <c r="T88" i="2"/>
  <c r="U88" i="2"/>
  <c r="T92" i="2"/>
  <c r="U92" i="2"/>
  <c r="U12" i="3"/>
  <c r="T12" i="3"/>
  <c r="U24" i="3"/>
  <c r="T24" i="3"/>
  <c r="U59" i="3"/>
  <c r="T59" i="3"/>
  <c r="U30" i="6"/>
  <c r="T30" i="6"/>
  <c r="T70" i="6"/>
  <c r="T39" i="1"/>
  <c r="U53" i="1"/>
  <c r="T53" i="1"/>
  <c r="U71" i="1"/>
  <c r="T71" i="1"/>
  <c r="T87" i="1"/>
  <c r="T91" i="1"/>
  <c r="U72" i="2"/>
  <c r="U67" i="2"/>
  <c r="U16" i="2"/>
  <c r="T16" i="2"/>
  <c r="T10" i="2"/>
  <c r="T14" i="2"/>
  <c r="T19" i="2"/>
  <c r="T23" i="2"/>
  <c r="U24" i="2"/>
  <c r="T24" i="2"/>
  <c r="T28" i="2"/>
  <c r="T38" i="2"/>
  <c r="T43" i="2"/>
  <c r="T47" i="2"/>
  <c r="T51" i="2"/>
  <c r="T56" i="2"/>
  <c r="T64" i="2"/>
  <c r="U93" i="2"/>
  <c r="T93" i="2"/>
  <c r="U71" i="3"/>
  <c r="T71" i="3"/>
  <c r="U30" i="4"/>
  <c r="T30" i="4"/>
  <c r="U24" i="5"/>
  <c r="T24" i="5"/>
  <c r="U59" i="5"/>
  <c r="T59" i="5"/>
  <c r="U59" i="6"/>
  <c r="T59" i="6"/>
  <c r="T9" i="2"/>
  <c r="U43" i="2"/>
  <c r="P67" i="2"/>
  <c r="T67" i="2" s="1"/>
  <c r="T89" i="2"/>
  <c r="U70" i="3"/>
  <c r="T70" i="3"/>
  <c r="U24" i="4"/>
  <c r="T24" i="4"/>
  <c r="U70" i="4"/>
  <c r="T70" i="4"/>
  <c r="U71" i="4"/>
  <c r="T71" i="4"/>
  <c r="U33" i="5"/>
  <c r="T33" i="5"/>
  <c r="U70" i="5"/>
  <c r="U33" i="6"/>
  <c r="U67" i="3"/>
  <c r="U72" i="3"/>
  <c r="U16" i="3"/>
  <c r="T16" i="3"/>
  <c r="U11" i="3"/>
  <c r="U15" i="3"/>
  <c r="R16" i="3"/>
  <c r="U20" i="3"/>
  <c r="U29" i="3"/>
  <c r="R30" i="3"/>
  <c r="U39" i="3"/>
  <c r="R40" i="3"/>
  <c r="U44" i="3"/>
  <c r="U48" i="3"/>
  <c r="U52" i="3"/>
  <c r="R53" i="3"/>
  <c r="U57" i="3"/>
  <c r="S59" i="3"/>
  <c r="U65" i="3"/>
  <c r="R66" i="3"/>
  <c r="S67" i="3"/>
  <c r="R71" i="3"/>
  <c r="S72" i="3"/>
  <c r="U87" i="3"/>
  <c r="U91" i="3"/>
  <c r="U10" i="4"/>
  <c r="U14" i="4"/>
  <c r="S16" i="4"/>
  <c r="U19" i="4"/>
  <c r="U23" i="4"/>
  <c r="R24" i="4"/>
  <c r="U28" i="4"/>
  <c r="S30" i="4"/>
  <c r="U38" i="4"/>
  <c r="S40" i="4"/>
  <c r="U47" i="4"/>
  <c r="U51" i="4"/>
  <c r="S53" i="4"/>
  <c r="U56" i="4"/>
  <c r="U64" i="4"/>
  <c r="S66" i="4"/>
  <c r="U69" i="4"/>
  <c r="R70" i="4"/>
  <c r="S71" i="4"/>
  <c r="U86" i="4"/>
  <c r="U90" i="4"/>
  <c r="U13" i="5"/>
  <c r="U18" i="5"/>
  <c r="U22" i="5"/>
  <c r="S24" i="5"/>
  <c r="U27" i="5"/>
  <c r="U32" i="5"/>
  <c r="R33" i="5"/>
  <c r="T40" i="5"/>
  <c r="U37" i="5"/>
  <c r="U42" i="5"/>
  <c r="U46" i="5"/>
  <c r="U50" i="5"/>
  <c r="U55" i="5"/>
  <c r="U66" i="5"/>
  <c r="T66" i="5"/>
  <c r="U63" i="5"/>
  <c r="S70" i="5"/>
  <c r="U89" i="5"/>
  <c r="U93" i="5"/>
  <c r="U12" i="6"/>
  <c r="U21" i="6"/>
  <c r="U26" i="6"/>
  <c r="S33" i="6"/>
  <c r="U36" i="6"/>
  <c r="U53" i="6"/>
  <c r="T53" i="6"/>
  <c r="U45" i="6"/>
  <c r="U49" i="6"/>
  <c r="U58" i="6"/>
  <c r="R59" i="6"/>
  <c r="U62" i="6"/>
  <c r="T69" i="6"/>
  <c r="Q70" i="6"/>
  <c r="U70" i="6" s="1"/>
  <c r="U30" i="8"/>
  <c r="T30" i="8"/>
  <c r="U24" i="9"/>
  <c r="T24" i="9"/>
  <c r="T33" i="3"/>
  <c r="Q33" i="3"/>
  <c r="U33" i="3" s="1"/>
  <c r="P59" i="3"/>
  <c r="P67" i="3"/>
  <c r="T67" i="3" s="1"/>
  <c r="P72" i="3"/>
  <c r="T72" i="3" s="1"/>
  <c r="P16" i="4"/>
  <c r="P30" i="4"/>
  <c r="U40" i="4"/>
  <c r="P40" i="4"/>
  <c r="T40" i="4" s="1"/>
  <c r="P53" i="4"/>
  <c r="U59" i="4"/>
  <c r="T59" i="4"/>
  <c r="Q59" i="4"/>
  <c r="U66" i="4"/>
  <c r="T66" i="4"/>
  <c r="P66" i="4"/>
  <c r="Q67" i="4"/>
  <c r="P71" i="4"/>
  <c r="Q72" i="4"/>
  <c r="Q16" i="5"/>
  <c r="P24" i="5"/>
  <c r="U30" i="5"/>
  <c r="T30" i="5"/>
  <c r="Q30" i="5"/>
  <c r="Q40" i="5"/>
  <c r="U40" i="5" s="1"/>
  <c r="T53" i="5"/>
  <c r="Q53" i="5"/>
  <c r="U53" i="5" s="1"/>
  <c r="Q66" i="5"/>
  <c r="R67" i="5"/>
  <c r="P70" i="5"/>
  <c r="T70" i="5" s="1"/>
  <c r="T71" i="5"/>
  <c r="Q71" i="5"/>
  <c r="U71" i="5" s="1"/>
  <c r="R72" i="5"/>
  <c r="U72" i="6"/>
  <c r="T72" i="6"/>
  <c r="U16" i="6"/>
  <c r="T16" i="6"/>
  <c r="U24" i="6"/>
  <c r="T24" i="6"/>
  <c r="Q24" i="6"/>
  <c r="P33" i="6"/>
  <c r="T33" i="6" s="1"/>
  <c r="R70" i="6"/>
  <c r="Q71" i="6"/>
  <c r="U33" i="7"/>
  <c r="U59" i="7"/>
  <c r="T59" i="7"/>
  <c r="U33" i="9"/>
  <c r="T33" i="9"/>
  <c r="U24" i="10"/>
  <c r="T24" i="10"/>
  <c r="U59" i="10"/>
  <c r="T59" i="10"/>
  <c r="T21" i="3"/>
  <c r="T26" i="3"/>
  <c r="U40" i="3"/>
  <c r="T40" i="3"/>
  <c r="T36" i="3"/>
  <c r="T45" i="3"/>
  <c r="T49" i="3"/>
  <c r="T58" i="3"/>
  <c r="U66" i="3"/>
  <c r="T66" i="3"/>
  <c r="T62" i="3"/>
  <c r="T88" i="3"/>
  <c r="T92" i="3"/>
  <c r="T11" i="4"/>
  <c r="T15" i="4"/>
  <c r="T20" i="4"/>
  <c r="T29" i="4"/>
  <c r="T35" i="4"/>
  <c r="T39" i="4"/>
  <c r="U53" i="4"/>
  <c r="T53" i="4"/>
  <c r="T44" i="4"/>
  <c r="T48" i="4"/>
  <c r="T52" i="4"/>
  <c r="T57" i="4"/>
  <c r="T61" i="4"/>
  <c r="T65" i="4"/>
  <c r="T87" i="4"/>
  <c r="T91" i="4"/>
  <c r="U67" i="5"/>
  <c r="T67" i="5"/>
  <c r="U72" i="5"/>
  <c r="T72" i="5"/>
  <c r="U16" i="5"/>
  <c r="T16" i="5"/>
  <c r="T10" i="5"/>
  <c r="T14" i="5"/>
  <c r="T19" i="5"/>
  <c r="T23" i="5"/>
  <c r="T28" i="5"/>
  <c r="T38" i="5"/>
  <c r="T43" i="5"/>
  <c r="T47" i="5"/>
  <c r="T51" i="5"/>
  <c r="T56" i="5"/>
  <c r="T64" i="5"/>
  <c r="T69" i="5"/>
  <c r="T86" i="5"/>
  <c r="T90" i="5"/>
  <c r="T9" i="6"/>
  <c r="T13" i="6"/>
  <c r="T18" i="6"/>
  <c r="T22" i="6"/>
  <c r="T27" i="6"/>
  <c r="T32" i="6"/>
  <c r="T37" i="6"/>
  <c r="T42" i="6"/>
  <c r="T46" i="6"/>
  <c r="T50" i="6"/>
  <c r="T55" i="6"/>
  <c r="T63" i="6"/>
  <c r="P67" i="6"/>
  <c r="T67" i="6" s="1"/>
  <c r="U71" i="6"/>
  <c r="T71" i="6"/>
  <c r="U86" i="6"/>
  <c r="T86" i="6"/>
  <c r="U71" i="7"/>
  <c r="T71" i="7"/>
  <c r="U24" i="8"/>
  <c r="T24" i="8"/>
  <c r="U70" i="8"/>
  <c r="T70" i="8"/>
  <c r="U71" i="8"/>
  <c r="T71" i="8"/>
  <c r="U71" i="9"/>
  <c r="U33" i="10"/>
  <c r="T33" i="10"/>
  <c r="T35" i="3"/>
  <c r="U53" i="3"/>
  <c r="T53" i="3"/>
  <c r="T61" i="3"/>
  <c r="U72" i="4"/>
  <c r="U67" i="4"/>
  <c r="T72" i="4"/>
  <c r="T67" i="4"/>
  <c r="U16" i="4"/>
  <c r="T16" i="4"/>
  <c r="U35" i="4"/>
  <c r="T43" i="4"/>
  <c r="U61" i="4"/>
  <c r="T9" i="5"/>
  <c r="U43" i="5"/>
  <c r="U9" i="6"/>
  <c r="U40" i="6"/>
  <c r="T40" i="6"/>
  <c r="U66" i="6"/>
  <c r="T66" i="6"/>
  <c r="Q67" i="6"/>
  <c r="U67" i="6" s="1"/>
  <c r="U30" i="7"/>
  <c r="T30" i="7"/>
  <c r="U59" i="8"/>
  <c r="T59" i="8"/>
  <c r="U30" i="9"/>
  <c r="T30" i="9"/>
  <c r="U70" i="9"/>
  <c r="T70" i="9"/>
  <c r="U70" i="10"/>
  <c r="U89" i="6"/>
  <c r="U93" i="6"/>
  <c r="U12" i="7"/>
  <c r="U21" i="7"/>
  <c r="U26" i="7"/>
  <c r="S33" i="7"/>
  <c r="U53" i="7"/>
  <c r="T53" i="7"/>
  <c r="U45" i="7"/>
  <c r="U49" i="7"/>
  <c r="U58" i="7"/>
  <c r="R59" i="7"/>
  <c r="U62" i="7"/>
  <c r="R67" i="7"/>
  <c r="R72" i="7"/>
  <c r="U88" i="7"/>
  <c r="U92" i="7"/>
  <c r="U72" i="8"/>
  <c r="U67" i="8"/>
  <c r="U16" i="8"/>
  <c r="T16" i="8"/>
  <c r="U11" i="8"/>
  <c r="U15" i="8"/>
  <c r="R16" i="8"/>
  <c r="U20" i="8"/>
  <c r="U29" i="8"/>
  <c r="R30" i="8"/>
  <c r="U39" i="8"/>
  <c r="R40" i="8"/>
  <c r="U44" i="8"/>
  <c r="U48" i="8"/>
  <c r="U52" i="8"/>
  <c r="R53" i="8"/>
  <c r="U57" i="8"/>
  <c r="S59" i="8"/>
  <c r="U65" i="8"/>
  <c r="R66" i="8"/>
  <c r="S67" i="8"/>
  <c r="R71" i="8"/>
  <c r="S72" i="8"/>
  <c r="U87" i="8"/>
  <c r="U91" i="8"/>
  <c r="U10" i="9"/>
  <c r="U14" i="9"/>
  <c r="S16" i="9"/>
  <c r="U19" i="9"/>
  <c r="U23" i="9"/>
  <c r="R24" i="9"/>
  <c r="U28" i="9"/>
  <c r="S30" i="9"/>
  <c r="U38" i="9"/>
  <c r="S40" i="9"/>
  <c r="U47" i="9"/>
  <c r="U51" i="9"/>
  <c r="S53" i="9"/>
  <c r="U56" i="9"/>
  <c r="U64" i="9"/>
  <c r="S66" i="9"/>
  <c r="U69" i="9"/>
  <c r="R70" i="9"/>
  <c r="S71" i="9"/>
  <c r="U86" i="9"/>
  <c r="U90" i="9"/>
  <c r="U13" i="10"/>
  <c r="U18" i="10"/>
  <c r="U22" i="10"/>
  <c r="S24" i="10"/>
  <c r="U27" i="10"/>
  <c r="U32" i="10"/>
  <c r="R33" i="10"/>
  <c r="T40" i="10"/>
  <c r="U37" i="10"/>
  <c r="U42" i="10"/>
  <c r="U46" i="10"/>
  <c r="U50" i="10"/>
  <c r="U55" i="10"/>
  <c r="U66" i="10"/>
  <c r="T66" i="10"/>
  <c r="U63" i="10"/>
  <c r="S70" i="10"/>
  <c r="P71" i="10"/>
  <c r="R71" i="10"/>
  <c r="Q71" i="10"/>
  <c r="U71" i="10" s="1"/>
  <c r="U59" i="11"/>
  <c r="T59" i="11"/>
  <c r="U71" i="11"/>
  <c r="T71" i="11"/>
  <c r="U59" i="13"/>
  <c r="T59" i="13"/>
  <c r="U24" i="15"/>
  <c r="T24" i="15"/>
  <c r="U67" i="7"/>
  <c r="T67" i="7"/>
  <c r="U72" i="7"/>
  <c r="T72" i="7"/>
  <c r="U16" i="7"/>
  <c r="T16" i="7"/>
  <c r="U24" i="7"/>
  <c r="T24" i="7"/>
  <c r="Q24" i="7"/>
  <c r="P33" i="7"/>
  <c r="T33" i="7" s="1"/>
  <c r="U70" i="7"/>
  <c r="T70" i="7"/>
  <c r="Q70" i="7"/>
  <c r="T33" i="8"/>
  <c r="Q33" i="8"/>
  <c r="U33" i="8" s="1"/>
  <c r="P59" i="8"/>
  <c r="P67" i="8"/>
  <c r="T67" i="8" s="1"/>
  <c r="P72" i="8"/>
  <c r="T72" i="8" s="1"/>
  <c r="P16" i="9"/>
  <c r="P30" i="9"/>
  <c r="U40" i="9"/>
  <c r="P40" i="9"/>
  <c r="T40" i="9" s="1"/>
  <c r="P53" i="9"/>
  <c r="T53" i="9" s="1"/>
  <c r="U59" i="9"/>
  <c r="T59" i="9"/>
  <c r="Q59" i="9"/>
  <c r="U66" i="9"/>
  <c r="T66" i="9"/>
  <c r="P66" i="9"/>
  <c r="Q67" i="9"/>
  <c r="P71" i="9"/>
  <c r="T71" i="9" s="1"/>
  <c r="Q72" i="9"/>
  <c r="Q16" i="10"/>
  <c r="P24" i="10"/>
  <c r="U30" i="10"/>
  <c r="T30" i="10"/>
  <c r="Q30" i="10"/>
  <c r="Q40" i="10"/>
  <c r="U40" i="10" s="1"/>
  <c r="U53" i="10"/>
  <c r="T53" i="10"/>
  <c r="Q53" i="10"/>
  <c r="Q66" i="10"/>
  <c r="P70" i="10"/>
  <c r="T70" i="10" s="1"/>
  <c r="T71" i="10"/>
  <c r="U30" i="12"/>
  <c r="T30" i="12"/>
  <c r="U70" i="12"/>
  <c r="U59" i="14"/>
  <c r="T90" i="6"/>
  <c r="T9" i="7"/>
  <c r="T13" i="7"/>
  <c r="T18" i="7"/>
  <c r="T22" i="7"/>
  <c r="T27" i="7"/>
  <c r="T32" i="7"/>
  <c r="T37" i="7"/>
  <c r="T42" i="7"/>
  <c r="T46" i="7"/>
  <c r="T50" i="7"/>
  <c r="T55" i="7"/>
  <c r="T63" i="7"/>
  <c r="T89" i="7"/>
  <c r="T93" i="7"/>
  <c r="T12" i="8"/>
  <c r="T21" i="8"/>
  <c r="T26" i="8"/>
  <c r="U40" i="8"/>
  <c r="T40" i="8"/>
  <c r="T36" i="8"/>
  <c r="T45" i="8"/>
  <c r="T49" i="8"/>
  <c r="T58" i="8"/>
  <c r="U66" i="8"/>
  <c r="T66" i="8"/>
  <c r="T62" i="8"/>
  <c r="T88" i="8"/>
  <c r="T92" i="8"/>
  <c r="T11" i="9"/>
  <c r="T15" i="9"/>
  <c r="T20" i="9"/>
  <c r="T29" i="9"/>
  <c r="T35" i="9"/>
  <c r="T39" i="9"/>
  <c r="U53" i="9"/>
  <c r="T44" i="9"/>
  <c r="T48" i="9"/>
  <c r="T52" i="9"/>
  <c r="T57" i="9"/>
  <c r="T61" i="9"/>
  <c r="T65" i="9"/>
  <c r="T87" i="9"/>
  <c r="T91" i="9"/>
  <c r="U72" i="10"/>
  <c r="U67" i="10"/>
  <c r="T67" i="10"/>
  <c r="U16" i="10"/>
  <c r="T16" i="10"/>
  <c r="T10" i="10"/>
  <c r="T14" i="10"/>
  <c r="T19" i="10"/>
  <c r="T23" i="10"/>
  <c r="T28" i="10"/>
  <c r="T38" i="10"/>
  <c r="T43" i="10"/>
  <c r="T47" i="10"/>
  <c r="T51" i="10"/>
  <c r="T56" i="10"/>
  <c r="T64" i="10"/>
  <c r="T69" i="10"/>
  <c r="U33" i="11"/>
  <c r="T33" i="11"/>
  <c r="U24" i="12"/>
  <c r="T24" i="12"/>
  <c r="U33" i="13"/>
  <c r="U70" i="13"/>
  <c r="T70" i="13"/>
  <c r="U71" i="14"/>
  <c r="T71" i="14"/>
  <c r="U30" i="15"/>
  <c r="U9" i="7"/>
  <c r="U40" i="7"/>
  <c r="T40" i="7"/>
  <c r="U66" i="7"/>
  <c r="T66" i="7"/>
  <c r="T35" i="8"/>
  <c r="U53" i="8"/>
  <c r="T53" i="8"/>
  <c r="T61" i="8"/>
  <c r="U67" i="9"/>
  <c r="T67" i="9"/>
  <c r="U72" i="9"/>
  <c r="T72" i="9"/>
  <c r="U16" i="9"/>
  <c r="T16" i="9"/>
  <c r="U35" i="9"/>
  <c r="T43" i="9"/>
  <c r="U61" i="9"/>
  <c r="T9" i="10"/>
  <c r="U43" i="10"/>
  <c r="P72" i="10"/>
  <c r="T72" i="10" s="1"/>
  <c r="U33" i="12"/>
  <c r="T33" i="12"/>
  <c r="U30" i="14"/>
  <c r="T30" i="14"/>
  <c r="S72" i="10"/>
  <c r="T86" i="10"/>
  <c r="T90" i="10"/>
  <c r="T9" i="11"/>
  <c r="T13" i="11"/>
  <c r="S16" i="11"/>
  <c r="T18" i="11"/>
  <c r="T22" i="11"/>
  <c r="R24" i="11"/>
  <c r="T27" i="11"/>
  <c r="S30" i="11"/>
  <c r="T32" i="11"/>
  <c r="T37" i="11"/>
  <c r="S40" i="11"/>
  <c r="T42" i="11"/>
  <c r="T46" i="11"/>
  <c r="T50" i="11"/>
  <c r="S53" i="11"/>
  <c r="T55" i="11"/>
  <c r="P59" i="11"/>
  <c r="T63" i="11"/>
  <c r="P67" i="11"/>
  <c r="P72" i="11"/>
  <c r="P16" i="12"/>
  <c r="P30" i="12"/>
  <c r="P40" i="12"/>
  <c r="T40" i="12" s="1"/>
  <c r="P53" i="12"/>
  <c r="U59" i="12"/>
  <c r="T59" i="12"/>
  <c r="Q59" i="12"/>
  <c r="U66" i="12"/>
  <c r="T66" i="12"/>
  <c r="P66" i="12"/>
  <c r="Q67" i="12"/>
  <c r="P71" i="12"/>
  <c r="T71" i="12" s="1"/>
  <c r="Q72" i="12"/>
  <c r="U72" i="12" s="1"/>
  <c r="Q16" i="13"/>
  <c r="P24" i="13"/>
  <c r="T24" i="13" s="1"/>
  <c r="U30" i="13"/>
  <c r="T30" i="13"/>
  <c r="Q30" i="13"/>
  <c r="Q40" i="13"/>
  <c r="T53" i="13"/>
  <c r="Q53" i="13"/>
  <c r="U53" i="13" s="1"/>
  <c r="Q66" i="13"/>
  <c r="P70" i="13"/>
  <c r="U71" i="13"/>
  <c r="T71" i="13"/>
  <c r="Q71" i="13"/>
  <c r="U67" i="14"/>
  <c r="U16" i="14"/>
  <c r="T16" i="14"/>
  <c r="U24" i="14"/>
  <c r="T24" i="14"/>
  <c r="Q24" i="14"/>
  <c r="P33" i="14"/>
  <c r="T33" i="14" s="1"/>
  <c r="T70" i="14"/>
  <c r="Q70" i="14"/>
  <c r="U70" i="14" s="1"/>
  <c r="U33" i="15"/>
  <c r="T33" i="15"/>
  <c r="Q33" i="15"/>
  <c r="U59" i="15"/>
  <c r="T59" i="15"/>
  <c r="U30" i="16"/>
  <c r="T30" i="16"/>
  <c r="U24" i="17"/>
  <c r="T24" i="17"/>
  <c r="U59" i="17"/>
  <c r="T59" i="17"/>
  <c r="U24" i="18"/>
  <c r="T24" i="18"/>
  <c r="S24" i="11"/>
  <c r="R33" i="11"/>
  <c r="U40" i="11"/>
  <c r="T40" i="11"/>
  <c r="T49" i="11"/>
  <c r="T58" i="11"/>
  <c r="U66" i="11"/>
  <c r="T66" i="11"/>
  <c r="T62" i="11"/>
  <c r="Q67" i="11"/>
  <c r="S70" i="11"/>
  <c r="Q72" i="11"/>
  <c r="U72" i="11" s="1"/>
  <c r="T88" i="11"/>
  <c r="T92" i="11"/>
  <c r="T11" i="12"/>
  <c r="T15" i="12"/>
  <c r="Q16" i="12"/>
  <c r="T20" i="12"/>
  <c r="P24" i="12"/>
  <c r="T29" i="12"/>
  <c r="Q30" i="12"/>
  <c r="T35" i="12"/>
  <c r="T39" i="12"/>
  <c r="Q40" i="12"/>
  <c r="U40" i="12" s="1"/>
  <c r="T53" i="12"/>
  <c r="T44" i="12"/>
  <c r="T48" i="12"/>
  <c r="T52" i="12"/>
  <c r="Q53" i="12"/>
  <c r="U53" i="12" s="1"/>
  <c r="T57" i="12"/>
  <c r="T61" i="12"/>
  <c r="T65" i="12"/>
  <c r="Q66" i="12"/>
  <c r="R67" i="12"/>
  <c r="P70" i="12"/>
  <c r="T70" i="12" s="1"/>
  <c r="Q71" i="12"/>
  <c r="U71" i="12" s="1"/>
  <c r="T87" i="12"/>
  <c r="T91" i="12"/>
  <c r="U67" i="13"/>
  <c r="T67" i="13"/>
  <c r="U72" i="13"/>
  <c r="T72" i="13"/>
  <c r="U16" i="13"/>
  <c r="T16" i="13"/>
  <c r="T10" i="13"/>
  <c r="T14" i="13"/>
  <c r="T19" i="13"/>
  <c r="T23" i="13"/>
  <c r="Q24" i="13"/>
  <c r="U24" i="13" s="1"/>
  <c r="T28" i="13"/>
  <c r="P33" i="13"/>
  <c r="T33" i="13" s="1"/>
  <c r="T38" i="13"/>
  <c r="T43" i="13"/>
  <c r="T47" i="13"/>
  <c r="T51" i="13"/>
  <c r="T56" i="13"/>
  <c r="T64" i="13"/>
  <c r="T69" i="13"/>
  <c r="Q70" i="13"/>
  <c r="T86" i="13"/>
  <c r="T90" i="13"/>
  <c r="T9" i="14"/>
  <c r="T13" i="14"/>
  <c r="T18" i="14"/>
  <c r="T22" i="14"/>
  <c r="T27" i="14"/>
  <c r="T32" i="14"/>
  <c r="Q33" i="14"/>
  <c r="U33" i="14" s="1"/>
  <c r="T37" i="14"/>
  <c r="T42" i="14"/>
  <c r="T46" i="14"/>
  <c r="T50" i="14"/>
  <c r="T55" i="14"/>
  <c r="P59" i="14"/>
  <c r="T63" i="14"/>
  <c r="P67" i="14"/>
  <c r="T67" i="14" s="1"/>
  <c r="P72" i="14"/>
  <c r="T72" i="14" s="1"/>
  <c r="T89" i="14"/>
  <c r="T93" i="14"/>
  <c r="T12" i="15"/>
  <c r="P16" i="15"/>
  <c r="T21" i="15"/>
  <c r="T26" i="15"/>
  <c r="P30" i="15"/>
  <c r="T30" i="15" s="1"/>
  <c r="U40" i="15"/>
  <c r="U71" i="17"/>
  <c r="T71" i="17"/>
  <c r="U30" i="11"/>
  <c r="T30" i="11"/>
  <c r="U53" i="11"/>
  <c r="T53" i="11"/>
  <c r="U67" i="12"/>
  <c r="T72" i="12"/>
  <c r="T67" i="12"/>
  <c r="U16" i="12"/>
  <c r="T16" i="12"/>
  <c r="T19" i="12"/>
  <c r="T23" i="12"/>
  <c r="T28" i="12"/>
  <c r="U35" i="12"/>
  <c r="T38" i="12"/>
  <c r="T43" i="12"/>
  <c r="T47" i="12"/>
  <c r="T51" i="12"/>
  <c r="T56" i="12"/>
  <c r="U61" i="12"/>
  <c r="T64" i="12"/>
  <c r="T69" i="12"/>
  <c r="T86" i="12"/>
  <c r="T90" i="12"/>
  <c r="T9" i="13"/>
  <c r="T13" i="13"/>
  <c r="T18" i="13"/>
  <c r="T22" i="13"/>
  <c r="T27" i="13"/>
  <c r="T32" i="13"/>
  <c r="T37" i="13"/>
  <c r="T42" i="13"/>
  <c r="U43" i="13"/>
  <c r="T46" i="13"/>
  <c r="T50" i="13"/>
  <c r="T55" i="13"/>
  <c r="T63" i="13"/>
  <c r="T89" i="13"/>
  <c r="T93" i="13"/>
  <c r="U9" i="14"/>
  <c r="T12" i="14"/>
  <c r="T21" i="14"/>
  <c r="T26" i="14"/>
  <c r="U40" i="14"/>
  <c r="T40" i="14"/>
  <c r="T36" i="14"/>
  <c r="T45" i="14"/>
  <c r="T49" i="14"/>
  <c r="T58" i="14"/>
  <c r="U66" i="14"/>
  <c r="T66" i="14"/>
  <c r="T62" i="14"/>
  <c r="T88" i="14"/>
  <c r="T92" i="14"/>
  <c r="T11" i="15"/>
  <c r="T15" i="15"/>
  <c r="T20" i="15"/>
  <c r="T29" i="15"/>
  <c r="T35" i="15"/>
  <c r="T44" i="15"/>
  <c r="U47" i="15"/>
  <c r="T49" i="15"/>
  <c r="Q53" i="15"/>
  <c r="U58" i="15"/>
  <c r="T58" i="15"/>
  <c r="U62" i="15"/>
  <c r="T62" i="15"/>
  <c r="U70" i="15"/>
  <c r="T71" i="16"/>
  <c r="U30" i="17"/>
  <c r="T30" i="17"/>
  <c r="U70" i="18"/>
  <c r="T70" i="18"/>
  <c r="U67" i="11"/>
  <c r="T67" i="11"/>
  <c r="T72" i="11"/>
  <c r="U16" i="11"/>
  <c r="T16" i="11"/>
  <c r="U24" i="11"/>
  <c r="T24" i="11"/>
  <c r="U70" i="11"/>
  <c r="T70" i="11"/>
  <c r="T9" i="12"/>
  <c r="U43" i="12"/>
  <c r="U9" i="13"/>
  <c r="U40" i="13"/>
  <c r="T40" i="13"/>
  <c r="U66" i="13"/>
  <c r="T66" i="13"/>
  <c r="T35" i="14"/>
  <c r="U53" i="14"/>
  <c r="T53" i="14"/>
  <c r="T61" i="14"/>
  <c r="T67" i="15"/>
  <c r="T72" i="15"/>
  <c r="U16" i="15"/>
  <c r="T16" i="15"/>
  <c r="U35" i="15"/>
  <c r="U38" i="15"/>
  <c r="P40" i="15"/>
  <c r="T40" i="15" s="1"/>
  <c r="U53" i="15"/>
  <c r="T53" i="15"/>
  <c r="T43" i="15"/>
  <c r="P59" i="15"/>
  <c r="U33" i="16"/>
  <c r="U59" i="16"/>
  <c r="T59" i="16"/>
  <c r="T70" i="17"/>
  <c r="U33" i="18"/>
  <c r="T33" i="18"/>
  <c r="P53" i="15"/>
  <c r="Q59" i="15"/>
  <c r="U66" i="15"/>
  <c r="T66" i="15"/>
  <c r="P66" i="15"/>
  <c r="Q67" i="15"/>
  <c r="U67" i="15" s="1"/>
  <c r="P71" i="15"/>
  <c r="T71" i="15" s="1"/>
  <c r="Q72" i="15"/>
  <c r="U72" i="15" s="1"/>
  <c r="T88" i="15"/>
  <c r="Q16" i="16"/>
  <c r="U16" i="16" s="1"/>
  <c r="P24" i="16"/>
  <c r="Q30" i="16"/>
  <c r="Q40" i="16"/>
  <c r="T53" i="16"/>
  <c r="U45" i="16"/>
  <c r="U49" i="16"/>
  <c r="Q53" i="16"/>
  <c r="U53" i="16" s="1"/>
  <c r="U58" i="16"/>
  <c r="R59" i="16"/>
  <c r="U62" i="16"/>
  <c r="Q66" i="16"/>
  <c r="R67" i="16"/>
  <c r="P70" i="16"/>
  <c r="T70" i="16" s="1"/>
  <c r="Q71" i="16"/>
  <c r="U71" i="16" s="1"/>
  <c r="R72" i="16"/>
  <c r="U88" i="16"/>
  <c r="U92" i="16"/>
  <c r="U67" i="17"/>
  <c r="U16" i="17"/>
  <c r="T16" i="17"/>
  <c r="U11" i="17"/>
  <c r="U15" i="17"/>
  <c r="R16" i="17"/>
  <c r="U20" i="17"/>
  <c r="T23" i="17"/>
  <c r="Q24" i="17"/>
  <c r="T28" i="17"/>
  <c r="U29" i="17"/>
  <c r="R30" i="17"/>
  <c r="P33" i="17"/>
  <c r="U48" i="17"/>
  <c r="U52" i="17"/>
  <c r="R53" i="17"/>
  <c r="U57" i="17"/>
  <c r="S59" i="17"/>
  <c r="U65" i="17"/>
  <c r="R66" i="17"/>
  <c r="S67" i="17"/>
  <c r="Q70" i="17"/>
  <c r="U70" i="17" s="1"/>
  <c r="R71" i="17"/>
  <c r="S72" i="17"/>
  <c r="U87" i="17"/>
  <c r="U91" i="17"/>
  <c r="U10" i="18"/>
  <c r="U14" i="18"/>
  <c r="S16" i="18"/>
  <c r="U19" i="18"/>
  <c r="U23" i="18"/>
  <c r="R24" i="18"/>
  <c r="U28" i="18"/>
  <c r="S30" i="18"/>
  <c r="U38" i="18"/>
  <c r="S40" i="18"/>
  <c r="T46" i="18"/>
  <c r="U47" i="18"/>
  <c r="T50" i="18"/>
  <c r="U51" i="18"/>
  <c r="S53" i="18"/>
  <c r="T55" i="18"/>
  <c r="U56" i="18"/>
  <c r="T63" i="18"/>
  <c r="U64" i="18"/>
  <c r="S66" i="18"/>
  <c r="U69" i="18"/>
  <c r="R70" i="18"/>
  <c r="S71" i="18"/>
  <c r="U86" i="18"/>
  <c r="T89" i="18"/>
  <c r="T13" i="19"/>
  <c r="U13" i="19"/>
  <c r="U33" i="19"/>
  <c r="T33" i="19"/>
  <c r="T52" i="15"/>
  <c r="T57" i="15"/>
  <c r="T61" i="15"/>
  <c r="T65" i="15"/>
  <c r="R67" i="15"/>
  <c r="P70" i="15"/>
  <c r="T70" i="15" s="1"/>
  <c r="Q71" i="15"/>
  <c r="U71" i="15" s="1"/>
  <c r="R72" i="15"/>
  <c r="U67" i="16"/>
  <c r="T72" i="16"/>
  <c r="T67" i="16"/>
  <c r="T16" i="16"/>
  <c r="U24" i="16"/>
  <c r="T24" i="16"/>
  <c r="Q24" i="16"/>
  <c r="P33" i="16"/>
  <c r="T33" i="16" s="1"/>
  <c r="S67" i="16"/>
  <c r="Q70" i="16"/>
  <c r="U70" i="16" s="1"/>
  <c r="S72" i="16"/>
  <c r="T86" i="16"/>
  <c r="T90" i="16"/>
  <c r="T9" i="17"/>
  <c r="T13" i="17"/>
  <c r="T18" i="17"/>
  <c r="T22" i="17"/>
  <c r="R24" i="17"/>
  <c r="T27" i="17"/>
  <c r="S30" i="17"/>
  <c r="T32" i="17"/>
  <c r="T33" i="17"/>
  <c r="Q33" i="17"/>
  <c r="U33" i="17" s="1"/>
  <c r="T37" i="17"/>
  <c r="T42" i="17"/>
  <c r="T46" i="17"/>
  <c r="T50" i="17"/>
  <c r="T55" i="17"/>
  <c r="P59" i="17"/>
  <c r="T63" i="17"/>
  <c r="P67" i="17"/>
  <c r="T67" i="17" s="1"/>
  <c r="P72" i="17"/>
  <c r="T72" i="17" s="1"/>
  <c r="P16" i="18"/>
  <c r="P30" i="18"/>
  <c r="U40" i="18"/>
  <c r="P40" i="18"/>
  <c r="T40" i="18" s="1"/>
  <c r="P53" i="18"/>
  <c r="T53" i="18" s="1"/>
  <c r="Q59" i="18"/>
  <c r="U66" i="18"/>
  <c r="T66" i="18"/>
  <c r="Q67" i="18"/>
  <c r="S70" i="18"/>
  <c r="Q72" i="18"/>
  <c r="U72" i="18" s="1"/>
  <c r="U93" i="18"/>
  <c r="T93" i="18"/>
  <c r="U71" i="19"/>
  <c r="T71" i="19"/>
  <c r="U61" i="15"/>
  <c r="T86" i="15"/>
  <c r="T90" i="15"/>
  <c r="T9" i="16"/>
  <c r="T13" i="16"/>
  <c r="T18" i="16"/>
  <c r="T22" i="16"/>
  <c r="T27" i="16"/>
  <c r="T32" i="16"/>
  <c r="T37" i="16"/>
  <c r="T42" i="16"/>
  <c r="U43" i="16"/>
  <c r="T46" i="16"/>
  <c r="T50" i="16"/>
  <c r="T55" i="16"/>
  <c r="T63" i="16"/>
  <c r="T89" i="16"/>
  <c r="T93" i="16"/>
  <c r="U9" i="17"/>
  <c r="T12" i="17"/>
  <c r="T21" i="17"/>
  <c r="T26" i="17"/>
  <c r="U40" i="17"/>
  <c r="T40" i="17"/>
  <c r="T36" i="17"/>
  <c r="T45" i="17"/>
  <c r="T49" i="17"/>
  <c r="T58" i="17"/>
  <c r="U66" i="17"/>
  <c r="T66" i="17"/>
  <c r="T62" i="17"/>
  <c r="T88" i="17"/>
  <c r="T92" i="17"/>
  <c r="T11" i="18"/>
  <c r="T15" i="18"/>
  <c r="T20" i="18"/>
  <c r="U30" i="18"/>
  <c r="T30" i="18"/>
  <c r="U53" i="18"/>
  <c r="U71" i="18"/>
  <c r="T71" i="18"/>
  <c r="T67" i="19"/>
  <c r="U16" i="19"/>
  <c r="T16" i="19"/>
  <c r="T9" i="19"/>
  <c r="U9" i="19"/>
  <c r="U30" i="19"/>
  <c r="T30" i="19"/>
  <c r="U59" i="20"/>
  <c r="T59" i="20"/>
  <c r="U9" i="16"/>
  <c r="U40" i="16"/>
  <c r="T40" i="16"/>
  <c r="U66" i="16"/>
  <c r="T66" i="16"/>
  <c r="T35" i="17"/>
  <c r="U53" i="17"/>
  <c r="T53" i="17"/>
  <c r="T61" i="17"/>
  <c r="U67" i="18"/>
  <c r="T72" i="18"/>
  <c r="U16" i="18"/>
  <c r="T16" i="18"/>
  <c r="U35" i="18"/>
  <c r="T43" i="18"/>
  <c r="T90" i="18"/>
  <c r="U59" i="19"/>
  <c r="T59" i="19"/>
  <c r="U70" i="19"/>
  <c r="T70" i="19"/>
  <c r="U24" i="20"/>
  <c r="T24" i="20"/>
  <c r="U33" i="20"/>
  <c r="T71" i="20"/>
  <c r="T12" i="19"/>
  <c r="U18" i="19"/>
  <c r="T21" i="19"/>
  <c r="U22" i="19"/>
  <c r="S24" i="19"/>
  <c r="T26" i="19"/>
  <c r="U27" i="19"/>
  <c r="U32" i="19"/>
  <c r="R33" i="19"/>
  <c r="U40" i="19"/>
  <c r="T40" i="19"/>
  <c r="T36" i="19"/>
  <c r="U37" i="19"/>
  <c r="U42" i="19"/>
  <c r="T45" i="19"/>
  <c r="U46" i="19"/>
  <c r="T49" i="19"/>
  <c r="U50" i="19"/>
  <c r="U55" i="19"/>
  <c r="T58" i="19"/>
  <c r="U66" i="19"/>
  <c r="T66" i="19"/>
  <c r="T62" i="19"/>
  <c r="U63" i="19"/>
  <c r="Q67" i="19"/>
  <c r="U67" i="19" s="1"/>
  <c r="S70" i="19"/>
  <c r="P71" i="19"/>
  <c r="Q72" i="19"/>
  <c r="U72" i="19" s="1"/>
  <c r="Q16" i="20"/>
  <c r="U16" i="20" s="1"/>
  <c r="P24" i="20"/>
  <c r="T30" i="20"/>
  <c r="Q30" i="20"/>
  <c r="U30" i="20" s="1"/>
  <c r="Q40" i="20"/>
  <c r="T53" i="20"/>
  <c r="U45" i="20"/>
  <c r="U49" i="20"/>
  <c r="Q53" i="20"/>
  <c r="U53" i="20" s="1"/>
  <c r="U58" i="20"/>
  <c r="R59" i="20"/>
  <c r="U62" i="20"/>
  <c r="T65" i="20"/>
  <c r="Q66" i="20"/>
  <c r="R67" i="20"/>
  <c r="P70" i="20"/>
  <c r="Q71" i="20"/>
  <c r="U71" i="20" s="1"/>
  <c r="R72" i="20"/>
  <c r="T87" i="20"/>
  <c r="U88" i="20"/>
  <c r="T91" i="20"/>
  <c r="U92" i="20"/>
  <c r="T96" i="20"/>
  <c r="T103" i="20"/>
  <c r="T104" i="20"/>
  <c r="T113" i="20"/>
  <c r="L112" i="19"/>
  <c r="R112" i="19" s="1"/>
  <c r="T97" i="18"/>
  <c r="T98" i="18"/>
  <c r="E95" i="17"/>
  <c r="T101" i="17"/>
  <c r="T100" i="16"/>
  <c r="T108" i="16"/>
  <c r="T113" i="16"/>
  <c r="T97" i="15"/>
  <c r="T105" i="15"/>
  <c r="S33" i="19"/>
  <c r="T35" i="19"/>
  <c r="U53" i="19"/>
  <c r="T53" i="19"/>
  <c r="R59" i="19"/>
  <c r="T61" i="19"/>
  <c r="R67" i="19"/>
  <c r="P70" i="19"/>
  <c r="Q71" i="19"/>
  <c r="R72" i="19"/>
  <c r="T87" i="19"/>
  <c r="T91" i="19"/>
  <c r="U72" i="20"/>
  <c r="U67" i="20"/>
  <c r="T72" i="20"/>
  <c r="T67" i="20"/>
  <c r="T16" i="20"/>
  <c r="T10" i="20"/>
  <c r="T14" i="20"/>
  <c r="T19" i="20"/>
  <c r="T23" i="20"/>
  <c r="Q24" i="20"/>
  <c r="T28" i="20"/>
  <c r="P33" i="20"/>
  <c r="T33" i="20" s="1"/>
  <c r="T38" i="20"/>
  <c r="T43" i="20"/>
  <c r="T47" i="20"/>
  <c r="T64" i="20"/>
  <c r="R66" i="20"/>
  <c r="S67" i="20"/>
  <c r="T69" i="20"/>
  <c r="T70" i="20"/>
  <c r="Q70" i="20"/>
  <c r="U70" i="20" s="1"/>
  <c r="S72" i="20"/>
  <c r="T86" i="20"/>
  <c r="T90" i="20"/>
  <c r="T96" i="1"/>
  <c r="T97" i="1"/>
  <c r="T104" i="1"/>
  <c r="T105" i="1"/>
  <c r="R95" i="20"/>
  <c r="T102" i="19"/>
  <c r="T103" i="19"/>
  <c r="U24" i="19"/>
  <c r="T24" i="19"/>
  <c r="T86" i="19"/>
  <c r="T90" i="19"/>
  <c r="T9" i="20"/>
  <c r="T13" i="20"/>
  <c r="T18" i="20"/>
  <c r="T22" i="20"/>
  <c r="T27" i="20"/>
  <c r="T32" i="20"/>
  <c r="T37" i="20"/>
  <c r="T42" i="20"/>
  <c r="U43" i="20"/>
  <c r="T46" i="20"/>
  <c r="T50" i="20"/>
  <c r="T55" i="20"/>
  <c r="T63" i="20"/>
  <c r="T89" i="20"/>
  <c r="T93" i="20"/>
  <c r="T99" i="20"/>
  <c r="T100" i="20"/>
  <c r="T107" i="20"/>
  <c r="T108" i="20"/>
  <c r="E95" i="18"/>
  <c r="T101" i="18"/>
  <c r="T102" i="18"/>
  <c r="T113" i="18"/>
  <c r="U96" i="17"/>
  <c r="T105" i="17"/>
  <c r="E95" i="15"/>
  <c r="U95" i="15" s="1"/>
  <c r="U9" i="20"/>
  <c r="U40" i="20"/>
  <c r="T40" i="20"/>
  <c r="U66" i="20"/>
  <c r="T66" i="20"/>
  <c r="S95" i="1"/>
  <c r="T100" i="1"/>
  <c r="T101" i="1"/>
  <c r="T108" i="1"/>
  <c r="T109" i="1"/>
  <c r="T113" i="1"/>
  <c r="T98" i="19"/>
  <c r="T99" i="19"/>
  <c r="T106" i="19"/>
  <c r="T107" i="19"/>
  <c r="T107" i="18"/>
  <c r="T108" i="18"/>
  <c r="U109" i="18"/>
  <c r="T110" i="18"/>
  <c r="T103" i="17"/>
  <c r="S95" i="16"/>
  <c r="T102" i="16"/>
  <c r="S95" i="15"/>
  <c r="U109" i="15"/>
  <c r="T109" i="15"/>
  <c r="T98" i="14"/>
  <c r="T106" i="14"/>
  <c r="T113" i="14"/>
  <c r="T101" i="13"/>
  <c r="T109" i="13"/>
  <c r="T96" i="12"/>
  <c r="T105" i="12"/>
  <c r="U106" i="12"/>
  <c r="T107" i="12"/>
  <c r="T108" i="11"/>
  <c r="U109" i="11"/>
  <c r="T110" i="11"/>
  <c r="R95" i="10"/>
  <c r="T102" i="9"/>
  <c r="L112" i="9"/>
  <c r="R112" i="9" s="1"/>
  <c r="T103" i="8"/>
  <c r="S95" i="6"/>
  <c r="S95" i="5"/>
  <c r="T113" i="5"/>
  <c r="U105" i="4"/>
  <c r="T106" i="4"/>
  <c r="T107" i="4"/>
  <c r="U100" i="3"/>
  <c r="T101" i="3"/>
  <c r="T102" i="3"/>
  <c r="E95" i="2"/>
  <c r="T104" i="2"/>
  <c r="T105" i="2"/>
  <c r="T96" i="14"/>
  <c r="L112" i="14"/>
  <c r="R112" i="14" s="1"/>
  <c r="T107" i="13"/>
  <c r="R95" i="12"/>
  <c r="U102" i="12"/>
  <c r="T103" i="12"/>
  <c r="R95" i="11"/>
  <c r="T104" i="11"/>
  <c r="T113" i="11"/>
  <c r="U95" i="10"/>
  <c r="T100" i="9"/>
  <c r="S95" i="8"/>
  <c r="T109" i="8"/>
  <c r="T97" i="7"/>
  <c r="T98" i="7"/>
  <c r="T108" i="6"/>
  <c r="T109" i="6"/>
  <c r="T113" i="6"/>
  <c r="T99" i="5"/>
  <c r="T100" i="5"/>
  <c r="T102" i="4"/>
  <c r="T103" i="4"/>
  <c r="T97" i="3"/>
  <c r="T98" i="3"/>
  <c r="T102" i="14"/>
  <c r="T110" i="14"/>
  <c r="T97" i="13"/>
  <c r="T105" i="13"/>
  <c r="T100" i="12"/>
  <c r="T100" i="11"/>
  <c r="U101" i="11"/>
  <c r="T102" i="11"/>
  <c r="U113" i="10"/>
  <c r="T96" i="9"/>
  <c r="U97" i="9"/>
  <c r="T108" i="9"/>
  <c r="U109" i="9"/>
  <c r="T110" i="9"/>
  <c r="T107" i="8"/>
  <c r="T97" i="6"/>
  <c r="T96" i="5"/>
  <c r="U106" i="5"/>
  <c r="T107" i="5"/>
  <c r="T108" i="5"/>
  <c r="T110" i="4"/>
  <c r="U108" i="3"/>
  <c r="T109" i="3"/>
  <c r="T110" i="3"/>
  <c r="U99" i="2"/>
  <c r="T100" i="2"/>
  <c r="T101" i="2"/>
  <c r="T100" i="14"/>
  <c r="T108" i="14"/>
  <c r="T103" i="13"/>
  <c r="T96" i="11"/>
  <c r="U97" i="11"/>
  <c r="T98" i="11"/>
  <c r="U96" i="10"/>
  <c r="T97" i="10"/>
  <c r="U98" i="10"/>
  <c r="T99" i="10"/>
  <c r="U100" i="10"/>
  <c r="T101" i="10"/>
  <c r="U102" i="10"/>
  <c r="T103" i="10"/>
  <c r="U104" i="10"/>
  <c r="T105" i="10"/>
  <c r="U106" i="10"/>
  <c r="T107" i="10"/>
  <c r="U108" i="10"/>
  <c r="T109" i="10"/>
  <c r="U110" i="10"/>
  <c r="T104" i="9"/>
  <c r="U105" i="9"/>
  <c r="T106" i="9"/>
  <c r="T113" i="9"/>
  <c r="T97" i="8"/>
  <c r="T105" i="8"/>
  <c r="T101" i="7"/>
  <c r="U95" i="1"/>
  <c r="T95" i="1"/>
  <c r="E112" i="1"/>
  <c r="U112" i="19"/>
  <c r="T112" i="19"/>
  <c r="E112" i="18"/>
  <c r="U95" i="18"/>
  <c r="T95" i="18"/>
  <c r="R95" i="1"/>
  <c r="U98" i="1"/>
  <c r="T99" i="1"/>
  <c r="U102" i="1"/>
  <c r="T103" i="1"/>
  <c r="U106" i="1"/>
  <c r="T107" i="1"/>
  <c r="U110" i="1"/>
  <c r="E95" i="20"/>
  <c r="U97" i="20"/>
  <c r="T98" i="20"/>
  <c r="U101" i="20"/>
  <c r="T102" i="20"/>
  <c r="U105" i="20"/>
  <c r="T106" i="20"/>
  <c r="U109" i="20"/>
  <c r="T110" i="20"/>
  <c r="T95" i="19"/>
  <c r="U96" i="19"/>
  <c r="T97" i="19"/>
  <c r="U100" i="19"/>
  <c r="T101" i="19"/>
  <c r="U104" i="19"/>
  <c r="T105" i="19"/>
  <c r="U108" i="19"/>
  <c r="T109" i="19"/>
  <c r="U113" i="19"/>
  <c r="S95" i="18"/>
  <c r="T96" i="18"/>
  <c r="U99" i="18"/>
  <c r="T100" i="18"/>
  <c r="U103" i="18"/>
  <c r="U105" i="18"/>
  <c r="T106" i="18"/>
  <c r="U100" i="17"/>
  <c r="E112" i="15"/>
  <c r="U95" i="19"/>
  <c r="U96" i="18"/>
  <c r="E112" i="17"/>
  <c r="U95" i="17"/>
  <c r="S95" i="17"/>
  <c r="M112" i="17"/>
  <c r="S112" i="17" s="1"/>
  <c r="T112" i="10"/>
  <c r="U112" i="10"/>
  <c r="U96" i="1"/>
  <c r="M112" i="19"/>
  <c r="S112" i="19" s="1"/>
  <c r="R95" i="17"/>
  <c r="R95" i="18"/>
  <c r="T95" i="17"/>
  <c r="U104" i="17"/>
  <c r="T98" i="17"/>
  <c r="T102" i="17"/>
  <c r="T106" i="17"/>
  <c r="T110" i="17"/>
  <c r="T101" i="16"/>
  <c r="T105" i="16"/>
  <c r="T109" i="16"/>
  <c r="T96" i="15"/>
  <c r="T100" i="15"/>
  <c r="T104" i="15"/>
  <c r="T108" i="15"/>
  <c r="T113" i="15"/>
  <c r="T99" i="14"/>
  <c r="T103" i="14"/>
  <c r="T107" i="14"/>
  <c r="E112" i="14"/>
  <c r="M112" i="14"/>
  <c r="S112" i="14" s="1"/>
  <c r="E95" i="13"/>
  <c r="T98" i="13"/>
  <c r="T102" i="13"/>
  <c r="T106" i="13"/>
  <c r="T110" i="13"/>
  <c r="L112" i="13"/>
  <c r="R112" i="13" s="1"/>
  <c r="T97" i="12"/>
  <c r="T101" i="12"/>
  <c r="T108" i="12"/>
  <c r="E95" i="11"/>
  <c r="T103" i="11"/>
  <c r="T95" i="10"/>
  <c r="U101" i="9"/>
  <c r="R95" i="8"/>
  <c r="L112" i="8"/>
  <c r="R112" i="8" s="1"/>
  <c r="E95" i="16"/>
  <c r="L112" i="16"/>
  <c r="R112" i="16" s="1"/>
  <c r="U96" i="15"/>
  <c r="M112" i="13"/>
  <c r="S112" i="13" s="1"/>
  <c r="E95" i="12"/>
  <c r="T113" i="12"/>
  <c r="M112" i="11"/>
  <c r="S112" i="11" s="1"/>
  <c r="M112" i="10"/>
  <c r="S112" i="10" s="1"/>
  <c r="T95" i="9"/>
  <c r="E112" i="9"/>
  <c r="T100" i="8"/>
  <c r="U100" i="8"/>
  <c r="T113" i="17"/>
  <c r="T99" i="16"/>
  <c r="T103" i="16"/>
  <c r="T107" i="16"/>
  <c r="T98" i="15"/>
  <c r="T102" i="15"/>
  <c r="T106" i="15"/>
  <c r="T110" i="15"/>
  <c r="T95" i="14"/>
  <c r="T97" i="14"/>
  <c r="T101" i="14"/>
  <c r="T105" i="14"/>
  <c r="T109" i="14"/>
  <c r="T96" i="13"/>
  <c r="T100" i="13"/>
  <c r="T104" i="13"/>
  <c r="T108" i="13"/>
  <c r="T113" i="13"/>
  <c r="T99" i="12"/>
  <c r="T104" i="12"/>
  <c r="T99" i="11"/>
  <c r="T107" i="11"/>
  <c r="S95" i="9"/>
  <c r="T96" i="8"/>
  <c r="E95" i="8"/>
  <c r="U95" i="9"/>
  <c r="U104" i="8"/>
  <c r="U108" i="8"/>
  <c r="U113" i="8"/>
  <c r="U96" i="7"/>
  <c r="U104" i="7"/>
  <c r="T96" i="3"/>
  <c r="E95" i="3"/>
  <c r="E112" i="2"/>
  <c r="U95" i="2"/>
  <c r="T95" i="2"/>
  <c r="T99" i="9"/>
  <c r="T103" i="9"/>
  <c r="T107" i="9"/>
  <c r="T98" i="8"/>
  <c r="T102" i="8"/>
  <c r="T106" i="8"/>
  <c r="T110" i="8"/>
  <c r="U99" i="7"/>
  <c r="T100" i="7"/>
  <c r="U107" i="7"/>
  <c r="T108" i="7"/>
  <c r="L112" i="7"/>
  <c r="R112" i="7" s="1"/>
  <c r="U99" i="6"/>
  <c r="T98" i="5"/>
  <c r="E95" i="5"/>
  <c r="U110" i="5"/>
  <c r="E95" i="4"/>
  <c r="S95" i="4"/>
  <c r="M112" i="4"/>
  <c r="S112" i="4" s="1"/>
  <c r="U109" i="4"/>
  <c r="U103" i="2"/>
  <c r="E95" i="7"/>
  <c r="U113" i="7"/>
  <c r="S95" i="7"/>
  <c r="U103" i="7"/>
  <c r="E95" i="6"/>
  <c r="U107" i="6"/>
  <c r="U102" i="5"/>
  <c r="U101" i="4"/>
  <c r="R95" i="3"/>
  <c r="L112" i="3"/>
  <c r="R112" i="3" s="1"/>
  <c r="U96" i="3"/>
  <c r="U113" i="3"/>
  <c r="U96" i="6"/>
  <c r="U96" i="2"/>
  <c r="T98" i="6"/>
  <c r="T102" i="6"/>
  <c r="T106" i="6"/>
  <c r="T110" i="6"/>
  <c r="L112" i="6"/>
  <c r="R112" i="6" s="1"/>
  <c r="T97" i="5"/>
  <c r="T101" i="5"/>
  <c r="T105" i="5"/>
  <c r="T109" i="5"/>
  <c r="T96" i="4"/>
  <c r="T100" i="4"/>
  <c r="T104" i="4"/>
  <c r="T108" i="4"/>
  <c r="T113" i="4"/>
  <c r="T99" i="3"/>
  <c r="T103" i="3"/>
  <c r="T107" i="3"/>
  <c r="M112" i="3"/>
  <c r="S112" i="3" s="1"/>
  <c r="T98" i="2"/>
  <c r="T102" i="2"/>
  <c r="T106" i="2"/>
  <c r="T110" i="2"/>
  <c r="L112" i="2"/>
  <c r="R112" i="2" s="1"/>
  <c r="U59" i="18" l="1"/>
  <c r="T95" i="15"/>
  <c r="T112" i="14"/>
  <c r="U112" i="14"/>
  <c r="U112" i="15"/>
  <c r="T112" i="15"/>
  <c r="U95" i="5"/>
  <c r="T95" i="5"/>
  <c r="E112" i="5"/>
  <c r="T95" i="11"/>
  <c r="E112" i="11"/>
  <c r="U95" i="11"/>
  <c r="T112" i="1"/>
  <c r="U112" i="1"/>
  <c r="E112" i="6"/>
  <c r="U95" i="6"/>
  <c r="T95" i="6"/>
  <c r="E112" i="7"/>
  <c r="U95" i="7"/>
  <c r="T95" i="7"/>
  <c r="U112" i="2"/>
  <c r="T112" i="2"/>
  <c r="U112" i="9"/>
  <c r="T112" i="9"/>
  <c r="T95" i="13"/>
  <c r="E112" i="13"/>
  <c r="U95" i="13"/>
  <c r="U112" i="18"/>
  <c r="T112" i="18"/>
  <c r="T95" i="4"/>
  <c r="E112" i="4"/>
  <c r="U95" i="4"/>
  <c r="E112" i="3"/>
  <c r="U95" i="3"/>
  <c r="T95" i="3"/>
  <c r="E112" i="8"/>
  <c r="U95" i="8"/>
  <c r="T95" i="8"/>
  <c r="U95" i="12"/>
  <c r="E112" i="12"/>
  <c r="T95" i="12"/>
  <c r="E112" i="16"/>
  <c r="U95" i="16"/>
  <c r="T95" i="16"/>
  <c r="U112" i="17"/>
  <c r="T112" i="17"/>
  <c r="T95" i="20"/>
  <c r="E112" i="20"/>
  <c r="U95" i="20"/>
  <c r="U112" i="3" l="1"/>
  <c r="T112" i="3"/>
  <c r="U112" i="20"/>
  <c r="T112" i="20"/>
  <c r="T112" i="12"/>
  <c r="U112" i="12"/>
  <c r="U112" i="16"/>
  <c r="T112" i="16"/>
  <c r="U112" i="13"/>
  <c r="T112" i="13"/>
  <c r="U112" i="7"/>
  <c r="T112" i="7"/>
  <c r="T112" i="5"/>
  <c r="U112" i="5"/>
  <c r="U112" i="8"/>
  <c r="T112" i="8"/>
  <c r="U112" i="4"/>
  <c r="T112" i="4"/>
  <c r="U112" i="6"/>
  <c r="T112" i="6"/>
  <c r="T112" i="11"/>
  <c r="U112" i="11"/>
</calcChain>
</file>

<file path=xl/sharedStrings.xml><?xml version="1.0" encoding="utf-8"?>
<sst xmlns="http://schemas.openxmlformats.org/spreadsheetml/2006/main" count="3960" uniqueCount="144">
  <si>
    <t>Figures Finalised as at 2022/01/29</t>
  </si>
  <si>
    <t/>
  </si>
  <si>
    <t>2nd Quarter Ended 31 December 2021</t>
  </si>
  <si>
    <t>CONDITIONAL GRANTS TRANSFERRED FROM NATIONAL DEPARTMENTS AND ACTUAL PAYMENTS MADE BY MUNICIPALITIES: PRELIMINARY RESULTS</t>
  </si>
  <si>
    <t>Summary</t>
  </si>
  <si>
    <t>Year to date</t>
  </si>
  <si>
    <t>First Quarter</t>
  </si>
  <si>
    <t>Second Quarter</t>
  </si>
  <si>
    <t>Third Quarter</t>
  </si>
  <si>
    <t>Fourth Quarter</t>
  </si>
  <si>
    <t>YTD Expenditure</t>
  </si>
  <si>
    <t>% Changes from 1st to 2nd Q</t>
  </si>
  <si>
    <t>% Changes for the 2nd Q</t>
  </si>
  <si>
    <t>Approved Roll Over</t>
  </si>
  <si>
    <t>R thousands</t>
  </si>
  <si>
    <t>Division of revenue Act No. 16 of 2019</t>
  </si>
  <si>
    <t>Adjustment (Mid year)</t>
  </si>
  <si>
    <t>Other Adjustments</t>
  </si>
  <si>
    <t>Total Available 2021/22</t>
  </si>
  <si>
    <t>Approved payment schedule</t>
  </si>
  <si>
    <t>Transferred to municipalities for direct grants</t>
  </si>
  <si>
    <t>Actual expenditure National Department by 30 September 2021</t>
  </si>
  <si>
    <t>Actual expenditure by municipalities by 30 September 2021</t>
  </si>
  <si>
    <t>Actual expenditure National Department by 31 December 2021</t>
  </si>
  <si>
    <t>Actual expenditure by municipalities by 31 December 2021</t>
  </si>
  <si>
    <t>Actual expenditure National Department by 31 March 2022</t>
  </si>
  <si>
    <t>Actual expenditure by municipalities by 31 March 2022</t>
  </si>
  <si>
    <t>Actual expenditure National Department by 30 June 2022</t>
  </si>
  <si>
    <t>Actual expenditure by municipalities by 30 June 2022</t>
  </si>
  <si>
    <t>Actual expenditure National Department</t>
  </si>
  <si>
    <t>Actual expenditure by municipalities</t>
  </si>
  <si>
    <t>Exp as % of Allocation National Department</t>
  </si>
  <si>
    <t>Exp as % of Allocation by municipalities</t>
  </si>
  <si>
    <t>YTD expenditure by municipalities</t>
  </si>
  <si>
    <t>National Treasury (Vote 10)</t>
  </si>
  <si>
    <t>Programme and Project Preperation Support Grant</t>
  </si>
  <si>
    <t>Local Government Financial Management Grant</t>
  </si>
  <si>
    <t>Infrastructure Skills Development Grant</t>
  </si>
  <si>
    <t>Integrated City Development Grant</t>
  </si>
  <si>
    <t>Neighbourhood Development Partnership (Schedule 5B)</t>
  </si>
  <si>
    <t>Neighbourhood Development Partnership (Schedule 6B)</t>
  </si>
  <si>
    <t>Integrated Urban Development Grant</t>
  </si>
  <si>
    <t>Sub-Total Vote</t>
  </si>
  <si>
    <t>Cooperative Governance (Vote 3)</t>
  </si>
  <si>
    <t>Municipal Systems Improvement Grant (Schedule 5B)</t>
  </si>
  <si>
    <t>Municipal Systems Improvement Grant (Schedule 6B)</t>
  </si>
  <si>
    <t>Municipal Disaster Grant</t>
  </si>
  <si>
    <t/>
  </si>
  <si>
    <t>Municipal Disaster Recovery Grant</t>
  </si>
  <si>
    <t>Municipal Demarcation Transition Grant (Schedule 5B)</t>
  </si>
  <si>
    <t>Municipal Demarcation Transition Grant (Schedule 6B)</t>
  </si>
  <si>
    <t>Transport (Vote 37)</t>
  </si>
  <si>
    <t>Public Transport Infrastructure and Systems Grant</t>
  </si>
  <si>
    <t>Public Transport Network Operations Grant</t>
  </si>
  <si>
    <t>Public Transport Network Grant</t>
  </si>
  <si>
    <t>Rural Road Assets Management Systems Grant</t>
  </si>
  <si>
    <t>Public Works (Vote 6)</t>
  </si>
  <si>
    <t>Expanded Public Works Programme Integrated Grant (Municipality)</t>
  </si>
  <si>
    <t>Energy (Vote 29)</t>
  </si>
  <si>
    <t>Integrated National Electrification Programme (Municipal) Grant</t>
  </si>
  <si>
    <t>Integrated National Electrification Programme (Allocation in-kind) Grant</t>
  </si>
  <si>
    <t>Backlogs in the Electrification of Clinics and Schools (Allocation in-kind)</t>
  </si>
  <si>
    <t>Energy Efficiency and Demand Side Management (Municipal) Grant</t>
  </si>
  <si>
    <t>Energy Efficiency and Demand Side Management (Eskom) Grant</t>
  </si>
  <si>
    <t>Water Affairs (Vote 38)</t>
  </si>
  <si>
    <t>Backlogs in Water and Sanitation at Clinics and Schools Grant</t>
  </si>
  <si>
    <t>Regional Bulk Infrastructure Grant (Schedule 5B)</t>
  </si>
  <si>
    <t>Regional Bulk Infrastructure Grant (Schedule 6B)</t>
  </si>
  <si>
    <t>Water Services Operating and Transfer Subsidy Grant (Schedule 5B)</t>
  </si>
  <si>
    <t>Water Services Operating and Transfer Subsidy Grant (Schedule 6B)</t>
  </si>
  <si>
    <t>Municipal Drought Relief Grant</t>
  </si>
  <si>
    <t>Municipal Water Infrastructure Grant (Schedule 5B)</t>
  </si>
  <si>
    <t>Municipal Water Infrastructure Grant (Schedule 6B)</t>
  </si>
  <si>
    <t>Bucket Eradication Programme Grant</t>
  </si>
  <si>
    <t>Water Services Infrastructure Grant (Schedule 5B)</t>
  </si>
  <si>
    <t>Water Services Infrastructure Grant (Schedule 6B)</t>
  </si>
  <si>
    <t>Sport and Recreation South Africa (Vote 19)</t>
  </si>
  <si>
    <t>2013 Africa Cup of Nations Host City Operating Grant</t>
  </si>
  <si>
    <t>2014 African Nations Championship Host City Operating Grant</t>
  </si>
  <si>
    <t>2010 World Cup Host City Operating Grant</t>
  </si>
  <si>
    <t>2010 FIFA World Cup Stadiums Development Grant</t>
  </si>
  <si>
    <t>Human Settlements (Vote 31)</t>
  </si>
  <si>
    <t>Rural Households Infrastructure Grant (Schedule 5B)</t>
  </si>
  <si>
    <t>Rural Households Infrastructure Grant (Schedule 6B)</t>
  </si>
  <si>
    <t>Municipal Human Settlements Capacity Grant</t>
  </si>
  <si>
    <t>Municipal Emergency Housing Grant</t>
  </si>
  <si>
    <t>Metro Informal Settlements Partnership Grant</t>
  </si>
  <si>
    <t>Sub-Total</t>
  </si>
  <si>
    <t>Municipal Infrastructure Grant</t>
  </si>
  <si>
    <t>Total</t>
  </si>
  <si>
    <t xml:space="preserve"> </t>
  </si>
  <si>
    <t>Transfers by Provincial Departments to Municipalities( Agency services)</t>
  </si>
  <si>
    <t>Main Budget</t>
  </si>
  <si>
    <t>Adjustment Budget</t>
  </si>
  <si>
    <t>Transferred from Provincial Departments to Municipalities</t>
  </si>
  <si>
    <t>Actual expenditure Provincial Department by 30 September 2021</t>
  </si>
  <si>
    <t>Actual expenditure Provincial Department by 31 December 2021</t>
  </si>
  <si>
    <t>Actual expenditure Provincial Department by 31 March 2022</t>
  </si>
  <si>
    <t>Actual expenditure Provincial Department by 30 June 2022</t>
  </si>
  <si>
    <t>Actual expenditure Provincial Department</t>
  </si>
  <si>
    <t>Exp as % of Allocation Provincial Department</t>
  </si>
  <si>
    <t>Summary by Provincial Departments</t>
  </si>
  <si>
    <t>Education</t>
  </si>
  <si>
    <t>Health</t>
  </si>
  <si>
    <t>Social Development</t>
  </si>
  <si>
    <t>Public Works, Roads and Transport</t>
  </si>
  <si>
    <t>Agriculture</t>
  </si>
  <si>
    <t>Sport, Arts and Culture</t>
  </si>
  <si>
    <t>Housing and Local Government</t>
  </si>
  <si>
    <t>Office of the Premier</t>
  </si>
  <si>
    <t>Other Departments</t>
  </si>
  <si>
    <t>FREE STATE: MATJHABENG (FS184)</t>
  </si>
  <si>
    <t>GAUTENG: EMFULENI (GT421)</t>
  </si>
  <si>
    <t>GAUTENG: MOGALE CITY (GT481)</t>
  </si>
  <si>
    <t>KWAZULU-NATAL: MSUNDUZI (KZN225)</t>
  </si>
  <si>
    <t>KWAZULU-NATAL: NEWCASTLE (KZN252)</t>
  </si>
  <si>
    <t>KWAZULU-NATAL: UMHLATHUZE (KZN282)</t>
  </si>
  <si>
    <t>LIMPOPO: POLOKWANE (LIM354)</t>
  </si>
  <si>
    <t>MPUMALANGA: GOVAN MBEKI (MP307)</t>
  </si>
  <si>
    <t>MPUMALANGA: EMALAHLENI (MP) (MP312)</t>
  </si>
  <si>
    <t>MPUMALANGA: STEVE TSHWETE (MP313)</t>
  </si>
  <si>
    <t>MPUMALANGA: CITY OF MBOMBELA (MP326)</t>
  </si>
  <si>
    <t>NORTHERN CAPE: SOL PLAATJE (NC091)</t>
  </si>
  <si>
    <t>NORTH WEST: MADIBENG (NW372)</t>
  </si>
  <si>
    <t>NORTH WEST: RUSTENBURG (NW373)</t>
  </si>
  <si>
    <t>NORTH WEST: CITY OF MATLOSANA (NW403)</t>
  </si>
  <si>
    <t>NORTH WEST: J B MARKS (NW405)</t>
  </si>
  <si>
    <t>WESTERN CAPE: DRAKENSTEIN (WC023)</t>
  </si>
  <si>
    <t>WESTERN CAPE: STELLENBOSCH (WC024)</t>
  </si>
  <si>
    <t>WESTERN CAPE: GEORGE (WC044)</t>
  </si>
  <si>
    <t>Summary by Category of Municipality</t>
  </si>
  <si>
    <t>Category classification</t>
  </si>
  <si>
    <t>Category A</t>
  </si>
  <si>
    <t>Category B</t>
  </si>
  <si>
    <t>Category C</t>
  </si>
  <si>
    <t>Unallocated</t>
  </si>
  <si>
    <t>District Municipality : Names of Conditional Grants received from the District municipality</t>
  </si>
  <si>
    <r>
      <t>Total of Provincial transfers to Municipalities (Part B)</t>
    </r>
    <r>
      <rPr>
        <b/>
        <vertAlign val="superscript"/>
        <sz val="8"/>
        <rFont val="Arial"/>
        <family val="2"/>
      </rPr>
      <t>5</t>
    </r>
  </si>
  <si>
    <t>Unallocated funds e.g DBSA, ESKOM, and Neighbourhood Development Grant.</t>
  </si>
  <si>
    <t>Spending of these grants is done at National department level and therefore no reporting is required from municipalities.</t>
  </si>
  <si>
    <t>Sources: DoRA Monthly reports by the national transferring officer and Municipal sign-offs and electronic verification.</t>
  </si>
  <si>
    <t>All the figures are unaudited.</t>
  </si>
  <si>
    <t>In future provincial Treasuries will be required to provide the National Treasury with a payment schedule</t>
  </si>
  <si>
    <t xml:space="preserve"> in the same format as the provincial payment schedule that correspond with the amount in Budget Statement 1 and 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</si>
</sst>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_);_(* \(#,##0\);_(* &quot;- &quot;?_);_(@_)"/>
    <numFmt numFmtId="165" formatCode="#\ ###\ ###,"/>
    <numFmt numFmtId="166" formatCode="_(* #,##0_);_(* \(#,##0\);_(* &quot;-&quot;?_);_(@_)"/>
    <numFmt numFmtId="167" formatCode="0.0\%;\(0.0\%\);_(* &quot;-&quot;_)"/>
    <numFmt numFmtId="168" formatCode="_(* #,##0_);_(* \(#,##0\);_(* &quot;&quot;\-\ &quot;&quot;?_);_(@_)"/>
    <numFmt numFmtId="169" formatCode="_(* #,##0,_);_(* \(#,##0,\);_(* &quot;- &quot;?_);_(@_)"/>
  </numFmts>
  <fonts count="12" x14ac:knownFonts="1">
    <font>
      <sz val="10"/>
      <color rgb="FF000000"/>
      <name val="ARIAL"/>
    </font>
    <font>
      <sz val="10"/>
      <color rgb="FF000000"/>
      <name val="ARIAL"/>
    </font>
    <font>
      <b/>
      <sz val="8"/>
      <name val="Arial"/>
      <family val="2"/>
    </font>
    <font>
      <sz val="8"/>
      <name val="Arial"/>
      <family val="2"/>
    </font>
    <font>
      <b/>
      <vertAlign val="superscript"/>
      <sz val="8"/>
      <name val="Arial"/>
      <family val="2"/>
    </font>
    <font>
      <sz val="10"/>
      <name val="Arial Narrow"/>
      <family val="2"/>
    </font>
    <font>
      <b/>
      <sz val="10"/>
      <color indexed="8"/>
      <name val="Arial"/>
    </font>
    <font>
      <sz val="8"/>
      <color indexed="8"/>
      <name val="Arial"/>
      <family val="2"/>
    </font>
    <font>
      <b/>
      <sz val="14"/>
      <color indexed="8"/>
      <name val="Arial"/>
    </font>
    <font>
      <b/>
      <sz val="11"/>
      <color indexed="8"/>
      <name val="Arial"/>
    </font>
    <font>
      <b/>
      <sz val="10"/>
      <color indexed="8"/>
      <name val="Arial Narrow"/>
    </font>
    <font>
      <sz val="10"/>
      <color indexed="8"/>
      <name val="ARIAL NARROW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8">
    <xf numFmtId="0" fontId="0" fillId="0" borderId="0" xfId="0"/>
    <xf numFmtId="164" fontId="2" fillId="0" borderId="1" xfId="0" applyNumberFormat="1" applyFont="1" applyFill="1" applyBorder="1" applyAlignment="1" applyProtection="1">
      <alignment horizontal="left" vertical="top" wrapText="1"/>
    </xf>
    <xf numFmtId="165" fontId="2" fillId="0" borderId="1" xfId="0" applyNumberFormat="1" applyFont="1" applyFill="1" applyBorder="1" applyAlignment="1" applyProtection="1">
      <alignment horizontal="center" vertical="top" wrapText="1"/>
    </xf>
    <xf numFmtId="165" fontId="2" fillId="0" borderId="2" xfId="0" applyNumberFormat="1" applyFont="1" applyFill="1" applyBorder="1" applyAlignment="1" applyProtection="1">
      <alignment horizontal="center" vertical="top" wrapText="1"/>
    </xf>
    <xf numFmtId="166" fontId="3" fillId="0" borderId="3" xfId="0" applyNumberFormat="1" applyFont="1" applyBorder="1" applyProtection="1"/>
    <xf numFmtId="165" fontId="2" fillId="0" borderId="3" xfId="0" applyNumberFormat="1" applyFont="1" applyFill="1" applyBorder="1" applyAlignment="1" applyProtection="1">
      <alignment horizontal="center" vertical="top" wrapText="1"/>
    </xf>
    <xf numFmtId="165" fontId="2" fillId="0" borderId="4" xfId="0" applyNumberFormat="1" applyFont="1" applyFill="1" applyBorder="1" applyAlignment="1" applyProtection="1">
      <alignment horizontal="center" vertical="top" wrapText="1"/>
    </xf>
    <xf numFmtId="0" fontId="2" fillId="0" borderId="5" xfId="0" applyNumberFormat="1" applyFont="1" applyFill="1" applyBorder="1" applyAlignment="1" applyProtection="1">
      <alignment horizontal="left"/>
    </xf>
    <xf numFmtId="165" fontId="2" fillId="0" borderId="5" xfId="0" applyNumberFormat="1" applyFont="1" applyFill="1" applyBorder="1" applyAlignment="1" applyProtection="1">
      <alignment horizontal="right"/>
    </xf>
    <xf numFmtId="165" fontId="2" fillId="0" borderId="6" xfId="0" applyNumberFormat="1" applyFont="1" applyFill="1" applyBorder="1" applyAlignment="1" applyProtection="1">
      <alignment horizontal="right"/>
    </xf>
    <xf numFmtId="0" fontId="2" fillId="0" borderId="7" xfId="0" applyNumberFormat="1" applyFont="1" applyFill="1" applyBorder="1" applyAlignment="1" applyProtection="1">
      <alignment horizontal="left"/>
    </xf>
    <xf numFmtId="165" fontId="2" fillId="0" borderId="7" xfId="0" applyNumberFormat="1" applyFont="1" applyFill="1" applyBorder="1" applyAlignment="1" applyProtection="1">
      <alignment horizontal="right"/>
    </xf>
    <xf numFmtId="165" fontId="2" fillId="0" borderId="8" xfId="0" applyNumberFormat="1" applyFont="1" applyFill="1" applyBorder="1" applyAlignment="1" applyProtection="1">
      <alignment horizontal="right"/>
    </xf>
    <xf numFmtId="0" fontId="3" fillId="0" borderId="3" xfId="0" applyNumberFormat="1" applyFont="1" applyFill="1" applyBorder="1" applyAlignment="1" applyProtection="1">
      <alignment horizontal="left" indent="1"/>
    </xf>
    <xf numFmtId="165" fontId="2" fillId="0" borderId="3" xfId="0" applyNumberFormat="1" applyFont="1" applyFill="1" applyBorder="1" applyAlignment="1" applyProtection="1">
      <alignment horizontal="right"/>
    </xf>
    <xf numFmtId="165" fontId="2" fillId="0" borderId="4" xfId="0" applyNumberFormat="1" applyFont="1" applyFill="1" applyBorder="1" applyAlignment="1" applyProtection="1">
      <alignment horizontal="right"/>
    </xf>
    <xf numFmtId="0" fontId="2" fillId="0" borderId="1" xfId="0" applyNumberFormat="1" applyFont="1" applyFill="1" applyBorder="1" applyAlignment="1" applyProtection="1">
      <alignment horizontal="left" indent="1"/>
    </xf>
    <xf numFmtId="167" fontId="2" fillId="0" borderId="2" xfId="1" applyNumberFormat="1" applyFont="1" applyFill="1" applyBorder="1" applyAlignment="1" applyProtection="1">
      <alignment horizontal="right"/>
    </xf>
    <xf numFmtId="167" fontId="2" fillId="0" borderId="1" xfId="1" applyNumberFormat="1" applyFont="1" applyFill="1" applyBorder="1" applyAlignment="1" applyProtection="1">
      <alignment horizontal="right"/>
    </xf>
    <xf numFmtId="0" fontId="2" fillId="0" borderId="9" xfId="0" applyNumberFormat="1" applyFont="1" applyFill="1" applyBorder="1" applyAlignment="1" applyProtection="1">
      <alignment horizontal="centerContinuous" vertical="justify"/>
    </xf>
    <xf numFmtId="10" fontId="2" fillId="0" borderId="10" xfId="1" applyNumberFormat="1" applyFont="1" applyFill="1" applyBorder="1" applyAlignment="1" applyProtection="1">
      <alignment horizontal="right"/>
    </xf>
    <xf numFmtId="10" fontId="2" fillId="0" borderId="9" xfId="1" applyNumberFormat="1" applyFont="1" applyFill="1" applyBorder="1" applyAlignment="1" applyProtection="1">
      <alignment horizontal="right"/>
    </xf>
    <xf numFmtId="0" fontId="2" fillId="2" borderId="3" xfId="0" applyNumberFormat="1" applyFont="1" applyFill="1" applyBorder="1" applyAlignment="1" applyProtection="1">
      <alignment horizontal="left" indent="1"/>
      <protection locked="0"/>
    </xf>
    <xf numFmtId="10" fontId="2" fillId="0" borderId="4" xfId="1" applyNumberFormat="1" applyFont="1" applyFill="1" applyBorder="1" applyAlignment="1" applyProtection="1">
      <alignment horizontal="right"/>
    </xf>
    <xf numFmtId="10" fontId="2" fillId="0" borderId="3" xfId="1" applyNumberFormat="1" applyFont="1" applyFill="1" applyBorder="1" applyAlignment="1" applyProtection="1">
      <alignment horizontal="right"/>
    </xf>
    <xf numFmtId="0" fontId="2" fillId="0" borderId="1" xfId="0" applyNumberFormat="1" applyFont="1" applyFill="1" applyBorder="1" applyProtection="1"/>
    <xf numFmtId="0" fontId="2" fillId="0" borderId="9" xfId="0" applyNumberFormat="1" applyFont="1" applyFill="1" applyBorder="1" applyProtection="1"/>
    <xf numFmtId="0" fontId="2" fillId="0" borderId="0" xfId="0" applyNumberFormat="1" applyFont="1" applyFill="1" applyBorder="1" applyProtection="1"/>
    <xf numFmtId="10" fontId="2" fillId="0" borderId="0" xfId="1" applyNumberFormat="1" applyFont="1" applyFill="1" applyBorder="1" applyAlignment="1" applyProtection="1">
      <alignment horizontal="right"/>
    </xf>
    <xf numFmtId="0" fontId="3" fillId="0" borderId="0" xfId="0" applyFont="1"/>
    <xf numFmtId="164" fontId="5" fillId="0" borderId="0" xfId="0" applyNumberFormat="1" applyFont="1" applyFill="1" applyBorder="1" applyProtection="1"/>
    <xf numFmtId="0" fontId="6" fillId="0" borderId="11" xfId="0" applyFont="1" applyBorder="1" applyAlignment="1">
      <alignment wrapText="1"/>
    </xf>
    <xf numFmtId="0" fontId="7" fillId="0" borderId="0" xfId="0" applyFont="1" applyAlignment="1">
      <alignment horizontal="right" wrapText="1"/>
    </xf>
    <xf numFmtId="0" fontId="8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6" fillId="0" borderId="12" xfId="0" applyFont="1" applyBorder="1" applyAlignment="1">
      <alignment wrapText="1"/>
    </xf>
    <xf numFmtId="0" fontId="10" fillId="0" borderId="10" xfId="0" applyFont="1" applyBorder="1" applyAlignment="1">
      <alignment wrapText="1"/>
    </xf>
    <xf numFmtId="0" fontId="10" fillId="0" borderId="9" xfId="0" applyFont="1" applyBorder="1" applyAlignment="1">
      <alignment horizontal="center" vertical="top" wrapText="1"/>
    </xf>
    <xf numFmtId="0" fontId="10" fillId="0" borderId="15" xfId="0" applyFont="1" applyBorder="1" applyAlignment="1">
      <alignment horizontal="center" vertical="top" wrapText="1"/>
    </xf>
    <xf numFmtId="0" fontId="10" fillId="0" borderId="16" xfId="0" applyFont="1" applyBorder="1" applyAlignment="1">
      <alignment horizontal="center" vertical="top" wrapText="1"/>
    </xf>
    <xf numFmtId="0" fontId="10" fillId="0" borderId="4" xfId="0" applyFont="1" applyBorder="1" applyAlignment="1">
      <alignment wrapText="1"/>
    </xf>
    <xf numFmtId="168" fontId="10" fillId="0" borderId="3" xfId="0" applyNumberFormat="1" applyFont="1" applyBorder="1" applyAlignment="1">
      <alignment wrapText="1"/>
    </xf>
    <xf numFmtId="168" fontId="10" fillId="0" borderId="17" xfId="0" applyNumberFormat="1" applyFont="1" applyBorder="1" applyAlignment="1">
      <alignment wrapText="1"/>
    </xf>
    <xf numFmtId="168" fontId="10" fillId="0" borderId="18" xfId="0" applyNumberFormat="1" applyFont="1" applyBorder="1" applyAlignment="1">
      <alignment wrapText="1"/>
    </xf>
    <xf numFmtId="167" fontId="10" fillId="0" borderId="17" xfId="0" applyNumberFormat="1" applyFont="1" applyBorder="1" applyAlignment="1">
      <alignment wrapText="1"/>
    </xf>
    <xf numFmtId="167" fontId="10" fillId="0" borderId="18" xfId="0" applyNumberFormat="1" applyFont="1" applyBorder="1" applyAlignment="1">
      <alignment wrapText="1"/>
    </xf>
    <xf numFmtId="167" fontId="10" fillId="0" borderId="18" xfId="0" applyNumberFormat="1" applyFont="1" applyBorder="1" applyAlignment="1">
      <alignment shrinkToFit="1"/>
    </xf>
    <xf numFmtId="0" fontId="11" fillId="0" borderId="4" xfId="0" applyFont="1" applyBorder="1" applyAlignment="1">
      <alignment wrapText="1"/>
    </xf>
    <xf numFmtId="167" fontId="11" fillId="0" borderId="17" xfId="0" applyNumberFormat="1" applyFont="1" applyBorder="1" applyAlignment="1">
      <alignment wrapText="1"/>
    </xf>
    <xf numFmtId="167" fontId="11" fillId="0" borderId="18" xfId="0" applyNumberFormat="1" applyFont="1" applyBorder="1" applyAlignment="1">
      <alignment wrapText="1"/>
    </xf>
    <xf numFmtId="167" fontId="11" fillId="0" borderId="18" xfId="0" applyNumberFormat="1" applyFont="1" applyBorder="1" applyAlignment="1">
      <alignment shrinkToFit="1"/>
    </xf>
    <xf numFmtId="0" fontId="10" fillId="0" borderId="8" xfId="0" applyFont="1" applyBorder="1"/>
    <xf numFmtId="167" fontId="10" fillId="0" borderId="19" xfId="0" applyNumberFormat="1" applyFont="1" applyBorder="1" applyAlignment="1"/>
    <xf numFmtId="167" fontId="10" fillId="0" borderId="20" xfId="0" applyNumberFormat="1" applyFont="1" applyBorder="1" applyAlignment="1"/>
    <xf numFmtId="167" fontId="10" fillId="0" borderId="20" xfId="0" applyNumberFormat="1" applyFont="1" applyBorder="1" applyAlignment="1">
      <alignment shrinkToFit="1"/>
    </xf>
    <xf numFmtId="0" fontId="0" fillId="0" borderId="4" xfId="0" applyBorder="1"/>
    <xf numFmtId="0" fontId="10" fillId="0" borderId="21" xfId="0" applyFont="1" applyBorder="1"/>
    <xf numFmtId="167" fontId="10" fillId="0" borderId="15" xfId="0" applyNumberFormat="1" applyFont="1" applyBorder="1" applyAlignment="1"/>
    <xf numFmtId="167" fontId="10" fillId="0" borderId="16" xfId="0" applyNumberFormat="1" applyFont="1" applyBorder="1" applyAlignment="1"/>
    <xf numFmtId="167" fontId="10" fillId="0" borderId="16" xfId="0" applyNumberFormat="1" applyFont="1" applyBorder="1" applyAlignment="1">
      <alignment shrinkToFit="1"/>
    </xf>
    <xf numFmtId="0" fontId="10" fillId="0" borderId="10" xfId="0" applyFont="1" applyBorder="1"/>
    <xf numFmtId="167" fontId="10" fillId="0" borderId="23" xfId="0" applyNumberFormat="1" applyFont="1" applyBorder="1" applyAlignment="1"/>
    <xf numFmtId="167" fontId="10" fillId="0" borderId="24" xfId="0" applyNumberFormat="1" applyFont="1" applyBorder="1" applyAlignment="1"/>
    <xf numFmtId="168" fontId="0" fillId="0" borderId="4" xfId="0" applyNumberFormat="1" applyBorder="1"/>
    <xf numFmtId="168" fontId="0" fillId="0" borderId="0" xfId="0" applyNumberFormat="1"/>
    <xf numFmtId="167" fontId="10" fillId="0" borderId="24" xfId="0" applyNumberFormat="1" applyFont="1" applyBorder="1" applyAlignment="1">
      <alignment shrinkToFit="1"/>
    </xf>
    <xf numFmtId="0" fontId="2" fillId="3" borderId="25" xfId="0" applyNumberFormat="1" applyFont="1" applyFill="1" applyBorder="1" applyAlignment="1" applyProtection="1">
      <alignment horizontal="left" indent="1"/>
    </xf>
    <xf numFmtId="165" fontId="2" fillId="3" borderId="26" xfId="0" applyNumberFormat="1" applyFont="1" applyFill="1" applyBorder="1" applyAlignment="1" applyProtection="1">
      <alignment horizontal="right"/>
    </xf>
    <xf numFmtId="165" fontId="2" fillId="3" borderId="27" xfId="0" applyNumberFormat="1" applyFont="1" applyFill="1" applyBorder="1" applyAlignment="1" applyProtection="1">
      <alignment horizontal="right"/>
    </xf>
    <xf numFmtId="165" fontId="2" fillId="3" borderId="28" xfId="0" applyNumberFormat="1" applyFont="1" applyFill="1" applyBorder="1" applyAlignment="1" applyProtection="1">
      <alignment horizontal="right"/>
    </xf>
    <xf numFmtId="165" fontId="3" fillId="0" borderId="4" xfId="0" applyNumberFormat="1" applyFont="1" applyFill="1" applyBorder="1" applyAlignment="1" applyProtection="1">
      <alignment horizontal="right"/>
    </xf>
    <xf numFmtId="165" fontId="3" fillId="0" borderId="11" xfId="0" applyNumberFormat="1" applyFont="1" applyFill="1" applyBorder="1" applyAlignment="1" applyProtection="1">
      <alignment horizontal="right"/>
    </xf>
    <xf numFmtId="165" fontId="3" fillId="0" borderId="29" xfId="0" applyNumberFormat="1" applyFont="1" applyFill="1" applyBorder="1" applyAlignment="1" applyProtection="1">
      <alignment horizontal="center" vertical="center"/>
    </xf>
    <xf numFmtId="165" fontId="2" fillId="0" borderId="10" xfId="0" applyNumberFormat="1" applyFont="1" applyFill="1" applyBorder="1" applyAlignment="1" applyProtection="1">
      <alignment horizontal="center" vertical="center"/>
    </xf>
    <xf numFmtId="165" fontId="2" fillId="0" borderId="30" xfId="0" applyNumberFormat="1" applyFont="1" applyFill="1" applyBorder="1" applyAlignment="1" applyProtection="1">
      <alignment horizontal="center" vertical="center"/>
    </xf>
    <xf numFmtId="165" fontId="2" fillId="0" borderId="31" xfId="0" applyNumberFormat="1" applyFont="1" applyFill="1" applyBorder="1" applyAlignment="1" applyProtection="1">
      <alignment horizontal="center" vertical="center"/>
    </xf>
    <xf numFmtId="165" fontId="2" fillId="0" borderId="9" xfId="0" applyNumberFormat="1" applyFont="1" applyFill="1" applyBorder="1" applyAlignment="1" applyProtection="1">
      <alignment horizontal="center" vertical="center"/>
    </xf>
    <xf numFmtId="164" fontId="2" fillId="0" borderId="32" xfId="0" applyNumberFormat="1" applyFont="1" applyFill="1" applyBorder="1" applyAlignment="1" applyProtection="1">
      <alignment horizontal="left" vertical="top" wrapText="1"/>
    </xf>
    <xf numFmtId="165" fontId="2" fillId="0" borderId="32" xfId="0" applyNumberFormat="1" applyFont="1" applyFill="1" applyBorder="1" applyAlignment="1" applyProtection="1">
      <alignment horizontal="center" vertical="top" wrapText="1"/>
    </xf>
    <xf numFmtId="164" fontId="2" fillId="0" borderId="32" xfId="0" applyNumberFormat="1" applyFont="1" applyFill="1" applyBorder="1" applyAlignment="1" applyProtection="1">
      <alignment horizontal="center" vertical="top" wrapText="1"/>
    </xf>
    <xf numFmtId="49" fontId="2" fillId="0" borderId="32" xfId="0" applyNumberFormat="1" applyFont="1" applyFill="1" applyBorder="1" applyAlignment="1" applyProtection="1">
      <alignment horizontal="center" vertical="top" wrapText="1"/>
    </xf>
    <xf numFmtId="49" fontId="2" fillId="0" borderId="33" xfId="0" applyNumberFormat="1" applyFont="1" applyFill="1" applyBorder="1" applyAlignment="1" applyProtection="1">
      <alignment horizontal="center" vertical="top" wrapText="1"/>
    </xf>
    <xf numFmtId="164" fontId="2" fillId="0" borderId="3" xfId="0" applyNumberFormat="1" applyFont="1" applyFill="1" applyBorder="1" applyAlignment="1" applyProtection="1">
      <alignment horizontal="center" vertical="top" wrapText="1"/>
    </xf>
    <xf numFmtId="164" fontId="2" fillId="0" borderId="4" xfId="0" applyNumberFormat="1" applyFont="1" applyFill="1" applyBorder="1" applyAlignment="1" applyProtection="1">
      <alignment horizontal="center" vertical="top" wrapText="1"/>
    </xf>
    <xf numFmtId="0" fontId="2" fillId="0" borderId="34" xfId="0" applyNumberFormat="1" applyFont="1" applyFill="1" applyBorder="1" applyAlignment="1" applyProtection="1">
      <alignment horizontal="left"/>
    </xf>
    <xf numFmtId="165" fontId="2" fillId="0" borderId="22" xfId="0" applyNumberFormat="1" applyFont="1" applyFill="1" applyBorder="1" applyAlignment="1" applyProtection="1">
      <alignment horizontal="right"/>
    </xf>
    <xf numFmtId="167" fontId="2" fillId="0" borderId="21" xfId="1" applyNumberFormat="1" applyFont="1" applyFill="1" applyBorder="1" applyAlignment="1" applyProtection="1">
      <alignment horizontal="right"/>
    </xf>
    <xf numFmtId="167" fontId="2" fillId="0" borderId="22" xfId="1" applyNumberFormat="1" applyFont="1" applyFill="1" applyBorder="1" applyAlignment="1" applyProtection="1">
      <alignment horizontal="right"/>
    </xf>
    <xf numFmtId="0" fontId="2" fillId="0" borderId="32" xfId="0" applyNumberFormat="1" applyFont="1" applyFill="1" applyBorder="1" applyAlignment="1" applyProtection="1">
      <alignment horizontal="left" indent="1"/>
    </xf>
    <xf numFmtId="167" fontId="2" fillId="0" borderId="4" xfId="1" applyNumberFormat="1" applyFont="1" applyFill="1" applyBorder="1" applyAlignment="1" applyProtection="1">
      <alignment horizontal="right"/>
    </xf>
    <xf numFmtId="167" fontId="2" fillId="0" borderId="3" xfId="1" applyNumberFormat="1" applyFont="1" applyFill="1" applyBorder="1" applyAlignment="1" applyProtection="1">
      <alignment horizontal="right"/>
    </xf>
    <xf numFmtId="0" fontId="2" fillId="0" borderId="3" xfId="0" applyNumberFormat="1" applyFont="1" applyFill="1" applyBorder="1" applyAlignment="1" applyProtection="1">
      <alignment horizontal="left" indent="1"/>
    </xf>
    <xf numFmtId="169" fontId="11" fillId="0" borderId="3" xfId="0" applyNumberFormat="1" applyFont="1" applyBorder="1" applyAlignment="1">
      <alignment wrapText="1"/>
    </xf>
    <xf numFmtId="169" fontId="11" fillId="0" borderId="17" xfId="0" applyNumberFormat="1" applyFont="1" applyBorder="1" applyAlignment="1">
      <alignment wrapText="1"/>
    </xf>
    <xf numFmtId="169" fontId="11" fillId="0" borderId="18" xfId="0" applyNumberFormat="1" applyFont="1" applyBorder="1" applyAlignment="1">
      <alignment wrapText="1"/>
    </xf>
    <xf numFmtId="169" fontId="10" fillId="0" borderId="7" xfId="0" applyNumberFormat="1" applyFont="1" applyBorder="1" applyAlignment="1"/>
    <xf numFmtId="169" fontId="10" fillId="0" borderId="19" xfId="0" applyNumberFormat="1" applyFont="1" applyBorder="1" applyAlignment="1"/>
    <xf numFmtId="169" fontId="10" fillId="0" borderId="20" xfId="0" applyNumberFormat="1" applyFont="1" applyBorder="1" applyAlignment="1"/>
    <xf numFmtId="169" fontId="10" fillId="0" borderId="3" xfId="0" applyNumberFormat="1" applyFont="1" applyBorder="1" applyAlignment="1">
      <alignment wrapText="1"/>
    </xf>
    <xf numFmtId="169" fontId="10" fillId="0" borderId="17" xfId="0" applyNumberFormat="1" applyFont="1" applyBorder="1" applyAlignment="1">
      <alignment wrapText="1"/>
    </xf>
    <xf numFmtId="169" fontId="10" fillId="0" borderId="18" xfId="0" applyNumberFormat="1" applyFont="1" applyBorder="1" applyAlignment="1">
      <alignment wrapText="1"/>
    </xf>
    <xf numFmtId="169" fontId="10" fillId="0" borderId="22" xfId="0" applyNumberFormat="1" applyFont="1" applyBorder="1" applyAlignment="1"/>
    <xf numFmtId="169" fontId="10" fillId="0" borderId="15" xfId="0" applyNumberFormat="1" applyFont="1" applyBorder="1" applyAlignment="1"/>
    <xf numFmtId="169" fontId="10" fillId="0" borderId="16" xfId="0" applyNumberFormat="1" applyFont="1" applyBorder="1" applyAlignment="1"/>
    <xf numFmtId="169" fontId="10" fillId="0" borderId="9" xfId="0" applyNumberFormat="1" applyFont="1" applyBorder="1" applyAlignment="1"/>
    <xf numFmtId="169" fontId="10" fillId="0" borderId="23" xfId="0" applyNumberFormat="1" applyFont="1" applyBorder="1" applyAlignment="1"/>
    <xf numFmtId="169" fontId="10" fillId="0" borderId="24" xfId="0" applyNumberFormat="1" applyFont="1" applyBorder="1" applyAlignment="1"/>
    <xf numFmtId="169" fontId="2" fillId="0" borderId="3" xfId="0" applyNumberFormat="1" applyFont="1" applyFill="1" applyBorder="1" applyAlignment="1" applyProtection="1">
      <alignment horizontal="center" vertical="top" wrapText="1"/>
    </xf>
    <xf numFmtId="169" fontId="2" fillId="0" borderId="4" xfId="0" applyNumberFormat="1" applyFont="1" applyFill="1" applyBorder="1" applyAlignment="1" applyProtection="1">
      <alignment horizontal="center" vertical="top" wrapText="1"/>
    </xf>
    <xf numFmtId="169" fontId="2" fillId="0" borderId="5" xfId="0" applyNumberFormat="1" applyFont="1" applyFill="1" applyBorder="1" applyAlignment="1" applyProtection="1">
      <alignment horizontal="right"/>
    </xf>
    <xf numFmtId="169" fontId="2" fillId="0" borderId="6" xfId="0" applyNumberFormat="1" applyFont="1" applyFill="1" applyBorder="1" applyAlignment="1" applyProtection="1">
      <alignment horizontal="right"/>
    </xf>
    <xf numFmtId="169" fontId="2" fillId="0" borderId="7" xfId="0" applyNumberFormat="1" applyFont="1" applyFill="1" applyBorder="1" applyAlignment="1" applyProtection="1">
      <alignment horizontal="right"/>
    </xf>
    <xf numFmtId="169" fontId="2" fillId="0" borderId="8" xfId="0" applyNumberFormat="1" applyFont="1" applyFill="1" applyBorder="1" applyAlignment="1" applyProtection="1">
      <alignment horizontal="right"/>
    </xf>
    <xf numFmtId="169" fontId="2" fillId="0" borderId="3" xfId="0" applyNumberFormat="1" applyFont="1" applyFill="1" applyBorder="1" applyAlignment="1" applyProtection="1">
      <alignment horizontal="right"/>
    </xf>
    <xf numFmtId="169" fontId="3" fillId="0" borderId="3" xfId="0" applyNumberFormat="1" applyFont="1" applyFill="1" applyBorder="1" applyAlignment="1" applyProtection="1">
      <alignment horizontal="right"/>
      <protection locked="0"/>
    </xf>
    <xf numFmtId="169" fontId="2" fillId="0" borderId="4" xfId="0" applyNumberFormat="1" applyFont="1" applyFill="1" applyBorder="1" applyAlignment="1" applyProtection="1">
      <alignment horizontal="right"/>
    </xf>
    <xf numFmtId="169" fontId="2" fillId="0" borderId="34" xfId="0" applyNumberFormat="1" applyFont="1" applyFill="1" applyBorder="1" applyAlignment="1" applyProtection="1">
      <alignment horizontal="right"/>
    </xf>
    <xf numFmtId="169" fontId="2" fillId="0" borderId="22" xfId="0" applyNumberFormat="1" applyFont="1" applyFill="1" applyBorder="1" applyAlignment="1" applyProtection="1">
      <alignment horizontal="right"/>
    </xf>
    <xf numFmtId="169" fontId="2" fillId="0" borderId="32" xfId="0" applyNumberFormat="1" applyFont="1" applyFill="1" applyBorder="1" applyAlignment="1" applyProtection="1">
      <alignment horizontal="right"/>
    </xf>
    <xf numFmtId="169" fontId="2" fillId="0" borderId="1" xfId="0" applyNumberFormat="1" applyFont="1" applyFill="1" applyBorder="1" applyAlignment="1" applyProtection="1">
      <alignment horizontal="right"/>
    </xf>
    <xf numFmtId="169" fontId="2" fillId="0" borderId="2" xfId="0" applyNumberFormat="1" applyFont="1" applyFill="1" applyBorder="1" applyAlignment="1" applyProtection="1">
      <alignment horizontal="right"/>
    </xf>
    <xf numFmtId="169" fontId="2" fillId="0" borderId="9" xfId="0" applyNumberFormat="1" applyFont="1" applyFill="1" applyBorder="1" applyAlignment="1" applyProtection="1">
      <alignment horizontal="right"/>
    </xf>
    <xf numFmtId="169" fontId="2" fillId="0" borderId="10" xfId="0" applyNumberFormat="1" applyFont="1" applyFill="1" applyBorder="1" applyAlignment="1" applyProtection="1">
      <alignment horizontal="right"/>
    </xf>
    <xf numFmtId="169" fontId="3" fillId="2" borderId="3" xfId="0" applyNumberFormat="1" applyFont="1" applyFill="1" applyBorder="1" applyAlignment="1" applyProtection="1">
      <alignment horizontal="right"/>
      <protection locked="0"/>
    </xf>
    <xf numFmtId="169" fontId="3" fillId="0" borderId="3" xfId="0" applyNumberFormat="1" applyFont="1" applyFill="1" applyBorder="1" applyAlignment="1" applyProtection="1">
      <alignment horizontal="right"/>
    </xf>
    <xf numFmtId="169" fontId="3" fillId="2" borderId="4" xfId="0" applyNumberFormat="1" applyFont="1" applyFill="1" applyBorder="1" applyAlignment="1" applyProtection="1">
      <alignment horizontal="right"/>
      <protection locked="0"/>
    </xf>
    <xf numFmtId="169" fontId="2" fillId="0" borderId="2" xfId="0" applyNumberFormat="1" applyFont="1" applyFill="1" applyBorder="1" applyProtection="1"/>
    <xf numFmtId="169" fontId="2" fillId="0" borderId="1" xfId="0" applyNumberFormat="1" applyFont="1" applyFill="1" applyBorder="1" applyProtection="1"/>
    <xf numFmtId="169" fontId="2" fillId="0" borderId="10" xfId="0" applyNumberFormat="1" applyFont="1" applyFill="1" applyBorder="1" applyProtection="1"/>
    <xf numFmtId="169" fontId="2" fillId="0" borderId="0" xfId="0" applyNumberFormat="1" applyFont="1" applyFill="1" applyBorder="1" applyProtection="1"/>
    <xf numFmtId="165" fontId="2" fillId="0" borderId="10" xfId="0" applyNumberFormat="1" applyFont="1" applyFill="1" applyBorder="1" applyAlignment="1" applyProtection="1">
      <alignment horizontal="center" vertical="center"/>
    </xf>
    <xf numFmtId="0" fontId="0" fillId="0" borderId="31" xfId="0" applyBorder="1" applyAlignment="1">
      <alignment horizontal="center" vertical="center"/>
    </xf>
    <xf numFmtId="0" fontId="2" fillId="0" borderId="10" xfId="0" applyFont="1" applyBorder="1" applyAlignment="1" applyProtection="1">
      <alignment horizontal="center" vertical="center"/>
    </xf>
    <xf numFmtId="0" fontId="6" fillId="0" borderId="13" xfId="0" applyFont="1" applyBorder="1" applyAlignment="1">
      <alignment horizontal="center" vertical="top" wrapText="1"/>
    </xf>
    <xf numFmtId="0" fontId="6" fillId="0" borderId="14" xfId="0" applyFont="1" applyBorder="1" applyAlignment="1">
      <alignment horizontal="center" vertical="top" wrapText="1"/>
    </xf>
    <xf numFmtId="0" fontId="7" fillId="0" borderId="0" xfId="0" applyFont="1" applyAlignment="1">
      <alignment horizontal="right" wrapText="1"/>
    </xf>
    <xf numFmtId="0" fontId="8" fillId="0" borderId="0" xfId="0" applyFont="1" applyAlignment="1">
      <alignment wrapText="1"/>
    </xf>
    <xf numFmtId="0" fontId="9" fillId="0" borderId="0" xfId="0" applyFont="1" applyAlignment="1">
      <alignment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125"/>
  <sheetViews>
    <sheetView showGridLines="0" tabSelected="1" workbookViewId="0">
      <selection sqref="A1:U1"/>
    </sheetView>
  </sheetViews>
  <sheetFormatPr defaultRowHeight="12.75" x14ac:dyDescent="0.2"/>
  <cols>
    <col min="1" max="1" width="52.7109375" customWidth="1"/>
    <col min="2" max="11" width="13.7109375" customWidth="1"/>
    <col min="12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4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41300000</v>
      </c>
      <c r="C10" s="92">
        <v>0</v>
      </c>
      <c r="D10" s="92"/>
      <c r="E10" s="92">
        <f t="shared" ref="E10:E16" si="0">$B10      +$C10      +$D10</f>
        <v>41300000</v>
      </c>
      <c r="F10" s="93">
        <v>41300000</v>
      </c>
      <c r="G10" s="94">
        <v>41300000</v>
      </c>
      <c r="H10" s="93">
        <v>5889000</v>
      </c>
      <c r="I10" s="94">
        <v>1916338</v>
      </c>
      <c r="J10" s="93">
        <v>7517000</v>
      </c>
      <c r="K10" s="94">
        <v>3019648</v>
      </c>
      <c r="L10" s="93"/>
      <c r="M10" s="94"/>
      <c r="N10" s="93"/>
      <c r="O10" s="94"/>
      <c r="P10" s="93">
        <f t="shared" ref="P10:P16" si="1">$H10      +$J10      +$L10      +$N10</f>
        <v>13406000</v>
      </c>
      <c r="Q10" s="94">
        <f t="shared" ref="Q10:Q16" si="2">$I10      +$K10      +$M10      +$O10</f>
        <v>4935986</v>
      </c>
      <c r="R10" s="48">
        <f t="shared" ref="R10:R16" si="3">IF(($H10      =0),0,((($J10      -$H10      )/$H10      )*100))</f>
        <v>27.644761419595859</v>
      </c>
      <c r="S10" s="49">
        <f t="shared" ref="S10:S16" si="4">IF(($I10      =0),0,((($K10      -$I10      )/$I10      )*100))</f>
        <v>57.573872667556557</v>
      </c>
      <c r="T10" s="48">
        <f t="shared" ref="T10:T15" si="5">IF(($E10      =0),0,(($P10      /$E10      )*100))</f>
        <v>32.460048426150124</v>
      </c>
      <c r="U10" s="50">
        <f t="shared" ref="U10:U15" si="6">IF(($E10      =0),0,(($Q10      /$E10      )*100))</f>
        <v>11.951539951573849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42217000</v>
      </c>
      <c r="C11" s="92">
        <v>0</v>
      </c>
      <c r="D11" s="92"/>
      <c r="E11" s="92">
        <f t="shared" si="0"/>
        <v>42217000</v>
      </c>
      <c r="F11" s="93">
        <v>42217000</v>
      </c>
      <c r="G11" s="94">
        <v>22369000</v>
      </c>
      <c r="H11" s="93">
        <v>9223000</v>
      </c>
      <c r="I11" s="94">
        <v>1012416</v>
      </c>
      <c r="J11" s="93"/>
      <c r="K11" s="94">
        <v>4377797</v>
      </c>
      <c r="L11" s="93"/>
      <c r="M11" s="94"/>
      <c r="N11" s="93"/>
      <c r="O11" s="94"/>
      <c r="P11" s="93">
        <f t="shared" si="1"/>
        <v>9223000</v>
      </c>
      <c r="Q11" s="94">
        <f t="shared" si="2"/>
        <v>5390213</v>
      </c>
      <c r="R11" s="48">
        <f t="shared" si="3"/>
        <v>-100</v>
      </c>
      <c r="S11" s="49">
        <f t="shared" si="4"/>
        <v>332.41088643403504</v>
      </c>
      <c r="T11" s="48">
        <f t="shared" si="5"/>
        <v>21.846649454011416</v>
      </c>
      <c r="U11" s="50">
        <f t="shared" si="6"/>
        <v>12.767873131676813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192000000</v>
      </c>
      <c r="C13" s="92">
        <v>0</v>
      </c>
      <c r="D13" s="92"/>
      <c r="E13" s="92">
        <f t="shared" si="0"/>
        <v>192000000</v>
      </c>
      <c r="F13" s="93">
        <v>192000000</v>
      </c>
      <c r="G13" s="94">
        <v>72192000</v>
      </c>
      <c r="H13" s="93">
        <v>36522000</v>
      </c>
      <c r="I13" s="94">
        <v>17243236</v>
      </c>
      <c r="J13" s="93">
        <v>28344000</v>
      </c>
      <c r="K13" s="94">
        <v>25780804</v>
      </c>
      <c r="L13" s="93"/>
      <c r="M13" s="94"/>
      <c r="N13" s="93"/>
      <c r="O13" s="94"/>
      <c r="P13" s="93">
        <f t="shared" si="1"/>
        <v>64866000</v>
      </c>
      <c r="Q13" s="94">
        <f t="shared" si="2"/>
        <v>43024040</v>
      </c>
      <c r="R13" s="48">
        <f t="shared" si="3"/>
        <v>-22.391982914407755</v>
      </c>
      <c r="S13" s="49">
        <f t="shared" si="4"/>
        <v>49.512562491170456</v>
      </c>
      <c r="T13" s="48">
        <f t="shared" si="5"/>
        <v>33.784374999999997</v>
      </c>
      <c r="U13" s="50">
        <f t="shared" si="6"/>
        <v>22.408354166666665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36754000</v>
      </c>
      <c r="C14" s="92">
        <v>0</v>
      </c>
      <c r="D14" s="92"/>
      <c r="E14" s="92">
        <f t="shared" si="0"/>
        <v>36754000</v>
      </c>
      <c r="F14" s="93">
        <v>36754000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932937000</v>
      </c>
      <c r="C15" s="92">
        <v>0</v>
      </c>
      <c r="D15" s="92"/>
      <c r="E15" s="92">
        <f t="shared" si="0"/>
        <v>932937000</v>
      </c>
      <c r="F15" s="93">
        <v>932937000</v>
      </c>
      <c r="G15" s="94">
        <v>657531000</v>
      </c>
      <c r="H15" s="93">
        <v>166667000</v>
      </c>
      <c r="I15" s="94">
        <v>91895481</v>
      </c>
      <c r="J15" s="93">
        <v>214517000</v>
      </c>
      <c r="K15" s="94">
        <v>170383182</v>
      </c>
      <c r="L15" s="93"/>
      <c r="M15" s="94"/>
      <c r="N15" s="93"/>
      <c r="O15" s="94"/>
      <c r="P15" s="93">
        <f t="shared" si="1"/>
        <v>381184000</v>
      </c>
      <c r="Q15" s="94">
        <f t="shared" si="2"/>
        <v>262278663</v>
      </c>
      <c r="R15" s="48">
        <f t="shared" si="3"/>
        <v>28.709942580114838</v>
      </c>
      <c r="S15" s="49">
        <f t="shared" si="4"/>
        <v>85.409750453343833</v>
      </c>
      <c r="T15" s="48">
        <f t="shared" si="5"/>
        <v>40.858493124401754</v>
      </c>
      <c r="U15" s="50">
        <f t="shared" si="6"/>
        <v>28.113223400937041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1245208000</v>
      </c>
      <c r="C16" s="95">
        <f>SUM(C9:C15)</f>
        <v>0</v>
      </c>
      <c r="D16" s="95"/>
      <c r="E16" s="95">
        <f t="shared" si="0"/>
        <v>1245208000</v>
      </c>
      <c r="F16" s="96">
        <f t="shared" ref="F16:O16" si="7">SUM(F9:F15)</f>
        <v>1245208000</v>
      </c>
      <c r="G16" s="97">
        <f t="shared" si="7"/>
        <v>793392000</v>
      </c>
      <c r="H16" s="96">
        <f t="shared" si="7"/>
        <v>218301000</v>
      </c>
      <c r="I16" s="97">
        <f t="shared" si="7"/>
        <v>112067471</v>
      </c>
      <c r="J16" s="96">
        <f t="shared" si="7"/>
        <v>250378000</v>
      </c>
      <c r="K16" s="97">
        <f t="shared" si="7"/>
        <v>203561431</v>
      </c>
      <c r="L16" s="96">
        <f t="shared" si="7"/>
        <v>0</v>
      </c>
      <c r="M16" s="97">
        <f t="shared" si="7"/>
        <v>0</v>
      </c>
      <c r="N16" s="96">
        <f t="shared" si="7"/>
        <v>0</v>
      </c>
      <c r="O16" s="97">
        <f t="shared" si="7"/>
        <v>0</v>
      </c>
      <c r="P16" s="96">
        <f t="shared" si="1"/>
        <v>468679000</v>
      </c>
      <c r="Q16" s="97">
        <f t="shared" si="2"/>
        <v>315628902</v>
      </c>
      <c r="R16" s="52">
        <f t="shared" si="3"/>
        <v>14.693931773102275</v>
      </c>
      <c r="S16" s="53">
        <f t="shared" si="4"/>
        <v>81.641853058324116</v>
      </c>
      <c r="T16" s="52">
        <f>IF((SUM($E9:$E13)+$E15)=0,0,(P16/(SUM($E9:$E13)+$E15)*100))</f>
        <v>38.783354600175102</v>
      </c>
      <c r="U16" s="54">
        <f>IF((SUM($E9:$E13)+$E15)=0,0,(Q16/(SUM($E9:$E13)+$E15)*100))</f>
        <v>26.118404341414731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IF(($H18      =0),0,((($J18      -$H18      )/$H18      )*100))</f>
        <v>0</v>
      </c>
      <c r="S18" s="49">
        <f t="shared" ref="S18:S24" si="12">IF(($I18      =0),0,((($K18      -$I18      )/$I18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3615000</v>
      </c>
      <c r="C20" s="92">
        <v>0</v>
      </c>
      <c r="D20" s="92"/>
      <c r="E20" s="92">
        <f t="shared" si="8"/>
        <v>3615000</v>
      </c>
      <c r="F20" s="93">
        <v>3615000</v>
      </c>
      <c r="G20" s="94">
        <v>3615000</v>
      </c>
      <c r="H20" s="93"/>
      <c r="I20" s="94"/>
      <c r="J20" s="93">
        <v>391000</v>
      </c>
      <c r="K20" s="94"/>
      <c r="L20" s="93"/>
      <c r="M20" s="94"/>
      <c r="N20" s="93"/>
      <c r="O20" s="94"/>
      <c r="P20" s="93">
        <f t="shared" si="9"/>
        <v>391000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10.816044260027663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3615000</v>
      </c>
      <c r="C24" s="95">
        <f>SUM(C18:C23)</f>
        <v>0</v>
      </c>
      <c r="D24" s="95"/>
      <c r="E24" s="95">
        <f t="shared" si="8"/>
        <v>3615000</v>
      </c>
      <c r="F24" s="96">
        <f t="shared" ref="F24:O24" si="15">SUM(F18:F23)</f>
        <v>3615000</v>
      </c>
      <c r="G24" s="97">
        <f t="shared" si="15"/>
        <v>3615000</v>
      </c>
      <c r="H24" s="96">
        <f t="shared" si="15"/>
        <v>0</v>
      </c>
      <c r="I24" s="97">
        <f t="shared" si="15"/>
        <v>0</v>
      </c>
      <c r="J24" s="96">
        <f t="shared" si="15"/>
        <v>391000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391000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10.816044260027663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=0),0,((($J26      -$H26      )/$H26      )*100))</f>
        <v>0</v>
      </c>
      <c r="S26" s="49">
        <f>IF(($I26      =0),0,((($K26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575572000</v>
      </c>
      <c r="C28" s="92">
        <v>0</v>
      </c>
      <c r="D28" s="92"/>
      <c r="E28" s="92">
        <f>$B28      +$C28      +$D28</f>
        <v>575572000</v>
      </c>
      <c r="F28" s="93">
        <v>575572000</v>
      </c>
      <c r="G28" s="94">
        <v>271655000</v>
      </c>
      <c r="H28" s="93">
        <v>62376000</v>
      </c>
      <c r="I28" s="94">
        <v>41555428</v>
      </c>
      <c r="J28" s="93">
        <v>101976000</v>
      </c>
      <c r="K28" s="94">
        <v>84227587</v>
      </c>
      <c r="L28" s="93"/>
      <c r="M28" s="94"/>
      <c r="N28" s="93"/>
      <c r="O28" s="94"/>
      <c r="P28" s="93">
        <f>$H28      +$J28      +$L28      +$N28</f>
        <v>164352000</v>
      </c>
      <c r="Q28" s="94">
        <f>$I28      +$K28      +$M28      +$O28</f>
        <v>125783015</v>
      </c>
      <c r="R28" s="48">
        <f>IF(($H28      =0),0,((($J28      -$H28      )/$H28      )*100))</f>
        <v>63.485956136975766</v>
      </c>
      <c r="S28" s="49">
        <f>IF(($I28      =0),0,((($K28      -$I28      )/$I28      )*100))</f>
        <v>102.68732883704146</v>
      </c>
      <c r="T28" s="48">
        <f>IF(($E28      =0),0,(($P28      /$E28      )*100))</f>
        <v>28.554550951053908</v>
      </c>
      <c r="U28" s="50">
        <f>IF(($E28      =0),0,(($Q28      /$E28      )*100))</f>
        <v>21.853567407726572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575572000</v>
      </c>
      <c r="C30" s="95">
        <f>SUM(C26:C29)</f>
        <v>0</v>
      </c>
      <c r="D30" s="95"/>
      <c r="E30" s="95">
        <f>$B30      +$C30      +$D30</f>
        <v>575572000</v>
      </c>
      <c r="F30" s="96">
        <f t="shared" ref="F30:O30" si="16">SUM(F26:F29)</f>
        <v>575572000</v>
      </c>
      <c r="G30" s="97">
        <f t="shared" si="16"/>
        <v>271655000</v>
      </c>
      <c r="H30" s="96">
        <f t="shared" si="16"/>
        <v>62376000</v>
      </c>
      <c r="I30" s="97">
        <f t="shared" si="16"/>
        <v>41555428</v>
      </c>
      <c r="J30" s="96">
        <f t="shared" si="16"/>
        <v>101976000</v>
      </c>
      <c r="K30" s="97">
        <f t="shared" si="16"/>
        <v>84227587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164352000</v>
      </c>
      <c r="Q30" s="97">
        <f>$I30      +$K30      +$M30      +$O30</f>
        <v>125783015</v>
      </c>
      <c r="R30" s="52">
        <f>IF(($H30      =0),0,((($J30      -$H30      )/$H30      )*100))</f>
        <v>63.485956136975766</v>
      </c>
      <c r="S30" s="53">
        <f>IF(($I30      =0),0,((($K30      -$I30      )/$I30      )*100))</f>
        <v>102.68732883704146</v>
      </c>
      <c r="T30" s="52">
        <f>IF($E30   =0,0,($P30   /$E30   )*100)</f>
        <v>28.554550951053908</v>
      </c>
      <c r="U30" s="54">
        <f>IF($E30   =0,0,($Q30   /$E30   )*100)</f>
        <v>21.853567407726572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78464000</v>
      </c>
      <c r="C32" s="92">
        <v>0</v>
      </c>
      <c r="D32" s="92"/>
      <c r="E32" s="92">
        <f>$B32      +$C32      +$D32</f>
        <v>78464000</v>
      </c>
      <c r="F32" s="93">
        <v>78464000</v>
      </c>
      <c r="G32" s="94">
        <v>51297000</v>
      </c>
      <c r="H32" s="93">
        <v>27217000</v>
      </c>
      <c r="I32" s="94">
        <v>10838782</v>
      </c>
      <c r="J32" s="93">
        <v>26793000</v>
      </c>
      <c r="K32" s="94">
        <v>17051869</v>
      </c>
      <c r="L32" s="93"/>
      <c r="M32" s="94"/>
      <c r="N32" s="93"/>
      <c r="O32" s="94"/>
      <c r="P32" s="93">
        <f>$H32      +$J32      +$L32      +$N32</f>
        <v>54010000</v>
      </c>
      <c r="Q32" s="94">
        <f>$I32      +$K32      +$M32      +$O32</f>
        <v>27890651</v>
      </c>
      <c r="R32" s="48">
        <f>IF(($H32      =0),0,((($J32      -$H32      )/$H32      )*100))</f>
        <v>-1.5578498732409891</v>
      </c>
      <c r="S32" s="49">
        <f>IF(($I32      =0),0,((($K32      -$I32      )/$I32      )*100))</f>
        <v>57.322741614325302</v>
      </c>
      <c r="T32" s="48">
        <f>IF(($E32      =0),0,(($P32      /$E32      )*100))</f>
        <v>68.834115008156601</v>
      </c>
      <c r="U32" s="50">
        <f>IF(($E32      =0),0,(($Q32      /$E32      )*100))</f>
        <v>35.545792975122346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78464000</v>
      </c>
      <c r="C33" s="95">
        <f>C32</f>
        <v>0</v>
      </c>
      <c r="D33" s="95"/>
      <c r="E33" s="95">
        <f>$B33      +$C33      +$D33</f>
        <v>78464000</v>
      </c>
      <c r="F33" s="96">
        <f t="shared" ref="F33:O33" si="17">F32</f>
        <v>78464000</v>
      </c>
      <c r="G33" s="97">
        <f t="shared" si="17"/>
        <v>51297000</v>
      </c>
      <c r="H33" s="96">
        <f t="shared" si="17"/>
        <v>27217000</v>
      </c>
      <c r="I33" s="97">
        <f t="shared" si="17"/>
        <v>10838782</v>
      </c>
      <c r="J33" s="96">
        <f t="shared" si="17"/>
        <v>26793000</v>
      </c>
      <c r="K33" s="97">
        <f t="shared" si="17"/>
        <v>17051869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54010000</v>
      </c>
      <c r="Q33" s="97">
        <f>$I33      +$K33      +$M33      +$O33</f>
        <v>27890651</v>
      </c>
      <c r="R33" s="52">
        <f>IF(($H33      =0),0,((($J33      -$H33      )/$H33      )*100))</f>
        <v>-1.5578498732409891</v>
      </c>
      <c r="S33" s="53">
        <f>IF(($I33      =0),0,((($K33      -$I33      )/$I33      )*100))</f>
        <v>57.322741614325302</v>
      </c>
      <c r="T33" s="52">
        <f>IF($E33   =0,0,($P33   /$E33   )*100)</f>
        <v>68.834115008156601</v>
      </c>
      <c r="U33" s="54">
        <f>IF($E33   =0,0,($Q33   /$E33   )*100)</f>
        <v>35.545792975122346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414085000</v>
      </c>
      <c r="C35" s="92">
        <v>0</v>
      </c>
      <c r="D35" s="92"/>
      <c r="E35" s="92">
        <f t="shared" ref="E35:E40" si="18">$B35      +$C35      +$D35</f>
        <v>414085000</v>
      </c>
      <c r="F35" s="93">
        <v>414085000</v>
      </c>
      <c r="G35" s="94">
        <v>188928000</v>
      </c>
      <c r="H35" s="93">
        <v>11343000</v>
      </c>
      <c r="I35" s="94">
        <v>13542191</v>
      </c>
      <c r="J35" s="93">
        <v>61709000</v>
      </c>
      <c r="K35" s="94">
        <v>53334207</v>
      </c>
      <c r="L35" s="93"/>
      <c r="M35" s="94"/>
      <c r="N35" s="93"/>
      <c r="O35" s="94"/>
      <c r="P35" s="93">
        <f t="shared" ref="P35:P40" si="19">$H35      +$J35      +$L35      +$N35</f>
        <v>73052000</v>
      </c>
      <c r="Q35" s="94">
        <f t="shared" ref="Q35:Q40" si="20">$I35      +$K35      +$M35      +$O35</f>
        <v>66876398</v>
      </c>
      <c r="R35" s="48">
        <f t="shared" ref="R35:R40" si="21">IF(($H35      =0),0,((($J35      -$H35      )/$H35      )*100))</f>
        <v>444.02715331041173</v>
      </c>
      <c r="S35" s="49">
        <f t="shared" ref="S35:S40" si="22">IF(($I35      =0),0,((($K35      -$I35      )/$I35      )*100))</f>
        <v>293.83735615603121</v>
      </c>
      <c r="T35" s="48">
        <f t="shared" ref="T35:T39" si="23">IF(($E35      =0),0,(($P35      /$E35      )*100))</f>
        <v>17.641788521680333</v>
      </c>
      <c r="U35" s="50">
        <f t="shared" ref="U35:U39" si="24">IF(($E35      =0),0,(($Q35      /$E35      )*100))</f>
        <v>16.150403419587768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345116000</v>
      </c>
      <c r="C36" s="92">
        <v>0</v>
      </c>
      <c r="D36" s="92"/>
      <c r="E36" s="92">
        <f t="shared" si="18"/>
        <v>345116000</v>
      </c>
      <c r="F36" s="93">
        <v>345116000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43200000</v>
      </c>
      <c r="C38" s="92">
        <v>0</v>
      </c>
      <c r="D38" s="92"/>
      <c r="E38" s="92">
        <f t="shared" si="18"/>
        <v>43200000</v>
      </c>
      <c r="F38" s="93">
        <v>43200000</v>
      </c>
      <c r="G38" s="94">
        <v>20700000</v>
      </c>
      <c r="H38" s="93">
        <v>632000</v>
      </c>
      <c r="I38" s="94">
        <v>4921472</v>
      </c>
      <c r="J38" s="93">
        <v>7685000</v>
      </c>
      <c r="K38" s="94">
        <v>3870467</v>
      </c>
      <c r="L38" s="93"/>
      <c r="M38" s="94"/>
      <c r="N38" s="93"/>
      <c r="O38" s="94"/>
      <c r="P38" s="93">
        <f t="shared" si="19"/>
        <v>8317000</v>
      </c>
      <c r="Q38" s="94">
        <f t="shared" si="20"/>
        <v>8791939</v>
      </c>
      <c r="R38" s="48">
        <f t="shared" si="21"/>
        <v>1115.9810126582279</v>
      </c>
      <c r="S38" s="49">
        <f t="shared" si="22"/>
        <v>-21.355500955811593</v>
      </c>
      <c r="T38" s="48">
        <f t="shared" si="23"/>
        <v>19.252314814814813</v>
      </c>
      <c r="U38" s="50">
        <f t="shared" si="24"/>
        <v>20.351710648148146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802401000</v>
      </c>
      <c r="C40" s="95">
        <f>SUM(C35:C39)</f>
        <v>0</v>
      </c>
      <c r="D40" s="95"/>
      <c r="E40" s="95">
        <f t="shared" si="18"/>
        <v>802401000</v>
      </c>
      <c r="F40" s="96">
        <f t="shared" ref="F40:O40" si="25">SUM(F35:F39)</f>
        <v>802401000</v>
      </c>
      <c r="G40" s="97">
        <f t="shared" si="25"/>
        <v>209628000</v>
      </c>
      <c r="H40" s="96">
        <f t="shared" si="25"/>
        <v>11975000</v>
      </c>
      <c r="I40" s="97">
        <f t="shared" si="25"/>
        <v>18463663</v>
      </c>
      <c r="J40" s="96">
        <f t="shared" si="25"/>
        <v>69394000</v>
      </c>
      <c r="K40" s="97">
        <f t="shared" si="25"/>
        <v>57204674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81369000</v>
      </c>
      <c r="Q40" s="97">
        <f t="shared" si="20"/>
        <v>75668337</v>
      </c>
      <c r="R40" s="52">
        <f t="shared" si="21"/>
        <v>479.49060542797497</v>
      </c>
      <c r="S40" s="53">
        <f t="shared" si="22"/>
        <v>209.8229966610634</v>
      </c>
      <c r="T40" s="52">
        <f>IF((+$E35+$E38) =0,0,(P40   /(+$E35+$E38) )*100)</f>
        <v>17.793935948041156</v>
      </c>
      <c r="U40" s="54">
        <f>IF((+$E35+$E38) =0,0,(Q40   /(+$E35+$E38) )*100)</f>
        <v>16.547303541555046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=0),0,((($J42      -$H42      )/$H42      )*100))</f>
        <v>0</v>
      </c>
      <c r="S42" s="49">
        <f t="shared" ref="S42:S53" si="30">IF(($I42      =0),0,((($K42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313806000</v>
      </c>
      <c r="C43" s="92">
        <v>0</v>
      </c>
      <c r="D43" s="92"/>
      <c r="E43" s="92">
        <f t="shared" si="26"/>
        <v>313806000</v>
      </c>
      <c r="F43" s="93">
        <v>313806000</v>
      </c>
      <c r="G43" s="94">
        <v>147000000</v>
      </c>
      <c r="H43" s="93">
        <v>300000</v>
      </c>
      <c r="I43" s="94">
        <v>41713697</v>
      </c>
      <c r="J43" s="93">
        <v>36760000</v>
      </c>
      <c r="K43" s="94">
        <v>67231927</v>
      </c>
      <c r="L43" s="93"/>
      <c r="M43" s="94"/>
      <c r="N43" s="93"/>
      <c r="O43" s="94"/>
      <c r="P43" s="93">
        <f t="shared" si="27"/>
        <v>37060000</v>
      </c>
      <c r="Q43" s="94">
        <f t="shared" si="28"/>
        <v>108945624</v>
      </c>
      <c r="R43" s="48">
        <f t="shared" si="29"/>
        <v>12153.333333333334</v>
      </c>
      <c r="S43" s="49">
        <f t="shared" si="30"/>
        <v>61.17470240050887</v>
      </c>
      <c r="T43" s="48">
        <f t="shared" si="31"/>
        <v>11.809844298706844</v>
      </c>
      <c r="U43" s="50">
        <f t="shared" si="32"/>
        <v>34.717508269440359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506941000</v>
      </c>
      <c r="C44" s="92">
        <v>0</v>
      </c>
      <c r="D44" s="92"/>
      <c r="E44" s="92">
        <f t="shared" si="26"/>
        <v>506941000</v>
      </c>
      <c r="F44" s="93">
        <v>506941000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471124000</v>
      </c>
      <c r="C51" s="92">
        <v>0</v>
      </c>
      <c r="D51" s="92"/>
      <c r="E51" s="92">
        <f t="shared" si="26"/>
        <v>471124000</v>
      </c>
      <c r="F51" s="93">
        <v>471124000</v>
      </c>
      <c r="G51" s="94">
        <v>232677000</v>
      </c>
      <c r="H51" s="93">
        <v>43930000</v>
      </c>
      <c r="I51" s="94">
        <v>-86045329</v>
      </c>
      <c r="J51" s="93">
        <v>84189000</v>
      </c>
      <c r="K51" s="94">
        <v>28691240</v>
      </c>
      <c r="L51" s="93"/>
      <c r="M51" s="94"/>
      <c r="N51" s="93"/>
      <c r="O51" s="94"/>
      <c r="P51" s="93">
        <f t="shared" si="27"/>
        <v>128119000</v>
      </c>
      <c r="Q51" s="94">
        <f t="shared" si="28"/>
        <v>-57354089</v>
      </c>
      <c r="R51" s="48">
        <f t="shared" si="29"/>
        <v>91.643523787844288</v>
      </c>
      <c r="S51" s="49">
        <f t="shared" si="30"/>
        <v>-133.34433179981218</v>
      </c>
      <c r="T51" s="48">
        <f t="shared" si="31"/>
        <v>27.194326758984893</v>
      </c>
      <c r="U51" s="50">
        <f t="shared" si="32"/>
        <v>-12.173883945627903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84761000</v>
      </c>
      <c r="C52" s="92">
        <v>0</v>
      </c>
      <c r="D52" s="92"/>
      <c r="E52" s="92">
        <f t="shared" si="26"/>
        <v>84761000</v>
      </c>
      <c r="F52" s="93">
        <v>84761000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1376632000</v>
      </c>
      <c r="C53" s="95">
        <f>SUM(C42:C52)</f>
        <v>0</v>
      </c>
      <c r="D53" s="95"/>
      <c r="E53" s="95">
        <f t="shared" si="26"/>
        <v>1376632000</v>
      </c>
      <c r="F53" s="96">
        <f t="shared" ref="F53:O53" si="33">SUM(F42:F52)</f>
        <v>1376632000</v>
      </c>
      <c r="G53" s="97">
        <f t="shared" si="33"/>
        <v>379677000</v>
      </c>
      <c r="H53" s="96">
        <f t="shared" si="33"/>
        <v>44230000</v>
      </c>
      <c r="I53" s="97">
        <f t="shared" si="33"/>
        <v>-44331632</v>
      </c>
      <c r="J53" s="96">
        <f t="shared" si="33"/>
        <v>120949000</v>
      </c>
      <c r="K53" s="97">
        <f t="shared" si="33"/>
        <v>95923167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165179000</v>
      </c>
      <c r="Q53" s="97">
        <f t="shared" si="28"/>
        <v>51591535</v>
      </c>
      <c r="R53" s="52">
        <f t="shared" si="29"/>
        <v>173.45466877684831</v>
      </c>
      <c r="S53" s="53">
        <f t="shared" si="30"/>
        <v>-316.37634951043532</v>
      </c>
      <c r="T53" s="52">
        <f>IF((+$E43+$E45+$E47+$E48+$E51) =0,0,(P53   /(+$E43+$E45+$E47+$E48+$E51) )*100)</f>
        <v>21.043787344094376</v>
      </c>
      <c r="U53" s="54">
        <f>IF((+$E43+$E45+$E47+$E48+$E51) =0,0,(Q53   /(+$E43+$E45+$E47+$E48+$E51) )*100)</f>
        <v>6.5727561693399412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=0),0,((($J55      -$H55      )/$H55      )*100))</f>
        <v>0</v>
      </c>
      <c r="S55" s="49">
        <f>IF(($I55      =0),0,((($K55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=0),0,((($J59      -$H59      )/$H59      )*100))</f>
        <v>0</v>
      </c>
      <c r="S59" s="58">
        <f>IF(($I59      =0),0,((($K59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=0),0,((($J61      -$H61      )/$H61      )*100))</f>
        <v>0</v>
      </c>
      <c r="S61" s="49">
        <f t="shared" ref="S61:S67" si="39">IF(($I61      =0),0,((($K61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4081892000</v>
      </c>
      <c r="C67" s="104">
        <f>SUM(C9:C15,C18:C23,C26:C29,C32,C35:C39,C42:C52,C55:C58,C61:C65)</f>
        <v>0</v>
      </c>
      <c r="D67" s="104"/>
      <c r="E67" s="104">
        <f t="shared" si="35"/>
        <v>4081892000</v>
      </c>
      <c r="F67" s="105">
        <f t="shared" ref="F67:O67" si="43">SUM(F9:F15,F18:F23,F26:F29,F32,F35:F39,F42:F52,F55:F58,F61:F65)</f>
        <v>4081892000</v>
      </c>
      <c r="G67" s="106">
        <f t="shared" si="43"/>
        <v>1709264000</v>
      </c>
      <c r="H67" s="105">
        <f t="shared" si="43"/>
        <v>364099000</v>
      </c>
      <c r="I67" s="106">
        <f t="shared" si="43"/>
        <v>138593712</v>
      </c>
      <c r="J67" s="105">
        <f t="shared" si="43"/>
        <v>569881000</v>
      </c>
      <c r="K67" s="106">
        <f t="shared" si="43"/>
        <v>457968728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933980000</v>
      </c>
      <c r="Q67" s="106">
        <f t="shared" si="37"/>
        <v>596562440</v>
      </c>
      <c r="R67" s="61">
        <f t="shared" si="38"/>
        <v>56.518144790290549</v>
      </c>
      <c r="S67" s="62">
        <f t="shared" si="39"/>
        <v>230.43975905631277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30.047742832140834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19.19243964585371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1935918000</v>
      </c>
      <c r="C69" s="92">
        <v>0</v>
      </c>
      <c r="D69" s="92"/>
      <c r="E69" s="92">
        <f>$B69      +$C69      +$D69</f>
        <v>1935918000</v>
      </c>
      <c r="F69" s="93">
        <v>1935918000</v>
      </c>
      <c r="G69" s="94">
        <v>1164318000</v>
      </c>
      <c r="H69" s="93">
        <v>298288000</v>
      </c>
      <c r="I69" s="94">
        <v>100949555</v>
      </c>
      <c r="J69" s="93">
        <v>535049000</v>
      </c>
      <c r="K69" s="94">
        <v>168611201</v>
      </c>
      <c r="L69" s="93"/>
      <c r="M69" s="94"/>
      <c r="N69" s="93"/>
      <c r="O69" s="94"/>
      <c r="P69" s="93">
        <f>$H69      +$J69      +$L69      +$N69</f>
        <v>833337000</v>
      </c>
      <c r="Q69" s="94">
        <f>$I69      +$K69      +$M69      +$O69</f>
        <v>269560756</v>
      </c>
      <c r="R69" s="48">
        <f>IF(($H69      =0),0,((($J69      -$H69      )/$H69      )*100))</f>
        <v>79.373290242986641</v>
      </c>
      <c r="S69" s="49">
        <f>IF(($I69      =0),0,((($K69      -$I69      )/$I69      )*100))</f>
        <v>67.025204816405576</v>
      </c>
      <c r="T69" s="48">
        <f>IF(($E69      =0),0,(($P69      /$E69      )*100))</f>
        <v>43.046089762066373</v>
      </c>
      <c r="U69" s="50">
        <f>IF(($E69      =0),0,(($Q69      /$E69      )*100))</f>
        <v>13.92418253252462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1935918000</v>
      </c>
      <c r="C70" s="101">
        <f>C69</f>
        <v>0</v>
      </c>
      <c r="D70" s="101"/>
      <c r="E70" s="101">
        <f>$B70      +$C70      +$D70</f>
        <v>1935918000</v>
      </c>
      <c r="F70" s="102">
        <f t="shared" ref="F70:O70" si="44">F69</f>
        <v>1935918000</v>
      </c>
      <c r="G70" s="103">
        <f t="shared" si="44"/>
        <v>1164318000</v>
      </c>
      <c r="H70" s="102">
        <f t="shared" si="44"/>
        <v>298288000</v>
      </c>
      <c r="I70" s="103">
        <f t="shared" si="44"/>
        <v>100949555</v>
      </c>
      <c r="J70" s="102">
        <f t="shared" si="44"/>
        <v>535049000</v>
      </c>
      <c r="K70" s="103">
        <f t="shared" si="44"/>
        <v>168611201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833337000</v>
      </c>
      <c r="Q70" s="103">
        <f>$I70      +$K70      +$M70      +$O70</f>
        <v>269560756</v>
      </c>
      <c r="R70" s="57">
        <f>IF(($H70      =0),0,((($J70      -$H70      )/$H70      )*100))</f>
        <v>79.373290242986641</v>
      </c>
      <c r="S70" s="58">
        <f>IF(($I70      =0),0,((($K70      -$I70      )/$I70      )*100))</f>
        <v>67.025204816405576</v>
      </c>
      <c r="T70" s="57">
        <f>IF($E70   =0,0,($P70   /$E70   )*100)</f>
        <v>43.046089762066373</v>
      </c>
      <c r="U70" s="59">
        <f>IF($E70   =0,0,($Q70   /$E70 )*100)</f>
        <v>13.92418253252462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1935918000</v>
      </c>
      <c r="C71" s="104">
        <f>C69</f>
        <v>0</v>
      </c>
      <c r="D71" s="104"/>
      <c r="E71" s="104">
        <f>$B71      +$C71      +$D71</f>
        <v>1935918000</v>
      </c>
      <c r="F71" s="105">
        <f t="shared" ref="F71:O71" si="45">F69</f>
        <v>1935918000</v>
      </c>
      <c r="G71" s="106">
        <f t="shared" si="45"/>
        <v>1164318000</v>
      </c>
      <c r="H71" s="105">
        <f t="shared" si="45"/>
        <v>298288000</v>
      </c>
      <c r="I71" s="106">
        <f t="shared" si="45"/>
        <v>100949555</v>
      </c>
      <c r="J71" s="105">
        <f t="shared" si="45"/>
        <v>535049000</v>
      </c>
      <c r="K71" s="106">
        <f t="shared" si="45"/>
        <v>168611201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833337000</v>
      </c>
      <c r="Q71" s="106">
        <f>$I71      +$K71      +$M71      +$O71</f>
        <v>269560756</v>
      </c>
      <c r="R71" s="61">
        <f>IF(($H71      =0),0,((($J71      -$H71      )/$H71      )*100))</f>
        <v>79.373290242986641</v>
      </c>
      <c r="S71" s="62">
        <f>IF(($I71      =0),0,((($K71      -$I71      )/$I71      )*100))</f>
        <v>67.025204816405576</v>
      </c>
      <c r="T71" s="61">
        <f>IF($E71   =0,0,($P71   /$E71   )*100)</f>
        <v>43.046089762066373</v>
      </c>
      <c r="U71" s="65">
        <f>IF($E71   =0,0,($Q71   /$E71   )*100)</f>
        <v>13.92418253252462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6017810000</v>
      </c>
      <c r="C72" s="104">
        <f>SUM(C9:C15,C18:C23,C26:C29,C32,C35:C39,C42:C52,C55:C58,C61:C65,C69)</f>
        <v>0</v>
      </c>
      <c r="D72" s="104"/>
      <c r="E72" s="104">
        <f>$B72      +$C72      +$D72</f>
        <v>6017810000</v>
      </c>
      <c r="F72" s="105">
        <f t="shared" ref="F72:O72" si="46">SUM(F9:F15,F18:F23,F26:F29,F32,F35:F39,F42:F52,F55:F58,F61:F65,F69)</f>
        <v>6017810000</v>
      </c>
      <c r="G72" s="106">
        <f t="shared" si="46"/>
        <v>2873582000</v>
      </c>
      <c r="H72" s="105">
        <f t="shared" si="46"/>
        <v>662387000</v>
      </c>
      <c r="I72" s="106">
        <f t="shared" si="46"/>
        <v>239543267</v>
      </c>
      <c r="J72" s="105">
        <f t="shared" si="46"/>
        <v>1104930000</v>
      </c>
      <c r="K72" s="106">
        <f t="shared" si="46"/>
        <v>626579929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1767317000</v>
      </c>
      <c r="Q72" s="106">
        <f>$I72      +$K72      +$M72      +$O72</f>
        <v>866123196</v>
      </c>
      <c r="R72" s="61">
        <f>IF(($H72      =0),0,((($J72      -$H72      )/$H72      )*100))</f>
        <v>66.810338971024493</v>
      </c>
      <c r="S72" s="62">
        <f>IF(($I72      =0),0,((($K72      -$I72      )/$I72      )*100))</f>
        <v>161.57275754279496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35.036352368781962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21.066888461827531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130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131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132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133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134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135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=0),0,((($J86      -$H86      )/$H86      )*100))</f>
        <v>0</v>
      </c>
      <c r="S86" s="90">
        <f t="shared" ref="S86:S93" si="52">IF(($I86      =0),0,((($K86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136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137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138</v>
      </c>
    </row>
    <row r="116" spans="1:23" x14ac:dyDescent="0.2">
      <c r="A116" s="29" t="s">
        <v>139</v>
      </c>
    </row>
    <row r="117" spans="1:23" x14ac:dyDescent="0.2">
      <c r="A117" s="29" t="s">
        <v>140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141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142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143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u2OGQQPTUqjx38STRGWfHdXws8Miq2SO6WGyJv3xHmUBEieKdKJK89VloCOoWG7YYJraugFgstJPI8cCTyCOCg==" saltValue="tS85BzeBXgCdrg2AGuTZAQ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11" width="13.7109375" customWidth="1"/>
    <col min="12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119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3000000</v>
      </c>
      <c r="C10" s="92">
        <v>0</v>
      </c>
      <c r="D10" s="92"/>
      <c r="E10" s="92">
        <f t="shared" ref="E10:E16" si="0">$B10      +$C10      +$D10</f>
        <v>3000000</v>
      </c>
      <c r="F10" s="93">
        <v>3000000</v>
      </c>
      <c r="G10" s="94">
        <v>3000000</v>
      </c>
      <c r="H10" s="93">
        <v>159000</v>
      </c>
      <c r="I10" s="94"/>
      <c r="J10" s="93">
        <v>173000</v>
      </c>
      <c r="K10" s="94"/>
      <c r="L10" s="93"/>
      <c r="M10" s="94"/>
      <c r="N10" s="93"/>
      <c r="O10" s="94"/>
      <c r="P10" s="93">
        <f t="shared" ref="P10:P16" si="1">$H10      +$J10      +$L10      +$N10</f>
        <v>332000</v>
      </c>
      <c r="Q10" s="94">
        <f t="shared" ref="Q10:Q16" si="2">$I10      +$K10      +$M10      +$O10</f>
        <v>0</v>
      </c>
      <c r="R10" s="48">
        <f t="shared" ref="R10:R16" si="3">IF(($H10      =0),0,((($J10      -$H10      )/$H10      )*100))</f>
        <v>8.8050314465408803</v>
      </c>
      <c r="S10" s="49">
        <f t="shared" ref="S10:S16" si="4">IF(($I10      =0),0,((($K10      -$I10      )/$I10      )*100))</f>
        <v>0</v>
      </c>
      <c r="T10" s="48">
        <f t="shared" ref="T10:T15" si="5">IF(($E10      =0),0,(($P10      /$E10      )*100))</f>
        <v>11.066666666666666</v>
      </c>
      <c r="U10" s="50">
        <f t="shared" ref="U10:U15" si="6">IF(($E10      =0),0,(($Q10      /$E10      )*100))</f>
        <v>0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20000000</v>
      </c>
      <c r="C14" s="92">
        <v>0</v>
      </c>
      <c r="D14" s="92"/>
      <c r="E14" s="92">
        <f t="shared" si="0"/>
        <v>20000000</v>
      </c>
      <c r="F14" s="93">
        <v>20000000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23000000</v>
      </c>
      <c r="C16" s="95">
        <f>SUM(C9:C15)</f>
        <v>0</v>
      </c>
      <c r="D16" s="95"/>
      <c r="E16" s="95">
        <f t="shared" si="0"/>
        <v>23000000</v>
      </c>
      <c r="F16" s="96">
        <f t="shared" ref="F16:O16" si="7">SUM(F9:F15)</f>
        <v>23000000</v>
      </c>
      <c r="G16" s="97">
        <f t="shared" si="7"/>
        <v>3000000</v>
      </c>
      <c r="H16" s="96">
        <f t="shared" si="7"/>
        <v>159000</v>
      </c>
      <c r="I16" s="97">
        <f t="shared" si="7"/>
        <v>0</v>
      </c>
      <c r="J16" s="96">
        <f t="shared" si="7"/>
        <v>173000</v>
      </c>
      <c r="K16" s="97">
        <f t="shared" si="7"/>
        <v>0</v>
      </c>
      <c r="L16" s="96">
        <f t="shared" si="7"/>
        <v>0</v>
      </c>
      <c r="M16" s="97">
        <f t="shared" si="7"/>
        <v>0</v>
      </c>
      <c r="N16" s="96">
        <f t="shared" si="7"/>
        <v>0</v>
      </c>
      <c r="O16" s="97">
        <f t="shared" si="7"/>
        <v>0</v>
      </c>
      <c r="P16" s="96">
        <f t="shared" si="1"/>
        <v>332000</v>
      </c>
      <c r="Q16" s="97">
        <f t="shared" si="2"/>
        <v>0</v>
      </c>
      <c r="R16" s="52">
        <f t="shared" si="3"/>
        <v>8.8050314465408803</v>
      </c>
      <c r="S16" s="53">
        <f t="shared" si="4"/>
        <v>0</v>
      </c>
      <c r="T16" s="52">
        <f>IF((SUM($E9:$E13)+$E15)=0,0,(P16/(SUM($E9:$E13)+$E15)*100))</f>
        <v>11.066666666666666</v>
      </c>
      <c r="U16" s="54">
        <f>IF((SUM($E9:$E13)+$E15)=0,0,(Q16/(SUM($E9:$E13)+$E15)*100))</f>
        <v>0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IF(($H18      =0),0,((($J18      -$H18      )/$H18      )*100))</f>
        <v>0</v>
      </c>
      <c r="S18" s="49">
        <f t="shared" ref="S18:S24" si="12">IF(($I18      =0),0,((($K18      -$I18      )/$I18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0</v>
      </c>
      <c r="C24" s="95">
        <f>SUM(C18:C23)</f>
        <v>0</v>
      </c>
      <c r="D24" s="95"/>
      <c r="E24" s="95">
        <f t="shared" si="8"/>
        <v>0</v>
      </c>
      <c r="F24" s="96">
        <f t="shared" ref="F24:O24" si="15">SUM(F18:F23)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=0),0,((($J26      -$H26      )/$H26      )*100))</f>
        <v>0</v>
      </c>
      <c r="S26" s="49">
        <f>IF(($I26      =0),0,((($K26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=0),0,((($J30      -$H30      )/$H30      )*100))</f>
        <v>0</v>
      </c>
      <c r="S30" s="53">
        <f>IF(($I30      =0),0,((($K30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6015000</v>
      </c>
      <c r="C32" s="92">
        <v>0</v>
      </c>
      <c r="D32" s="92"/>
      <c r="E32" s="92">
        <f>$B32      +$C32      +$D32</f>
        <v>6015000</v>
      </c>
      <c r="F32" s="93">
        <v>6015000</v>
      </c>
      <c r="G32" s="94">
        <v>4210000</v>
      </c>
      <c r="H32" s="93">
        <v>5547000</v>
      </c>
      <c r="I32" s="94"/>
      <c r="J32" s="93">
        <v>468000</v>
      </c>
      <c r="K32" s="94"/>
      <c r="L32" s="93"/>
      <c r="M32" s="94"/>
      <c r="N32" s="93"/>
      <c r="O32" s="94"/>
      <c r="P32" s="93">
        <f>$H32      +$J32      +$L32      +$N32</f>
        <v>6015000</v>
      </c>
      <c r="Q32" s="94">
        <f>$I32      +$K32      +$M32      +$O32</f>
        <v>0</v>
      </c>
      <c r="R32" s="48">
        <f>IF(($H32      =0),0,((($J32      -$H32      )/$H32      )*100))</f>
        <v>-91.563007030827464</v>
      </c>
      <c r="S32" s="49">
        <f>IF(($I32      =0),0,((($K32      -$I32      )/$I32      )*100))</f>
        <v>0</v>
      </c>
      <c r="T32" s="48">
        <f>IF(($E32      =0),0,(($P32      /$E32      )*100))</f>
        <v>100</v>
      </c>
      <c r="U32" s="50">
        <f>IF(($E32      =0),0,(($Q32      /$E32      )*100))</f>
        <v>0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6015000</v>
      </c>
      <c r="C33" s="95">
        <f>C32</f>
        <v>0</v>
      </c>
      <c r="D33" s="95"/>
      <c r="E33" s="95">
        <f>$B33      +$C33      +$D33</f>
        <v>6015000</v>
      </c>
      <c r="F33" s="96">
        <f t="shared" ref="F33:O33" si="17">F32</f>
        <v>6015000</v>
      </c>
      <c r="G33" s="97">
        <f t="shared" si="17"/>
        <v>4210000</v>
      </c>
      <c r="H33" s="96">
        <f t="shared" si="17"/>
        <v>5547000</v>
      </c>
      <c r="I33" s="97">
        <f t="shared" si="17"/>
        <v>0</v>
      </c>
      <c r="J33" s="96">
        <f t="shared" si="17"/>
        <v>468000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6015000</v>
      </c>
      <c r="Q33" s="97">
        <f>$I33      +$K33      +$M33      +$O33</f>
        <v>0</v>
      </c>
      <c r="R33" s="52">
        <f>IF(($H33      =0),0,((($J33      -$H33      )/$H33      )*100))</f>
        <v>-91.563007030827464</v>
      </c>
      <c r="S33" s="53">
        <f>IF(($I33      =0),0,((($K33      -$I33      )/$I33      )*100))</f>
        <v>0</v>
      </c>
      <c r="T33" s="52">
        <f>IF($E33   =0,0,($P33   /$E33   )*100)</f>
        <v>100</v>
      </c>
      <c r="U33" s="54">
        <f>IF($E33   =0,0,($Q33   /$E33   )*100)</f>
        <v>0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47500000</v>
      </c>
      <c r="C35" s="92">
        <v>0</v>
      </c>
      <c r="D35" s="92"/>
      <c r="E35" s="92">
        <f t="shared" ref="E35:E40" si="18">$B35      +$C35      +$D35</f>
        <v>47500000</v>
      </c>
      <c r="F35" s="93">
        <v>47500000</v>
      </c>
      <c r="G35" s="94">
        <v>13000000</v>
      </c>
      <c r="H35" s="93">
        <v>2095000</v>
      </c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2095000</v>
      </c>
      <c r="Q35" s="94">
        <f t="shared" ref="Q35:Q40" si="20">$I35      +$K35      +$M35      +$O35</f>
        <v>0</v>
      </c>
      <c r="R35" s="48">
        <f t="shared" ref="R35:R40" si="21">IF(($H35      =0),0,((($J35      -$H35      )/$H35      )*100))</f>
        <v>-100</v>
      </c>
      <c r="S35" s="49">
        <f t="shared" ref="S35:S40" si="22">IF(($I35      =0),0,((($K35      -$I35      )/$I35      )*100))</f>
        <v>0</v>
      </c>
      <c r="T35" s="48">
        <f t="shared" ref="T35:T39" si="23">IF(($E35      =0),0,(($P35      /$E35      )*100))</f>
        <v>4.4105263157894736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755000</v>
      </c>
      <c r="C36" s="92">
        <v>0</v>
      </c>
      <c r="D36" s="92"/>
      <c r="E36" s="92">
        <f t="shared" si="18"/>
        <v>755000</v>
      </c>
      <c r="F36" s="93">
        <v>755000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48255000</v>
      </c>
      <c r="C40" s="95">
        <f>SUM(C35:C39)</f>
        <v>0</v>
      </c>
      <c r="D40" s="95"/>
      <c r="E40" s="95">
        <f t="shared" si="18"/>
        <v>48255000</v>
      </c>
      <c r="F40" s="96">
        <f t="shared" ref="F40:O40" si="25">SUM(F35:F39)</f>
        <v>48255000</v>
      </c>
      <c r="G40" s="97">
        <f t="shared" si="25"/>
        <v>13000000</v>
      </c>
      <c r="H40" s="96">
        <f t="shared" si="25"/>
        <v>2095000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2095000</v>
      </c>
      <c r="Q40" s="97">
        <f t="shared" si="20"/>
        <v>0</v>
      </c>
      <c r="R40" s="52">
        <f t="shared" si="21"/>
        <v>-100</v>
      </c>
      <c r="S40" s="53">
        <f t="shared" si="22"/>
        <v>0</v>
      </c>
      <c r="T40" s="52">
        <f>IF((+$E35+$E38) =0,0,(P40   /(+$E35+$E38) )*100)</f>
        <v>4.4105263157894736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=0),0,((($J42      -$H42      )/$H42      )*100))</f>
        <v>0</v>
      </c>
      <c r="S42" s="49">
        <f t="shared" ref="S42:S53" si="30">IF(($I42      =0),0,((($K42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0</v>
      </c>
      <c r="C51" s="92">
        <v>0</v>
      </c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=0),0,((($J55      -$H55      )/$H55      )*100))</f>
        <v>0</v>
      </c>
      <c r="S55" s="49">
        <f>IF(($I55      =0),0,((($K55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=0),0,((($J59      -$H59      )/$H59      )*100))</f>
        <v>0</v>
      </c>
      <c r="S59" s="58">
        <f>IF(($I59      =0),0,((($K59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=0),0,((($J61      -$H61      )/$H61      )*100))</f>
        <v>0</v>
      </c>
      <c r="S61" s="49">
        <f t="shared" ref="S61:S67" si="39">IF(($I61      =0),0,((($K61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77270000</v>
      </c>
      <c r="C67" s="104">
        <f>SUM(C9:C15,C18:C23,C26:C29,C32,C35:C39,C42:C52,C55:C58,C61:C65)</f>
        <v>0</v>
      </c>
      <c r="D67" s="104"/>
      <c r="E67" s="104">
        <f t="shared" si="35"/>
        <v>77270000</v>
      </c>
      <c r="F67" s="105">
        <f t="shared" ref="F67:O67" si="43">SUM(F9:F15,F18:F23,F26:F29,F32,F35:F39,F42:F52,F55:F58,F61:F65)</f>
        <v>77270000</v>
      </c>
      <c r="G67" s="106">
        <f t="shared" si="43"/>
        <v>20210000</v>
      </c>
      <c r="H67" s="105">
        <f t="shared" si="43"/>
        <v>7801000</v>
      </c>
      <c r="I67" s="106">
        <f t="shared" si="43"/>
        <v>0</v>
      </c>
      <c r="J67" s="105">
        <f t="shared" si="43"/>
        <v>641000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8442000</v>
      </c>
      <c r="Q67" s="106">
        <f t="shared" si="37"/>
        <v>0</v>
      </c>
      <c r="R67" s="61">
        <f t="shared" si="38"/>
        <v>-91.783104730162805</v>
      </c>
      <c r="S67" s="62">
        <f t="shared" si="39"/>
        <v>0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14.937627178625142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0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127032000</v>
      </c>
      <c r="C69" s="92">
        <v>0</v>
      </c>
      <c r="D69" s="92"/>
      <c r="E69" s="92">
        <f>$B69      +$C69      +$D69</f>
        <v>127032000</v>
      </c>
      <c r="F69" s="93">
        <v>127032000</v>
      </c>
      <c r="G69" s="94">
        <v>32922000</v>
      </c>
      <c r="H69" s="93">
        <v>27334000</v>
      </c>
      <c r="I69" s="94"/>
      <c r="J69" s="93">
        <v>46939000</v>
      </c>
      <c r="K69" s="94"/>
      <c r="L69" s="93"/>
      <c r="M69" s="94"/>
      <c r="N69" s="93"/>
      <c r="O69" s="94"/>
      <c r="P69" s="93">
        <f>$H69      +$J69      +$L69      +$N69</f>
        <v>74273000</v>
      </c>
      <c r="Q69" s="94">
        <f>$I69      +$K69      +$M69      +$O69</f>
        <v>0</v>
      </c>
      <c r="R69" s="48">
        <f>IF(($H69      =0),0,((($J69      -$H69      )/$H69      )*100))</f>
        <v>71.723860393648934</v>
      </c>
      <c r="S69" s="49">
        <f>IF(($I69      =0),0,((($K69      -$I69      )/$I69      )*100))</f>
        <v>0</v>
      </c>
      <c r="T69" s="48">
        <f>IF(($E69      =0),0,(($P69      /$E69      )*100))</f>
        <v>58.467945084703068</v>
      </c>
      <c r="U69" s="50">
        <f>IF(($E69      =0),0,(($Q69      /$E69      )*100))</f>
        <v>0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127032000</v>
      </c>
      <c r="C70" s="101">
        <f>C69</f>
        <v>0</v>
      </c>
      <c r="D70" s="101"/>
      <c r="E70" s="101">
        <f>$B70      +$C70      +$D70</f>
        <v>127032000</v>
      </c>
      <c r="F70" s="102">
        <f t="shared" ref="F70:O70" si="44">F69</f>
        <v>127032000</v>
      </c>
      <c r="G70" s="103">
        <f t="shared" si="44"/>
        <v>32922000</v>
      </c>
      <c r="H70" s="102">
        <f t="shared" si="44"/>
        <v>27334000</v>
      </c>
      <c r="I70" s="103">
        <f t="shared" si="44"/>
        <v>0</v>
      </c>
      <c r="J70" s="102">
        <f t="shared" si="44"/>
        <v>46939000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74273000</v>
      </c>
      <c r="Q70" s="103">
        <f>$I70      +$K70      +$M70      +$O70</f>
        <v>0</v>
      </c>
      <c r="R70" s="57">
        <f>IF(($H70      =0),0,((($J70      -$H70      )/$H70      )*100))</f>
        <v>71.723860393648934</v>
      </c>
      <c r="S70" s="58">
        <f>IF(($I70      =0),0,((($K70      -$I70      )/$I70      )*100))</f>
        <v>0</v>
      </c>
      <c r="T70" s="57">
        <f>IF($E70   =0,0,($P70   /$E70   )*100)</f>
        <v>58.467945084703068</v>
      </c>
      <c r="U70" s="59">
        <f>IF($E70   =0,0,($Q70   /$E70 )*100)</f>
        <v>0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127032000</v>
      </c>
      <c r="C71" s="104">
        <f>C69</f>
        <v>0</v>
      </c>
      <c r="D71" s="104"/>
      <c r="E71" s="104">
        <f>$B71      +$C71      +$D71</f>
        <v>127032000</v>
      </c>
      <c r="F71" s="105">
        <f t="shared" ref="F71:O71" si="45">F69</f>
        <v>127032000</v>
      </c>
      <c r="G71" s="106">
        <f t="shared" si="45"/>
        <v>32922000</v>
      </c>
      <c r="H71" s="105">
        <f t="shared" si="45"/>
        <v>27334000</v>
      </c>
      <c r="I71" s="106">
        <f t="shared" si="45"/>
        <v>0</v>
      </c>
      <c r="J71" s="105">
        <f t="shared" si="45"/>
        <v>46939000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74273000</v>
      </c>
      <c r="Q71" s="106">
        <f>$I71      +$K71      +$M71      +$O71</f>
        <v>0</v>
      </c>
      <c r="R71" s="61">
        <f>IF(($H71      =0),0,((($J71      -$H71      )/$H71      )*100))</f>
        <v>71.723860393648934</v>
      </c>
      <c r="S71" s="62">
        <f>IF(($I71      =0),0,((($K71      -$I71      )/$I71      )*100))</f>
        <v>0</v>
      </c>
      <c r="T71" s="61">
        <f>IF($E71   =0,0,($P71   /$E71   )*100)</f>
        <v>58.467945084703068</v>
      </c>
      <c r="U71" s="65">
        <f>IF($E71   =0,0,($Q71   /$E71   )*100)</f>
        <v>0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204302000</v>
      </c>
      <c r="C72" s="104">
        <f>SUM(C9:C15,C18:C23,C26:C29,C32,C35:C39,C42:C52,C55:C58,C61:C65,C69)</f>
        <v>0</v>
      </c>
      <c r="D72" s="104"/>
      <c r="E72" s="104">
        <f>$B72      +$C72      +$D72</f>
        <v>204302000</v>
      </c>
      <c r="F72" s="105">
        <f t="shared" ref="F72:O72" si="46">SUM(F9:F15,F18:F23,F26:F29,F32,F35:F39,F42:F52,F55:F58,F61:F65,F69)</f>
        <v>204302000</v>
      </c>
      <c r="G72" s="106">
        <f t="shared" si="46"/>
        <v>53132000</v>
      </c>
      <c r="H72" s="105">
        <f t="shared" si="46"/>
        <v>35135000</v>
      </c>
      <c r="I72" s="106">
        <f t="shared" si="46"/>
        <v>0</v>
      </c>
      <c r="J72" s="105">
        <f t="shared" si="46"/>
        <v>47580000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82715000</v>
      </c>
      <c r="Q72" s="106">
        <f>$I72      +$K72      +$M72      +$O72</f>
        <v>0</v>
      </c>
      <c r="R72" s="61">
        <f>IF(($H72      =0),0,((($J72      -$H72      )/$H72      )*100))</f>
        <v>35.420520848157111</v>
      </c>
      <c r="S72" s="62">
        <f>IF(($I72      =0),0,((($K72      -$I72      )/$I72      )*100))</f>
        <v>0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45.064751807438967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0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130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131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132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133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134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135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=0),0,((($J86      -$H86      )/$H86      )*100))</f>
        <v>0</v>
      </c>
      <c r="S86" s="90">
        <f t="shared" ref="S86:S93" si="52">IF(($I86      =0),0,((($K86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136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137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138</v>
      </c>
    </row>
    <row r="116" spans="1:23" x14ac:dyDescent="0.2">
      <c r="A116" s="29" t="s">
        <v>139</v>
      </c>
    </row>
    <row r="117" spans="1:23" x14ac:dyDescent="0.2">
      <c r="A117" s="29" t="s">
        <v>140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141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142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143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e7QHXMnG9Ji1lXUN+Q8XWnoftubBvKPPGW43w2VXRRgC1oO6UykwXkv0m6cCXeKr4rFADMVh8m2kFm7P1VILrQ==" saltValue="kci14K6XJMQjrNdgX93iAA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11" width="13.7109375" customWidth="1"/>
    <col min="12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120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1650000</v>
      </c>
      <c r="C10" s="92">
        <v>0</v>
      </c>
      <c r="D10" s="92"/>
      <c r="E10" s="92">
        <f t="shared" ref="E10:E16" si="0">$B10      +$C10      +$D10</f>
        <v>1650000</v>
      </c>
      <c r="F10" s="93">
        <v>1650000</v>
      </c>
      <c r="G10" s="94">
        <v>1650000</v>
      </c>
      <c r="H10" s="93">
        <v>96000</v>
      </c>
      <c r="I10" s="94"/>
      <c r="J10" s="93">
        <v>126000</v>
      </c>
      <c r="K10" s="94"/>
      <c r="L10" s="93"/>
      <c r="M10" s="94"/>
      <c r="N10" s="93"/>
      <c r="O10" s="94"/>
      <c r="P10" s="93">
        <f t="shared" ref="P10:P16" si="1">$H10      +$J10      +$L10      +$N10</f>
        <v>222000</v>
      </c>
      <c r="Q10" s="94">
        <f t="shared" ref="Q10:Q16" si="2">$I10      +$K10      +$M10      +$O10</f>
        <v>0</v>
      </c>
      <c r="R10" s="48">
        <f t="shared" ref="R10:R16" si="3">IF(($H10      =0),0,((($J10      -$H10      )/$H10      )*100))</f>
        <v>31.25</v>
      </c>
      <c r="S10" s="49">
        <f t="shared" ref="S10:S16" si="4">IF(($I10      =0),0,((($K10      -$I10      )/$I10      )*100))</f>
        <v>0</v>
      </c>
      <c r="T10" s="48">
        <f t="shared" ref="T10:T15" si="5">IF(($E10      =0),0,(($P10      /$E10      )*100))</f>
        <v>13.454545454545455</v>
      </c>
      <c r="U10" s="50">
        <f t="shared" ref="U10:U15" si="6">IF(($E10      =0),0,(($Q10      /$E10      )*100))</f>
        <v>0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75218000</v>
      </c>
      <c r="C15" s="92">
        <v>0</v>
      </c>
      <c r="D15" s="92"/>
      <c r="E15" s="92">
        <f t="shared" si="0"/>
        <v>75218000</v>
      </c>
      <c r="F15" s="93">
        <v>75218000</v>
      </c>
      <c r="G15" s="94">
        <v>60000000</v>
      </c>
      <c r="H15" s="93">
        <v>23093000</v>
      </c>
      <c r="I15" s="94"/>
      <c r="J15" s="93">
        <v>16989000</v>
      </c>
      <c r="K15" s="94"/>
      <c r="L15" s="93"/>
      <c r="M15" s="94"/>
      <c r="N15" s="93"/>
      <c r="O15" s="94"/>
      <c r="P15" s="93">
        <f t="shared" si="1"/>
        <v>40082000</v>
      </c>
      <c r="Q15" s="94">
        <f t="shared" si="2"/>
        <v>0</v>
      </c>
      <c r="R15" s="48">
        <f t="shared" si="3"/>
        <v>-26.432252197635648</v>
      </c>
      <c r="S15" s="49">
        <f t="shared" si="4"/>
        <v>0</v>
      </c>
      <c r="T15" s="48">
        <f t="shared" si="5"/>
        <v>53.287776861921344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76868000</v>
      </c>
      <c r="C16" s="95">
        <f>SUM(C9:C15)</f>
        <v>0</v>
      </c>
      <c r="D16" s="95"/>
      <c r="E16" s="95">
        <f t="shared" si="0"/>
        <v>76868000</v>
      </c>
      <c r="F16" s="96">
        <f t="shared" ref="F16:O16" si="7">SUM(F9:F15)</f>
        <v>76868000</v>
      </c>
      <c r="G16" s="97">
        <f t="shared" si="7"/>
        <v>61650000</v>
      </c>
      <c r="H16" s="96">
        <f t="shared" si="7"/>
        <v>23189000</v>
      </c>
      <c r="I16" s="97">
        <f t="shared" si="7"/>
        <v>0</v>
      </c>
      <c r="J16" s="96">
        <f t="shared" si="7"/>
        <v>17115000</v>
      </c>
      <c r="K16" s="97">
        <f t="shared" si="7"/>
        <v>0</v>
      </c>
      <c r="L16" s="96">
        <f t="shared" si="7"/>
        <v>0</v>
      </c>
      <c r="M16" s="97">
        <f t="shared" si="7"/>
        <v>0</v>
      </c>
      <c r="N16" s="96">
        <f t="shared" si="7"/>
        <v>0</v>
      </c>
      <c r="O16" s="97">
        <f t="shared" si="7"/>
        <v>0</v>
      </c>
      <c r="P16" s="96">
        <f t="shared" si="1"/>
        <v>40304000</v>
      </c>
      <c r="Q16" s="97">
        <f t="shared" si="2"/>
        <v>0</v>
      </c>
      <c r="R16" s="52">
        <f t="shared" si="3"/>
        <v>-26.193453792746563</v>
      </c>
      <c r="S16" s="53">
        <f t="shared" si="4"/>
        <v>0</v>
      </c>
      <c r="T16" s="52">
        <f>IF((SUM($E9:$E13)+$E15)=0,0,(P16/(SUM($E9:$E13)+$E15)*100))</f>
        <v>52.432741843159704</v>
      </c>
      <c r="U16" s="54">
        <f>IF((SUM($E9:$E13)+$E15)=0,0,(Q16/(SUM($E9:$E13)+$E15)*100))</f>
        <v>0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IF(($H18      =0),0,((($J18      -$H18      )/$H18      )*100))</f>
        <v>0</v>
      </c>
      <c r="S18" s="49">
        <f t="shared" ref="S18:S24" si="12">IF(($I18      =0),0,((($K18      -$I18      )/$I18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0</v>
      </c>
      <c r="C24" s="95">
        <f>SUM(C18:C23)</f>
        <v>0</v>
      </c>
      <c r="D24" s="95"/>
      <c r="E24" s="95">
        <f t="shared" si="8"/>
        <v>0</v>
      </c>
      <c r="F24" s="96">
        <f t="shared" ref="F24:O24" si="15">SUM(F18:F23)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=0),0,((($J26      -$H26      )/$H26      )*100))</f>
        <v>0</v>
      </c>
      <c r="S26" s="49">
        <f>IF(($I26      =0),0,((($K26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=0),0,((($J30      -$H30      )/$H30      )*100))</f>
        <v>0</v>
      </c>
      <c r="S30" s="53">
        <f>IF(($I30      =0),0,((($K30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4590000</v>
      </c>
      <c r="C32" s="92">
        <v>0</v>
      </c>
      <c r="D32" s="92"/>
      <c r="E32" s="92">
        <f>$B32      +$C32      +$D32</f>
        <v>4590000</v>
      </c>
      <c r="F32" s="93">
        <v>4590000</v>
      </c>
      <c r="G32" s="94">
        <v>3213000</v>
      </c>
      <c r="H32" s="93">
        <v>559000</v>
      </c>
      <c r="I32" s="94"/>
      <c r="J32" s="93">
        <v>358000</v>
      </c>
      <c r="K32" s="94"/>
      <c r="L32" s="93"/>
      <c r="M32" s="94"/>
      <c r="N32" s="93"/>
      <c r="O32" s="94"/>
      <c r="P32" s="93">
        <f>$H32      +$J32      +$L32      +$N32</f>
        <v>917000</v>
      </c>
      <c r="Q32" s="94">
        <f>$I32      +$K32      +$M32      +$O32</f>
        <v>0</v>
      </c>
      <c r="R32" s="48">
        <f>IF(($H32      =0),0,((($J32      -$H32      )/$H32      )*100))</f>
        <v>-35.957066189624328</v>
      </c>
      <c r="S32" s="49">
        <f>IF(($I32      =0),0,((($K32      -$I32      )/$I32      )*100))</f>
        <v>0</v>
      </c>
      <c r="T32" s="48">
        <f>IF(($E32      =0),0,(($P32      /$E32      )*100))</f>
        <v>19.978213507625274</v>
      </c>
      <c r="U32" s="50">
        <f>IF(($E32      =0),0,(($Q32      /$E32      )*100))</f>
        <v>0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4590000</v>
      </c>
      <c r="C33" s="95">
        <f>C32</f>
        <v>0</v>
      </c>
      <c r="D33" s="95"/>
      <c r="E33" s="95">
        <f>$B33      +$C33      +$D33</f>
        <v>4590000</v>
      </c>
      <c r="F33" s="96">
        <f t="shared" ref="F33:O33" si="17">F32</f>
        <v>4590000</v>
      </c>
      <c r="G33" s="97">
        <f t="shared" si="17"/>
        <v>3213000</v>
      </c>
      <c r="H33" s="96">
        <f t="shared" si="17"/>
        <v>559000</v>
      </c>
      <c r="I33" s="97">
        <f t="shared" si="17"/>
        <v>0</v>
      </c>
      <c r="J33" s="96">
        <f t="shared" si="17"/>
        <v>358000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917000</v>
      </c>
      <c r="Q33" s="97">
        <f>$I33      +$K33      +$M33      +$O33</f>
        <v>0</v>
      </c>
      <c r="R33" s="52">
        <f>IF(($H33      =0),0,((($J33      -$H33      )/$H33      )*100))</f>
        <v>-35.957066189624328</v>
      </c>
      <c r="S33" s="53">
        <f>IF(($I33      =0),0,((($K33      -$I33      )/$I33      )*100))</f>
        <v>0</v>
      </c>
      <c r="T33" s="52">
        <f>IF($E33   =0,0,($P33   /$E33   )*100)</f>
        <v>19.978213507625274</v>
      </c>
      <c r="U33" s="54">
        <f>IF($E33   =0,0,($Q33   /$E33   )*100)</f>
        <v>0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15000000</v>
      </c>
      <c r="C35" s="92">
        <v>0</v>
      </c>
      <c r="D35" s="92"/>
      <c r="E35" s="92">
        <f t="shared" ref="E35:E40" si="18">$B35      +$C35      +$D35</f>
        <v>15000000</v>
      </c>
      <c r="F35" s="93">
        <v>15000000</v>
      </c>
      <c r="G35" s="94">
        <v>9250000</v>
      </c>
      <c r="H35" s="93">
        <v>3412000</v>
      </c>
      <c r="I35" s="94"/>
      <c r="J35" s="93">
        <v>5045000</v>
      </c>
      <c r="K35" s="94"/>
      <c r="L35" s="93"/>
      <c r="M35" s="94"/>
      <c r="N35" s="93"/>
      <c r="O35" s="94"/>
      <c r="P35" s="93">
        <f t="shared" ref="P35:P40" si="19">$H35      +$J35      +$L35      +$N35</f>
        <v>8457000</v>
      </c>
      <c r="Q35" s="94">
        <f t="shared" ref="Q35:Q40" si="20">$I35      +$K35      +$M35      +$O35</f>
        <v>0</v>
      </c>
      <c r="R35" s="48">
        <f t="shared" ref="R35:R40" si="21">IF(($H35      =0),0,((($J35      -$H35      )/$H35      )*100))</f>
        <v>47.860492379835875</v>
      </c>
      <c r="S35" s="49">
        <f t="shared" ref="S35:S40" si="22">IF(($I35      =0),0,((($K35      -$I35      )/$I35      )*100))</f>
        <v>0</v>
      </c>
      <c r="T35" s="48">
        <f t="shared" ref="T35:T39" si="23">IF(($E35      =0),0,(($P35      /$E35      )*100))</f>
        <v>56.379999999999995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3961000</v>
      </c>
      <c r="C36" s="92">
        <v>0</v>
      </c>
      <c r="D36" s="92"/>
      <c r="E36" s="92">
        <f t="shared" si="18"/>
        <v>3961000</v>
      </c>
      <c r="F36" s="93">
        <v>3961000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18961000</v>
      </c>
      <c r="C40" s="95">
        <f>SUM(C35:C39)</f>
        <v>0</v>
      </c>
      <c r="D40" s="95"/>
      <c r="E40" s="95">
        <f t="shared" si="18"/>
        <v>18961000</v>
      </c>
      <c r="F40" s="96">
        <f t="shared" ref="F40:O40" si="25">SUM(F35:F39)</f>
        <v>18961000</v>
      </c>
      <c r="G40" s="97">
        <f t="shared" si="25"/>
        <v>9250000</v>
      </c>
      <c r="H40" s="96">
        <f t="shared" si="25"/>
        <v>3412000</v>
      </c>
      <c r="I40" s="97">
        <f t="shared" si="25"/>
        <v>0</v>
      </c>
      <c r="J40" s="96">
        <f t="shared" si="25"/>
        <v>5045000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8457000</v>
      </c>
      <c r="Q40" s="97">
        <f t="shared" si="20"/>
        <v>0</v>
      </c>
      <c r="R40" s="52">
        <f t="shared" si="21"/>
        <v>47.860492379835875</v>
      </c>
      <c r="S40" s="53">
        <f t="shared" si="22"/>
        <v>0</v>
      </c>
      <c r="T40" s="52">
        <f>IF((+$E35+$E38) =0,0,(P40   /(+$E35+$E38) )*100)</f>
        <v>56.379999999999995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=0),0,((($J42      -$H42      )/$H42      )*100))</f>
        <v>0</v>
      </c>
      <c r="S42" s="49">
        <f t="shared" ref="S42:S53" si="30">IF(($I42      =0),0,((($K42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45000000</v>
      </c>
      <c r="C43" s="92">
        <v>0</v>
      </c>
      <c r="D43" s="92"/>
      <c r="E43" s="92">
        <f t="shared" si="26"/>
        <v>45000000</v>
      </c>
      <c r="F43" s="93">
        <v>45000000</v>
      </c>
      <c r="G43" s="94">
        <v>25000000</v>
      </c>
      <c r="H43" s="93"/>
      <c r="I43" s="94"/>
      <c r="J43" s="93">
        <v>21228000</v>
      </c>
      <c r="K43" s="94"/>
      <c r="L43" s="93"/>
      <c r="M43" s="94"/>
      <c r="N43" s="93"/>
      <c r="O43" s="94"/>
      <c r="P43" s="93">
        <f t="shared" si="27"/>
        <v>21228000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47.173333333333332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45000000</v>
      </c>
      <c r="C51" s="92">
        <v>0</v>
      </c>
      <c r="D51" s="92"/>
      <c r="E51" s="92">
        <f t="shared" si="26"/>
        <v>45000000</v>
      </c>
      <c r="F51" s="93">
        <v>45000000</v>
      </c>
      <c r="G51" s="94">
        <v>35000000</v>
      </c>
      <c r="H51" s="93">
        <v>5232000</v>
      </c>
      <c r="I51" s="94"/>
      <c r="J51" s="93">
        <v>20761000</v>
      </c>
      <c r="K51" s="94"/>
      <c r="L51" s="93"/>
      <c r="M51" s="94"/>
      <c r="N51" s="93"/>
      <c r="O51" s="94"/>
      <c r="P51" s="93">
        <f t="shared" si="27"/>
        <v>25993000</v>
      </c>
      <c r="Q51" s="94">
        <f t="shared" si="28"/>
        <v>0</v>
      </c>
      <c r="R51" s="48">
        <f t="shared" si="29"/>
        <v>296.80810397553518</v>
      </c>
      <c r="S51" s="49">
        <f t="shared" si="30"/>
        <v>0</v>
      </c>
      <c r="T51" s="48">
        <f t="shared" si="31"/>
        <v>57.762222222222228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90000000</v>
      </c>
      <c r="C53" s="95">
        <f>SUM(C42:C52)</f>
        <v>0</v>
      </c>
      <c r="D53" s="95"/>
      <c r="E53" s="95">
        <f t="shared" si="26"/>
        <v>90000000</v>
      </c>
      <c r="F53" s="96">
        <f t="shared" ref="F53:O53" si="33">SUM(F42:F52)</f>
        <v>90000000</v>
      </c>
      <c r="G53" s="97">
        <f t="shared" si="33"/>
        <v>60000000</v>
      </c>
      <c r="H53" s="96">
        <f t="shared" si="33"/>
        <v>5232000</v>
      </c>
      <c r="I53" s="97">
        <f t="shared" si="33"/>
        <v>0</v>
      </c>
      <c r="J53" s="96">
        <f t="shared" si="33"/>
        <v>41989000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47221000</v>
      </c>
      <c r="Q53" s="97">
        <f t="shared" si="28"/>
        <v>0</v>
      </c>
      <c r="R53" s="52">
        <f t="shared" si="29"/>
        <v>702.54204892966357</v>
      </c>
      <c r="S53" s="53">
        <f t="shared" si="30"/>
        <v>0</v>
      </c>
      <c r="T53" s="52">
        <f>IF((+$E43+$E45+$E47+$E48+$E51) =0,0,(P53   /(+$E43+$E45+$E47+$E48+$E51) )*100)</f>
        <v>52.467777777777783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=0),0,((($J55      -$H55      )/$H55      )*100))</f>
        <v>0</v>
      </c>
      <c r="S55" s="49">
        <f>IF(($I55      =0),0,((($K55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=0),0,((($J59      -$H59      )/$H59      )*100))</f>
        <v>0</v>
      </c>
      <c r="S59" s="58">
        <f>IF(($I59      =0),0,((($K59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=0),0,((($J61      -$H61      )/$H61      )*100))</f>
        <v>0</v>
      </c>
      <c r="S61" s="49">
        <f t="shared" ref="S61:S67" si="39">IF(($I61      =0),0,((($K61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190419000</v>
      </c>
      <c r="C67" s="104">
        <f>SUM(C9:C15,C18:C23,C26:C29,C32,C35:C39,C42:C52,C55:C58,C61:C65)</f>
        <v>0</v>
      </c>
      <c r="D67" s="104"/>
      <c r="E67" s="104">
        <f t="shared" si="35"/>
        <v>190419000</v>
      </c>
      <c r="F67" s="105">
        <f t="shared" ref="F67:O67" si="43">SUM(F9:F15,F18:F23,F26:F29,F32,F35:F39,F42:F52,F55:F58,F61:F65)</f>
        <v>190419000</v>
      </c>
      <c r="G67" s="106">
        <f t="shared" si="43"/>
        <v>134113000</v>
      </c>
      <c r="H67" s="105">
        <f t="shared" si="43"/>
        <v>32392000</v>
      </c>
      <c r="I67" s="106">
        <f t="shared" si="43"/>
        <v>0</v>
      </c>
      <c r="J67" s="105">
        <f t="shared" si="43"/>
        <v>64507000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96899000</v>
      </c>
      <c r="Q67" s="106">
        <f t="shared" si="37"/>
        <v>0</v>
      </c>
      <c r="R67" s="61">
        <f t="shared" si="38"/>
        <v>99.144850580390226</v>
      </c>
      <c r="S67" s="62">
        <f t="shared" si="39"/>
        <v>0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51.968271675122544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0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0</v>
      </c>
      <c r="C69" s="92">
        <v>0</v>
      </c>
      <c r="D69" s="92"/>
      <c r="E69" s="92">
        <f>$B69      +$C69      +$D69</f>
        <v>0</v>
      </c>
      <c r="F69" s="93">
        <v>0</v>
      </c>
      <c r="G69" s="94">
        <v>0</v>
      </c>
      <c r="H69" s="93"/>
      <c r="I69" s="94"/>
      <c r="J69" s="93"/>
      <c r="K69" s="94"/>
      <c r="L69" s="93"/>
      <c r="M69" s="94"/>
      <c r="N69" s="93"/>
      <c r="O69" s="94"/>
      <c r="P69" s="93">
        <f>$H69      +$J69      +$L69      +$N69</f>
        <v>0</v>
      </c>
      <c r="Q69" s="94">
        <f>$I69      +$K69      +$M69      +$O69</f>
        <v>0</v>
      </c>
      <c r="R69" s="48">
        <f>IF(($H69      =0),0,((($J69      -$H69      )/$H69      )*100))</f>
        <v>0</v>
      </c>
      <c r="S69" s="49">
        <f>IF(($I69      =0),0,((($K69      -$I69      )/$I69      )*100))</f>
        <v>0</v>
      </c>
      <c r="T69" s="48">
        <f>IF(($E69      =0),0,(($P69      /$E69      )*100))</f>
        <v>0</v>
      </c>
      <c r="U69" s="50">
        <f>IF(($E69      =0),0,(($Q69      /$E69      )*100))</f>
        <v>0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0</v>
      </c>
      <c r="C70" s="101">
        <f>C69</f>
        <v>0</v>
      </c>
      <c r="D70" s="101"/>
      <c r="E70" s="101">
        <f>$B70      +$C70      +$D70</f>
        <v>0</v>
      </c>
      <c r="F70" s="102">
        <f t="shared" ref="F70:O70" si="44">F69</f>
        <v>0</v>
      </c>
      <c r="G70" s="103">
        <f t="shared" si="44"/>
        <v>0</v>
      </c>
      <c r="H70" s="102">
        <f t="shared" si="44"/>
        <v>0</v>
      </c>
      <c r="I70" s="103">
        <f t="shared" si="44"/>
        <v>0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0</v>
      </c>
      <c r="Q70" s="103">
        <f>$I70      +$K70      +$M70      +$O70</f>
        <v>0</v>
      </c>
      <c r="R70" s="57">
        <f>IF(($H70      =0),0,((($J70      -$H70      )/$H70      )*100))</f>
        <v>0</v>
      </c>
      <c r="S70" s="58">
        <f>IF(($I70      =0),0,((($K70      -$I70      )/$I70      )*100))</f>
        <v>0</v>
      </c>
      <c r="T70" s="57">
        <f>IF($E70   =0,0,($P70   /$E70   )*100)</f>
        <v>0</v>
      </c>
      <c r="U70" s="59">
        <f>IF($E70   =0,0,($Q70   /$E70 )*100)</f>
        <v>0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0</v>
      </c>
      <c r="C71" s="104">
        <f>C69</f>
        <v>0</v>
      </c>
      <c r="D71" s="104"/>
      <c r="E71" s="104">
        <f>$B71      +$C71      +$D71</f>
        <v>0</v>
      </c>
      <c r="F71" s="105">
        <f t="shared" ref="F71:O71" si="45">F69</f>
        <v>0</v>
      </c>
      <c r="G71" s="106">
        <f t="shared" si="45"/>
        <v>0</v>
      </c>
      <c r="H71" s="105">
        <f t="shared" si="45"/>
        <v>0</v>
      </c>
      <c r="I71" s="106">
        <f t="shared" si="45"/>
        <v>0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0</v>
      </c>
      <c r="Q71" s="106">
        <f>$I71      +$K71      +$M71      +$O71</f>
        <v>0</v>
      </c>
      <c r="R71" s="61">
        <f>IF(($H71      =0),0,((($J71      -$H71      )/$H71      )*100))</f>
        <v>0</v>
      </c>
      <c r="S71" s="62">
        <f>IF(($I71      =0),0,((($K71      -$I71      )/$I71      )*100))</f>
        <v>0</v>
      </c>
      <c r="T71" s="61">
        <f>IF($E71   =0,0,($P71   /$E71   )*100)</f>
        <v>0</v>
      </c>
      <c r="U71" s="65">
        <f>IF($E71   =0,0,($Q71   /$E71   )*100)</f>
        <v>0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190419000</v>
      </c>
      <c r="C72" s="104">
        <f>SUM(C9:C15,C18:C23,C26:C29,C32,C35:C39,C42:C52,C55:C58,C61:C65,C69)</f>
        <v>0</v>
      </c>
      <c r="D72" s="104"/>
      <c r="E72" s="104">
        <f>$B72      +$C72      +$D72</f>
        <v>190419000</v>
      </c>
      <c r="F72" s="105">
        <f t="shared" ref="F72:O72" si="46">SUM(F9:F15,F18:F23,F26:F29,F32,F35:F39,F42:F52,F55:F58,F61:F65,F69)</f>
        <v>190419000</v>
      </c>
      <c r="G72" s="106">
        <f t="shared" si="46"/>
        <v>134113000</v>
      </c>
      <c r="H72" s="105">
        <f t="shared" si="46"/>
        <v>32392000</v>
      </c>
      <c r="I72" s="106">
        <f t="shared" si="46"/>
        <v>0</v>
      </c>
      <c r="J72" s="105">
        <f t="shared" si="46"/>
        <v>64507000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96899000</v>
      </c>
      <c r="Q72" s="106">
        <f>$I72      +$K72      +$M72      +$O72</f>
        <v>0</v>
      </c>
      <c r="R72" s="61">
        <f>IF(($H72      =0),0,((($J72      -$H72      )/$H72      )*100))</f>
        <v>99.144850580390226</v>
      </c>
      <c r="S72" s="62">
        <f>IF(($I72      =0),0,((($K72      -$I72      )/$I72      )*100))</f>
        <v>0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51.968271675122544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0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130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131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132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133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134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135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=0),0,((($J86      -$H86      )/$H86      )*100))</f>
        <v>0</v>
      </c>
      <c r="S86" s="90">
        <f t="shared" ref="S86:S93" si="52">IF(($I86      =0),0,((($K86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136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137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138</v>
      </c>
    </row>
    <row r="116" spans="1:23" x14ac:dyDescent="0.2">
      <c r="A116" s="29" t="s">
        <v>139</v>
      </c>
    </row>
    <row r="117" spans="1:23" x14ac:dyDescent="0.2">
      <c r="A117" s="29" t="s">
        <v>140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141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142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143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GfbMdg8EeN/BAbJhf2VEq/3VbJaRPfLum4I5wQECyOriyhb8Tbh5x63AeJw6Y6PO1rBg5AxJTljfj1vrgbhaHA==" saltValue="cte53AGIKaTtfQe72zoWww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11" width="13.7109375" customWidth="1"/>
    <col min="12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121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2550000</v>
      </c>
      <c r="C10" s="92">
        <v>0</v>
      </c>
      <c r="D10" s="92"/>
      <c r="E10" s="92">
        <f t="shared" ref="E10:E16" si="0">$B10      +$C10      +$D10</f>
        <v>2550000</v>
      </c>
      <c r="F10" s="93">
        <v>2550000</v>
      </c>
      <c r="G10" s="94">
        <v>2550000</v>
      </c>
      <c r="H10" s="93">
        <v>379000</v>
      </c>
      <c r="I10" s="94">
        <v>378976</v>
      </c>
      <c r="J10" s="93">
        <v>250000</v>
      </c>
      <c r="K10" s="94">
        <v>250548</v>
      </c>
      <c r="L10" s="93"/>
      <c r="M10" s="94"/>
      <c r="N10" s="93"/>
      <c r="O10" s="94"/>
      <c r="P10" s="93">
        <f t="shared" ref="P10:P16" si="1">$H10      +$J10      +$L10      +$N10</f>
        <v>629000</v>
      </c>
      <c r="Q10" s="94">
        <f t="shared" ref="Q10:Q16" si="2">$I10      +$K10      +$M10      +$O10</f>
        <v>629524</v>
      </c>
      <c r="R10" s="48">
        <f t="shared" ref="R10:R16" si="3">IF(($H10      =0),0,((($J10      -$H10      )/$H10      )*100))</f>
        <v>-34.03693931398417</v>
      </c>
      <c r="S10" s="49">
        <f t="shared" ref="S10:S16" si="4">IF(($I10      =0),0,((($K10      -$I10      )/$I10      )*100))</f>
        <v>-33.888161783331924</v>
      </c>
      <c r="T10" s="48">
        <f t="shared" ref="T10:T15" si="5">IF(($E10      =0),0,(($P10      /$E10      )*100))</f>
        <v>24.666666666666668</v>
      </c>
      <c r="U10" s="50">
        <f t="shared" ref="U10:U15" si="6">IF(($E10      =0),0,(($Q10      /$E10      )*100))</f>
        <v>24.687215686274509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30000000</v>
      </c>
      <c r="C13" s="92">
        <v>0</v>
      </c>
      <c r="D13" s="92"/>
      <c r="E13" s="92">
        <f t="shared" si="0"/>
        <v>30000000</v>
      </c>
      <c r="F13" s="93">
        <v>30000000</v>
      </c>
      <c r="G13" s="94">
        <v>11153000</v>
      </c>
      <c r="H13" s="93">
        <v>3049000</v>
      </c>
      <c r="I13" s="94"/>
      <c r="J13" s="93">
        <v>1283000</v>
      </c>
      <c r="K13" s="94"/>
      <c r="L13" s="93"/>
      <c r="M13" s="94"/>
      <c r="N13" s="93"/>
      <c r="O13" s="94"/>
      <c r="P13" s="93">
        <f t="shared" si="1"/>
        <v>4332000</v>
      </c>
      <c r="Q13" s="94">
        <f t="shared" si="2"/>
        <v>0</v>
      </c>
      <c r="R13" s="48">
        <f t="shared" si="3"/>
        <v>-57.920629714660542</v>
      </c>
      <c r="S13" s="49">
        <f t="shared" si="4"/>
        <v>0</v>
      </c>
      <c r="T13" s="48">
        <f t="shared" si="5"/>
        <v>14.44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2000000</v>
      </c>
      <c r="C14" s="92">
        <v>0</v>
      </c>
      <c r="D14" s="92"/>
      <c r="E14" s="92">
        <f t="shared" si="0"/>
        <v>2000000</v>
      </c>
      <c r="F14" s="93">
        <v>2000000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34550000</v>
      </c>
      <c r="C16" s="95">
        <f>SUM(C9:C15)</f>
        <v>0</v>
      </c>
      <c r="D16" s="95"/>
      <c r="E16" s="95">
        <f t="shared" si="0"/>
        <v>34550000</v>
      </c>
      <c r="F16" s="96">
        <f t="shared" ref="F16:O16" si="7">SUM(F9:F15)</f>
        <v>34550000</v>
      </c>
      <c r="G16" s="97">
        <f t="shared" si="7"/>
        <v>13703000</v>
      </c>
      <c r="H16" s="96">
        <f t="shared" si="7"/>
        <v>3428000</v>
      </c>
      <c r="I16" s="97">
        <f t="shared" si="7"/>
        <v>378976</v>
      </c>
      <c r="J16" s="96">
        <f t="shared" si="7"/>
        <v>1533000</v>
      </c>
      <c r="K16" s="97">
        <f t="shared" si="7"/>
        <v>250548</v>
      </c>
      <c r="L16" s="96">
        <f t="shared" si="7"/>
        <v>0</v>
      </c>
      <c r="M16" s="97">
        <f t="shared" si="7"/>
        <v>0</v>
      </c>
      <c r="N16" s="96">
        <f t="shared" si="7"/>
        <v>0</v>
      </c>
      <c r="O16" s="97">
        <f t="shared" si="7"/>
        <v>0</v>
      </c>
      <c r="P16" s="96">
        <f t="shared" si="1"/>
        <v>4961000</v>
      </c>
      <c r="Q16" s="97">
        <f t="shared" si="2"/>
        <v>629524</v>
      </c>
      <c r="R16" s="52">
        <f t="shared" si="3"/>
        <v>-55.280046674445735</v>
      </c>
      <c r="S16" s="53">
        <f t="shared" si="4"/>
        <v>-33.888161783331924</v>
      </c>
      <c r="T16" s="52">
        <f>IF((SUM($E9:$E13)+$E15)=0,0,(P16/(SUM($E9:$E13)+$E15)*100))</f>
        <v>15.241167434715821</v>
      </c>
      <c r="U16" s="54">
        <f>IF((SUM($E9:$E13)+$E15)=0,0,(Q16/(SUM($E9:$E13)+$E15)*100))</f>
        <v>1.9340215053763443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IF(($H18      =0),0,((($J18      -$H18      )/$H18      )*100))</f>
        <v>0</v>
      </c>
      <c r="S18" s="49">
        <f t="shared" ref="S18:S24" si="12">IF(($I18      =0),0,((($K18      -$I18      )/$I18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0</v>
      </c>
      <c r="C24" s="95">
        <f>SUM(C18:C23)</f>
        <v>0</v>
      </c>
      <c r="D24" s="95"/>
      <c r="E24" s="95">
        <f t="shared" si="8"/>
        <v>0</v>
      </c>
      <c r="F24" s="96">
        <f t="shared" ref="F24:O24" si="15">SUM(F18:F23)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=0),0,((($J26      -$H26      )/$H26      )*100))</f>
        <v>0</v>
      </c>
      <c r="S26" s="49">
        <f>IF(($I26      =0),0,((($K26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=0),0,((($J30      -$H30      )/$H30      )*100))</f>
        <v>0</v>
      </c>
      <c r="S30" s="53">
        <f>IF(($I30      =0),0,((($K30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7036000</v>
      </c>
      <c r="C32" s="92">
        <v>0</v>
      </c>
      <c r="D32" s="92"/>
      <c r="E32" s="92">
        <f>$B32      +$C32      +$D32</f>
        <v>7036000</v>
      </c>
      <c r="F32" s="93">
        <v>7036000</v>
      </c>
      <c r="G32" s="94">
        <v>4925000</v>
      </c>
      <c r="H32" s="93">
        <v>3577000</v>
      </c>
      <c r="I32" s="94">
        <v>3671006</v>
      </c>
      <c r="J32" s="93">
        <v>1687000</v>
      </c>
      <c r="K32" s="94">
        <v>3364994</v>
      </c>
      <c r="L32" s="93"/>
      <c r="M32" s="94"/>
      <c r="N32" s="93"/>
      <c r="O32" s="94"/>
      <c r="P32" s="93">
        <f>$H32      +$J32      +$L32      +$N32</f>
        <v>5264000</v>
      </c>
      <c r="Q32" s="94">
        <f>$I32      +$K32      +$M32      +$O32</f>
        <v>7036000</v>
      </c>
      <c r="R32" s="48">
        <f>IF(($H32      =0),0,((($J32      -$H32      )/$H32      )*100))</f>
        <v>-52.837573385518589</v>
      </c>
      <c r="S32" s="49">
        <f>IF(($I32      =0),0,((($K32      -$I32      )/$I32      )*100))</f>
        <v>-8.3359166397439832</v>
      </c>
      <c r="T32" s="48">
        <f>IF(($E32      =0),0,(($P32      /$E32      )*100))</f>
        <v>74.815235929505391</v>
      </c>
      <c r="U32" s="50">
        <f>IF(($E32      =0),0,(($Q32      /$E32      )*100))</f>
        <v>100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7036000</v>
      </c>
      <c r="C33" s="95">
        <f>C32</f>
        <v>0</v>
      </c>
      <c r="D33" s="95"/>
      <c r="E33" s="95">
        <f>$B33      +$C33      +$D33</f>
        <v>7036000</v>
      </c>
      <c r="F33" s="96">
        <f t="shared" ref="F33:O33" si="17">F32</f>
        <v>7036000</v>
      </c>
      <c r="G33" s="97">
        <f t="shared" si="17"/>
        <v>4925000</v>
      </c>
      <c r="H33" s="96">
        <f t="shared" si="17"/>
        <v>3577000</v>
      </c>
      <c r="I33" s="97">
        <f t="shared" si="17"/>
        <v>3671006</v>
      </c>
      <c r="J33" s="96">
        <f t="shared" si="17"/>
        <v>1687000</v>
      </c>
      <c r="K33" s="97">
        <f t="shared" si="17"/>
        <v>3364994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5264000</v>
      </c>
      <c r="Q33" s="97">
        <f>$I33      +$K33      +$M33      +$O33</f>
        <v>7036000</v>
      </c>
      <c r="R33" s="52">
        <f>IF(($H33      =0),0,((($J33      -$H33      )/$H33      )*100))</f>
        <v>-52.837573385518589</v>
      </c>
      <c r="S33" s="53">
        <f>IF(($I33      =0),0,((($K33      -$I33      )/$I33      )*100))</f>
        <v>-8.3359166397439832</v>
      </c>
      <c r="T33" s="52">
        <f>IF($E33   =0,0,($P33   /$E33   )*100)</f>
        <v>74.815235929505391</v>
      </c>
      <c r="U33" s="54">
        <f>IF($E33   =0,0,($Q33   /$E33   )*100)</f>
        <v>100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69206000</v>
      </c>
      <c r="C35" s="92">
        <v>0</v>
      </c>
      <c r="D35" s="92"/>
      <c r="E35" s="92">
        <f t="shared" ref="E35:E40" si="18">$B35      +$C35      +$D35</f>
        <v>69206000</v>
      </c>
      <c r="F35" s="93">
        <v>69206000</v>
      </c>
      <c r="G35" s="94">
        <v>50000000</v>
      </c>
      <c r="H35" s="93">
        <v>5811000</v>
      </c>
      <c r="I35" s="94">
        <v>5811283</v>
      </c>
      <c r="J35" s="93">
        <v>29467000</v>
      </c>
      <c r="K35" s="94">
        <v>26471763</v>
      </c>
      <c r="L35" s="93"/>
      <c r="M35" s="94"/>
      <c r="N35" s="93"/>
      <c r="O35" s="94"/>
      <c r="P35" s="93">
        <f t="shared" ref="P35:P40" si="19">$H35      +$J35      +$L35      +$N35</f>
        <v>35278000</v>
      </c>
      <c r="Q35" s="94">
        <f t="shared" ref="Q35:Q40" si="20">$I35      +$K35      +$M35      +$O35</f>
        <v>32283046</v>
      </c>
      <c r="R35" s="48">
        <f t="shared" ref="R35:R40" si="21">IF(($H35      =0),0,((($J35      -$H35      )/$H35      )*100))</f>
        <v>407.09000172087417</v>
      </c>
      <c r="S35" s="49">
        <f t="shared" ref="S35:S40" si="22">IF(($I35      =0),0,((($K35      -$I35      )/$I35      )*100))</f>
        <v>355.52355650206675</v>
      </c>
      <c r="T35" s="48">
        <f t="shared" ref="T35:T39" si="23">IF(($E35      =0),0,(($P35      /$E35      )*100))</f>
        <v>50.975348958182821</v>
      </c>
      <c r="U35" s="50">
        <f t="shared" ref="U35:U39" si="24">IF(($E35      =0),0,(($Q35      /$E35      )*100))</f>
        <v>46.647755974915469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53808000</v>
      </c>
      <c r="C36" s="92">
        <v>0</v>
      </c>
      <c r="D36" s="92"/>
      <c r="E36" s="92">
        <f t="shared" si="18"/>
        <v>53808000</v>
      </c>
      <c r="F36" s="93">
        <v>53808000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6000000</v>
      </c>
      <c r="C38" s="92">
        <v>0</v>
      </c>
      <c r="D38" s="92"/>
      <c r="E38" s="92">
        <f t="shared" si="18"/>
        <v>6000000</v>
      </c>
      <c r="F38" s="93">
        <v>6000000</v>
      </c>
      <c r="G38" s="94">
        <v>4000000</v>
      </c>
      <c r="H38" s="93"/>
      <c r="I38" s="94">
        <v>4921472</v>
      </c>
      <c r="J38" s="93">
        <v>3895000</v>
      </c>
      <c r="K38" s="94">
        <v>1078528</v>
      </c>
      <c r="L38" s="93"/>
      <c r="M38" s="94"/>
      <c r="N38" s="93"/>
      <c r="O38" s="94"/>
      <c r="P38" s="93">
        <f t="shared" si="19"/>
        <v>3895000</v>
      </c>
      <c r="Q38" s="94">
        <f t="shared" si="20"/>
        <v>6000000</v>
      </c>
      <c r="R38" s="48">
        <f t="shared" si="21"/>
        <v>0</v>
      </c>
      <c r="S38" s="49">
        <f t="shared" si="22"/>
        <v>-78.08525579338864</v>
      </c>
      <c r="T38" s="48">
        <f t="shared" si="23"/>
        <v>64.916666666666671</v>
      </c>
      <c r="U38" s="50">
        <f t="shared" si="24"/>
        <v>100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129014000</v>
      </c>
      <c r="C40" s="95">
        <f>SUM(C35:C39)</f>
        <v>0</v>
      </c>
      <c r="D40" s="95"/>
      <c r="E40" s="95">
        <f t="shared" si="18"/>
        <v>129014000</v>
      </c>
      <c r="F40" s="96">
        <f t="shared" ref="F40:O40" si="25">SUM(F35:F39)</f>
        <v>129014000</v>
      </c>
      <c r="G40" s="97">
        <f t="shared" si="25"/>
        <v>54000000</v>
      </c>
      <c r="H40" s="96">
        <f t="shared" si="25"/>
        <v>5811000</v>
      </c>
      <c r="I40" s="97">
        <f t="shared" si="25"/>
        <v>10732755</v>
      </c>
      <c r="J40" s="96">
        <f t="shared" si="25"/>
        <v>33362000</v>
      </c>
      <c r="K40" s="97">
        <f t="shared" si="25"/>
        <v>27550291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39173000</v>
      </c>
      <c r="Q40" s="97">
        <f t="shared" si="20"/>
        <v>38283046</v>
      </c>
      <c r="R40" s="52">
        <f t="shared" si="21"/>
        <v>474.11805197040098</v>
      </c>
      <c r="S40" s="53">
        <f t="shared" si="22"/>
        <v>156.6935609729282</v>
      </c>
      <c r="T40" s="52">
        <f>IF((+$E35+$E38) =0,0,(P40   /(+$E35+$E38) )*100)</f>
        <v>52.087599393665393</v>
      </c>
      <c r="U40" s="54">
        <f>IF((+$E35+$E38) =0,0,(Q40   /(+$E35+$E38) )*100)</f>
        <v>50.904244342206738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=0),0,((($J42      -$H42      )/$H42      )*100))</f>
        <v>0</v>
      </c>
      <c r="S42" s="49">
        <f t="shared" ref="S42:S53" si="30">IF(($I42      =0),0,((($K42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10000000</v>
      </c>
      <c r="C43" s="92">
        <v>0</v>
      </c>
      <c r="D43" s="92"/>
      <c r="E43" s="92">
        <f t="shared" si="26"/>
        <v>10000000</v>
      </c>
      <c r="F43" s="93">
        <v>10000000</v>
      </c>
      <c r="G43" s="94">
        <v>2000000</v>
      </c>
      <c r="H43" s="93">
        <v>300000</v>
      </c>
      <c r="I43" s="94"/>
      <c r="J43" s="93"/>
      <c r="K43" s="94"/>
      <c r="L43" s="93"/>
      <c r="M43" s="94"/>
      <c r="N43" s="93"/>
      <c r="O43" s="94"/>
      <c r="P43" s="93">
        <f t="shared" si="27"/>
        <v>300000</v>
      </c>
      <c r="Q43" s="94">
        <f t="shared" si="28"/>
        <v>0</v>
      </c>
      <c r="R43" s="48">
        <f t="shared" si="29"/>
        <v>-100</v>
      </c>
      <c r="S43" s="49">
        <f t="shared" si="30"/>
        <v>0</v>
      </c>
      <c r="T43" s="48">
        <f t="shared" si="31"/>
        <v>3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30000000</v>
      </c>
      <c r="C51" s="92">
        <v>0</v>
      </c>
      <c r="D51" s="92"/>
      <c r="E51" s="92">
        <f t="shared" si="26"/>
        <v>30000000</v>
      </c>
      <c r="F51" s="93">
        <v>30000000</v>
      </c>
      <c r="G51" s="94">
        <v>5000000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40000000</v>
      </c>
      <c r="C53" s="95">
        <f>SUM(C42:C52)</f>
        <v>0</v>
      </c>
      <c r="D53" s="95"/>
      <c r="E53" s="95">
        <f t="shared" si="26"/>
        <v>40000000</v>
      </c>
      <c r="F53" s="96">
        <f t="shared" ref="F53:O53" si="33">SUM(F42:F52)</f>
        <v>40000000</v>
      </c>
      <c r="G53" s="97">
        <f t="shared" si="33"/>
        <v>7000000</v>
      </c>
      <c r="H53" s="96">
        <f t="shared" si="33"/>
        <v>300000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300000</v>
      </c>
      <c r="Q53" s="97">
        <f t="shared" si="28"/>
        <v>0</v>
      </c>
      <c r="R53" s="52">
        <f t="shared" si="29"/>
        <v>-100</v>
      </c>
      <c r="S53" s="53">
        <f t="shared" si="30"/>
        <v>0</v>
      </c>
      <c r="T53" s="52">
        <f>IF((+$E43+$E45+$E47+$E48+$E51) =0,0,(P53   /(+$E43+$E45+$E47+$E48+$E51) )*100)</f>
        <v>0.75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=0),0,((($J55      -$H55      )/$H55      )*100))</f>
        <v>0</v>
      </c>
      <c r="S55" s="49">
        <f>IF(($I55      =0),0,((($K55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=0),0,((($J59      -$H59      )/$H59      )*100))</f>
        <v>0</v>
      </c>
      <c r="S59" s="58">
        <f>IF(($I59      =0),0,((($K59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=0),0,((($J61      -$H61      )/$H61      )*100))</f>
        <v>0</v>
      </c>
      <c r="S61" s="49">
        <f t="shared" ref="S61:S67" si="39">IF(($I61      =0),0,((($K61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210600000</v>
      </c>
      <c r="C67" s="104">
        <f>SUM(C9:C15,C18:C23,C26:C29,C32,C35:C39,C42:C52,C55:C58,C61:C65)</f>
        <v>0</v>
      </c>
      <c r="D67" s="104"/>
      <c r="E67" s="104">
        <f t="shared" si="35"/>
        <v>210600000</v>
      </c>
      <c r="F67" s="105">
        <f t="shared" ref="F67:O67" si="43">SUM(F9:F15,F18:F23,F26:F29,F32,F35:F39,F42:F52,F55:F58,F61:F65)</f>
        <v>210600000</v>
      </c>
      <c r="G67" s="106">
        <f t="shared" si="43"/>
        <v>79628000</v>
      </c>
      <c r="H67" s="105">
        <f t="shared" si="43"/>
        <v>13116000</v>
      </c>
      <c r="I67" s="106">
        <f t="shared" si="43"/>
        <v>14782737</v>
      </c>
      <c r="J67" s="105">
        <f t="shared" si="43"/>
        <v>36582000</v>
      </c>
      <c r="K67" s="106">
        <f t="shared" si="43"/>
        <v>31165833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49698000</v>
      </c>
      <c r="Q67" s="106">
        <f t="shared" si="37"/>
        <v>45948570</v>
      </c>
      <c r="R67" s="61">
        <f t="shared" si="38"/>
        <v>178.91125343092406</v>
      </c>
      <c r="S67" s="62">
        <f t="shared" si="39"/>
        <v>110.82586397904528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32.106310403638432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29.684072820300788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353929000</v>
      </c>
      <c r="C69" s="92">
        <v>0</v>
      </c>
      <c r="D69" s="92"/>
      <c r="E69" s="92">
        <f>$B69      +$C69      +$D69</f>
        <v>353929000</v>
      </c>
      <c r="F69" s="93">
        <v>353929000</v>
      </c>
      <c r="G69" s="94">
        <v>173000000</v>
      </c>
      <c r="H69" s="93">
        <v>61117000</v>
      </c>
      <c r="I69" s="94">
        <v>49270982</v>
      </c>
      <c r="J69" s="93">
        <v>63104000</v>
      </c>
      <c r="K69" s="94">
        <v>62863736</v>
      </c>
      <c r="L69" s="93"/>
      <c r="M69" s="94"/>
      <c r="N69" s="93"/>
      <c r="O69" s="94"/>
      <c r="P69" s="93">
        <f>$H69      +$J69      +$L69      +$N69</f>
        <v>124221000</v>
      </c>
      <c r="Q69" s="94">
        <f>$I69      +$K69      +$M69      +$O69</f>
        <v>112134718</v>
      </c>
      <c r="R69" s="48">
        <f>IF(($H69      =0),0,((($J69      -$H69      )/$H69      )*100))</f>
        <v>3.2511412536610109</v>
      </c>
      <c r="S69" s="49">
        <f>IF(($I69      =0),0,((($K69      -$I69      )/$I69      )*100))</f>
        <v>27.587747287033981</v>
      </c>
      <c r="T69" s="48">
        <f>IF(($E69      =0),0,(($P69      /$E69      )*100))</f>
        <v>35.097717338788286</v>
      </c>
      <c r="U69" s="50">
        <f>IF(($E69      =0),0,(($Q69      /$E69      )*100))</f>
        <v>31.682828476897907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353929000</v>
      </c>
      <c r="C70" s="101">
        <f>C69</f>
        <v>0</v>
      </c>
      <c r="D70" s="101"/>
      <c r="E70" s="101">
        <f>$B70      +$C70      +$D70</f>
        <v>353929000</v>
      </c>
      <c r="F70" s="102">
        <f t="shared" ref="F70:O70" si="44">F69</f>
        <v>353929000</v>
      </c>
      <c r="G70" s="103">
        <f t="shared" si="44"/>
        <v>173000000</v>
      </c>
      <c r="H70" s="102">
        <f t="shared" si="44"/>
        <v>61117000</v>
      </c>
      <c r="I70" s="103">
        <f t="shared" si="44"/>
        <v>49270982</v>
      </c>
      <c r="J70" s="102">
        <f t="shared" si="44"/>
        <v>63104000</v>
      </c>
      <c r="K70" s="103">
        <f t="shared" si="44"/>
        <v>62863736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124221000</v>
      </c>
      <c r="Q70" s="103">
        <f>$I70      +$K70      +$M70      +$O70</f>
        <v>112134718</v>
      </c>
      <c r="R70" s="57">
        <f>IF(($H70      =0),0,((($J70      -$H70      )/$H70      )*100))</f>
        <v>3.2511412536610109</v>
      </c>
      <c r="S70" s="58">
        <f>IF(($I70      =0),0,((($K70      -$I70      )/$I70      )*100))</f>
        <v>27.587747287033981</v>
      </c>
      <c r="T70" s="57">
        <f>IF($E70   =0,0,($P70   /$E70   )*100)</f>
        <v>35.097717338788286</v>
      </c>
      <c r="U70" s="59">
        <f>IF($E70   =0,0,($Q70   /$E70 )*100)</f>
        <v>31.682828476897907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353929000</v>
      </c>
      <c r="C71" s="104">
        <f>C69</f>
        <v>0</v>
      </c>
      <c r="D71" s="104"/>
      <c r="E71" s="104">
        <f>$B71      +$C71      +$D71</f>
        <v>353929000</v>
      </c>
      <c r="F71" s="105">
        <f t="shared" ref="F71:O71" si="45">F69</f>
        <v>353929000</v>
      </c>
      <c r="G71" s="106">
        <f t="shared" si="45"/>
        <v>173000000</v>
      </c>
      <c r="H71" s="105">
        <f t="shared" si="45"/>
        <v>61117000</v>
      </c>
      <c r="I71" s="106">
        <f t="shared" si="45"/>
        <v>49270982</v>
      </c>
      <c r="J71" s="105">
        <f t="shared" si="45"/>
        <v>63104000</v>
      </c>
      <c r="K71" s="106">
        <f t="shared" si="45"/>
        <v>62863736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124221000</v>
      </c>
      <c r="Q71" s="106">
        <f>$I71      +$K71      +$M71      +$O71</f>
        <v>112134718</v>
      </c>
      <c r="R71" s="61">
        <f>IF(($H71      =0),0,((($J71      -$H71      )/$H71      )*100))</f>
        <v>3.2511412536610109</v>
      </c>
      <c r="S71" s="62">
        <f>IF(($I71      =0),0,((($K71      -$I71      )/$I71      )*100))</f>
        <v>27.587747287033981</v>
      </c>
      <c r="T71" s="61">
        <f>IF($E71   =0,0,($P71   /$E71   )*100)</f>
        <v>35.097717338788286</v>
      </c>
      <c r="U71" s="65">
        <f>IF($E71   =0,0,($Q71   /$E71   )*100)</f>
        <v>31.682828476897907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564529000</v>
      </c>
      <c r="C72" s="104">
        <f>SUM(C9:C15,C18:C23,C26:C29,C32,C35:C39,C42:C52,C55:C58,C61:C65,C69)</f>
        <v>0</v>
      </c>
      <c r="D72" s="104"/>
      <c r="E72" s="104">
        <f>$B72      +$C72      +$D72</f>
        <v>564529000</v>
      </c>
      <c r="F72" s="105">
        <f t="shared" ref="F72:O72" si="46">SUM(F9:F15,F18:F23,F26:F29,F32,F35:F39,F42:F52,F55:F58,F61:F65,F69)</f>
        <v>564529000</v>
      </c>
      <c r="G72" s="106">
        <f t="shared" si="46"/>
        <v>252628000</v>
      </c>
      <c r="H72" s="105">
        <f t="shared" si="46"/>
        <v>74233000</v>
      </c>
      <c r="I72" s="106">
        <f t="shared" si="46"/>
        <v>64053719</v>
      </c>
      <c r="J72" s="105">
        <f t="shared" si="46"/>
        <v>99686000</v>
      </c>
      <c r="K72" s="106">
        <f t="shared" si="46"/>
        <v>94029569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173919000</v>
      </c>
      <c r="Q72" s="106">
        <f>$I72      +$K72      +$M72      +$O72</f>
        <v>158083288</v>
      </c>
      <c r="R72" s="61">
        <f>IF(($H72      =0),0,((($J72      -$H72      )/$H72      )*100))</f>
        <v>34.287985127908073</v>
      </c>
      <c r="S72" s="62">
        <f>IF(($I72      =0),0,((($K72      -$I72      )/$I72      )*100))</f>
        <v>46.797985297309594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34.187501597142642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31.074653493761804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130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131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132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133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134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135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=0),0,((($J86      -$H86      )/$H86      )*100))</f>
        <v>0</v>
      </c>
      <c r="S86" s="90">
        <f t="shared" ref="S86:S93" si="52">IF(($I86      =0),0,((($K86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136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137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138</v>
      </c>
    </row>
    <row r="116" spans="1:23" x14ac:dyDescent="0.2">
      <c r="A116" s="29" t="s">
        <v>139</v>
      </c>
    </row>
    <row r="117" spans="1:23" x14ac:dyDescent="0.2">
      <c r="A117" s="29" t="s">
        <v>140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141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142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143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v5BcxHzUZXGpz83TdadcqF5a0MD6XqdqHC3a6QCd9IHCmcu1hNXNm28z6GMMHjDnVcTI0GrRySjSJxh/+uiOYA==" saltValue="m/2wjmuTXCO6msS41fi93g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11" width="13.7109375" customWidth="1"/>
    <col min="12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122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1650000</v>
      </c>
      <c r="C10" s="92">
        <v>0</v>
      </c>
      <c r="D10" s="92"/>
      <c r="E10" s="92">
        <f t="shared" ref="E10:E16" si="0">$B10      +$C10      +$D10</f>
        <v>1650000</v>
      </c>
      <c r="F10" s="93">
        <v>1650000</v>
      </c>
      <c r="G10" s="94">
        <v>1650000</v>
      </c>
      <c r="H10" s="93">
        <v>123000</v>
      </c>
      <c r="I10" s="94"/>
      <c r="J10" s="93">
        <v>145000</v>
      </c>
      <c r="K10" s="94"/>
      <c r="L10" s="93"/>
      <c r="M10" s="94"/>
      <c r="N10" s="93"/>
      <c r="O10" s="94"/>
      <c r="P10" s="93">
        <f t="shared" ref="P10:P16" si="1">$H10      +$J10      +$L10      +$N10</f>
        <v>268000</v>
      </c>
      <c r="Q10" s="94">
        <f t="shared" ref="Q10:Q16" si="2">$I10      +$K10      +$M10      +$O10</f>
        <v>0</v>
      </c>
      <c r="R10" s="48">
        <f t="shared" ref="R10:R16" si="3">IF(($H10      =0),0,((($J10      -$H10      )/$H10      )*100))</f>
        <v>17.886178861788618</v>
      </c>
      <c r="S10" s="49">
        <f t="shared" ref="S10:S16" si="4">IF(($I10      =0),0,((($K10      -$I10      )/$I10      )*100))</f>
        <v>0</v>
      </c>
      <c r="T10" s="48">
        <f t="shared" ref="T10:T15" si="5">IF(($E10      =0),0,(($P10      /$E10      )*100))</f>
        <v>16.242424242424242</v>
      </c>
      <c r="U10" s="50">
        <f t="shared" ref="U10:U15" si="6">IF(($E10      =0),0,(($Q10      /$E10      )*100))</f>
        <v>0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5500000</v>
      </c>
      <c r="C11" s="92">
        <v>0</v>
      </c>
      <c r="D11" s="92"/>
      <c r="E11" s="92">
        <f t="shared" si="0"/>
        <v>5500000</v>
      </c>
      <c r="F11" s="93">
        <v>5500000</v>
      </c>
      <c r="G11" s="94">
        <v>3000000</v>
      </c>
      <c r="H11" s="93">
        <v>879000</v>
      </c>
      <c r="I11" s="94"/>
      <c r="J11" s="93"/>
      <c r="K11" s="94"/>
      <c r="L11" s="93"/>
      <c r="M11" s="94"/>
      <c r="N11" s="93"/>
      <c r="O11" s="94"/>
      <c r="P11" s="93">
        <f t="shared" si="1"/>
        <v>879000</v>
      </c>
      <c r="Q11" s="94">
        <f t="shared" si="2"/>
        <v>0</v>
      </c>
      <c r="R11" s="48">
        <f t="shared" si="3"/>
        <v>-100</v>
      </c>
      <c r="S11" s="49">
        <f t="shared" si="4"/>
        <v>0</v>
      </c>
      <c r="T11" s="48">
        <f t="shared" si="5"/>
        <v>15.981818181818182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10000000</v>
      </c>
      <c r="C13" s="92">
        <v>0</v>
      </c>
      <c r="D13" s="92"/>
      <c r="E13" s="92">
        <f t="shared" si="0"/>
        <v>10000000</v>
      </c>
      <c r="F13" s="93">
        <v>10000000</v>
      </c>
      <c r="G13" s="94">
        <v>0</v>
      </c>
      <c r="H13" s="93"/>
      <c r="I13" s="94"/>
      <c r="J13" s="93"/>
      <c r="K13" s="94">
        <v>52495</v>
      </c>
      <c r="L13" s="93"/>
      <c r="M13" s="94"/>
      <c r="N13" s="93"/>
      <c r="O13" s="94"/>
      <c r="P13" s="93">
        <f t="shared" si="1"/>
        <v>0</v>
      </c>
      <c r="Q13" s="94">
        <f t="shared" si="2"/>
        <v>52495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0.52495000000000003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300000</v>
      </c>
      <c r="C14" s="92">
        <v>0</v>
      </c>
      <c r="D14" s="92"/>
      <c r="E14" s="92">
        <f t="shared" si="0"/>
        <v>300000</v>
      </c>
      <c r="F14" s="93">
        <v>300000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66266000</v>
      </c>
      <c r="C15" s="92">
        <v>0</v>
      </c>
      <c r="D15" s="92"/>
      <c r="E15" s="92">
        <f t="shared" si="0"/>
        <v>66266000</v>
      </c>
      <c r="F15" s="93">
        <v>66266000</v>
      </c>
      <c r="G15" s="94">
        <v>33133000</v>
      </c>
      <c r="H15" s="93">
        <v>6392000</v>
      </c>
      <c r="I15" s="94"/>
      <c r="J15" s="93">
        <v>11669000</v>
      </c>
      <c r="K15" s="94"/>
      <c r="L15" s="93"/>
      <c r="M15" s="94"/>
      <c r="N15" s="93"/>
      <c r="O15" s="94"/>
      <c r="P15" s="93">
        <f t="shared" si="1"/>
        <v>18061000</v>
      </c>
      <c r="Q15" s="94">
        <f t="shared" si="2"/>
        <v>0</v>
      </c>
      <c r="R15" s="48">
        <f t="shared" si="3"/>
        <v>82.556320400500624</v>
      </c>
      <c r="S15" s="49">
        <f t="shared" si="4"/>
        <v>0</v>
      </c>
      <c r="T15" s="48">
        <f t="shared" si="5"/>
        <v>27.255304379319711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83716000</v>
      </c>
      <c r="C16" s="95">
        <f>SUM(C9:C15)</f>
        <v>0</v>
      </c>
      <c r="D16" s="95"/>
      <c r="E16" s="95">
        <f t="shared" si="0"/>
        <v>83716000</v>
      </c>
      <c r="F16" s="96">
        <f t="shared" ref="F16:O16" si="7">SUM(F9:F15)</f>
        <v>83716000</v>
      </c>
      <c r="G16" s="97">
        <f t="shared" si="7"/>
        <v>37783000</v>
      </c>
      <c r="H16" s="96">
        <f t="shared" si="7"/>
        <v>7394000</v>
      </c>
      <c r="I16" s="97">
        <f t="shared" si="7"/>
        <v>0</v>
      </c>
      <c r="J16" s="96">
        <f t="shared" si="7"/>
        <v>11814000</v>
      </c>
      <c r="K16" s="97">
        <f t="shared" si="7"/>
        <v>52495</v>
      </c>
      <c r="L16" s="96">
        <f t="shared" si="7"/>
        <v>0</v>
      </c>
      <c r="M16" s="97">
        <f t="shared" si="7"/>
        <v>0</v>
      </c>
      <c r="N16" s="96">
        <f t="shared" si="7"/>
        <v>0</v>
      </c>
      <c r="O16" s="97">
        <f t="shared" si="7"/>
        <v>0</v>
      </c>
      <c r="P16" s="96">
        <f t="shared" si="1"/>
        <v>19208000</v>
      </c>
      <c r="Q16" s="97">
        <f t="shared" si="2"/>
        <v>52495</v>
      </c>
      <c r="R16" s="52">
        <f t="shared" si="3"/>
        <v>59.778198539356232</v>
      </c>
      <c r="S16" s="53">
        <f t="shared" si="4"/>
        <v>0</v>
      </c>
      <c r="T16" s="52">
        <f>IF((SUM($E9:$E13)+$E15)=0,0,(P16/(SUM($E9:$E13)+$E15)*100))</f>
        <v>23.02675745660305</v>
      </c>
      <c r="U16" s="54">
        <f>IF((SUM($E9:$E13)+$E15)=0,0,(Q16/(SUM($E9:$E13)+$E15)*100))</f>
        <v>6.2931571880694356E-2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IF(($H18      =0),0,((($J18      -$H18      )/$H18      )*100))</f>
        <v>0</v>
      </c>
      <c r="S18" s="49">
        <f t="shared" ref="S18:S24" si="12">IF(($I18      =0),0,((($K18      -$I18      )/$I18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1015000</v>
      </c>
      <c r="C20" s="92">
        <v>0</v>
      </c>
      <c r="D20" s="92"/>
      <c r="E20" s="92">
        <f t="shared" si="8"/>
        <v>1015000</v>
      </c>
      <c r="F20" s="93">
        <v>1015000</v>
      </c>
      <c r="G20" s="94">
        <v>1015000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1015000</v>
      </c>
      <c r="C24" s="95">
        <f>SUM(C18:C23)</f>
        <v>0</v>
      </c>
      <c r="D24" s="95"/>
      <c r="E24" s="95">
        <f t="shared" si="8"/>
        <v>1015000</v>
      </c>
      <c r="F24" s="96">
        <f t="shared" ref="F24:O24" si="15">SUM(F18:F23)</f>
        <v>1015000</v>
      </c>
      <c r="G24" s="97">
        <f t="shared" si="15"/>
        <v>1015000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=0),0,((($J26      -$H26      )/$H26      )*100))</f>
        <v>0</v>
      </c>
      <c r="S26" s="49">
        <f>IF(($I26      =0),0,((($K26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=0),0,((($J30      -$H30      )/$H30      )*100))</f>
        <v>0</v>
      </c>
      <c r="S30" s="53">
        <f>IF(($I30      =0),0,((($K30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3362000</v>
      </c>
      <c r="C32" s="92">
        <v>0</v>
      </c>
      <c r="D32" s="92"/>
      <c r="E32" s="92">
        <f>$B32      +$C32      +$D32</f>
        <v>3362000</v>
      </c>
      <c r="F32" s="93">
        <v>3362000</v>
      </c>
      <c r="G32" s="94">
        <v>2353000</v>
      </c>
      <c r="H32" s="93">
        <v>3362000</v>
      </c>
      <c r="I32" s="94"/>
      <c r="J32" s="93">
        <v>3474000</v>
      </c>
      <c r="K32" s="94"/>
      <c r="L32" s="93"/>
      <c r="M32" s="94"/>
      <c r="N32" s="93"/>
      <c r="O32" s="94"/>
      <c r="P32" s="93">
        <f>$H32      +$J32      +$L32      +$N32</f>
        <v>6836000</v>
      </c>
      <c r="Q32" s="94">
        <f>$I32      +$K32      +$M32      +$O32</f>
        <v>0</v>
      </c>
      <c r="R32" s="48">
        <f>IF(($H32      =0),0,((($J32      -$H32      )/$H32      )*100))</f>
        <v>3.3313503866745982</v>
      </c>
      <c r="S32" s="49">
        <f>IF(($I32      =0),0,((($K32      -$I32      )/$I32      )*100))</f>
        <v>0</v>
      </c>
      <c r="T32" s="48">
        <f>IF(($E32      =0),0,(($P32      /$E32      )*100))</f>
        <v>203.33135038667459</v>
      </c>
      <c r="U32" s="50">
        <f>IF(($E32      =0),0,(($Q32      /$E32      )*100))</f>
        <v>0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3362000</v>
      </c>
      <c r="C33" s="95">
        <f>C32</f>
        <v>0</v>
      </c>
      <c r="D33" s="95"/>
      <c r="E33" s="95">
        <f>$B33      +$C33      +$D33</f>
        <v>3362000</v>
      </c>
      <c r="F33" s="96">
        <f t="shared" ref="F33:O33" si="17">F32</f>
        <v>3362000</v>
      </c>
      <c r="G33" s="97">
        <f t="shared" si="17"/>
        <v>2353000</v>
      </c>
      <c r="H33" s="96">
        <f t="shared" si="17"/>
        <v>3362000</v>
      </c>
      <c r="I33" s="97">
        <f t="shared" si="17"/>
        <v>0</v>
      </c>
      <c r="J33" s="96">
        <f t="shared" si="17"/>
        <v>3474000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6836000</v>
      </c>
      <c r="Q33" s="97">
        <f>$I33      +$K33      +$M33      +$O33</f>
        <v>0</v>
      </c>
      <c r="R33" s="52">
        <f>IF(($H33      =0),0,((($J33      -$H33      )/$H33      )*100))</f>
        <v>3.3313503866745982</v>
      </c>
      <c r="S33" s="53">
        <f>IF(($I33      =0),0,((($K33      -$I33      )/$I33      )*100))</f>
        <v>0</v>
      </c>
      <c r="T33" s="52">
        <f>IF($E33   =0,0,($P33   /$E33   )*100)</f>
        <v>203.33135038667459</v>
      </c>
      <c r="U33" s="54">
        <f>IF($E33   =0,0,($Q33   /$E33   )*100)</f>
        <v>0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66500000</v>
      </c>
      <c r="C35" s="92">
        <v>0</v>
      </c>
      <c r="D35" s="92"/>
      <c r="E35" s="92">
        <f t="shared" ref="E35:E40" si="18">$B35      +$C35      +$D35</f>
        <v>66500000</v>
      </c>
      <c r="F35" s="93">
        <v>66500000</v>
      </c>
      <c r="G35" s="94">
        <v>0</v>
      </c>
      <c r="H35" s="93"/>
      <c r="I35" s="94"/>
      <c r="J35" s="93"/>
      <c r="K35" s="94">
        <v>316853</v>
      </c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316853</v>
      </c>
      <c r="R35" s="48">
        <f t="shared" ref="R35:R40" si="21">IF(($H35      =0),0,((($J35      -$H35      )/$H35      )*100))</f>
        <v>0</v>
      </c>
      <c r="S35" s="49">
        <f t="shared" ref="S35:S40" si="22">IF(($I35      =0),0,((($K35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0.47647067669172932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0</v>
      </c>
      <c r="C36" s="92">
        <v>0</v>
      </c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66500000</v>
      </c>
      <c r="C40" s="95">
        <f>SUM(C35:C39)</f>
        <v>0</v>
      </c>
      <c r="D40" s="95"/>
      <c r="E40" s="95">
        <f t="shared" si="18"/>
        <v>66500000</v>
      </c>
      <c r="F40" s="96">
        <f t="shared" ref="F40:O40" si="25">SUM(F35:F39)</f>
        <v>66500000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316853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316853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0.47647067669172932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=0),0,((($J42      -$H42      )/$H42      )*100))</f>
        <v>0</v>
      </c>
      <c r="S42" s="49">
        <f t="shared" ref="S42:S53" si="30">IF(($I42      =0),0,((($K42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25000000</v>
      </c>
      <c r="C51" s="92">
        <v>0</v>
      </c>
      <c r="D51" s="92"/>
      <c r="E51" s="92">
        <f t="shared" si="26"/>
        <v>25000000</v>
      </c>
      <c r="F51" s="93">
        <v>25000000</v>
      </c>
      <c r="G51" s="94">
        <v>20000000</v>
      </c>
      <c r="H51" s="93">
        <v>10323000</v>
      </c>
      <c r="I51" s="94"/>
      <c r="J51" s="93"/>
      <c r="K51" s="94">
        <v>6066206</v>
      </c>
      <c r="L51" s="93"/>
      <c r="M51" s="94"/>
      <c r="N51" s="93"/>
      <c r="O51" s="94"/>
      <c r="P51" s="93">
        <f t="shared" si="27"/>
        <v>10323000</v>
      </c>
      <c r="Q51" s="94">
        <f t="shared" si="28"/>
        <v>6066206</v>
      </c>
      <c r="R51" s="48">
        <f t="shared" si="29"/>
        <v>-100</v>
      </c>
      <c r="S51" s="49">
        <f t="shared" si="30"/>
        <v>0</v>
      </c>
      <c r="T51" s="48">
        <f t="shared" si="31"/>
        <v>41.292000000000002</v>
      </c>
      <c r="U51" s="50">
        <f t="shared" si="32"/>
        <v>24.264823999999997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25000000</v>
      </c>
      <c r="C53" s="95">
        <f>SUM(C42:C52)</f>
        <v>0</v>
      </c>
      <c r="D53" s="95"/>
      <c r="E53" s="95">
        <f t="shared" si="26"/>
        <v>25000000</v>
      </c>
      <c r="F53" s="96">
        <f t="shared" ref="F53:O53" si="33">SUM(F42:F52)</f>
        <v>25000000</v>
      </c>
      <c r="G53" s="97">
        <f t="shared" si="33"/>
        <v>20000000</v>
      </c>
      <c r="H53" s="96">
        <f t="shared" si="33"/>
        <v>10323000</v>
      </c>
      <c r="I53" s="97">
        <f t="shared" si="33"/>
        <v>0</v>
      </c>
      <c r="J53" s="96">
        <f t="shared" si="33"/>
        <v>0</v>
      </c>
      <c r="K53" s="97">
        <f t="shared" si="33"/>
        <v>6066206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10323000</v>
      </c>
      <c r="Q53" s="97">
        <f t="shared" si="28"/>
        <v>6066206</v>
      </c>
      <c r="R53" s="52">
        <f t="shared" si="29"/>
        <v>-100</v>
      </c>
      <c r="S53" s="53">
        <f t="shared" si="30"/>
        <v>0</v>
      </c>
      <c r="T53" s="52">
        <f>IF((+$E43+$E45+$E47+$E48+$E51) =0,0,(P53   /(+$E43+$E45+$E47+$E48+$E51) )*100)</f>
        <v>41.292000000000002</v>
      </c>
      <c r="U53" s="54">
        <f>IF((+$E43+$E45+$E47+$E48+$E51) =0,0,(Q53   /(+$E43+$E45+$E47+$E48+$E51) )*100)</f>
        <v>24.264823999999997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=0),0,((($J55      -$H55      )/$H55      )*100))</f>
        <v>0</v>
      </c>
      <c r="S55" s="49">
        <f>IF(($I55      =0),0,((($K55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=0),0,((($J59      -$H59      )/$H59      )*100))</f>
        <v>0</v>
      </c>
      <c r="S59" s="58">
        <f>IF(($I59      =0),0,((($K59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=0),0,((($J61      -$H61      )/$H61      )*100))</f>
        <v>0</v>
      </c>
      <c r="S61" s="49">
        <f t="shared" ref="S61:S67" si="39">IF(($I61      =0),0,((($K61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179593000</v>
      </c>
      <c r="C67" s="104">
        <f>SUM(C9:C15,C18:C23,C26:C29,C32,C35:C39,C42:C52,C55:C58,C61:C65)</f>
        <v>0</v>
      </c>
      <c r="D67" s="104"/>
      <c r="E67" s="104">
        <f t="shared" si="35"/>
        <v>179593000</v>
      </c>
      <c r="F67" s="105">
        <f t="shared" ref="F67:O67" si="43">SUM(F9:F15,F18:F23,F26:F29,F32,F35:F39,F42:F52,F55:F58,F61:F65)</f>
        <v>179593000</v>
      </c>
      <c r="G67" s="106">
        <f t="shared" si="43"/>
        <v>61151000</v>
      </c>
      <c r="H67" s="105">
        <f t="shared" si="43"/>
        <v>21079000</v>
      </c>
      <c r="I67" s="106">
        <f t="shared" si="43"/>
        <v>0</v>
      </c>
      <c r="J67" s="105">
        <f t="shared" si="43"/>
        <v>15288000</v>
      </c>
      <c r="K67" s="106">
        <f t="shared" si="43"/>
        <v>6435554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36367000</v>
      </c>
      <c r="Q67" s="106">
        <f t="shared" si="37"/>
        <v>6435554</v>
      </c>
      <c r="R67" s="61">
        <f t="shared" si="38"/>
        <v>-27.472840267564873</v>
      </c>
      <c r="S67" s="62">
        <f t="shared" si="39"/>
        <v>0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20.283558198033386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3.5894061675581312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0</v>
      </c>
      <c r="C69" s="92">
        <v>0</v>
      </c>
      <c r="D69" s="92"/>
      <c r="E69" s="92">
        <f>$B69      +$C69      +$D69</f>
        <v>0</v>
      </c>
      <c r="F69" s="93">
        <v>0</v>
      </c>
      <c r="G69" s="94">
        <v>0</v>
      </c>
      <c r="H69" s="93"/>
      <c r="I69" s="94"/>
      <c r="J69" s="93"/>
      <c r="K69" s="94"/>
      <c r="L69" s="93"/>
      <c r="M69" s="94"/>
      <c r="N69" s="93"/>
      <c r="O69" s="94"/>
      <c r="P69" s="93">
        <f>$H69      +$J69      +$L69      +$N69</f>
        <v>0</v>
      </c>
      <c r="Q69" s="94">
        <f>$I69      +$K69      +$M69      +$O69</f>
        <v>0</v>
      </c>
      <c r="R69" s="48">
        <f>IF(($H69      =0),0,((($J69      -$H69      )/$H69      )*100))</f>
        <v>0</v>
      </c>
      <c r="S69" s="49">
        <f>IF(($I69      =0),0,((($K69      -$I69      )/$I69      )*100))</f>
        <v>0</v>
      </c>
      <c r="T69" s="48">
        <f>IF(($E69      =0),0,(($P69      /$E69      )*100))</f>
        <v>0</v>
      </c>
      <c r="U69" s="50">
        <f>IF(($E69      =0),0,(($Q69      /$E69      )*100))</f>
        <v>0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0</v>
      </c>
      <c r="C70" s="101">
        <f>C69</f>
        <v>0</v>
      </c>
      <c r="D70" s="101"/>
      <c r="E70" s="101">
        <f>$B70      +$C70      +$D70</f>
        <v>0</v>
      </c>
      <c r="F70" s="102">
        <f t="shared" ref="F70:O70" si="44">F69</f>
        <v>0</v>
      </c>
      <c r="G70" s="103">
        <f t="shared" si="44"/>
        <v>0</v>
      </c>
      <c r="H70" s="102">
        <f t="shared" si="44"/>
        <v>0</v>
      </c>
      <c r="I70" s="103">
        <f t="shared" si="44"/>
        <v>0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0</v>
      </c>
      <c r="Q70" s="103">
        <f>$I70      +$K70      +$M70      +$O70</f>
        <v>0</v>
      </c>
      <c r="R70" s="57">
        <f>IF(($H70      =0),0,((($J70      -$H70      )/$H70      )*100))</f>
        <v>0</v>
      </c>
      <c r="S70" s="58">
        <f>IF(($I70      =0),0,((($K70      -$I70      )/$I70      )*100))</f>
        <v>0</v>
      </c>
      <c r="T70" s="57">
        <f>IF($E70   =0,0,($P70   /$E70   )*100)</f>
        <v>0</v>
      </c>
      <c r="U70" s="59">
        <f>IF($E70   =0,0,($Q70   /$E70 )*100)</f>
        <v>0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0</v>
      </c>
      <c r="C71" s="104">
        <f>C69</f>
        <v>0</v>
      </c>
      <c r="D71" s="104"/>
      <c r="E71" s="104">
        <f>$B71      +$C71      +$D71</f>
        <v>0</v>
      </c>
      <c r="F71" s="105">
        <f t="shared" ref="F71:O71" si="45">F69</f>
        <v>0</v>
      </c>
      <c r="G71" s="106">
        <f t="shared" si="45"/>
        <v>0</v>
      </c>
      <c r="H71" s="105">
        <f t="shared" si="45"/>
        <v>0</v>
      </c>
      <c r="I71" s="106">
        <f t="shared" si="45"/>
        <v>0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0</v>
      </c>
      <c r="Q71" s="106">
        <f>$I71      +$K71      +$M71      +$O71</f>
        <v>0</v>
      </c>
      <c r="R71" s="61">
        <f>IF(($H71      =0),0,((($J71      -$H71      )/$H71      )*100))</f>
        <v>0</v>
      </c>
      <c r="S71" s="62">
        <f>IF(($I71      =0),0,((($K71      -$I71      )/$I71      )*100))</f>
        <v>0</v>
      </c>
      <c r="T71" s="61">
        <f>IF($E71   =0,0,($P71   /$E71   )*100)</f>
        <v>0</v>
      </c>
      <c r="U71" s="65">
        <f>IF($E71   =0,0,($Q71   /$E71   )*100)</f>
        <v>0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179593000</v>
      </c>
      <c r="C72" s="104">
        <f>SUM(C9:C15,C18:C23,C26:C29,C32,C35:C39,C42:C52,C55:C58,C61:C65,C69)</f>
        <v>0</v>
      </c>
      <c r="D72" s="104"/>
      <c r="E72" s="104">
        <f>$B72      +$C72      +$D72</f>
        <v>179593000</v>
      </c>
      <c r="F72" s="105">
        <f t="shared" ref="F72:O72" si="46">SUM(F9:F15,F18:F23,F26:F29,F32,F35:F39,F42:F52,F55:F58,F61:F65,F69)</f>
        <v>179593000</v>
      </c>
      <c r="G72" s="106">
        <f t="shared" si="46"/>
        <v>61151000</v>
      </c>
      <c r="H72" s="105">
        <f t="shared" si="46"/>
        <v>21079000</v>
      </c>
      <c r="I72" s="106">
        <f t="shared" si="46"/>
        <v>0</v>
      </c>
      <c r="J72" s="105">
        <f t="shared" si="46"/>
        <v>15288000</v>
      </c>
      <c r="K72" s="106">
        <f t="shared" si="46"/>
        <v>6435554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36367000</v>
      </c>
      <c r="Q72" s="106">
        <f>$I72      +$K72      +$M72      +$O72</f>
        <v>6435554</v>
      </c>
      <c r="R72" s="61">
        <f>IF(($H72      =0),0,((($J72      -$H72      )/$H72      )*100))</f>
        <v>-27.472840267564873</v>
      </c>
      <c r="S72" s="62">
        <f>IF(($I72      =0),0,((($K72      -$I72      )/$I72      )*100))</f>
        <v>0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20.283558198033386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5.6938200606934632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130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131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132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133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134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135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=0),0,((($J86      -$H86      )/$H86      )*100))</f>
        <v>0</v>
      </c>
      <c r="S86" s="90">
        <f t="shared" ref="S86:S93" si="52">IF(($I86      =0),0,((($K86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136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137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138</v>
      </c>
    </row>
    <row r="116" spans="1:23" x14ac:dyDescent="0.2">
      <c r="A116" s="29" t="s">
        <v>139</v>
      </c>
    </row>
    <row r="117" spans="1:23" x14ac:dyDescent="0.2">
      <c r="A117" s="29" t="s">
        <v>140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141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142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143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jmbJ2Jt7pZwYNzmeQoiWRks4RGsZHHSXwycfb5upXAEVdaO6t0aeaUb5vJzfyESfQFpURNmM1jo804AAEAGj1A==" saltValue="DNTo3TU4C6pUqPowtqh50w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11" width="13.7109375" customWidth="1"/>
    <col min="12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123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2800000</v>
      </c>
      <c r="C10" s="92">
        <v>0</v>
      </c>
      <c r="D10" s="92"/>
      <c r="E10" s="92">
        <f t="shared" ref="E10:E16" si="0">$B10      +$C10      +$D10</f>
        <v>2800000</v>
      </c>
      <c r="F10" s="93">
        <v>2800000</v>
      </c>
      <c r="G10" s="94">
        <v>2800000</v>
      </c>
      <c r="H10" s="93">
        <v>187000</v>
      </c>
      <c r="I10" s="94">
        <v>166725</v>
      </c>
      <c r="J10" s="93">
        <v>156000</v>
      </c>
      <c r="K10" s="94">
        <v>123375</v>
      </c>
      <c r="L10" s="93"/>
      <c r="M10" s="94"/>
      <c r="N10" s="93"/>
      <c r="O10" s="94"/>
      <c r="P10" s="93">
        <f t="shared" ref="P10:P16" si="1">$H10      +$J10      +$L10      +$N10</f>
        <v>343000</v>
      </c>
      <c r="Q10" s="94">
        <f t="shared" ref="Q10:Q16" si="2">$I10      +$K10      +$M10      +$O10</f>
        <v>290100</v>
      </c>
      <c r="R10" s="48">
        <f t="shared" ref="R10:R16" si="3">IF(($H10      =0),0,((($J10      -$H10      )/$H10      )*100))</f>
        <v>-16.577540106951872</v>
      </c>
      <c r="S10" s="49">
        <f t="shared" ref="S10:S16" si="4">IF(($I10      =0),0,((($K10      -$I10      )/$I10      )*100))</f>
        <v>-26.000899685110213</v>
      </c>
      <c r="T10" s="48">
        <f t="shared" ref="T10:T15" si="5">IF(($E10      =0),0,(($P10      /$E10      )*100))</f>
        <v>12.25</v>
      </c>
      <c r="U10" s="50">
        <f t="shared" ref="U10:U15" si="6">IF(($E10      =0),0,(($Q10      /$E10      )*100))</f>
        <v>10.360714285714286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2800000</v>
      </c>
      <c r="C16" s="95">
        <f>SUM(C9:C15)</f>
        <v>0</v>
      </c>
      <c r="D16" s="95"/>
      <c r="E16" s="95">
        <f t="shared" si="0"/>
        <v>2800000</v>
      </c>
      <c r="F16" s="96">
        <f t="shared" ref="F16:O16" si="7">SUM(F9:F15)</f>
        <v>2800000</v>
      </c>
      <c r="G16" s="97">
        <f t="shared" si="7"/>
        <v>2800000</v>
      </c>
      <c r="H16" s="96">
        <f t="shared" si="7"/>
        <v>187000</v>
      </c>
      <c r="I16" s="97">
        <f t="shared" si="7"/>
        <v>166725</v>
      </c>
      <c r="J16" s="96">
        <f t="shared" si="7"/>
        <v>156000</v>
      </c>
      <c r="K16" s="97">
        <f t="shared" si="7"/>
        <v>123375</v>
      </c>
      <c r="L16" s="96">
        <f t="shared" si="7"/>
        <v>0</v>
      </c>
      <c r="M16" s="97">
        <f t="shared" si="7"/>
        <v>0</v>
      </c>
      <c r="N16" s="96">
        <f t="shared" si="7"/>
        <v>0</v>
      </c>
      <c r="O16" s="97">
        <f t="shared" si="7"/>
        <v>0</v>
      </c>
      <c r="P16" s="96">
        <f t="shared" si="1"/>
        <v>343000</v>
      </c>
      <c r="Q16" s="97">
        <f t="shared" si="2"/>
        <v>290100</v>
      </c>
      <c r="R16" s="52">
        <f t="shared" si="3"/>
        <v>-16.577540106951872</v>
      </c>
      <c r="S16" s="53">
        <f t="shared" si="4"/>
        <v>-26.000899685110213</v>
      </c>
      <c r="T16" s="52">
        <f>IF((SUM($E9:$E13)+$E15)=0,0,(P16/(SUM($E9:$E13)+$E15)*100))</f>
        <v>12.25</v>
      </c>
      <c r="U16" s="54">
        <f>IF((SUM($E9:$E13)+$E15)=0,0,(Q16/(SUM($E9:$E13)+$E15)*100))</f>
        <v>10.360714285714286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IF(($H18      =0),0,((($J18      -$H18      )/$H18      )*100))</f>
        <v>0</v>
      </c>
      <c r="S18" s="49">
        <f t="shared" ref="S18:S24" si="12">IF(($I18      =0),0,((($K18      -$I18      )/$I18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0</v>
      </c>
      <c r="C24" s="95">
        <f>SUM(C18:C23)</f>
        <v>0</v>
      </c>
      <c r="D24" s="95"/>
      <c r="E24" s="95">
        <f t="shared" si="8"/>
        <v>0</v>
      </c>
      <c r="F24" s="96">
        <f t="shared" ref="F24:O24" si="15">SUM(F18:F23)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=0),0,((($J26      -$H26      )/$H26      )*100))</f>
        <v>0</v>
      </c>
      <c r="S26" s="49">
        <f>IF(($I26      =0),0,((($K26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=0),0,((($J30      -$H30      )/$H30      )*100))</f>
        <v>0</v>
      </c>
      <c r="S30" s="53">
        <f>IF(($I30      =0),0,((($K30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1175000</v>
      </c>
      <c r="C32" s="92">
        <v>0</v>
      </c>
      <c r="D32" s="92"/>
      <c r="E32" s="92">
        <f>$B32      +$C32      +$D32</f>
        <v>1175000</v>
      </c>
      <c r="F32" s="93">
        <v>1175000</v>
      </c>
      <c r="G32" s="94">
        <v>294000</v>
      </c>
      <c r="H32" s="93"/>
      <c r="I32" s="94"/>
      <c r="J32" s="93">
        <v>294000</v>
      </c>
      <c r="K32" s="94">
        <v>294000</v>
      </c>
      <c r="L32" s="93"/>
      <c r="M32" s="94"/>
      <c r="N32" s="93"/>
      <c r="O32" s="94"/>
      <c r="P32" s="93">
        <f>$H32      +$J32      +$L32      +$N32</f>
        <v>294000</v>
      </c>
      <c r="Q32" s="94">
        <f>$I32      +$K32      +$M32      +$O32</f>
        <v>294000</v>
      </c>
      <c r="R32" s="48">
        <f>IF(($H32      =0),0,((($J32      -$H32      )/$H32      )*100))</f>
        <v>0</v>
      </c>
      <c r="S32" s="49">
        <f>IF(($I32      =0),0,((($K32      -$I32      )/$I32      )*100))</f>
        <v>0</v>
      </c>
      <c r="T32" s="48">
        <f>IF(($E32      =0),0,(($P32      /$E32      )*100))</f>
        <v>25.021276595744681</v>
      </c>
      <c r="U32" s="50">
        <f>IF(($E32      =0),0,(($Q32      /$E32      )*100))</f>
        <v>25.021276595744681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1175000</v>
      </c>
      <c r="C33" s="95">
        <f>C32</f>
        <v>0</v>
      </c>
      <c r="D33" s="95"/>
      <c r="E33" s="95">
        <f>$B33      +$C33      +$D33</f>
        <v>1175000</v>
      </c>
      <c r="F33" s="96">
        <f t="shared" ref="F33:O33" si="17">F32</f>
        <v>1175000</v>
      </c>
      <c r="G33" s="97">
        <f t="shared" si="17"/>
        <v>294000</v>
      </c>
      <c r="H33" s="96">
        <f t="shared" si="17"/>
        <v>0</v>
      </c>
      <c r="I33" s="97">
        <f t="shared" si="17"/>
        <v>0</v>
      </c>
      <c r="J33" s="96">
        <f t="shared" si="17"/>
        <v>294000</v>
      </c>
      <c r="K33" s="97">
        <f t="shared" si="17"/>
        <v>294000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294000</v>
      </c>
      <c r="Q33" s="97">
        <f>$I33      +$K33      +$M33      +$O33</f>
        <v>294000</v>
      </c>
      <c r="R33" s="52">
        <f>IF(($H33      =0),0,((($J33      -$H33      )/$H33      )*100))</f>
        <v>0</v>
      </c>
      <c r="S33" s="53">
        <f>IF(($I33      =0),0,((($K33      -$I33      )/$I33      )*100))</f>
        <v>0</v>
      </c>
      <c r="T33" s="52">
        <f>IF($E33   =0,0,($P33   /$E33   )*100)</f>
        <v>25.021276595744681</v>
      </c>
      <c r="U33" s="54">
        <f>IF($E33   =0,0,($Q33   /$E33   )*100)</f>
        <v>25.021276595744681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15000000</v>
      </c>
      <c r="C35" s="92">
        <v>0</v>
      </c>
      <c r="D35" s="92"/>
      <c r="E35" s="92">
        <f t="shared" ref="E35:E40" si="18">$B35      +$C35      +$D35</f>
        <v>15000000</v>
      </c>
      <c r="F35" s="93">
        <v>15000000</v>
      </c>
      <c r="G35" s="94">
        <v>10000000</v>
      </c>
      <c r="H35" s="93"/>
      <c r="I35" s="94"/>
      <c r="J35" s="93">
        <v>3908000</v>
      </c>
      <c r="K35" s="94">
        <v>3907702</v>
      </c>
      <c r="L35" s="93"/>
      <c r="M35" s="94"/>
      <c r="N35" s="93"/>
      <c r="O35" s="94"/>
      <c r="P35" s="93">
        <f t="shared" ref="P35:P40" si="19">$H35      +$J35      +$L35      +$N35</f>
        <v>3908000</v>
      </c>
      <c r="Q35" s="94">
        <f t="shared" ref="Q35:Q40" si="20">$I35      +$K35      +$M35      +$O35</f>
        <v>3907702</v>
      </c>
      <c r="R35" s="48">
        <f t="shared" ref="R35:R40" si="21">IF(($H35      =0),0,((($J35      -$H35      )/$H35      )*100))</f>
        <v>0</v>
      </c>
      <c r="S35" s="49">
        <f t="shared" ref="S35:S40" si="22">IF(($I35      =0),0,((($K35      -$I35      )/$I35      )*100))</f>
        <v>0</v>
      </c>
      <c r="T35" s="48">
        <f t="shared" ref="T35:T39" si="23">IF(($E35      =0),0,(($P35      /$E35      )*100))</f>
        <v>26.053333333333335</v>
      </c>
      <c r="U35" s="50">
        <f t="shared" ref="U35:U39" si="24">IF(($E35      =0),0,(($Q35      /$E35      )*100))</f>
        <v>26.051346666666671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51556000</v>
      </c>
      <c r="C36" s="92">
        <v>0</v>
      </c>
      <c r="D36" s="92"/>
      <c r="E36" s="92">
        <f t="shared" si="18"/>
        <v>51556000</v>
      </c>
      <c r="F36" s="93">
        <v>51556000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3500000</v>
      </c>
      <c r="C38" s="92">
        <v>0</v>
      </c>
      <c r="D38" s="92"/>
      <c r="E38" s="92">
        <f t="shared" si="18"/>
        <v>3500000</v>
      </c>
      <c r="F38" s="93">
        <v>3500000</v>
      </c>
      <c r="G38" s="94">
        <v>2000000</v>
      </c>
      <c r="H38" s="93"/>
      <c r="I38" s="94"/>
      <c r="J38" s="93">
        <v>483000</v>
      </c>
      <c r="K38" s="94">
        <v>483000</v>
      </c>
      <c r="L38" s="93"/>
      <c r="M38" s="94"/>
      <c r="N38" s="93"/>
      <c r="O38" s="94"/>
      <c r="P38" s="93">
        <f t="shared" si="19"/>
        <v>483000</v>
      </c>
      <c r="Q38" s="94">
        <f t="shared" si="20"/>
        <v>483000</v>
      </c>
      <c r="R38" s="48">
        <f t="shared" si="21"/>
        <v>0</v>
      </c>
      <c r="S38" s="49">
        <f t="shared" si="22"/>
        <v>0</v>
      </c>
      <c r="T38" s="48">
        <f t="shared" si="23"/>
        <v>13.8</v>
      </c>
      <c r="U38" s="50">
        <f t="shared" si="24"/>
        <v>13.8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70056000</v>
      </c>
      <c r="C40" s="95">
        <f>SUM(C35:C39)</f>
        <v>0</v>
      </c>
      <c r="D40" s="95"/>
      <c r="E40" s="95">
        <f t="shared" si="18"/>
        <v>70056000</v>
      </c>
      <c r="F40" s="96">
        <f t="shared" ref="F40:O40" si="25">SUM(F35:F39)</f>
        <v>70056000</v>
      </c>
      <c r="G40" s="97">
        <f t="shared" si="25"/>
        <v>12000000</v>
      </c>
      <c r="H40" s="96">
        <f t="shared" si="25"/>
        <v>0</v>
      </c>
      <c r="I40" s="97">
        <f t="shared" si="25"/>
        <v>0</v>
      </c>
      <c r="J40" s="96">
        <f t="shared" si="25"/>
        <v>4391000</v>
      </c>
      <c r="K40" s="97">
        <f t="shared" si="25"/>
        <v>4390702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4391000</v>
      </c>
      <c r="Q40" s="97">
        <f t="shared" si="20"/>
        <v>4390702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23.735135135135135</v>
      </c>
      <c r="U40" s="54">
        <f>IF((+$E35+$E38) =0,0,(Q40   /(+$E35+$E38) )*100)</f>
        <v>23.733524324324325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=0),0,((($J42      -$H42      )/$H42      )*100))</f>
        <v>0</v>
      </c>
      <c r="S42" s="49">
        <f t="shared" ref="S42:S53" si="30">IF(($I42      =0),0,((($K42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155041000</v>
      </c>
      <c r="C44" s="92">
        <v>0</v>
      </c>
      <c r="D44" s="92"/>
      <c r="E44" s="92">
        <f t="shared" si="26"/>
        <v>155041000</v>
      </c>
      <c r="F44" s="93">
        <v>155041000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0</v>
      </c>
      <c r="C51" s="92">
        <v>0</v>
      </c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50000000</v>
      </c>
      <c r="C52" s="92">
        <v>0</v>
      </c>
      <c r="D52" s="92"/>
      <c r="E52" s="92">
        <f t="shared" si="26"/>
        <v>50000000</v>
      </c>
      <c r="F52" s="93">
        <v>50000000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205041000</v>
      </c>
      <c r="C53" s="95">
        <f>SUM(C42:C52)</f>
        <v>0</v>
      </c>
      <c r="D53" s="95"/>
      <c r="E53" s="95">
        <f t="shared" si="26"/>
        <v>205041000</v>
      </c>
      <c r="F53" s="96">
        <f t="shared" ref="F53:O53" si="33">SUM(F42:F52)</f>
        <v>205041000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=0),0,((($J55      -$H55      )/$H55      )*100))</f>
        <v>0</v>
      </c>
      <c r="S55" s="49">
        <f>IF(($I55      =0),0,((($K55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=0),0,((($J59      -$H59      )/$H59      )*100))</f>
        <v>0</v>
      </c>
      <c r="S59" s="58">
        <f>IF(($I59      =0),0,((($K59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=0),0,((($J61      -$H61      )/$H61      )*100))</f>
        <v>0</v>
      </c>
      <c r="S61" s="49">
        <f t="shared" ref="S61:S67" si="39">IF(($I61      =0),0,((($K61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279072000</v>
      </c>
      <c r="C67" s="104">
        <f>SUM(C9:C15,C18:C23,C26:C29,C32,C35:C39,C42:C52,C55:C58,C61:C65)</f>
        <v>0</v>
      </c>
      <c r="D67" s="104"/>
      <c r="E67" s="104">
        <f t="shared" si="35"/>
        <v>279072000</v>
      </c>
      <c r="F67" s="105">
        <f t="shared" ref="F67:O67" si="43">SUM(F9:F15,F18:F23,F26:F29,F32,F35:F39,F42:F52,F55:F58,F61:F65)</f>
        <v>279072000</v>
      </c>
      <c r="G67" s="106">
        <f t="shared" si="43"/>
        <v>15094000</v>
      </c>
      <c r="H67" s="105">
        <f t="shared" si="43"/>
        <v>187000</v>
      </c>
      <c r="I67" s="106">
        <f t="shared" si="43"/>
        <v>166725</v>
      </c>
      <c r="J67" s="105">
        <f t="shared" si="43"/>
        <v>4841000</v>
      </c>
      <c r="K67" s="106">
        <f t="shared" si="43"/>
        <v>4808077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5028000</v>
      </c>
      <c r="Q67" s="106">
        <f t="shared" si="37"/>
        <v>4974802</v>
      </c>
      <c r="R67" s="61">
        <f t="shared" si="38"/>
        <v>2488.7700534759356</v>
      </c>
      <c r="S67" s="62">
        <f t="shared" si="39"/>
        <v>2783.8368571000151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22.371523915461626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22.134825361512792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298785000</v>
      </c>
      <c r="C69" s="92">
        <v>0</v>
      </c>
      <c r="D69" s="92"/>
      <c r="E69" s="92">
        <f>$B69      +$C69      +$D69</f>
        <v>298785000</v>
      </c>
      <c r="F69" s="93">
        <v>298785000</v>
      </c>
      <c r="G69" s="94">
        <v>216051000</v>
      </c>
      <c r="H69" s="93">
        <v>48474000</v>
      </c>
      <c r="I69" s="94">
        <v>30565225</v>
      </c>
      <c r="J69" s="93">
        <v>100039000</v>
      </c>
      <c r="K69" s="94">
        <v>50933328</v>
      </c>
      <c r="L69" s="93"/>
      <c r="M69" s="94"/>
      <c r="N69" s="93"/>
      <c r="O69" s="94"/>
      <c r="P69" s="93">
        <f>$H69      +$J69      +$L69      +$N69</f>
        <v>148513000</v>
      </c>
      <c r="Q69" s="94">
        <f>$I69      +$K69      +$M69      +$O69</f>
        <v>81498553</v>
      </c>
      <c r="R69" s="48">
        <f>IF(($H69      =0),0,((($J69      -$H69      )/$H69      )*100))</f>
        <v>106.37661426744233</v>
      </c>
      <c r="S69" s="49">
        <f>IF(($I69      =0),0,((($K69      -$I69      )/$I69      )*100))</f>
        <v>66.638158233744392</v>
      </c>
      <c r="T69" s="48">
        <f>IF(($E69      =0),0,(($P69      /$E69      )*100))</f>
        <v>49.705641180112792</v>
      </c>
      <c r="U69" s="50">
        <f>IF(($E69      =0),0,(($Q69      /$E69      )*100))</f>
        <v>27.276654785213449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298785000</v>
      </c>
      <c r="C70" s="101">
        <f>C69</f>
        <v>0</v>
      </c>
      <c r="D70" s="101"/>
      <c r="E70" s="101">
        <f>$B70      +$C70      +$D70</f>
        <v>298785000</v>
      </c>
      <c r="F70" s="102">
        <f t="shared" ref="F70:O70" si="44">F69</f>
        <v>298785000</v>
      </c>
      <c r="G70" s="103">
        <f t="shared" si="44"/>
        <v>216051000</v>
      </c>
      <c r="H70" s="102">
        <f t="shared" si="44"/>
        <v>48474000</v>
      </c>
      <c r="I70" s="103">
        <f t="shared" si="44"/>
        <v>30565225</v>
      </c>
      <c r="J70" s="102">
        <f t="shared" si="44"/>
        <v>100039000</v>
      </c>
      <c r="K70" s="103">
        <f t="shared" si="44"/>
        <v>50933328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148513000</v>
      </c>
      <c r="Q70" s="103">
        <f>$I70      +$K70      +$M70      +$O70</f>
        <v>81498553</v>
      </c>
      <c r="R70" s="57">
        <f>IF(($H70      =0),0,((($J70      -$H70      )/$H70      )*100))</f>
        <v>106.37661426744233</v>
      </c>
      <c r="S70" s="58">
        <f>IF(($I70      =0),0,((($K70      -$I70      )/$I70      )*100))</f>
        <v>66.638158233744392</v>
      </c>
      <c r="T70" s="57">
        <f>IF($E70   =0,0,($P70   /$E70   )*100)</f>
        <v>49.705641180112792</v>
      </c>
      <c r="U70" s="59">
        <f>IF($E70   =0,0,($Q70   /$E70 )*100)</f>
        <v>27.276654785213449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298785000</v>
      </c>
      <c r="C71" s="104">
        <f>C69</f>
        <v>0</v>
      </c>
      <c r="D71" s="104"/>
      <c r="E71" s="104">
        <f>$B71      +$C71      +$D71</f>
        <v>298785000</v>
      </c>
      <c r="F71" s="105">
        <f t="shared" ref="F71:O71" si="45">F69</f>
        <v>298785000</v>
      </c>
      <c r="G71" s="106">
        <f t="shared" si="45"/>
        <v>216051000</v>
      </c>
      <c r="H71" s="105">
        <f t="shared" si="45"/>
        <v>48474000</v>
      </c>
      <c r="I71" s="106">
        <f t="shared" si="45"/>
        <v>30565225</v>
      </c>
      <c r="J71" s="105">
        <f t="shared" si="45"/>
        <v>100039000</v>
      </c>
      <c r="K71" s="106">
        <f t="shared" si="45"/>
        <v>50933328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148513000</v>
      </c>
      <c r="Q71" s="106">
        <f>$I71      +$K71      +$M71      +$O71</f>
        <v>81498553</v>
      </c>
      <c r="R71" s="61">
        <f>IF(($H71      =0),0,((($J71      -$H71      )/$H71      )*100))</f>
        <v>106.37661426744233</v>
      </c>
      <c r="S71" s="62">
        <f>IF(($I71      =0),0,((($K71      -$I71      )/$I71      )*100))</f>
        <v>66.638158233744392</v>
      </c>
      <c r="T71" s="61">
        <f>IF($E71   =0,0,($P71   /$E71   )*100)</f>
        <v>49.705641180112792</v>
      </c>
      <c r="U71" s="65">
        <f>IF($E71   =0,0,($Q71   /$E71   )*100)</f>
        <v>27.276654785213449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577857000</v>
      </c>
      <c r="C72" s="104">
        <f>SUM(C9:C15,C18:C23,C26:C29,C32,C35:C39,C42:C52,C55:C58,C61:C65,C69)</f>
        <v>0</v>
      </c>
      <c r="D72" s="104"/>
      <c r="E72" s="104">
        <f>$B72      +$C72      +$D72</f>
        <v>577857000</v>
      </c>
      <c r="F72" s="105">
        <f t="shared" ref="F72:O72" si="46">SUM(F9:F15,F18:F23,F26:F29,F32,F35:F39,F42:F52,F55:F58,F61:F65,F69)</f>
        <v>577857000</v>
      </c>
      <c r="G72" s="106">
        <f t="shared" si="46"/>
        <v>231145000</v>
      </c>
      <c r="H72" s="105">
        <f t="shared" si="46"/>
        <v>48661000</v>
      </c>
      <c r="I72" s="106">
        <f t="shared" si="46"/>
        <v>30731950</v>
      </c>
      <c r="J72" s="105">
        <f t="shared" si="46"/>
        <v>104880000</v>
      </c>
      <c r="K72" s="106">
        <f t="shared" si="46"/>
        <v>55741405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153541000</v>
      </c>
      <c r="Q72" s="106">
        <f>$I72      +$K72      +$M72      +$O72</f>
        <v>86473355</v>
      </c>
      <c r="R72" s="61">
        <f>IF(($H72      =0),0,((($J72      -$H72      )/$H72      )*100))</f>
        <v>115.53194550050347</v>
      </c>
      <c r="S72" s="62">
        <f>IF(($I72      =0),0,((($K72      -$I72      )/$I72      )*100))</f>
        <v>81.379329980687857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47.793376081678389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26.916937994148043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130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131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132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133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134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135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=0),0,((($J86      -$H86      )/$H86      )*100))</f>
        <v>0</v>
      </c>
      <c r="S86" s="90">
        <f t="shared" ref="S86:S93" si="52">IF(($I86      =0),0,((($K86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136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137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138</v>
      </c>
    </row>
    <row r="116" spans="1:23" x14ac:dyDescent="0.2">
      <c r="A116" s="29" t="s">
        <v>139</v>
      </c>
    </row>
    <row r="117" spans="1:23" x14ac:dyDescent="0.2">
      <c r="A117" s="29" t="s">
        <v>140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141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142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143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kD4cwS1oYVyFH4IkdI1yPFeRE8PhKMaS9n0rEQPHtEPXyTU/tJZpnSp733n38hCMhQjncu9s7UU1ns+P6jw2GQ==" saltValue="gA4l6IfLV3MlRQfeo4iTRw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11" width="13.7109375" customWidth="1"/>
    <col min="12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124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1650000</v>
      </c>
      <c r="C10" s="92">
        <v>0</v>
      </c>
      <c r="D10" s="92"/>
      <c r="E10" s="92">
        <f t="shared" ref="E10:E16" si="0">$B10      +$C10      +$D10</f>
        <v>1650000</v>
      </c>
      <c r="F10" s="93">
        <v>1650000</v>
      </c>
      <c r="G10" s="94">
        <v>1650000</v>
      </c>
      <c r="H10" s="93">
        <v>142000</v>
      </c>
      <c r="I10" s="94"/>
      <c r="J10" s="93"/>
      <c r="K10" s="94"/>
      <c r="L10" s="93"/>
      <c r="M10" s="94"/>
      <c r="N10" s="93"/>
      <c r="O10" s="94"/>
      <c r="P10" s="93">
        <f t="shared" ref="P10:P16" si="1">$H10      +$J10      +$L10      +$N10</f>
        <v>142000</v>
      </c>
      <c r="Q10" s="94">
        <f t="shared" ref="Q10:Q16" si="2">$I10      +$K10      +$M10      +$O10</f>
        <v>0</v>
      </c>
      <c r="R10" s="48">
        <f t="shared" ref="R10:R16" si="3">IF(($H10      =0),0,((($J10      -$H10      )/$H10      )*100))</f>
        <v>-100</v>
      </c>
      <c r="S10" s="49">
        <f t="shared" ref="S10:S16" si="4">IF(($I10      =0),0,((($K10      -$I10      )/$I10      )*100))</f>
        <v>0</v>
      </c>
      <c r="T10" s="48">
        <f t="shared" ref="T10:T15" si="5">IF(($E10      =0),0,(($P10      /$E10      )*100))</f>
        <v>8.6060606060606055</v>
      </c>
      <c r="U10" s="50">
        <f t="shared" ref="U10:U15" si="6">IF(($E10      =0),0,(($Q10      /$E10      )*100))</f>
        <v>0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10000000</v>
      </c>
      <c r="C13" s="92">
        <v>0</v>
      </c>
      <c r="D13" s="92"/>
      <c r="E13" s="92">
        <f t="shared" si="0"/>
        <v>10000000</v>
      </c>
      <c r="F13" s="93">
        <v>10000000</v>
      </c>
      <c r="G13" s="94">
        <v>4184000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100000</v>
      </c>
      <c r="C14" s="92">
        <v>0</v>
      </c>
      <c r="D14" s="92"/>
      <c r="E14" s="92">
        <f t="shared" si="0"/>
        <v>100000</v>
      </c>
      <c r="F14" s="93">
        <v>100000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11750000</v>
      </c>
      <c r="C16" s="95">
        <f>SUM(C9:C15)</f>
        <v>0</v>
      </c>
      <c r="D16" s="95"/>
      <c r="E16" s="95">
        <f t="shared" si="0"/>
        <v>11750000</v>
      </c>
      <c r="F16" s="96">
        <f t="shared" ref="F16:O16" si="7">SUM(F9:F15)</f>
        <v>11750000</v>
      </c>
      <c r="G16" s="97">
        <f t="shared" si="7"/>
        <v>5834000</v>
      </c>
      <c r="H16" s="96">
        <f t="shared" si="7"/>
        <v>142000</v>
      </c>
      <c r="I16" s="97">
        <f t="shared" si="7"/>
        <v>0</v>
      </c>
      <c r="J16" s="96">
        <f t="shared" si="7"/>
        <v>0</v>
      </c>
      <c r="K16" s="97">
        <f t="shared" si="7"/>
        <v>0</v>
      </c>
      <c r="L16" s="96">
        <f t="shared" si="7"/>
        <v>0</v>
      </c>
      <c r="M16" s="97">
        <f t="shared" si="7"/>
        <v>0</v>
      </c>
      <c r="N16" s="96">
        <f t="shared" si="7"/>
        <v>0</v>
      </c>
      <c r="O16" s="97">
        <f t="shared" si="7"/>
        <v>0</v>
      </c>
      <c r="P16" s="96">
        <f t="shared" si="1"/>
        <v>142000</v>
      </c>
      <c r="Q16" s="97">
        <f t="shared" si="2"/>
        <v>0</v>
      </c>
      <c r="R16" s="52">
        <f t="shared" si="3"/>
        <v>-100</v>
      </c>
      <c r="S16" s="53">
        <f t="shared" si="4"/>
        <v>0</v>
      </c>
      <c r="T16" s="52">
        <f>IF((SUM($E9:$E13)+$E15)=0,0,(P16/(SUM($E9:$E13)+$E15)*100))</f>
        <v>1.2188841201716738</v>
      </c>
      <c r="U16" s="54">
        <f>IF((SUM($E9:$E13)+$E15)=0,0,(Q16/(SUM($E9:$E13)+$E15)*100))</f>
        <v>0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IF(($H18      =0),0,((($J18      -$H18      )/$H18      )*100))</f>
        <v>0</v>
      </c>
      <c r="S18" s="49">
        <f t="shared" ref="S18:S24" si="12">IF(($I18      =0),0,((($K18      -$I18      )/$I18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0</v>
      </c>
      <c r="C24" s="95">
        <f>SUM(C18:C23)</f>
        <v>0</v>
      </c>
      <c r="D24" s="95"/>
      <c r="E24" s="95">
        <f t="shared" si="8"/>
        <v>0</v>
      </c>
      <c r="F24" s="96">
        <f t="shared" ref="F24:O24" si="15">SUM(F18:F23)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=0),0,((($J26      -$H26      )/$H26      )*100))</f>
        <v>0</v>
      </c>
      <c r="S26" s="49">
        <f>IF(($I26      =0),0,((($K26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213649000</v>
      </c>
      <c r="C28" s="92">
        <v>0</v>
      </c>
      <c r="D28" s="92"/>
      <c r="E28" s="92">
        <f>$B28      +$C28      +$D28</f>
        <v>213649000</v>
      </c>
      <c r="F28" s="93">
        <v>213649000</v>
      </c>
      <c r="G28" s="94">
        <v>172629000</v>
      </c>
      <c r="H28" s="93">
        <v>19472000</v>
      </c>
      <c r="I28" s="94"/>
      <c r="J28" s="93">
        <v>24976000</v>
      </c>
      <c r="K28" s="94"/>
      <c r="L28" s="93"/>
      <c r="M28" s="94"/>
      <c r="N28" s="93"/>
      <c r="O28" s="94"/>
      <c r="P28" s="93">
        <f>$H28      +$J28      +$L28      +$N28</f>
        <v>44448000</v>
      </c>
      <c r="Q28" s="94">
        <f>$I28      +$K28      +$M28      +$O28</f>
        <v>0</v>
      </c>
      <c r="R28" s="48">
        <f>IF(($H28      =0),0,((($J28      -$H28      )/$H28      )*100))</f>
        <v>28.266228430566969</v>
      </c>
      <c r="S28" s="49">
        <f>IF(($I28      =0),0,((($K28      -$I28      )/$I28      )*100))</f>
        <v>0</v>
      </c>
      <c r="T28" s="48">
        <f>IF(($E28      =0),0,(($P28      /$E28      )*100))</f>
        <v>20.804216261250929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213649000</v>
      </c>
      <c r="C30" s="95">
        <f>SUM(C26:C29)</f>
        <v>0</v>
      </c>
      <c r="D30" s="95"/>
      <c r="E30" s="95">
        <f>$B30      +$C30      +$D30</f>
        <v>213649000</v>
      </c>
      <c r="F30" s="96">
        <f t="shared" ref="F30:O30" si="16">SUM(F26:F29)</f>
        <v>213649000</v>
      </c>
      <c r="G30" s="97">
        <f t="shared" si="16"/>
        <v>172629000</v>
      </c>
      <c r="H30" s="96">
        <f t="shared" si="16"/>
        <v>19472000</v>
      </c>
      <c r="I30" s="97">
        <f t="shared" si="16"/>
        <v>0</v>
      </c>
      <c r="J30" s="96">
        <f t="shared" si="16"/>
        <v>24976000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44448000</v>
      </c>
      <c r="Q30" s="97">
        <f>$I30      +$K30      +$M30      +$O30</f>
        <v>0</v>
      </c>
      <c r="R30" s="52">
        <f>IF(($H30      =0),0,((($J30      -$H30      )/$H30      )*100))</f>
        <v>28.266228430566969</v>
      </c>
      <c r="S30" s="53">
        <f>IF(($I30      =0),0,((($K30      -$I30      )/$I30      )*100))</f>
        <v>0</v>
      </c>
      <c r="T30" s="52">
        <f>IF($E30   =0,0,($P30   /$E30   )*100)</f>
        <v>20.804216261250929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6388000</v>
      </c>
      <c r="C32" s="92">
        <v>0</v>
      </c>
      <c r="D32" s="92"/>
      <c r="E32" s="92">
        <f>$B32      +$C32      +$D32</f>
        <v>6388000</v>
      </c>
      <c r="F32" s="93">
        <v>6388000</v>
      </c>
      <c r="G32" s="94">
        <v>4471000</v>
      </c>
      <c r="H32" s="93">
        <v>1219000</v>
      </c>
      <c r="I32" s="94">
        <v>1971115</v>
      </c>
      <c r="J32" s="93">
        <v>1220000</v>
      </c>
      <c r="K32" s="94">
        <v>325858</v>
      </c>
      <c r="L32" s="93"/>
      <c r="M32" s="94"/>
      <c r="N32" s="93"/>
      <c r="O32" s="94"/>
      <c r="P32" s="93">
        <f>$H32      +$J32      +$L32      +$N32</f>
        <v>2439000</v>
      </c>
      <c r="Q32" s="94">
        <f>$I32      +$K32      +$M32      +$O32</f>
        <v>2296973</v>
      </c>
      <c r="R32" s="48">
        <f>IF(($H32      =0),0,((($J32      -$H32      )/$H32      )*100))</f>
        <v>8.2034454470877774E-2</v>
      </c>
      <c r="S32" s="49">
        <f>IF(($I32      =0),0,((($K32      -$I32      )/$I32      )*100))</f>
        <v>-83.468341522437811</v>
      </c>
      <c r="T32" s="48">
        <f>IF(($E32      =0),0,(($P32      /$E32      )*100))</f>
        <v>38.180964308077648</v>
      </c>
      <c r="U32" s="50">
        <f>IF(($E32      =0),0,(($Q32      /$E32      )*100))</f>
        <v>35.957623669380091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6388000</v>
      </c>
      <c r="C33" s="95">
        <f>C32</f>
        <v>0</v>
      </c>
      <c r="D33" s="95"/>
      <c r="E33" s="95">
        <f>$B33      +$C33      +$D33</f>
        <v>6388000</v>
      </c>
      <c r="F33" s="96">
        <f t="shared" ref="F33:O33" si="17">F32</f>
        <v>6388000</v>
      </c>
      <c r="G33" s="97">
        <f t="shared" si="17"/>
        <v>4471000</v>
      </c>
      <c r="H33" s="96">
        <f t="shared" si="17"/>
        <v>1219000</v>
      </c>
      <c r="I33" s="97">
        <f t="shared" si="17"/>
        <v>1971115</v>
      </c>
      <c r="J33" s="96">
        <f t="shared" si="17"/>
        <v>1220000</v>
      </c>
      <c r="K33" s="97">
        <f t="shared" si="17"/>
        <v>325858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2439000</v>
      </c>
      <c r="Q33" s="97">
        <f>$I33      +$K33      +$M33      +$O33</f>
        <v>2296973</v>
      </c>
      <c r="R33" s="52">
        <f>IF(($H33      =0),0,((($J33      -$H33      )/$H33      )*100))</f>
        <v>8.2034454470877774E-2</v>
      </c>
      <c r="S33" s="53">
        <f>IF(($I33      =0),0,((($K33      -$I33      )/$I33      )*100))</f>
        <v>-83.468341522437811</v>
      </c>
      <c r="T33" s="52">
        <f>IF($E33   =0,0,($P33   /$E33   )*100)</f>
        <v>38.180964308077648</v>
      </c>
      <c r="U33" s="54">
        <f>IF($E33   =0,0,($Q33   /$E33   )*100)</f>
        <v>35.957623669380091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15000000</v>
      </c>
      <c r="C35" s="92">
        <v>0</v>
      </c>
      <c r="D35" s="92"/>
      <c r="E35" s="92">
        <f t="shared" ref="E35:E40" si="18">$B35      +$C35      +$D35</f>
        <v>15000000</v>
      </c>
      <c r="F35" s="93">
        <v>15000000</v>
      </c>
      <c r="G35" s="94">
        <v>3000000</v>
      </c>
      <c r="H35" s="93"/>
      <c r="I35" s="94">
        <v>154080</v>
      </c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154080</v>
      </c>
      <c r="R35" s="48">
        <f t="shared" ref="R35:R40" si="21">IF(($H35      =0),0,((($J35      -$H35      )/$H35      )*100))</f>
        <v>0</v>
      </c>
      <c r="S35" s="49">
        <f t="shared" ref="S35:S40" si="22">IF(($I35      =0),0,((($K35      -$I35      )/$I35      )*100))</f>
        <v>-100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1.0271999999999999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22583000</v>
      </c>
      <c r="C36" s="92">
        <v>0</v>
      </c>
      <c r="D36" s="92"/>
      <c r="E36" s="92">
        <f t="shared" si="18"/>
        <v>22583000</v>
      </c>
      <c r="F36" s="93">
        <v>22583000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4500000</v>
      </c>
      <c r="C38" s="92">
        <v>0</v>
      </c>
      <c r="D38" s="92"/>
      <c r="E38" s="92">
        <f t="shared" si="18"/>
        <v>4500000</v>
      </c>
      <c r="F38" s="93">
        <v>4500000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42083000</v>
      </c>
      <c r="C40" s="95">
        <f>SUM(C35:C39)</f>
        <v>0</v>
      </c>
      <c r="D40" s="95"/>
      <c r="E40" s="95">
        <f t="shared" si="18"/>
        <v>42083000</v>
      </c>
      <c r="F40" s="96">
        <f t="shared" ref="F40:O40" si="25">SUM(F35:F39)</f>
        <v>42083000</v>
      </c>
      <c r="G40" s="97">
        <f t="shared" si="25"/>
        <v>3000000</v>
      </c>
      <c r="H40" s="96">
        <f t="shared" si="25"/>
        <v>0</v>
      </c>
      <c r="I40" s="97">
        <f t="shared" si="25"/>
        <v>154080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154080</v>
      </c>
      <c r="R40" s="52">
        <f t="shared" si="21"/>
        <v>0</v>
      </c>
      <c r="S40" s="53">
        <f t="shared" si="22"/>
        <v>-100</v>
      </c>
      <c r="T40" s="52">
        <f>IF((+$E35+$E38) =0,0,(P40   /(+$E35+$E38) )*100)</f>
        <v>0</v>
      </c>
      <c r="U40" s="54">
        <f>IF((+$E35+$E38) =0,0,(Q40   /(+$E35+$E38) )*100)</f>
        <v>0.79015384615384621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=0),0,((($J42      -$H42      )/$H42      )*100))</f>
        <v>0</v>
      </c>
      <c r="S42" s="49">
        <f t="shared" ref="S42:S53" si="30">IF(($I42      =0),0,((($K42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77947000</v>
      </c>
      <c r="C51" s="92">
        <v>0</v>
      </c>
      <c r="D51" s="92"/>
      <c r="E51" s="92">
        <f t="shared" si="26"/>
        <v>77947000</v>
      </c>
      <c r="F51" s="93">
        <v>77947000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77947000</v>
      </c>
      <c r="C53" s="95">
        <f>SUM(C42:C52)</f>
        <v>0</v>
      </c>
      <c r="D53" s="95"/>
      <c r="E53" s="95">
        <f t="shared" si="26"/>
        <v>77947000</v>
      </c>
      <c r="F53" s="96">
        <f t="shared" ref="F53:O53" si="33">SUM(F42:F52)</f>
        <v>77947000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=0),0,((($J55      -$H55      )/$H55      )*100))</f>
        <v>0</v>
      </c>
      <c r="S55" s="49">
        <f>IF(($I55      =0),0,((($K55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=0),0,((($J59      -$H59      )/$H59      )*100))</f>
        <v>0</v>
      </c>
      <c r="S59" s="58">
        <f>IF(($I59      =0),0,((($K59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=0),0,((($J61      -$H61      )/$H61      )*100))</f>
        <v>0</v>
      </c>
      <c r="S61" s="49">
        <f t="shared" ref="S61:S67" si="39">IF(($I61      =0),0,((($K61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351817000</v>
      </c>
      <c r="C67" s="104">
        <f>SUM(C9:C15,C18:C23,C26:C29,C32,C35:C39,C42:C52,C55:C58,C61:C65)</f>
        <v>0</v>
      </c>
      <c r="D67" s="104"/>
      <c r="E67" s="104">
        <f t="shared" si="35"/>
        <v>351817000</v>
      </c>
      <c r="F67" s="105">
        <f t="shared" ref="F67:O67" si="43">SUM(F9:F15,F18:F23,F26:F29,F32,F35:F39,F42:F52,F55:F58,F61:F65)</f>
        <v>351817000</v>
      </c>
      <c r="G67" s="106">
        <f t="shared" si="43"/>
        <v>185934000</v>
      </c>
      <c r="H67" s="105">
        <f t="shared" si="43"/>
        <v>20833000</v>
      </c>
      <c r="I67" s="106">
        <f t="shared" si="43"/>
        <v>2125195</v>
      </c>
      <c r="J67" s="105">
        <f t="shared" si="43"/>
        <v>26196000</v>
      </c>
      <c r="K67" s="106">
        <f t="shared" si="43"/>
        <v>325858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47029000</v>
      </c>
      <c r="Q67" s="106">
        <f t="shared" si="37"/>
        <v>2451053</v>
      </c>
      <c r="R67" s="61">
        <f t="shared" si="38"/>
        <v>25.742811884990157</v>
      </c>
      <c r="S67" s="62">
        <f t="shared" si="39"/>
        <v>-84.666912918579243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14.288709157972132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0.74469760036945443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249229000</v>
      </c>
      <c r="C69" s="92">
        <v>0</v>
      </c>
      <c r="D69" s="92"/>
      <c r="E69" s="92">
        <f>$B69      +$C69      +$D69</f>
        <v>249229000</v>
      </c>
      <c r="F69" s="93">
        <v>249229000</v>
      </c>
      <c r="G69" s="94">
        <v>179229000</v>
      </c>
      <c r="H69" s="93">
        <v>32379000</v>
      </c>
      <c r="I69" s="94"/>
      <c r="J69" s="93">
        <v>129907000</v>
      </c>
      <c r="K69" s="94"/>
      <c r="L69" s="93"/>
      <c r="M69" s="94"/>
      <c r="N69" s="93"/>
      <c r="O69" s="94"/>
      <c r="P69" s="93">
        <f>$H69      +$J69      +$L69      +$N69</f>
        <v>162286000</v>
      </c>
      <c r="Q69" s="94">
        <f>$I69      +$K69      +$M69      +$O69</f>
        <v>0</v>
      </c>
      <c r="R69" s="48">
        <f>IF(($H69      =0),0,((($J69      -$H69      )/$H69      )*100))</f>
        <v>301.20757280953706</v>
      </c>
      <c r="S69" s="49">
        <f>IF(($I69      =0),0,((($K69      -$I69      )/$I69      )*100))</f>
        <v>0</v>
      </c>
      <c r="T69" s="48">
        <f>IF(($E69      =0),0,(($P69      /$E69      )*100))</f>
        <v>65.115215324059392</v>
      </c>
      <c r="U69" s="50">
        <f>IF(($E69      =0),0,(($Q69      /$E69      )*100))</f>
        <v>0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249229000</v>
      </c>
      <c r="C70" s="101">
        <f>C69</f>
        <v>0</v>
      </c>
      <c r="D70" s="101"/>
      <c r="E70" s="101">
        <f>$B70      +$C70      +$D70</f>
        <v>249229000</v>
      </c>
      <c r="F70" s="102">
        <f t="shared" ref="F70:O70" si="44">F69</f>
        <v>249229000</v>
      </c>
      <c r="G70" s="103">
        <f t="shared" si="44"/>
        <v>179229000</v>
      </c>
      <c r="H70" s="102">
        <f t="shared" si="44"/>
        <v>32379000</v>
      </c>
      <c r="I70" s="103">
        <f t="shared" si="44"/>
        <v>0</v>
      </c>
      <c r="J70" s="102">
        <f t="shared" si="44"/>
        <v>129907000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162286000</v>
      </c>
      <c r="Q70" s="103">
        <f>$I70      +$K70      +$M70      +$O70</f>
        <v>0</v>
      </c>
      <c r="R70" s="57">
        <f>IF(($H70      =0),0,((($J70      -$H70      )/$H70      )*100))</f>
        <v>301.20757280953706</v>
      </c>
      <c r="S70" s="58">
        <f>IF(($I70      =0),0,((($K70      -$I70      )/$I70      )*100))</f>
        <v>0</v>
      </c>
      <c r="T70" s="57">
        <f>IF($E70   =0,0,($P70   /$E70   )*100)</f>
        <v>65.115215324059392</v>
      </c>
      <c r="U70" s="59">
        <f>IF($E70   =0,0,($Q70   /$E70 )*100)</f>
        <v>0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249229000</v>
      </c>
      <c r="C71" s="104">
        <f>C69</f>
        <v>0</v>
      </c>
      <c r="D71" s="104"/>
      <c r="E71" s="104">
        <f>$B71      +$C71      +$D71</f>
        <v>249229000</v>
      </c>
      <c r="F71" s="105">
        <f t="shared" ref="F71:O71" si="45">F69</f>
        <v>249229000</v>
      </c>
      <c r="G71" s="106">
        <f t="shared" si="45"/>
        <v>179229000</v>
      </c>
      <c r="H71" s="105">
        <f t="shared" si="45"/>
        <v>32379000</v>
      </c>
      <c r="I71" s="106">
        <f t="shared" si="45"/>
        <v>0</v>
      </c>
      <c r="J71" s="105">
        <f t="shared" si="45"/>
        <v>129907000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162286000</v>
      </c>
      <c r="Q71" s="106">
        <f>$I71      +$K71      +$M71      +$O71</f>
        <v>0</v>
      </c>
      <c r="R71" s="61">
        <f>IF(($H71      =0),0,((($J71      -$H71      )/$H71      )*100))</f>
        <v>301.20757280953706</v>
      </c>
      <c r="S71" s="62">
        <f>IF(($I71      =0),0,((($K71      -$I71      )/$I71      )*100))</f>
        <v>0</v>
      </c>
      <c r="T71" s="61">
        <f>IF($E71   =0,0,($P71   /$E71   )*100)</f>
        <v>65.115215324059392</v>
      </c>
      <c r="U71" s="65">
        <f>IF($E71   =0,0,($Q71   /$E71   )*100)</f>
        <v>0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601046000</v>
      </c>
      <c r="C72" s="104">
        <f>SUM(C9:C15,C18:C23,C26:C29,C32,C35:C39,C42:C52,C55:C58,C61:C65,C69)</f>
        <v>0</v>
      </c>
      <c r="D72" s="104"/>
      <c r="E72" s="104">
        <f>$B72      +$C72      +$D72</f>
        <v>601046000</v>
      </c>
      <c r="F72" s="105">
        <f t="shared" ref="F72:O72" si="46">SUM(F9:F15,F18:F23,F26:F29,F32,F35:F39,F42:F52,F55:F58,F61:F65,F69)</f>
        <v>601046000</v>
      </c>
      <c r="G72" s="106">
        <f t="shared" si="46"/>
        <v>365163000</v>
      </c>
      <c r="H72" s="105">
        <f t="shared" si="46"/>
        <v>53212000</v>
      </c>
      <c r="I72" s="106">
        <f t="shared" si="46"/>
        <v>2125195</v>
      </c>
      <c r="J72" s="105">
        <f t="shared" si="46"/>
        <v>156103000</v>
      </c>
      <c r="K72" s="106">
        <f t="shared" si="46"/>
        <v>325858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209315000</v>
      </c>
      <c r="Q72" s="106">
        <f>$I72      +$K72      +$M72      +$O72</f>
        <v>2451053</v>
      </c>
      <c r="R72" s="61">
        <f>IF(($H72      =0),0,((($J72      -$H72      )/$H72      )*100))</f>
        <v>193.36052018341726</v>
      </c>
      <c r="S72" s="62">
        <f>IF(($I72      =0),0,((($K72      -$I72      )/$I72      )*100))</f>
        <v>-84.666912918579243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36.190938908609297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0.42379145968881132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130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131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132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133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134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135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=0),0,((($J86      -$H86      )/$H86      )*100))</f>
        <v>0</v>
      </c>
      <c r="S86" s="90">
        <f t="shared" ref="S86:S93" si="52">IF(($I86      =0),0,((($K86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136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137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138</v>
      </c>
    </row>
    <row r="116" spans="1:23" x14ac:dyDescent="0.2">
      <c r="A116" s="29" t="s">
        <v>139</v>
      </c>
    </row>
    <row r="117" spans="1:23" x14ac:dyDescent="0.2">
      <c r="A117" s="29" t="s">
        <v>140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141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142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143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Kk2+NjROl7HxE/YdQ4CaN89C+WjKYvSukc7JoJOMArykaydtA7ibzwQ3d2l08EqxcoSWQFwvYdZj3hnIRG53Cw==" saltValue="VjPpeim1u2EqHHJsb7QH4w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11" width="13.7109375" customWidth="1"/>
    <col min="12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125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3100000</v>
      </c>
      <c r="C10" s="92">
        <v>0</v>
      </c>
      <c r="D10" s="92"/>
      <c r="E10" s="92">
        <f t="shared" ref="E10:E16" si="0">$B10      +$C10      +$D10</f>
        <v>3100000</v>
      </c>
      <c r="F10" s="93">
        <v>3100000</v>
      </c>
      <c r="G10" s="94">
        <v>3100000</v>
      </c>
      <c r="H10" s="93">
        <v>127000</v>
      </c>
      <c r="I10" s="94">
        <v>85000</v>
      </c>
      <c r="J10" s="93">
        <v>686000</v>
      </c>
      <c r="K10" s="94">
        <v>197953</v>
      </c>
      <c r="L10" s="93"/>
      <c r="M10" s="94"/>
      <c r="N10" s="93"/>
      <c r="O10" s="94"/>
      <c r="P10" s="93">
        <f t="shared" ref="P10:P16" si="1">$H10      +$J10      +$L10      +$N10</f>
        <v>813000</v>
      </c>
      <c r="Q10" s="94">
        <f t="shared" ref="Q10:Q16" si="2">$I10      +$K10      +$M10      +$O10</f>
        <v>282953</v>
      </c>
      <c r="R10" s="48">
        <f t="shared" ref="R10:R16" si="3">IF(($H10      =0),0,((($J10      -$H10      )/$H10      )*100))</f>
        <v>440.15748031496065</v>
      </c>
      <c r="S10" s="49">
        <f t="shared" ref="S10:S16" si="4">IF(($I10      =0),0,((($K10      -$I10      )/$I10      )*100))</f>
        <v>132.88588235294119</v>
      </c>
      <c r="T10" s="48">
        <f t="shared" ref="T10:T15" si="5">IF(($E10      =0),0,(($P10      /$E10      )*100))</f>
        <v>26.225806451612904</v>
      </c>
      <c r="U10" s="50">
        <f t="shared" ref="U10:U15" si="6">IF(($E10      =0),0,(($Q10      /$E10      )*100))</f>
        <v>9.1275161290322586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43000000</v>
      </c>
      <c r="C13" s="92">
        <v>0</v>
      </c>
      <c r="D13" s="92"/>
      <c r="E13" s="92">
        <f t="shared" si="0"/>
        <v>43000000</v>
      </c>
      <c r="F13" s="93">
        <v>43000000</v>
      </c>
      <c r="G13" s="94">
        <v>28173000</v>
      </c>
      <c r="H13" s="93">
        <v>16511000</v>
      </c>
      <c r="I13" s="94">
        <v>11035861</v>
      </c>
      <c r="J13" s="93">
        <v>10187000</v>
      </c>
      <c r="K13" s="94">
        <v>15862785</v>
      </c>
      <c r="L13" s="93"/>
      <c r="M13" s="94"/>
      <c r="N13" s="93"/>
      <c r="O13" s="94"/>
      <c r="P13" s="93">
        <f t="shared" si="1"/>
        <v>26698000</v>
      </c>
      <c r="Q13" s="94">
        <f t="shared" si="2"/>
        <v>26898646</v>
      </c>
      <c r="R13" s="48">
        <f t="shared" si="3"/>
        <v>-38.301738235115984</v>
      </c>
      <c r="S13" s="49">
        <f t="shared" si="4"/>
        <v>43.738535670211867</v>
      </c>
      <c r="T13" s="48">
        <f t="shared" si="5"/>
        <v>62.08837209302326</v>
      </c>
      <c r="U13" s="50">
        <f t="shared" si="6"/>
        <v>62.55499069767442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2400000</v>
      </c>
      <c r="C14" s="92">
        <v>0</v>
      </c>
      <c r="D14" s="92"/>
      <c r="E14" s="92">
        <f t="shared" si="0"/>
        <v>2400000</v>
      </c>
      <c r="F14" s="93">
        <v>2400000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48500000</v>
      </c>
      <c r="C16" s="95">
        <f>SUM(C9:C15)</f>
        <v>0</v>
      </c>
      <c r="D16" s="95"/>
      <c r="E16" s="95">
        <f t="shared" si="0"/>
        <v>48500000</v>
      </c>
      <c r="F16" s="96">
        <f t="shared" ref="F16:O16" si="7">SUM(F9:F15)</f>
        <v>48500000</v>
      </c>
      <c r="G16" s="97">
        <f t="shared" si="7"/>
        <v>31273000</v>
      </c>
      <c r="H16" s="96">
        <f t="shared" si="7"/>
        <v>16638000</v>
      </c>
      <c r="I16" s="97">
        <f t="shared" si="7"/>
        <v>11120861</v>
      </c>
      <c r="J16" s="96">
        <f t="shared" si="7"/>
        <v>10873000</v>
      </c>
      <c r="K16" s="97">
        <f t="shared" si="7"/>
        <v>16060738</v>
      </c>
      <c r="L16" s="96">
        <f t="shared" si="7"/>
        <v>0</v>
      </c>
      <c r="M16" s="97">
        <f t="shared" si="7"/>
        <v>0</v>
      </c>
      <c r="N16" s="96">
        <f t="shared" si="7"/>
        <v>0</v>
      </c>
      <c r="O16" s="97">
        <f t="shared" si="7"/>
        <v>0</v>
      </c>
      <c r="P16" s="96">
        <f t="shared" si="1"/>
        <v>27511000</v>
      </c>
      <c r="Q16" s="97">
        <f t="shared" si="2"/>
        <v>27181599</v>
      </c>
      <c r="R16" s="52">
        <f t="shared" si="3"/>
        <v>-34.649597307368673</v>
      </c>
      <c r="S16" s="53">
        <f t="shared" si="4"/>
        <v>44.41991496881402</v>
      </c>
      <c r="T16" s="52">
        <f>IF((SUM($E9:$E13)+$E15)=0,0,(P16/(SUM($E9:$E13)+$E15)*100))</f>
        <v>59.676789587852497</v>
      </c>
      <c r="U16" s="54">
        <f>IF((SUM($E9:$E13)+$E15)=0,0,(Q16/(SUM($E9:$E13)+$E15)*100))</f>
        <v>58.962253796095446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IF(($H18      =0),0,((($J18      -$H18      )/$H18      )*100))</f>
        <v>0</v>
      </c>
      <c r="S18" s="49">
        <f t="shared" ref="S18:S24" si="12">IF(($I18      =0),0,((($K18      -$I18      )/$I18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0</v>
      </c>
      <c r="C24" s="95">
        <f>SUM(C18:C23)</f>
        <v>0</v>
      </c>
      <c r="D24" s="95"/>
      <c r="E24" s="95">
        <f t="shared" si="8"/>
        <v>0</v>
      </c>
      <c r="F24" s="96">
        <f t="shared" ref="F24:O24" si="15">SUM(F18:F23)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=0),0,((($J26      -$H26      )/$H26      )*100))</f>
        <v>0</v>
      </c>
      <c r="S26" s="49">
        <f>IF(($I26      =0),0,((($K26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=0),0,((($J30      -$H30      )/$H30      )*100))</f>
        <v>0</v>
      </c>
      <c r="S30" s="53">
        <f>IF(($I30      =0),0,((($K30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1786000</v>
      </c>
      <c r="C32" s="92">
        <v>0</v>
      </c>
      <c r="D32" s="92"/>
      <c r="E32" s="92">
        <f>$B32      +$C32      +$D32</f>
        <v>1786000</v>
      </c>
      <c r="F32" s="93">
        <v>1786000</v>
      </c>
      <c r="G32" s="94">
        <v>1250000</v>
      </c>
      <c r="H32" s="93">
        <v>348000</v>
      </c>
      <c r="I32" s="94">
        <v>283600</v>
      </c>
      <c r="J32" s="93">
        <v>542000</v>
      </c>
      <c r="K32" s="94">
        <v>390289</v>
      </c>
      <c r="L32" s="93"/>
      <c r="M32" s="94"/>
      <c r="N32" s="93"/>
      <c r="O32" s="94"/>
      <c r="P32" s="93">
        <f>$H32      +$J32      +$L32      +$N32</f>
        <v>890000</v>
      </c>
      <c r="Q32" s="94">
        <f>$I32      +$K32      +$M32      +$O32</f>
        <v>673889</v>
      </c>
      <c r="R32" s="48">
        <f>IF(($H32      =0),0,((($J32      -$H32      )/$H32      )*100))</f>
        <v>55.747126436781613</v>
      </c>
      <c r="S32" s="49">
        <f>IF(($I32      =0),0,((($K32      -$I32      )/$I32      )*100))</f>
        <v>37.619534555712271</v>
      </c>
      <c r="T32" s="48">
        <f>IF(($E32      =0),0,(($P32      /$E32      )*100))</f>
        <v>49.832026875699889</v>
      </c>
      <c r="U32" s="50">
        <f>IF(($E32      =0),0,(($Q32      /$E32      )*100))</f>
        <v>37.731746920492718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1786000</v>
      </c>
      <c r="C33" s="95">
        <f>C32</f>
        <v>0</v>
      </c>
      <c r="D33" s="95"/>
      <c r="E33" s="95">
        <f>$B33      +$C33      +$D33</f>
        <v>1786000</v>
      </c>
      <c r="F33" s="96">
        <f t="shared" ref="F33:O33" si="17">F32</f>
        <v>1786000</v>
      </c>
      <c r="G33" s="97">
        <f t="shared" si="17"/>
        <v>1250000</v>
      </c>
      <c r="H33" s="96">
        <f t="shared" si="17"/>
        <v>348000</v>
      </c>
      <c r="I33" s="97">
        <f t="shared" si="17"/>
        <v>283600</v>
      </c>
      <c r="J33" s="96">
        <f t="shared" si="17"/>
        <v>542000</v>
      </c>
      <c r="K33" s="97">
        <f t="shared" si="17"/>
        <v>390289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890000</v>
      </c>
      <c r="Q33" s="97">
        <f>$I33      +$K33      +$M33      +$O33</f>
        <v>673889</v>
      </c>
      <c r="R33" s="52">
        <f>IF(($H33      =0),0,((($J33      -$H33      )/$H33      )*100))</f>
        <v>55.747126436781613</v>
      </c>
      <c r="S33" s="53">
        <f>IF(($I33      =0),0,((($K33      -$I33      )/$I33      )*100))</f>
        <v>37.619534555712271</v>
      </c>
      <c r="T33" s="52">
        <f>IF($E33   =0,0,($P33   /$E33   )*100)</f>
        <v>49.832026875699889</v>
      </c>
      <c r="U33" s="54">
        <f>IF($E33   =0,0,($Q33   /$E33   )*100)</f>
        <v>37.731746920492718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26707000</v>
      </c>
      <c r="C35" s="92">
        <v>0</v>
      </c>
      <c r="D35" s="92"/>
      <c r="E35" s="92">
        <f t="shared" ref="E35:E40" si="18">$B35      +$C35      +$D35</f>
        <v>26707000</v>
      </c>
      <c r="F35" s="93">
        <v>26707000</v>
      </c>
      <c r="G35" s="94">
        <v>0</v>
      </c>
      <c r="H35" s="93"/>
      <c r="I35" s="94"/>
      <c r="J35" s="93">
        <v>12271000</v>
      </c>
      <c r="K35" s="94">
        <v>40122</v>
      </c>
      <c r="L35" s="93"/>
      <c r="M35" s="94"/>
      <c r="N35" s="93"/>
      <c r="O35" s="94"/>
      <c r="P35" s="93">
        <f t="shared" ref="P35:P40" si="19">$H35      +$J35      +$L35      +$N35</f>
        <v>12271000</v>
      </c>
      <c r="Q35" s="94">
        <f t="shared" ref="Q35:Q40" si="20">$I35      +$K35      +$M35      +$O35</f>
        <v>40122</v>
      </c>
      <c r="R35" s="48">
        <f t="shared" ref="R35:R40" si="21">IF(($H35      =0),0,((($J35      -$H35      )/$H35      )*100))</f>
        <v>0</v>
      </c>
      <c r="S35" s="49">
        <f t="shared" ref="S35:S40" si="22">IF(($I35      =0),0,((($K35      -$I35      )/$I35      )*100))</f>
        <v>0</v>
      </c>
      <c r="T35" s="48">
        <f t="shared" ref="T35:T39" si="23">IF(($E35      =0),0,(($P35      /$E35      )*100))</f>
        <v>45.946755532257463</v>
      </c>
      <c r="U35" s="50">
        <f t="shared" ref="U35:U39" si="24">IF(($E35      =0),0,(($Q35      /$E35      )*100))</f>
        <v>0.15023027670648145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24577000</v>
      </c>
      <c r="C36" s="92">
        <v>0</v>
      </c>
      <c r="D36" s="92"/>
      <c r="E36" s="92">
        <f t="shared" si="18"/>
        <v>24577000</v>
      </c>
      <c r="F36" s="93">
        <v>24577000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51284000</v>
      </c>
      <c r="C40" s="95">
        <f>SUM(C35:C39)</f>
        <v>0</v>
      </c>
      <c r="D40" s="95"/>
      <c r="E40" s="95">
        <f t="shared" si="18"/>
        <v>51284000</v>
      </c>
      <c r="F40" s="96">
        <f t="shared" ref="F40:O40" si="25">SUM(F35:F39)</f>
        <v>51284000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12271000</v>
      </c>
      <c r="K40" s="97">
        <f t="shared" si="25"/>
        <v>40122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12271000</v>
      </c>
      <c r="Q40" s="97">
        <f t="shared" si="20"/>
        <v>40122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45.946755532257463</v>
      </c>
      <c r="U40" s="54">
        <f>IF((+$E35+$E38) =0,0,(Q40   /(+$E35+$E38) )*100)</f>
        <v>0.15023027670648145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=0),0,((($J42      -$H42      )/$H42      )*100))</f>
        <v>0</v>
      </c>
      <c r="S42" s="49">
        <f t="shared" ref="S42:S53" si="30">IF(($I42      =0),0,((($K42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10000000</v>
      </c>
      <c r="C51" s="92">
        <v>0</v>
      </c>
      <c r="D51" s="92"/>
      <c r="E51" s="92">
        <f t="shared" si="26"/>
        <v>10000000</v>
      </c>
      <c r="F51" s="93">
        <v>10000000</v>
      </c>
      <c r="G51" s="94">
        <v>5000000</v>
      </c>
      <c r="H51" s="93">
        <v>564000</v>
      </c>
      <c r="I51" s="94">
        <v>230582</v>
      </c>
      <c r="J51" s="93">
        <v>526000</v>
      </c>
      <c r="K51" s="94">
        <v>858957</v>
      </c>
      <c r="L51" s="93"/>
      <c r="M51" s="94"/>
      <c r="N51" s="93"/>
      <c r="O51" s="94"/>
      <c r="P51" s="93">
        <f t="shared" si="27"/>
        <v>1090000</v>
      </c>
      <c r="Q51" s="94">
        <f t="shared" si="28"/>
        <v>1089539</v>
      </c>
      <c r="R51" s="48">
        <f t="shared" si="29"/>
        <v>-6.7375886524822697</v>
      </c>
      <c r="S51" s="49">
        <f t="shared" si="30"/>
        <v>272.51693540692685</v>
      </c>
      <c r="T51" s="48">
        <f t="shared" si="31"/>
        <v>10.9</v>
      </c>
      <c r="U51" s="50">
        <f t="shared" si="32"/>
        <v>10.895390000000001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10000000</v>
      </c>
      <c r="C53" s="95">
        <f>SUM(C42:C52)</f>
        <v>0</v>
      </c>
      <c r="D53" s="95"/>
      <c r="E53" s="95">
        <f t="shared" si="26"/>
        <v>10000000</v>
      </c>
      <c r="F53" s="96">
        <f t="shared" ref="F53:O53" si="33">SUM(F42:F52)</f>
        <v>10000000</v>
      </c>
      <c r="G53" s="97">
        <f t="shared" si="33"/>
        <v>5000000</v>
      </c>
      <c r="H53" s="96">
        <f t="shared" si="33"/>
        <v>564000</v>
      </c>
      <c r="I53" s="97">
        <f t="shared" si="33"/>
        <v>230582</v>
      </c>
      <c r="J53" s="96">
        <f t="shared" si="33"/>
        <v>526000</v>
      </c>
      <c r="K53" s="97">
        <f t="shared" si="33"/>
        <v>858957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1090000</v>
      </c>
      <c r="Q53" s="97">
        <f t="shared" si="28"/>
        <v>1089539</v>
      </c>
      <c r="R53" s="52">
        <f t="shared" si="29"/>
        <v>-6.7375886524822697</v>
      </c>
      <c r="S53" s="53">
        <f t="shared" si="30"/>
        <v>272.51693540692685</v>
      </c>
      <c r="T53" s="52">
        <f>IF((+$E43+$E45+$E47+$E48+$E51) =0,0,(P53   /(+$E43+$E45+$E47+$E48+$E51) )*100)</f>
        <v>10.9</v>
      </c>
      <c r="U53" s="54">
        <f>IF((+$E43+$E45+$E47+$E48+$E51) =0,0,(Q53   /(+$E43+$E45+$E47+$E48+$E51) )*100)</f>
        <v>10.895390000000001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=0),0,((($J55      -$H55      )/$H55      )*100))</f>
        <v>0</v>
      </c>
      <c r="S55" s="49">
        <f>IF(($I55      =0),0,((($K55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=0),0,((($J59      -$H59      )/$H59      )*100))</f>
        <v>0</v>
      </c>
      <c r="S59" s="58">
        <f>IF(($I59      =0),0,((($K59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=0),0,((($J61      -$H61      )/$H61      )*100))</f>
        <v>0</v>
      </c>
      <c r="S61" s="49">
        <f t="shared" ref="S61:S67" si="39">IF(($I61      =0),0,((($K61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111570000</v>
      </c>
      <c r="C67" s="104">
        <f>SUM(C9:C15,C18:C23,C26:C29,C32,C35:C39,C42:C52,C55:C58,C61:C65)</f>
        <v>0</v>
      </c>
      <c r="D67" s="104"/>
      <c r="E67" s="104">
        <f t="shared" si="35"/>
        <v>111570000</v>
      </c>
      <c r="F67" s="105">
        <f t="shared" ref="F67:O67" si="43">SUM(F9:F15,F18:F23,F26:F29,F32,F35:F39,F42:F52,F55:F58,F61:F65)</f>
        <v>111570000</v>
      </c>
      <c r="G67" s="106">
        <f t="shared" si="43"/>
        <v>37523000</v>
      </c>
      <c r="H67" s="105">
        <f t="shared" si="43"/>
        <v>17550000</v>
      </c>
      <c r="I67" s="106">
        <f t="shared" si="43"/>
        <v>11635043</v>
      </c>
      <c r="J67" s="105">
        <f t="shared" si="43"/>
        <v>24212000</v>
      </c>
      <c r="K67" s="106">
        <f t="shared" si="43"/>
        <v>17350106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41762000</v>
      </c>
      <c r="Q67" s="106">
        <f t="shared" si="37"/>
        <v>28985149</v>
      </c>
      <c r="R67" s="61">
        <f t="shared" si="38"/>
        <v>37.960113960113958</v>
      </c>
      <c r="S67" s="62">
        <f t="shared" si="39"/>
        <v>49.119397324100994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49.368151029044952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34.264240539997395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92551000</v>
      </c>
      <c r="C69" s="92">
        <v>0</v>
      </c>
      <c r="D69" s="92"/>
      <c r="E69" s="92">
        <f>$B69      +$C69      +$D69</f>
        <v>92551000</v>
      </c>
      <c r="F69" s="93">
        <v>92551000</v>
      </c>
      <c r="G69" s="94">
        <v>80404000</v>
      </c>
      <c r="H69" s="93">
        <v>30389000</v>
      </c>
      <c r="I69" s="94">
        <v>12663703</v>
      </c>
      <c r="J69" s="93">
        <v>37828000</v>
      </c>
      <c r="K69" s="94">
        <v>39720082</v>
      </c>
      <c r="L69" s="93"/>
      <c r="M69" s="94"/>
      <c r="N69" s="93"/>
      <c r="O69" s="94"/>
      <c r="P69" s="93">
        <f>$H69      +$J69      +$L69      +$N69</f>
        <v>68217000</v>
      </c>
      <c r="Q69" s="94">
        <f>$I69      +$K69      +$M69      +$O69</f>
        <v>52383785</v>
      </c>
      <c r="R69" s="48">
        <f>IF(($H69      =0),0,((($J69      -$H69      )/$H69      )*100))</f>
        <v>24.479252361051696</v>
      </c>
      <c r="S69" s="49">
        <f>IF(($I69      =0),0,((($K69      -$I69      )/$I69      )*100))</f>
        <v>213.65298128043588</v>
      </c>
      <c r="T69" s="48">
        <f>IF(($E69      =0),0,(($P69      /$E69      )*100))</f>
        <v>73.707469395252346</v>
      </c>
      <c r="U69" s="50">
        <f>IF(($E69      =0),0,(($Q69      /$E69      )*100))</f>
        <v>56.599912480686321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92551000</v>
      </c>
      <c r="C70" s="101">
        <f>C69</f>
        <v>0</v>
      </c>
      <c r="D70" s="101"/>
      <c r="E70" s="101">
        <f>$B70      +$C70      +$D70</f>
        <v>92551000</v>
      </c>
      <c r="F70" s="102">
        <f t="shared" ref="F70:O70" si="44">F69</f>
        <v>92551000</v>
      </c>
      <c r="G70" s="103">
        <f t="shared" si="44"/>
        <v>80404000</v>
      </c>
      <c r="H70" s="102">
        <f t="shared" si="44"/>
        <v>30389000</v>
      </c>
      <c r="I70" s="103">
        <f t="shared" si="44"/>
        <v>12663703</v>
      </c>
      <c r="J70" s="102">
        <f t="shared" si="44"/>
        <v>37828000</v>
      </c>
      <c r="K70" s="103">
        <f t="shared" si="44"/>
        <v>39720082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68217000</v>
      </c>
      <c r="Q70" s="103">
        <f>$I70      +$K70      +$M70      +$O70</f>
        <v>52383785</v>
      </c>
      <c r="R70" s="57">
        <f>IF(($H70      =0),0,((($J70      -$H70      )/$H70      )*100))</f>
        <v>24.479252361051696</v>
      </c>
      <c r="S70" s="58">
        <f>IF(($I70      =0),0,((($K70      -$I70      )/$I70      )*100))</f>
        <v>213.65298128043588</v>
      </c>
      <c r="T70" s="57">
        <f>IF($E70   =0,0,($P70   /$E70   )*100)</f>
        <v>73.707469395252346</v>
      </c>
      <c r="U70" s="59">
        <f>IF($E70   =0,0,($Q70   /$E70 )*100)</f>
        <v>56.599912480686321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92551000</v>
      </c>
      <c r="C71" s="104">
        <f>C69</f>
        <v>0</v>
      </c>
      <c r="D71" s="104"/>
      <c r="E71" s="104">
        <f>$B71      +$C71      +$D71</f>
        <v>92551000</v>
      </c>
      <c r="F71" s="105">
        <f t="shared" ref="F71:O71" si="45">F69</f>
        <v>92551000</v>
      </c>
      <c r="G71" s="106">
        <f t="shared" si="45"/>
        <v>80404000</v>
      </c>
      <c r="H71" s="105">
        <f t="shared" si="45"/>
        <v>30389000</v>
      </c>
      <c r="I71" s="106">
        <f t="shared" si="45"/>
        <v>12663703</v>
      </c>
      <c r="J71" s="105">
        <f t="shared" si="45"/>
        <v>37828000</v>
      </c>
      <c r="K71" s="106">
        <f t="shared" si="45"/>
        <v>39720082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68217000</v>
      </c>
      <c r="Q71" s="106">
        <f>$I71      +$K71      +$M71      +$O71</f>
        <v>52383785</v>
      </c>
      <c r="R71" s="61">
        <f>IF(($H71      =0),0,((($J71      -$H71      )/$H71      )*100))</f>
        <v>24.479252361051696</v>
      </c>
      <c r="S71" s="62">
        <f>IF(($I71      =0),0,((($K71      -$I71      )/$I71      )*100))</f>
        <v>213.65298128043588</v>
      </c>
      <c r="T71" s="61">
        <f>IF($E71   =0,0,($P71   /$E71   )*100)</f>
        <v>73.707469395252346</v>
      </c>
      <c r="U71" s="65">
        <f>IF($E71   =0,0,($Q71   /$E71   )*100)</f>
        <v>56.599912480686321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204121000</v>
      </c>
      <c r="C72" s="104">
        <f>SUM(C9:C15,C18:C23,C26:C29,C32,C35:C39,C42:C52,C55:C58,C61:C65,C69)</f>
        <v>0</v>
      </c>
      <c r="D72" s="104"/>
      <c r="E72" s="104">
        <f>$B72      +$C72      +$D72</f>
        <v>204121000</v>
      </c>
      <c r="F72" s="105">
        <f t="shared" ref="F72:O72" si="46">SUM(F9:F15,F18:F23,F26:F29,F32,F35:F39,F42:F52,F55:F58,F61:F65,F69)</f>
        <v>204121000</v>
      </c>
      <c r="G72" s="106">
        <f t="shared" si="46"/>
        <v>117927000</v>
      </c>
      <c r="H72" s="105">
        <f t="shared" si="46"/>
        <v>47939000</v>
      </c>
      <c r="I72" s="106">
        <f t="shared" si="46"/>
        <v>24298746</v>
      </c>
      <c r="J72" s="105">
        <f t="shared" si="46"/>
        <v>62040000</v>
      </c>
      <c r="K72" s="106">
        <f t="shared" si="46"/>
        <v>57070188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109979000</v>
      </c>
      <c r="Q72" s="106">
        <f>$I72      +$K72      +$M72      +$O72</f>
        <v>81368934</v>
      </c>
      <c r="R72" s="61">
        <f>IF(($H72      =0),0,((($J72      -$H72      )/$H72      )*100))</f>
        <v>29.414464214939816</v>
      </c>
      <c r="S72" s="62">
        <f>IF(($I72      =0),0,((($K72      -$I72      )/$I72      )*100))</f>
        <v>134.8688611338215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62.084518809556066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45.933779298198075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130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131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132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133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134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135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=0),0,((($J86      -$H86      )/$H86      )*100))</f>
        <v>0</v>
      </c>
      <c r="S86" s="90">
        <f t="shared" ref="S86:S93" si="52">IF(($I86      =0),0,((($K86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136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137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138</v>
      </c>
    </row>
    <row r="116" spans="1:23" x14ac:dyDescent="0.2">
      <c r="A116" s="29" t="s">
        <v>139</v>
      </c>
    </row>
    <row r="117" spans="1:23" x14ac:dyDescent="0.2">
      <c r="A117" s="29" t="s">
        <v>140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141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142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143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FxcKkJYIm0f9Z46+Z5WGJ6j5jVeOkl1hDrYgEGDb/oLfrdjv44vOOb0utx1Hds1g2ONdJ3SJ5zDsJdN8LZfe6g==" saltValue="uieusdBr9dqne6ntB8DAEg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11" width="13.7109375" customWidth="1"/>
    <col min="12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126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3000000</v>
      </c>
      <c r="C10" s="92">
        <v>0</v>
      </c>
      <c r="D10" s="92"/>
      <c r="E10" s="92">
        <f t="shared" ref="E10:E16" si="0">$B10      +$C10      +$D10</f>
        <v>3000000</v>
      </c>
      <c r="F10" s="93">
        <v>3000000</v>
      </c>
      <c r="G10" s="94">
        <v>3000000</v>
      </c>
      <c r="H10" s="93">
        <v>395000</v>
      </c>
      <c r="I10" s="94"/>
      <c r="J10" s="93">
        <v>1166000</v>
      </c>
      <c r="K10" s="94"/>
      <c r="L10" s="93"/>
      <c r="M10" s="94"/>
      <c r="N10" s="93"/>
      <c r="O10" s="94"/>
      <c r="P10" s="93">
        <f t="shared" ref="P10:P16" si="1">$H10      +$J10      +$L10      +$N10</f>
        <v>1561000</v>
      </c>
      <c r="Q10" s="94">
        <f t="shared" ref="Q10:Q16" si="2">$I10      +$K10      +$M10      +$O10</f>
        <v>0</v>
      </c>
      <c r="R10" s="48">
        <f t="shared" ref="R10:R16" si="3">IF(($H10      =0),0,((($J10      -$H10      )/$H10      )*100))</f>
        <v>195.18987341772151</v>
      </c>
      <c r="S10" s="49">
        <f t="shared" ref="S10:S16" si="4">IF(($I10      =0),0,((($K10      -$I10      )/$I10      )*100))</f>
        <v>0</v>
      </c>
      <c r="T10" s="48">
        <f t="shared" ref="T10:T15" si="5">IF(($E10      =0),0,(($P10      /$E10      )*100))</f>
        <v>52.033333333333331</v>
      </c>
      <c r="U10" s="50">
        <f t="shared" ref="U10:U15" si="6">IF(($E10      =0),0,(($Q10      /$E10      )*100))</f>
        <v>0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1000000</v>
      </c>
      <c r="C14" s="92">
        <v>0</v>
      </c>
      <c r="D14" s="92"/>
      <c r="E14" s="92">
        <f t="shared" si="0"/>
        <v>1000000</v>
      </c>
      <c r="F14" s="93">
        <v>1000000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4000000</v>
      </c>
      <c r="C16" s="95">
        <f>SUM(C9:C15)</f>
        <v>0</v>
      </c>
      <c r="D16" s="95"/>
      <c r="E16" s="95">
        <f t="shared" si="0"/>
        <v>4000000</v>
      </c>
      <c r="F16" s="96">
        <f t="shared" ref="F16:O16" si="7">SUM(F9:F15)</f>
        <v>4000000</v>
      </c>
      <c r="G16" s="97">
        <f t="shared" si="7"/>
        <v>3000000</v>
      </c>
      <c r="H16" s="96">
        <f t="shared" si="7"/>
        <v>395000</v>
      </c>
      <c r="I16" s="97">
        <f t="shared" si="7"/>
        <v>0</v>
      </c>
      <c r="J16" s="96">
        <f t="shared" si="7"/>
        <v>1166000</v>
      </c>
      <c r="K16" s="97">
        <f t="shared" si="7"/>
        <v>0</v>
      </c>
      <c r="L16" s="96">
        <f t="shared" si="7"/>
        <v>0</v>
      </c>
      <c r="M16" s="97">
        <f t="shared" si="7"/>
        <v>0</v>
      </c>
      <c r="N16" s="96">
        <f t="shared" si="7"/>
        <v>0</v>
      </c>
      <c r="O16" s="97">
        <f t="shared" si="7"/>
        <v>0</v>
      </c>
      <c r="P16" s="96">
        <f t="shared" si="1"/>
        <v>1561000</v>
      </c>
      <c r="Q16" s="97">
        <f t="shared" si="2"/>
        <v>0</v>
      </c>
      <c r="R16" s="52">
        <f t="shared" si="3"/>
        <v>195.18987341772151</v>
      </c>
      <c r="S16" s="53">
        <f t="shared" si="4"/>
        <v>0</v>
      </c>
      <c r="T16" s="52">
        <f>IF((SUM($E9:$E13)+$E15)=0,0,(P16/(SUM($E9:$E13)+$E15)*100))</f>
        <v>52.033333333333331</v>
      </c>
      <c r="U16" s="54">
        <f>IF((SUM($E9:$E13)+$E15)=0,0,(Q16/(SUM($E9:$E13)+$E15)*100))</f>
        <v>0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IF(($H18      =0),0,((($J18      -$H18      )/$H18      )*100))</f>
        <v>0</v>
      </c>
      <c r="S18" s="49">
        <f t="shared" ref="S18:S24" si="12">IF(($I18      =0),0,((($K18      -$I18      )/$I18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0</v>
      </c>
      <c r="C24" s="95">
        <f>SUM(C18:C23)</f>
        <v>0</v>
      </c>
      <c r="D24" s="95"/>
      <c r="E24" s="95">
        <f t="shared" si="8"/>
        <v>0</v>
      </c>
      <c r="F24" s="96">
        <f t="shared" ref="F24:O24" si="15">SUM(F18:F23)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=0),0,((($J26      -$H26      )/$H26      )*100))</f>
        <v>0</v>
      </c>
      <c r="S26" s="49">
        <f>IF(($I26      =0),0,((($K26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=0),0,((($J30      -$H30      )/$H30      )*100))</f>
        <v>0</v>
      </c>
      <c r="S30" s="53">
        <f>IF(($I30      =0),0,((($K30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2204000</v>
      </c>
      <c r="C32" s="92">
        <v>0</v>
      </c>
      <c r="D32" s="92"/>
      <c r="E32" s="92">
        <f>$B32      +$C32      +$D32</f>
        <v>2204000</v>
      </c>
      <c r="F32" s="93">
        <v>2204000</v>
      </c>
      <c r="G32" s="94">
        <v>1542000</v>
      </c>
      <c r="H32" s="93">
        <v>309000</v>
      </c>
      <c r="I32" s="94"/>
      <c r="J32" s="93">
        <v>1153000</v>
      </c>
      <c r="K32" s="94"/>
      <c r="L32" s="93"/>
      <c r="M32" s="94"/>
      <c r="N32" s="93"/>
      <c r="O32" s="94"/>
      <c r="P32" s="93">
        <f>$H32      +$J32      +$L32      +$N32</f>
        <v>1462000</v>
      </c>
      <c r="Q32" s="94">
        <f>$I32      +$K32      +$M32      +$O32</f>
        <v>0</v>
      </c>
      <c r="R32" s="48">
        <f>IF(($H32      =0),0,((($J32      -$H32      )/$H32      )*100))</f>
        <v>273.13915857605178</v>
      </c>
      <c r="S32" s="49">
        <f>IF(($I32      =0),0,((($K32      -$I32      )/$I32      )*100))</f>
        <v>0</v>
      </c>
      <c r="T32" s="48">
        <f>IF(($E32      =0),0,(($P32      /$E32      )*100))</f>
        <v>66.333938294010892</v>
      </c>
      <c r="U32" s="50">
        <f>IF(($E32      =0),0,(($Q32      /$E32      )*100))</f>
        <v>0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2204000</v>
      </c>
      <c r="C33" s="95">
        <f>C32</f>
        <v>0</v>
      </c>
      <c r="D33" s="95"/>
      <c r="E33" s="95">
        <f>$B33      +$C33      +$D33</f>
        <v>2204000</v>
      </c>
      <c r="F33" s="96">
        <f t="shared" ref="F33:O33" si="17">F32</f>
        <v>2204000</v>
      </c>
      <c r="G33" s="97">
        <f t="shared" si="17"/>
        <v>1542000</v>
      </c>
      <c r="H33" s="96">
        <f t="shared" si="17"/>
        <v>309000</v>
      </c>
      <c r="I33" s="97">
        <f t="shared" si="17"/>
        <v>0</v>
      </c>
      <c r="J33" s="96">
        <f t="shared" si="17"/>
        <v>1153000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1462000</v>
      </c>
      <c r="Q33" s="97">
        <f>$I33      +$K33      +$M33      +$O33</f>
        <v>0</v>
      </c>
      <c r="R33" s="52">
        <f>IF(($H33      =0),0,((($J33      -$H33      )/$H33      )*100))</f>
        <v>273.13915857605178</v>
      </c>
      <c r="S33" s="53">
        <f>IF(($I33      =0),0,((($K33      -$I33      )/$I33      )*100))</f>
        <v>0</v>
      </c>
      <c r="T33" s="52">
        <f>IF($E33   =0,0,($P33   /$E33   )*100)</f>
        <v>66.333938294010892</v>
      </c>
      <c r="U33" s="54">
        <f>IF($E33   =0,0,($Q33   /$E33   )*100)</f>
        <v>0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200000</v>
      </c>
      <c r="C35" s="92">
        <v>0</v>
      </c>
      <c r="D35" s="92"/>
      <c r="E35" s="92">
        <f t="shared" ref="E35:E40" si="18">$B35      +$C35      +$D35</f>
        <v>200000</v>
      </c>
      <c r="F35" s="93">
        <v>200000</v>
      </c>
      <c r="G35" s="94">
        <v>200000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=0),0,((($J35      -$H35      )/$H35      )*100))</f>
        <v>0</v>
      </c>
      <c r="S35" s="49">
        <f t="shared" ref="S35:S40" si="22">IF(($I35      =0),0,((($K35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392000</v>
      </c>
      <c r="C36" s="92">
        <v>0</v>
      </c>
      <c r="D36" s="92"/>
      <c r="E36" s="92">
        <f t="shared" si="18"/>
        <v>392000</v>
      </c>
      <c r="F36" s="93">
        <v>392000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4000000</v>
      </c>
      <c r="C38" s="92">
        <v>0</v>
      </c>
      <c r="D38" s="92"/>
      <c r="E38" s="92">
        <f t="shared" si="18"/>
        <v>4000000</v>
      </c>
      <c r="F38" s="93">
        <v>4000000</v>
      </c>
      <c r="G38" s="94">
        <v>2000000</v>
      </c>
      <c r="H38" s="93"/>
      <c r="I38" s="94"/>
      <c r="J38" s="93">
        <v>252000</v>
      </c>
      <c r="K38" s="94"/>
      <c r="L38" s="93"/>
      <c r="M38" s="94"/>
      <c r="N38" s="93"/>
      <c r="O38" s="94"/>
      <c r="P38" s="93">
        <f t="shared" si="19"/>
        <v>252000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6.3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4592000</v>
      </c>
      <c r="C40" s="95">
        <f>SUM(C35:C39)</f>
        <v>0</v>
      </c>
      <c r="D40" s="95"/>
      <c r="E40" s="95">
        <f t="shared" si="18"/>
        <v>4592000</v>
      </c>
      <c r="F40" s="96">
        <f t="shared" ref="F40:O40" si="25">SUM(F35:F39)</f>
        <v>4592000</v>
      </c>
      <c r="G40" s="97">
        <f t="shared" si="25"/>
        <v>2200000</v>
      </c>
      <c r="H40" s="96">
        <f t="shared" si="25"/>
        <v>0</v>
      </c>
      <c r="I40" s="97">
        <f t="shared" si="25"/>
        <v>0</v>
      </c>
      <c r="J40" s="96">
        <f t="shared" si="25"/>
        <v>252000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252000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6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=0),0,((($J42      -$H42      )/$H42      )*100))</f>
        <v>0</v>
      </c>
      <c r="S42" s="49">
        <f t="shared" ref="S42:S53" si="30">IF(($I42      =0),0,((($K42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44493000</v>
      </c>
      <c r="C44" s="92">
        <v>0</v>
      </c>
      <c r="D44" s="92"/>
      <c r="E44" s="92">
        <f t="shared" si="26"/>
        <v>44493000</v>
      </c>
      <c r="F44" s="93">
        <v>44493000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15000000</v>
      </c>
      <c r="C51" s="92">
        <v>0</v>
      </c>
      <c r="D51" s="92"/>
      <c r="E51" s="92">
        <f t="shared" si="26"/>
        <v>15000000</v>
      </c>
      <c r="F51" s="93">
        <v>15000000</v>
      </c>
      <c r="G51" s="94">
        <v>15000000</v>
      </c>
      <c r="H51" s="93"/>
      <c r="I51" s="94"/>
      <c r="J51" s="93">
        <v>2562000</v>
      </c>
      <c r="K51" s="94"/>
      <c r="L51" s="93"/>
      <c r="M51" s="94"/>
      <c r="N51" s="93"/>
      <c r="O51" s="94"/>
      <c r="P51" s="93">
        <f t="shared" si="27"/>
        <v>2562000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17.080000000000002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59493000</v>
      </c>
      <c r="C53" s="95">
        <f>SUM(C42:C52)</f>
        <v>0</v>
      </c>
      <c r="D53" s="95"/>
      <c r="E53" s="95">
        <f t="shared" si="26"/>
        <v>59493000</v>
      </c>
      <c r="F53" s="96">
        <f t="shared" ref="F53:O53" si="33">SUM(F42:F52)</f>
        <v>59493000</v>
      </c>
      <c r="G53" s="97">
        <f t="shared" si="33"/>
        <v>15000000</v>
      </c>
      <c r="H53" s="96">
        <f t="shared" si="33"/>
        <v>0</v>
      </c>
      <c r="I53" s="97">
        <f t="shared" si="33"/>
        <v>0</v>
      </c>
      <c r="J53" s="96">
        <f t="shared" si="33"/>
        <v>2562000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2562000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17.080000000000002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=0),0,((($J55      -$H55      )/$H55      )*100))</f>
        <v>0</v>
      </c>
      <c r="S55" s="49">
        <f>IF(($I55      =0),0,((($K55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=0),0,((($J59      -$H59      )/$H59      )*100))</f>
        <v>0</v>
      </c>
      <c r="S59" s="58">
        <f>IF(($I59      =0),0,((($K59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=0),0,((($J61      -$H61      )/$H61      )*100))</f>
        <v>0</v>
      </c>
      <c r="S61" s="49">
        <f t="shared" ref="S61:S67" si="39">IF(($I61      =0),0,((($K61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70289000</v>
      </c>
      <c r="C67" s="104">
        <f>SUM(C9:C15,C18:C23,C26:C29,C32,C35:C39,C42:C52,C55:C58,C61:C65)</f>
        <v>0</v>
      </c>
      <c r="D67" s="104"/>
      <c r="E67" s="104">
        <f t="shared" si="35"/>
        <v>70289000</v>
      </c>
      <c r="F67" s="105">
        <f t="shared" ref="F67:O67" si="43">SUM(F9:F15,F18:F23,F26:F29,F32,F35:F39,F42:F52,F55:F58,F61:F65)</f>
        <v>70289000</v>
      </c>
      <c r="G67" s="106">
        <f t="shared" si="43"/>
        <v>21742000</v>
      </c>
      <c r="H67" s="105">
        <f t="shared" si="43"/>
        <v>704000</v>
      </c>
      <c r="I67" s="106">
        <f t="shared" si="43"/>
        <v>0</v>
      </c>
      <c r="J67" s="105">
        <f t="shared" si="43"/>
        <v>5133000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5837000</v>
      </c>
      <c r="Q67" s="106">
        <f t="shared" si="37"/>
        <v>0</v>
      </c>
      <c r="R67" s="61">
        <f t="shared" si="38"/>
        <v>629.11931818181813</v>
      </c>
      <c r="S67" s="62">
        <f t="shared" si="39"/>
        <v>0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23.918210129486969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0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70475000</v>
      </c>
      <c r="C69" s="92">
        <v>0</v>
      </c>
      <c r="D69" s="92"/>
      <c r="E69" s="92">
        <f>$B69      +$C69      +$D69</f>
        <v>70475000</v>
      </c>
      <c r="F69" s="93">
        <v>70475000</v>
      </c>
      <c r="G69" s="94">
        <v>35365000</v>
      </c>
      <c r="H69" s="93">
        <v>9584000</v>
      </c>
      <c r="I69" s="94"/>
      <c r="J69" s="93">
        <v>17877000</v>
      </c>
      <c r="K69" s="94"/>
      <c r="L69" s="93"/>
      <c r="M69" s="94"/>
      <c r="N69" s="93"/>
      <c r="O69" s="94"/>
      <c r="P69" s="93">
        <f>$H69      +$J69      +$L69      +$N69</f>
        <v>27461000</v>
      </c>
      <c r="Q69" s="94">
        <f>$I69      +$K69      +$M69      +$O69</f>
        <v>0</v>
      </c>
      <c r="R69" s="48">
        <f>IF(($H69      =0),0,((($J69      -$H69      )/$H69      )*100))</f>
        <v>86.529632721202006</v>
      </c>
      <c r="S69" s="49">
        <f>IF(($I69      =0),0,((($K69      -$I69      )/$I69      )*100))</f>
        <v>0</v>
      </c>
      <c r="T69" s="48">
        <f>IF(($E69      =0),0,(($P69      /$E69      )*100))</f>
        <v>38.965590634976941</v>
      </c>
      <c r="U69" s="50">
        <f>IF(($E69      =0),0,(($Q69      /$E69      )*100))</f>
        <v>0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70475000</v>
      </c>
      <c r="C70" s="101">
        <f>C69</f>
        <v>0</v>
      </c>
      <c r="D70" s="101"/>
      <c r="E70" s="101">
        <f>$B70      +$C70      +$D70</f>
        <v>70475000</v>
      </c>
      <c r="F70" s="102">
        <f t="shared" ref="F70:O70" si="44">F69</f>
        <v>70475000</v>
      </c>
      <c r="G70" s="103">
        <f t="shared" si="44"/>
        <v>35365000</v>
      </c>
      <c r="H70" s="102">
        <f t="shared" si="44"/>
        <v>9584000</v>
      </c>
      <c r="I70" s="103">
        <f t="shared" si="44"/>
        <v>0</v>
      </c>
      <c r="J70" s="102">
        <f t="shared" si="44"/>
        <v>17877000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27461000</v>
      </c>
      <c r="Q70" s="103">
        <f>$I70      +$K70      +$M70      +$O70</f>
        <v>0</v>
      </c>
      <c r="R70" s="57">
        <f>IF(($H70      =0),0,((($J70      -$H70      )/$H70      )*100))</f>
        <v>86.529632721202006</v>
      </c>
      <c r="S70" s="58">
        <f>IF(($I70      =0),0,((($K70      -$I70      )/$I70      )*100))</f>
        <v>0</v>
      </c>
      <c r="T70" s="57">
        <f>IF($E70   =0,0,($P70   /$E70   )*100)</f>
        <v>38.965590634976941</v>
      </c>
      <c r="U70" s="59">
        <f>IF($E70   =0,0,($Q70   /$E70 )*100)</f>
        <v>0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70475000</v>
      </c>
      <c r="C71" s="104">
        <f>C69</f>
        <v>0</v>
      </c>
      <c r="D71" s="104"/>
      <c r="E71" s="104">
        <f>$B71      +$C71      +$D71</f>
        <v>70475000</v>
      </c>
      <c r="F71" s="105">
        <f t="shared" ref="F71:O71" si="45">F69</f>
        <v>70475000</v>
      </c>
      <c r="G71" s="106">
        <f t="shared" si="45"/>
        <v>35365000</v>
      </c>
      <c r="H71" s="105">
        <f t="shared" si="45"/>
        <v>9584000</v>
      </c>
      <c r="I71" s="106">
        <f t="shared" si="45"/>
        <v>0</v>
      </c>
      <c r="J71" s="105">
        <f t="shared" si="45"/>
        <v>17877000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27461000</v>
      </c>
      <c r="Q71" s="106">
        <f>$I71      +$K71      +$M71      +$O71</f>
        <v>0</v>
      </c>
      <c r="R71" s="61">
        <f>IF(($H71      =0),0,((($J71      -$H71      )/$H71      )*100))</f>
        <v>86.529632721202006</v>
      </c>
      <c r="S71" s="62">
        <f>IF(($I71      =0),0,((($K71      -$I71      )/$I71      )*100))</f>
        <v>0</v>
      </c>
      <c r="T71" s="61">
        <f>IF($E71   =0,0,($P71   /$E71   )*100)</f>
        <v>38.965590634976941</v>
      </c>
      <c r="U71" s="65">
        <f>IF($E71   =0,0,($Q71   /$E71   )*100)</f>
        <v>0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140764000</v>
      </c>
      <c r="C72" s="104">
        <f>SUM(C9:C15,C18:C23,C26:C29,C32,C35:C39,C42:C52,C55:C58,C61:C65,C69)</f>
        <v>0</v>
      </c>
      <c r="D72" s="104"/>
      <c r="E72" s="104">
        <f>$B72      +$C72      +$D72</f>
        <v>140764000</v>
      </c>
      <c r="F72" s="105">
        <f t="shared" ref="F72:O72" si="46">SUM(F9:F15,F18:F23,F26:F29,F32,F35:F39,F42:F52,F55:F58,F61:F65,F69)</f>
        <v>140764000</v>
      </c>
      <c r="G72" s="106">
        <f t="shared" si="46"/>
        <v>57107000</v>
      </c>
      <c r="H72" s="105">
        <f t="shared" si="46"/>
        <v>10288000</v>
      </c>
      <c r="I72" s="106">
        <f t="shared" si="46"/>
        <v>0</v>
      </c>
      <c r="J72" s="105">
        <f t="shared" si="46"/>
        <v>23010000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33298000</v>
      </c>
      <c r="Q72" s="106">
        <f>$I72      +$K72      +$M72      +$O72</f>
        <v>0</v>
      </c>
      <c r="R72" s="61">
        <f>IF(($H72      =0),0,((($J72      -$H72      )/$H72      )*100))</f>
        <v>123.65863141524105</v>
      </c>
      <c r="S72" s="62">
        <f>IF(($I72      =0),0,((($K72      -$I72      )/$I72      )*100))</f>
        <v>0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35.095226551713232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0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130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131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132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133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134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135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=0),0,((($J86      -$H86      )/$H86      )*100))</f>
        <v>0</v>
      </c>
      <c r="S86" s="90">
        <f t="shared" ref="S86:S93" si="52">IF(($I86      =0),0,((($K86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136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137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138</v>
      </c>
    </row>
    <row r="116" spans="1:23" x14ac:dyDescent="0.2">
      <c r="A116" s="29" t="s">
        <v>139</v>
      </c>
    </row>
    <row r="117" spans="1:23" x14ac:dyDescent="0.2">
      <c r="A117" s="29" t="s">
        <v>140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141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142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143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qwUdAkmqWrgYofzIr2CRjtQo2xvu96Tam6u7uojqockZBwxbf8mdIs0rWm6g7hsT6owdV3ZI3xjttJc3SdULkQ==" saltValue="MV47wZxFiR4TkbkePnP4Ww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11" width="13.7109375" customWidth="1"/>
    <col min="12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127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1550000</v>
      </c>
      <c r="C10" s="92">
        <v>0</v>
      </c>
      <c r="D10" s="92"/>
      <c r="E10" s="92">
        <f t="shared" ref="E10:E16" si="0">$B10      +$C10      +$D10</f>
        <v>1550000</v>
      </c>
      <c r="F10" s="93">
        <v>1550000</v>
      </c>
      <c r="G10" s="94">
        <v>1550000</v>
      </c>
      <c r="H10" s="93">
        <v>94000</v>
      </c>
      <c r="I10" s="94">
        <v>176268</v>
      </c>
      <c r="J10" s="93">
        <v>625000</v>
      </c>
      <c r="K10" s="94">
        <v>543446</v>
      </c>
      <c r="L10" s="93"/>
      <c r="M10" s="94"/>
      <c r="N10" s="93"/>
      <c r="O10" s="94"/>
      <c r="P10" s="93">
        <f t="shared" ref="P10:P16" si="1">$H10      +$J10      +$L10      +$N10</f>
        <v>719000</v>
      </c>
      <c r="Q10" s="94">
        <f t="shared" ref="Q10:Q16" si="2">$I10      +$K10      +$M10      +$O10</f>
        <v>719714</v>
      </c>
      <c r="R10" s="48">
        <f t="shared" ref="R10:R16" si="3">IF(($H10      =0),0,((($J10      -$H10      )/$H10      )*100))</f>
        <v>564.89361702127655</v>
      </c>
      <c r="S10" s="49">
        <f t="shared" ref="S10:S16" si="4">IF(($I10      =0),0,((($K10      -$I10      )/$I10      )*100))</f>
        <v>208.3066693897928</v>
      </c>
      <c r="T10" s="48">
        <f t="shared" ref="T10:T15" si="5">IF(($E10      =0),0,(($P10      /$E10      )*100))</f>
        <v>46.387096774193552</v>
      </c>
      <c r="U10" s="50">
        <f t="shared" ref="U10:U15" si="6">IF(($E10      =0),0,(($Q10      /$E10      )*100))</f>
        <v>46.43316129032258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1200000</v>
      </c>
      <c r="C14" s="92">
        <v>0</v>
      </c>
      <c r="D14" s="92"/>
      <c r="E14" s="92">
        <f t="shared" si="0"/>
        <v>1200000</v>
      </c>
      <c r="F14" s="93">
        <v>1200000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59256000</v>
      </c>
      <c r="C15" s="92">
        <v>0</v>
      </c>
      <c r="D15" s="92"/>
      <c r="E15" s="92">
        <f t="shared" si="0"/>
        <v>59256000</v>
      </c>
      <c r="F15" s="93">
        <v>59256000</v>
      </c>
      <c r="G15" s="94">
        <v>43000000</v>
      </c>
      <c r="H15" s="93">
        <v>3527000</v>
      </c>
      <c r="I15" s="94"/>
      <c r="J15" s="93">
        <v>5803000</v>
      </c>
      <c r="K15" s="94">
        <v>8832113</v>
      </c>
      <c r="L15" s="93"/>
      <c r="M15" s="94"/>
      <c r="N15" s="93"/>
      <c r="O15" s="94"/>
      <c r="P15" s="93">
        <f t="shared" si="1"/>
        <v>9330000</v>
      </c>
      <c r="Q15" s="94">
        <f t="shared" si="2"/>
        <v>8832113</v>
      </c>
      <c r="R15" s="48">
        <f t="shared" si="3"/>
        <v>64.530762687836685</v>
      </c>
      <c r="S15" s="49">
        <f t="shared" si="4"/>
        <v>0</v>
      </c>
      <c r="T15" s="48">
        <f t="shared" si="5"/>
        <v>15.745240988254356</v>
      </c>
      <c r="U15" s="50">
        <f t="shared" si="6"/>
        <v>14.905010463075469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62006000</v>
      </c>
      <c r="C16" s="95">
        <f>SUM(C9:C15)</f>
        <v>0</v>
      </c>
      <c r="D16" s="95"/>
      <c r="E16" s="95">
        <f t="shared" si="0"/>
        <v>62006000</v>
      </c>
      <c r="F16" s="96">
        <f t="shared" ref="F16:O16" si="7">SUM(F9:F15)</f>
        <v>62006000</v>
      </c>
      <c r="G16" s="97">
        <f t="shared" si="7"/>
        <v>44550000</v>
      </c>
      <c r="H16" s="96">
        <f t="shared" si="7"/>
        <v>3621000</v>
      </c>
      <c r="I16" s="97">
        <f t="shared" si="7"/>
        <v>176268</v>
      </c>
      <c r="J16" s="96">
        <f t="shared" si="7"/>
        <v>6428000</v>
      </c>
      <c r="K16" s="97">
        <f t="shared" si="7"/>
        <v>9375559</v>
      </c>
      <c r="L16" s="96">
        <f t="shared" si="7"/>
        <v>0</v>
      </c>
      <c r="M16" s="97">
        <f t="shared" si="7"/>
        <v>0</v>
      </c>
      <c r="N16" s="96">
        <f t="shared" si="7"/>
        <v>0</v>
      </c>
      <c r="O16" s="97">
        <f t="shared" si="7"/>
        <v>0</v>
      </c>
      <c r="P16" s="96">
        <f t="shared" si="1"/>
        <v>10049000</v>
      </c>
      <c r="Q16" s="97">
        <f t="shared" si="2"/>
        <v>9551827</v>
      </c>
      <c r="R16" s="52">
        <f t="shared" si="3"/>
        <v>77.52002209334438</v>
      </c>
      <c r="S16" s="53">
        <f t="shared" si="4"/>
        <v>5218.9228901445522</v>
      </c>
      <c r="T16" s="52">
        <f>IF((SUM($E9:$E13)+$E15)=0,0,(P16/(SUM($E9:$E13)+$E15)*100))</f>
        <v>16.526329638522512</v>
      </c>
      <c r="U16" s="54">
        <f>IF((SUM($E9:$E13)+$E15)=0,0,(Q16/(SUM($E9:$E13)+$E15)*100))</f>
        <v>15.708691576489162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IF(($H18      =0),0,((($J18      -$H18      )/$H18      )*100))</f>
        <v>0</v>
      </c>
      <c r="S18" s="49">
        <f t="shared" ref="S18:S24" si="12">IF(($I18      =0),0,((($K18      -$I18      )/$I18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0</v>
      </c>
      <c r="C24" s="95">
        <f>SUM(C18:C23)</f>
        <v>0</v>
      </c>
      <c r="D24" s="95"/>
      <c r="E24" s="95">
        <f t="shared" si="8"/>
        <v>0</v>
      </c>
      <c r="F24" s="96">
        <f t="shared" ref="F24:O24" si="15">SUM(F18:F23)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=0),0,((($J26      -$H26      )/$H26      )*100))</f>
        <v>0</v>
      </c>
      <c r="S26" s="49">
        <f>IF(($I26      =0),0,((($K26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=0),0,((($J30      -$H30      )/$H30      )*100))</f>
        <v>0</v>
      </c>
      <c r="S30" s="53">
        <f>IF(($I30      =0),0,((($K30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3287000</v>
      </c>
      <c r="C32" s="92">
        <v>0</v>
      </c>
      <c r="D32" s="92"/>
      <c r="E32" s="92">
        <f>$B32      +$C32      +$D32</f>
        <v>3287000</v>
      </c>
      <c r="F32" s="93">
        <v>3287000</v>
      </c>
      <c r="G32" s="94">
        <v>2301000</v>
      </c>
      <c r="H32" s="93">
        <v>2442000</v>
      </c>
      <c r="I32" s="94"/>
      <c r="J32" s="93">
        <v>844000</v>
      </c>
      <c r="K32" s="94">
        <v>2301000</v>
      </c>
      <c r="L32" s="93"/>
      <c r="M32" s="94"/>
      <c r="N32" s="93"/>
      <c r="O32" s="94"/>
      <c r="P32" s="93">
        <f>$H32      +$J32      +$L32      +$N32</f>
        <v>3286000</v>
      </c>
      <c r="Q32" s="94">
        <f>$I32      +$K32      +$M32      +$O32</f>
        <v>2301000</v>
      </c>
      <c r="R32" s="48">
        <f>IF(($H32      =0),0,((($J32      -$H32      )/$H32      )*100))</f>
        <v>-65.438165438165441</v>
      </c>
      <c r="S32" s="49">
        <f>IF(($I32      =0),0,((($K32      -$I32      )/$I32      )*100))</f>
        <v>0</v>
      </c>
      <c r="T32" s="48">
        <f>IF(($E32      =0),0,(($P32      /$E32      )*100))</f>
        <v>99.969577121995741</v>
      </c>
      <c r="U32" s="50">
        <f>IF(($E32      =0),0,(($Q32      /$E32      )*100))</f>
        <v>70.003042287800426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3287000</v>
      </c>
      <c r="C33" s="95">
        <f>C32</f>
        <v>0</v>
      </c>
      <c r="D33" s="95"/>
      <c r="E33" s="95">
        <f>$B33      +$C33      +$D33</f>
        <v>3287000</v>
      </c>
      <c r="F33" s="96">
        <f t="shared" ref="F33:O33" si="17">F32</f>
        <v>3287000</v>
      </c>
      <c r="G33" s="97">
        <f t="shared" si="17"/>
        <v>2301000</v>
      </c>
      <c r="H33" s="96">
        <f t="shared" si="17"/>
        <v>2442000</v>
      </c>
      <c r="I33" s="97">
        <f t="shared" si="17"/>
        <v>0</v>
      </c>
      <c r="J33" s="96">
        <f t="shared" si="17"/>
        <v>844000</v>
      </c>
      <c r="K33" s="97">
        <f t="shared" si="17"/>
        <v>2301000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3286000</v>
      </c>
      <c r="Q33" s="97">
        <f>$I33      +$K33      +$M33      +$O33</f>
        <v>2301000</v>
      </c>
      <c r="R33" s="52">
        <f>IF(($H33      =0),0,((($J33      -$H33      )/$H33      )*100))</f>
        <v>-65.438165438165441</v>
      </c>
      <c r="S33" s="53">
        <f>IF(($I33      =0),0,((($K33      -$I33      )/$I33      )*100))</f>
        <v>0</v>
      </c>
      <c r="T33" s="52">
        <f>IF($E33   =0,0,($P33   /$E33   )*100)</f>
        <v>99.969577121995741</v>
      </c>
      <c r="U33" s="54">
        <f>IF($E33   =0,0,($Q33   /$E33   )*100)</f>
        <v>70.003042287800426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10965000</v>
      </c>
      <c r="C35" s="92">
        <v>0</v>
      </c>
      <c r="D35" s="92"/>
      <c r="E35" s="92">
        <f t="shared" ref="E35:E40" si="18">$B35      +$C35      +$D35</f>
        <v>10965000</v>
      </c>
      <c r="F35" s="93">
        <v>10965000</v>
      </c>
      <c r="G35" s="94">
        <v>10965000</v>
      </c>
      <c r="H35" s="93"/>
      <c r="I35" s="94">
        <v>505682</v>
      </c>
      <c r="J35" s="93">
        <v>1554000</v>
      </c>
      <c r="K35" s="94">
        <v>3681574</v>
      </c>
      <c r="L35" s="93"/>
      <c r="M35" s="94"/>
      <c r="N35" s="93"/>
      <c r="O35" s="94"/>
      <c r="P35" s="93">
        <f t="shared" ref="P35:P40" si="19">$H35      +$J35      +$L35      +$N35</f>
        <v>1554000</v>
      </c>
      <c r="Q35" s="94">
        <f t="shared" ref="Q35:Q40" si="20">$I35      +$K35      +$M35      +$O35</f>
        <v>4187256</v>
      </c>
      <c r="R35" s="48">
        <f t="shared" ref="R35:R40" si="21">IF(($H35      =0),0,((($J35      -$H35      )/$H35      )*100))</f>
        <v>0</v>
      </c>
      <c r="S35" s="49">
        <f t="shared" ref="S35:S40" si="22">IF(($I35      =0),0,((($K35      -$I35      )/$I35      )*100))</f>
        <v>628.0413382323278</v>
      </c>
      <c r="T35" s="48">
        <f t="shared" ref="T35:T39" si="23">IF(($E35      =0),0,(($P35      /$E35      )*100))</f>
        <v>14.172366621067031</v>
      </c>
      <c r="U35" s="50">
        <f t="shared" ref="U35:U39" si="24">IF(($E35      =0),0,(($Q35      /$E35      )*100))</f>
        <v>38.187469220246243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0</v>
      </c>
      <c r="C36" s="92">
        <v>0</v>
      </c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3000000</v>
      </c>
      <c r="C38" s="92">
        <v>0</v>
      </c>
      <c r="D38" s="92"/>
      <c r="E38" s="92">
        <f t="shared" si="18"/>
        <v>3000000</v>
      </c>
      <c r="F38" s="93">
        <v>3000000</v>
      </c>
      <c r="G38" s="94">
        <v>1000000</v>
      </c>
      <c r="H38" s="93">
        <v>632000</v>
      </c>
      <c r="I38" s="94"/>
      <c r="J38" s="93">
        <v>1873000</v>
      </c>
      <c r="K38" s="94">
        <v>2308939</v>
      </c>
      <c r="L38" s="93"/>
      <c r="M38" s="94"/>
      <c r="N38" s="93"/>
      <c r="O38" s="94"/>
      <c r="P38" s="93">
        <f t="shared" si="19"/>
        <v>2505000</v>
      </c>
      <c r="Q38" s="94">
        <f t="shared" si="20"/>
        <v>2308939</v>
      </c>
      <c r="R38" s="48">
        <f t="shared" si="21"/>
        <v>196.36075949367088</v>
      </c>
      <c r="S38" s="49">
        <f t="shared" si="22"/>
        <v>0</v>
      </c>
      <c r="T38" s="48">
        <f t="shared" si="23"/>
        <v>83.5</v>
      </c>
      <c r="U38" s="50">
        <f t="shared" si="24"/>
        <v>76.964633333333339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13965000</v>
      </c>
      <c r="C40" s="95">
        <f>SUM(C35:C39)</f>
        <v>0</v>
      </c>
      <c r="D40" s="95"/>
      <c r="E40" s="95">
        <f t="shared" si="18"/>
        <v>13965000</v>
      </c>
      <c r="F40" s="96">
        <f t="shared" ref="F40:O40" si="25">SUM(F35:F39)</f>
        <v>13965000</v>
      </c>
      <c r="G40" s="97">
        <f t="shared" si="25"/>
        <v>11965000</v>
      </c>
      <c r="H40" s="96">
        <f t="shared" si="25"/>
        <v>632000</v>
      </c>
      <c r="I40" s="97">
        <f t="shared" si="25"/>
        <v>505682</v>
      </c>
      <c r="J40" s="96">
        <f t="shared" si="25"/>
        <v>3427000</v>
      </c>
      <c r="K40" s="97">
        <f t="shared" si="25"/>
        <v>5990513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4059000</v>
      </c>
      <c r="Q40" s="97">
        <f t="shared" si="20"/>
        <v>6496195</v>
      </c>
      <c r="R40" s="52">
        <f t="shared" si="21"/>
        <v>442.24683544303798</v>
      </c>
      <c r="S40" s="53">
        <f t="shared" si="22"/>
        <v>1084.6403470956054</v>
      </c>
      <c r="T40" s="52">
        <f>IF((+$E35+$E38) =0,0,(P40   /(+$E35+$E38) )*100)</f>
        <v>29.065520945220193</v>
      </c>
      <c r="U40" s="54">
        <f>IF((+$E35+$E38) =0,0,(Q40   /(+$E35+$E38) )*100)</f>
        <v>46.517687074829936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=0),0,((($J42      -$H42      )/$H42      )*100))</f>
        <v>0</v>
      </c>
      <c r="S42" s="49">
        <f t="shared" ref="S42:S53" si="30">IF(($I42      =0),0,((($K42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4095000</v>
      </c>
      <c r="C51" s="92">
        <v>0</v>
      </c>
      <c r="D51" s="92"/>
      <c r="E51" s="92">
        <f t="shared" si="26"/>
        <v>4095000</v>
      </c>
      <c r="F51" s="93">
        <v>4095000</v>
      </c>
      <c r="G51" s="94">
        <v>4095000</v>
      </c>
      <c r="H51" s="93"/>
      <c r="I51" s="94"/>
      <c r="J51" s="93">
        <v>3071000</v>
      </c>
      <c r="K51" s="94"/>
      <c r="L51" s="93"/>
      <c r="M51" s="94"/>
      <c r="N51" s="93"/>
      <c r="O51" s="94"/>
      <c r="P51" s="93">
        <f t="shared" si="27"/>
        <v>3071000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74.993894993894997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4095000</v>
      </c>
      <c r="C53" s="95">
        <f>SUM(C42:C52)</f>
        <v>0</v>
      </c>
      <c r="D53" s="95"/>
      <c r="E53" s="95">
        <f t="shared" si="26"/>
        <v>4095000</v>
      </c>
      <c r="F53" s="96">
        <f t="shared" ref="F53:O53" si="33">SUM(F42:F52)</f>
        <v>4095000</v>
      </c>
      <c r="G53" s="97">
        <f t="shared" si="33"/>
        <v>4095000</v>
      </c>
      <c r="H53" s="96">
        <f t="shared" si="33"/>
        <v>0</v>
      </c>
      <c r="I53" s="97">
        <f t="shared" si="33"/>
        <v>0</v>
      </c>
      <c r="J53" s="96">
        <f t="shared" si="33"/>
        <v>3071000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3071000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74.993894993894997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=0),0,((($J55      -$H55      )/$H55      )*100))</f>
        <v>0</v>
      </c>
      <c r="S55" s="49">
        <f>IF(($I55      =0),0,((($K55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=0),0,((($J59      -$H59      )/$H59      )*100))</f>
        <v>0</v>
      </c>
      <c r="S59" s="58">
        <f>IF(($I59      =0),0,((($K59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=0),0,((($J61      -$H61      )/$H61      )*100))</f>
        <v>0</v>
      </c>
      <c r="S61" s="49">
        <f t="shared" ref="S61:S67" si="39">IF(($I61      =0),0,((($K61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83353000</v>
      </c>
      <c r="C67" s="104">
        <f>SUM(C9:C15,C18:C23,C26:C29,C32,C35:C39,C42:C52,C55:C58,C61:C65)</f>
        <v>0</v>
      </c>
      <c r="D67" s="104"/>
      <c r="E67" s="104">
        <f t="shared" si="35"/>
        <v>83353000</v>
      </c>
      <c r="F67" s="105">
        <f t="shared" ref="F67:O67" si="43">SUM(F9:F15,F18:F23,F26:F29,F32,F35:F39,F42:F52,F55:F58,F61:F65)</f>
        <v>83353000</v>
      </c>
      <c r="G67" s="106">
        <f t="shared" si="43"/>
        <v>62911000</v>
      </c>
      <c r="H67" s="105">
        <f t="shared" si="43"/>
        <v>6695000</v>
      </c>
      <c r="I67" s="106">
        <f t="shared" si="43"/>
        <v>681950</v>
      </c>
      <c r="J67" s="105">
        <f t="shared" si="43"/>
        <v>13770000</v>
      </c>
      <c r="K67" s="106">
        <f t="shared" si="43"/>
        <v>17667072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20465000</v>
      </c>
      <c r="Q67" s="106">
        <f t="shared" si="37"/>
        <v>18349022</v>
      </c>
      <c r="R67" s="61">
        <f t="shared" si="38"/>
        <v>105.67587752053771</v>
      </c>
      <c r="S67" s="62">
        <f t="shared" si="39"/>
        <v>2490.6696971918764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24.910837096636762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22.335181916667683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0</v>
      </c>
      <c r="C69" s="92">
        <v>0</v>
      </c>
      <c r="D69" s="92"/>
      <c r="E69" s="92">
        <f>$B69      +$C69      +$D69</f>
        <v>0</v>
      </c>
      <c r="F69" s="93">
        <v>0</v>
      </c>
      <c r="G69" s="94">
        <v>0</v>
      </c>
      <c r="H69" s="93"/>
      <c r="I69" s="94"/>
      <c r="J69" s="93"/>
      <c r="K69" s="94"/>
      <c r="L69" s="93"/>
      <c r="M69" s="94"/>
      <c r="N69" s="93"/>
      <c r="O69" s="94"/>
      <c r="P69" s="93">
        <f>$H69      +$J69      +$L69      +$N69</f>
        <v>0</v>
      </c>
      <c r="Q69" s="94">
        <f>$I69      +$K69      +$M69      +$O69</f>
        <v>0</v>
      </c>
      <c r="R69" s="48">
        <f>IF(($H69      =0),0,((($J69      -$H69      )/$H69      )*100))</f>
        <v>0</v>
      </c>
      <c r="S69" s="49">
        <f>IF(($I69      =0),0,((($K69      -$I69      )/$I69      )*100))</f>
        <v>0</v>
      </c>
      <c r="T69" s="48">
        <f>IF(($E69      =0),0,(($P69      /$E69      )*100))</f>
        <v>0</v>
      </c>
      <c r="U69" s="50">
        <f>IF(($E69      =0),0,(($Q69      /$E69      )*100))</f>
        <v>0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0</v>
      </c>
      <c r="C70" s="101">
        <f>C69</f>
        <v>0</v>
      </c>
      <c r="D70" s="101"/>
      <c r="E70" s="101">
        <f>$B70      +$C70      +$D70</f>
        <v>0</v>
      </c>
      <c r="F70" s="102">
        <f t="shared" ref="F70:O70" si="44">F69</f>
        <v>0</v>
      </c>
      <c r="G70" s="103">
        <f t="shared" si="44"/>
        <v>0</v>
      </c>
      <c r="H70" s="102">
        <f t="shared" si="44"/>
        <v>0</v>
      </c>
      <c r="I70" s="103">
        <f t="shared" si="44"/>
        <v>0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0</v>
      </c>
      <c r="Q70" s="103">
        <f>$I70      +$K70      +$M70      +$O70</f>
        <v>0</v>
      </c>
      <c r="R70" s="57">
        <f>IF(($H70      =0),0,((($J70      -$H70      )/$H70      )*100))</f>
        <v>0</v>
      </c>
      <c r="S70" s="58">
        <f>IF(($I70      =0),0,((($K70      -$I70      )/$I70      )*100))</f>
        <v>0</v>
      </c>
      <c r="T70" s="57">
        <f>IF($E70   =0,0,($P70   /$E70   )*100)</f>
        <v>0</v>
      </c>
      <c r="U70" s="59">
        <f>IF($E70   =0,0,($Q70   /$E70 )*100)</f>
        <v>0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0</v>
      </c>
      <c r="C71" s="104">
        <f>C69</f>
        <v>0</v>
      </c>
      <c r="D71" s="104"/>
      <c r="E71" s="104">
        <f>$B71      +$C71      +$D71</f>
        <v>0</v>
      </c>
      <c r="F71" s="105">
        <f t="shared" ref="F71:O71" si="45">F69</f>
        <v>0</v>
      </c>
      <c r="G71" s="106">
        <f t="shared" si="45"/>
        <v>0</v>
      </c>
      <c r="H71" s="105">
        <f t="shared" si="45"/>
        <v>0</v>
      </c>
      <c r="I71" s="106">
        <f t="shared" si="45"/>
        <v>0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0</v>
      </c>
      <c r="Q71" s="106">
        <f>$I71      +$K71      +$M71      +$O71</f>
        <v>0</v>
      </c>
      <c r="R71" s="61">
        <f>IF(($H71      =0),0,((($J71      -$H71      )/$H71      )*100))</f>
        <v>0</v>
      </c>
      <c r="S71" s="62">
        <f>IF(($I71      =0),0,((($K71      -$I71      )/$I71      )*100))</f>
        <v>0</v>
      </c>
      <c r="T71" s="61">
        <f>IF($E71   =0,0,($P71   /$E71   )*100)</f>
        <v>0</v>
      </c>
      <c r="U71" s="65">
        <f>IF($E71   =0,0,($Q71   /$E71   )*100)</f>
        <v>0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83353000</v>
      </c>
      <c r="C72" s="104">
        <f>SUM(C9:C15,C18:C23,C26:C29,C32,C35:C39,C42:C52,C55:C58,C61:C65,C69)</f>
        <v>0</v>
      </c>
      <c r="D72" s="104"/>
      <c r="E72" s="104">
        <f>$B72      +$C72      +$D72</f>
        <v>83353000</v>
      </c>
      <c r="F72" s="105">
        <f t="shared" ref="F72:O72" si="46">SUM(F9:F15,F18:F23,F26:F29,F32,F35:F39,F42:F52,F55:F58,F61:F65,F69)</f>
        <v>83353000</v>
      </c>
      <c r="G72" s="106">
        <f t="shared" si="46"/>
        <v>62911000</v>
      </c>
      <c r="H72" s="105">
        <f t="shared" si="46"/>
        <v>6695000</v>
      </c>
      <c r="I72" s="106">
        <f t="shared" si="46"/>
        <v>681950</v>
      </c>
      <c r="J72" s="105">
        <f t="shared" si="46"/>
        <v>13770000</v>
      </c>
      <c r="K72" s="106">
        <f t="shared" si="46"/>
        <v>17667072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20465000</v>
      </c>
      <c r="Q72" s="106">
        <f>$I72      +$K72      +$M72      +$O72</f>
        <v>18349022</v>
      </c>
      <c r="R72" s="61">
        <f>IF(($H72      =0),0,((($J72      -$H72      )/$H72      )*100))</f>
        <v>105.67587752053771</v>
      </c>
      <c r="S72" s="62">
        <f>IF(($I72      =0),0,((($K72      -$I72      )/$I72      )*100))</f>
        <v>2490.6696971918764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24.910837096636762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80.137231951784074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130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131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132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133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134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135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=0),0,((($J86      -$H86      )/$H86      )*100))</f>
        <v>0</v>
      </c>
      <c r="S86" s="90">
        <f t="shared" ref="S86:S93" si="52">IF(($I86      =0),0,((($K86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136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137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138</v>
      </c>
    </row>
    <row r="116" spans="1:23" x14ac:dyDescent="0.2">
      <c r="A116" s="29" t="s">
        <v>139</v>
      </c>
    </row>
    <row r="117" spans="1:23" x14ac:dyDescent="0.2">
      <c r="A117" s="29" t="s">
        <v>140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141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142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143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79l+Ng7/raOXOwvPXAzymX+X+O9rd/XPOYOdutkUFQxzFffgeyXFHDEsr8ApiQCKX2gBWR2RVs2KuuWqnkdO+Q==" saltValue="ZG9ZqnY+4Htv6MfrX9GGmw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11" width="13.7109375" customWidth="1"/>
    <col min="12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128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1550000</v>
      </c>
      <c r="C10" s="92">
        <v>0</v>
      </c>
      <c r="D10" s="92"/>
      <c r="E10" s="92">
        <f t="shared" ref="E10:E16" si="0">$B10      +$C10      +$D10</f>
        <v>1550000</v>
      </c>
      <c r="F10" s="93">
        <v>1550000</v>
      </c>
      <c r="G10" s="94">
        <v>1550000</v>
      </c>
      <c r="H10" s="93">
        <v>263000</v>
      </c>
      <c r="I10" s="94">
        <v>126090</v>
      </c>
      <c r="J10" s="93">
        <v>419000</v>
      </c>
      <c r="K10" s="94">
        <v>555861</v>
      </c>
      <c r="L10" s="93"/>
      <c r="M10" s="94"/>
      <c r="N10" s="93"/>
      <c r="O10" s="94"/>
      <c r="P10" s="93">
        <f t="shared" ref="P10:P16" si="1">$H10      +$J10      +$L10      +$N10</f>
        <v>682000</v>
      </c>
      <c r="Q10" s="94">
        <f t="shared" ref="Q10:Q16" si="2">$I10      +$K10      +$M10      +$O10</f>
        <v>681951</v>
      </c>
      <c r="R10" s="48">
        <f t="shared" ref="R10:R16" si="3">IF(($H10      =0),0,((($J10      -$H10      )/$H10      )*100))</f>
        <v>59.315589353612161</v>
      </c>
      <c r="S10" s="49">
        <f t="shared" ref="S10:S16" si="4">IF(($I10      =0),0,((($K10      -$I10      )/$I10      )*100))</f>
        <v>340.84463478467757</v>
      </c>
      <c r="T10" s="48">
        <f t="shared" ref="T10:T15" si="5">IF(($E10      =0),0,(($P10      /$E10      )*100))</f>
        <v>44</v>
      </c>
      <c r="U10" s="50">
        <f t="shared" ref="U10:U15" si="6">IF(($E10      =0),0,(($Q10      /$E10      )*100))</f>
        <v>43.996838709677419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56941000</v>
      </c>
      <c r="C15" s="92">
        <v>0</v>
      </c>
      <c r="D15" s="92"/>
      <c r="E15" s="92">
        <f t="shared" si="0"/>
        <v>56941000</v>
      </c>
      <c r="F15" s="93">
        <v>56941000</v>
      </c>
      <c r="G15" s="94">
        <v>30179000</v>
      </c>
      <c r="H15" s="93">
        <v>4901000</v>
      </c>
      <c r="I15" s="94"/>
      <c r="J15" s="93">
        <v>14874000</v>
      </c>
      <c r="K15" s="94">
        <v>19775844</v>
      </c>
      <c r="L15" s="93"/>
      <c r="M15" s="94"/>
      <c r="N15" s="93"/>
      <c r="O15" s="94"/>
      <c r="P15" s="93">
        <f t="shared" si="1"/>
        <v>19775000</v>
      </c>
      <c r="Q15" s="94">
        <f t="shared" si="2"/>
        <v>19775844</v>
      </c>
      <c r="R15" s="48">
        <f t="shared" si="3"/>
        <v>203.48908386043664</v>
      </c>
      <c r="S15" s="49">
        <f t="shared" si="4"/>
        <v>0</v>
      </c>
      <c r="T15" s="48">
        <f t="shared" si="5"/>
        <v>34.728929945030821</v>
      </c>
      <c r="U15" s="50">
        <f t="shared" si="6"/>
        <v>34.730412181029486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58491000</v>
      </c>
      <c r="C16" s="95">
        <f>SUM(C9:C15)</f>
        <v>0</v>
      </c>
      <c r="D16" s="95"/>
      <c r="E16" s="95">
        <f t="shared" si="0"/>
        <v>58491000</v>
      </c>
      <c r="F16" s="96">
        <f t="shared" ref="F16:O16" si="7">SUM(F9:F15)</f>
        <v>58491000</v>
      </c>
      <c r="G16" s="97">
        <f t="shared" si="7"/>
        <v>31729000</v>
      </c>
      <c r="H16" s="96">
        <f t="shared" si="7"/>
        <v>5164000</v>
      </c>
      <c r="I16" s="97">
        <f t="shared" si="7"/>
        <v>126090</v>
      </c>
      <c r="J16" s="96">
        <f t="shared" si="7"/>
        <v>15293000</v>
      </c>
      <c r="K16" s="97">
        <f t="shared" si="7"/>
        <v>20331705</v>
      </c>
      <c r="L16" s="96">
        <f t="shared" si="7"/>
        <v>0</v>
      </c>
      <c r="M16" s="97">
        <f t="shared" si="7"/>
        <v>0</v>
      </c>
      <c r="N16" s="96">
        <f t="shared" si="7"/>
        <v>0</v>
      </c>
      <c r="O16" s="97">
        <f t="shared" si="7"/>
        <v>0</v>
      </c>
      <c r="P16" s="96">
        <f t="shared" si="1"/>
        <v>20457000</v>
      </c>
      <c r="Q16" s="97">
        <f t="shared" si="2"/>
        <v>20457795</v>
      </c>
      <c r="R16" s="52">
        <f t="shared" si="3"/>
        <v>196.14639814097598</v>
      </c>
      <c r="S16" s="53">
        <f t="shared" si="4"/>
        <v>16024.756126576256</v>
      </c>
      <c r="T16" s="52">
        <f>IF((SUM($E9:$E13)+$E15)=0,0,(P16/(SUM($E9:$E13)+$E15)*100))</f>
        <v>34.974611478689027</v>
      </c>
      <c r="U16" s="54">
        <f>IF((SUM($E9:$E13)+$E15)=0,0,(Q16/(SUM($E9:$E13)+$E15)*100))</f>
        <v>34.975970662153152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IF(($H18      =0),0,((($J18      -$H18      )/$H18      )*100))</f>
        <v>0</v>
      </c>
      <c r="S18" s="49">
        <f t="shared" ref="S18:S24" si="12">IF(($I18      =0),0,((($K18      -$I18      )/$I18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0</v>
      </c>
      <c r="C24" s="95">
        <f>SUM(C18:C23)</f>
        <v>0</v>
      </c>
      <c r="D24" s="95"/>
      <c r="E24" s="95">
        <f t="shared" si="8"/>
        <v>0</v>
      </c>
      <c r="F24" s="96">
        <f t="shared" ref="F24:O24" si="15">SUM(F18:F23)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=0),0,((($J26      -$H26      )/$H26      )*100))</f>
        <v>0</v>
      </c>
      <c r="S26" s="49">
        <f>IF(($I26      =0),0,((($K26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=0),0,((($J30      -$H30      )/$H30      )*100))</f>
        <v>0</v>
      </c>
      <c r="S30" s="53">
        <f>IF(($I30      =0),0,((($K30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5998000</v>
      </c>
      <c r="C32" s="92">
        <v>0</v>
      </c>
      <c r="D32" s="92"/>
      <c r="E32" s="92">
        <f>$B32      +$C32      +$D32</f>
        <v>5998000</v>
      </c>
      <c r="F32" s="93">
        <v>5998000</v>
      </c>
      <c r="G32" s="94">
        <v>4199000</v>
      </c>
      <c r="H32" s="93">
        <v>736000</v>
      </c>
      <c r="I32" s="94"/>
      <c r="J32" s="93">
        <v>1260000</v>
      </c>
      <c r="K32" s="94">
        <v>1825078</v>
      </c>
      <c r="L32" s="93"/>
      <c r="M32" s="94"/>
      <c r="N32" s="93"/>
      <c r="O32" s="94"/>
      <c r="P32" s="93">
        <f>$H32      +$J32      +$L32      +$N32</f>
        <v>1996000</v>
      </c>
      <c r="Q32" s="94">
        <f>$I32      +$K32      +$M32      +$O32</f>
        <v>1825078</v>
      </c>
      <c r="R32" s="48">
        <f>IF(($H32      =0),0,((($J32      -$H32      )/$H32      )*100))</f>
        <v>71.195652173913047</v>
      </c>
      <c r="S32" s="49">
        <f>IF(($I32      =0),0,((($K32      -$I32      )/$I32      )*100))</f>
        <v>0</v>
      </c>
      <c r="T32" s="48">
        <f>IF(($E32      =0),0,(($P32      /$E32      )*100))</f>
        <v>33.277759253084362</v>
      </c>
      <c r="U32" s="50">
        <f>IF(($E32      =0),0,(($Q32      /$E32      )*100))</f>
        <v>30.428109369789929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5998000</v>
      </c>
      <c r="C33" s="95">
        <f>C32</f>
        <v>0</v>
      </c>
      <c r="D33" s="95"/>
      <c r="E33" s="95">
        <f>$B33      +$C33      +$D33</f>
        <v>5998000</v>
      </c>
      <c r="F33" s="96">
        <f t="shared" ref="F33:O33" si="17">F32</f>
        <v>5998000</v>
      </c>
      <c r="G33" s="97">
        <f t="shared" si="17"/>
        <v>4199000</v>
      </c>
      <c r="H33" s="96">
        <f t="shared" si="17"/>
        <v>736000</v>
      </c>
      <c r="I33" s="97">
        <f t="shared" si="17"/>
        <v>0</v>
      </c>
      <c r="J33" s="96">
        <f t="shared" si="17"/>
        <v>1260000</v>
      </c>
      <c r="K33" s="97">
        <f t="shared" si="17"/>
        <v>1825078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1996000</v>
      </c>
      <c r="Q33" s="97">
        <f>$I33      +$K33      +$M33      +$O33</f>
        <v>1825078</v>
      </c>
      <c r="R33" s="52">
        <f>IF(($H33      =0),0,((($J33      -$H33      )/$H33      )*100))</f>
        <v>71.195652173913047</v>
      </c>
      <c r="S33" s="53">
        <f>IF(($I33      =0),0,((($K33      -$I33      )/$I33      )*100))</f>
        <v>0</v>
      </c>
      <c r="T33" s="52">
        <f>IF($E33   =0,0,($P33   /$E33   )*100)</f>
        <v>33.277759253084362</v>
      </c>
      <c r="U33" s="54">
        <f>IF($E33   =0,0,($Q33   /$E33   )*100)</f>
        <v>30.428109369789929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18000000</v>
      </c>
      <c r="C35" s="92">
        <v>0</v>
      </c>
      <c r="D35" s="92"/>
      <c r="E35" s="92">
        <f t="shared" ref="E35:E40" si="18">$B35      +$C35      +$D35</f>
        <v>18000000</v>
      </c>
      <c r="F35" s="93">
        <v>18000000</v>
      </c>
      <c r="G35" s="94">
        <v>18000000</v>
      </c>
      <c r="H35" s="93"/>
      <c r="I35" s="94">
        <v>802748</v>
      </c>
      <c r="J35" s="93"/>
      <c r="K35" s="94">
        <v>4600804</v>
      </c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5403552</v>
      </c>
      <c r="R35" s="48">
        <f t="shared" ref="R35:R40" si="21">IF(($H35      =0),0,((($J35      -$H35      )/$H35      )*100))</f>
        <v>0</v>
      </c>
      <c r="S35" s="49">
        <f t="shared" ref="S35:S40" si="22">IF(($I35      =0),0,((($K35      -$I35      )/$I35      )*100))</f>
        <v>473.13179229347196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30.019733333333331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2843000</v>
      </c>
      <c r="C36" s="92">
        <v>0</v>
      </c>
      <c r="D36" s="92"/>
      <c r="E36" s="92">
        <f t="shared" si="18"/>
        <v>2843000</v>
      </c>
      <c r="F36" s="93">
        <v>2843000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20843000</v>
      </c>
      <c r="C40" s="95">
        <f>SUM(C35:C39)</f>
        <v>0</v>
      </c>
      <c r="D40" s="95"/>
      <c r="E40" s="95">
        <f t="shared" si="18"/>
        <v>20843000</v>
      </c>
      <c r="F40" s="96">
        <f t="shared" ref="F40:O40" si="25">SUM(F35:F39)</f>
        <v>20843000</v>
      </c>
      <c r="G40" s="97">
        <f t="shared" si="25"/>
        <v>18000000</v>
      </c>
      <c r="H40" s="96">
        <f t="shared" si="25"/>
        <v>0</v>
      </c>
      <c r="I40" s="97">
        <f t="shared" si="25"/>
        <v>802748</v>
      </c>
      <c r="J40" s="96">
        <f t="shared" si="25"/>
        <v>0</v>
      </c>
      <c r="K40" s="97">
        <f t="shared" si="25"/>
        <v>4600804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5403552</v>
      </c>
      <c r="R40" s="52">
        <f t="shared" si="21"/>
        <v>0</v>
      </c>
      <c r="S40" s="53">
        <f t="shared" si="22"/>
        <v>473.13179229347196</v>
      </c>
      <c r="T40" s="52">
        <f>IF((+$E35+$E38) =0,0,(P40   /(+$E35+$E38) )*100)</f>
        <v>0</v>
      </c>
      <c r="U40" s="54">
        <f>IF((+$E35+$E38) =0,0,(Q40   /(+$E35+$E38) )*100)</f>
        <v>30.019733333333331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=0),0,((($J42      -$H42      )/$H42      )*100))</f>
        <v>0</v>
      </c>
      <c r="S42" s="49">
        <f t="shared" ref="S42:S53" si="30">IF(($I42      =0),0,((($K42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0</v>
      </c>
      <c r="C51" s="92">
        <v>0</v>
      </c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=0),0,((($J55      -$H55      )/$H55      )*100))</f>
        <v>0</v>
      </c>
      <c r="S55" s="49">
        <f>IF(($I55      =0),0,((($K55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=0),0,((($J59      -$H59      )/$H59      )*100))</f>
        <v>0</v>
      </c>
      <c r="S59" s="58">
        <f>IF(($I59      =0),0,((($K59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=0),0,((($J61      -$H61      )/$H61      )*100))</f>
        <v>0</v>
      </c>
      <c r="S61" s="49">
        <f t="shared" ref="S61:S67" si="39">IF(($I61      =0),0,((($K61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85332000</v>
      </c>
      <c r="C67" s="104">
        <f>SUM(C9:C15,C18:C23,C26:C29,C32,C35:C39,C42:C52,C55:C58,C61:C65)</f>
        <v>0</v>
      </c>
      <c r="D67" s="104"/>
      <c r="E67" s="104">
        <f t="shared" si="35"/>
        <v>85332000</v>
      </c>
      <c r="F67" s="105">
        <f t="shared" ref="F67:O67" si="43">SUM(F9:F15,F18:F23,F26:F29,F32,F35:F39,F42:F52,F55:F58,F61:F65)</f>
        <v>85332000</v>
      </c>
      <c r="G67" s="106">
        <f t="shared" si="43"/>
        <v>53928000</v>
      </c>
      <c r="H67" s="105">
        <f t="shared" si="43"/>
        <v>5900000</v>
      </c>
      <c r="I67" s="106">
        <f t="shared" si="43"/>
        <v>928838</v>
      </c>
      <c r="J67" s="105">
        <f t="shared" si="43"/>
        <v>16553000</v>
      </c>
      <c r="K67" s="106">
        <f t="shared" si="43"/>
        <v>26757587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22453000</v>
      </c>
      <c r="Q67" s="106">
        <f t="shared" si="37"/>
        <v>27686425</v>
      </c>
      <c r="R67" s="61">
        <f t="shared" si="38"/>
        <v>180.5593220338983</v>
      </c>
      <c r="S67" s="62">
        <f t="shared" si="39"/>
        <v>2780.7592927937917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27.219386827334553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33.563778200729793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0</v>
      </c>
      <c r="C69" s="92">
        <v>0</v>
      </c>
      <c r="D69" s="92"/>
      <c r="E69" s="92">
        <f>$B69      +$C69      +$D69</f>
        <v>0</v>
      </c>
      <c r="F69" s="93">
        <v>0</v>
      </c>
      <c r="G69" s="94">
        <v>0</v>
      </c>
      <c r="H69" s="93"/>
      <c r="I69" s="94"/>
      <c r="J69" s="93"/>
      <c r="K69" s="94"/>
      <c r="L69" s="93"/>
      <c r="M69" s="94"/>
      <c r="N69" s="93"/>
      <c r="O69" s="94"/>
      <c r="P69" s="93">
        <f>$H69      +$J69      +$L69      +$N69</f>
        <v>0</v>
      </c>
      <c r="Q69" s="94">
        <f>$I69      +$K69      +$M69      +$O69</f>
        <v>0</v>
      </c>
      <c r="R69" s="48">
        <f>IF(($H69      =0),0,((($J69      -$H69      )/$H69      )*100))</f>
        <v>0</v>
      </c>
      <c r="S69" s="49">
        <f>IF(($I69      =0),0,((($K69      -$I69      )/$I69      )*100))</f>
        <v>0</v>
      </c>
      <c r="T69" s="48">
        <f>IF(($E69      =0),0,(($P69      /$E69      )*100))</f>
        <v>0</v>
      </c>
      <c r="U69" s="50">
        <f>IF(($E69      =0),0,(($Q69      /$E69      )*100))</f>
        <v>0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0</v>
      </c>
      <c r="C70" s="101">
        <f>C69</f>
        <v>0</v>
      </c>
      <c r="D70" s="101"/>
      <c r="E70" s="101">
        <f>$B70      +$C70      +$D70</f>
        <v>0</v>
      </c>
      <c r="F70" s="102">
        <f t="shared" ref="F70:O70" si="44">F69</f>
        <v>0</v>
      </c>
      <c r="G70" s="103">
        <f t="shared" si="44"/>
        <v>0</v>
      </c>
      <c r="H70" s="102">
        <f t="shared" si="44"/>
        <v>0</v>
      </c>
      <c r="I70" s="103">
        <f t="shared" si="44"/>
        <v>0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0</v>
      </c>
      <c r="Q70" s="103">
        <f>$I70      +$K70      +$M70      +$O70</f>
        <v>0</v>
      </c>
      <c r="R70" s="57">
        <f>IF(($H70      =0),0,((($J70      -$H70      )/$H70      )*100))</f>
        <v>0</v>
      </c>
      <c r="S70" s="58">
        <f>IF(($I70      =0),0,((($K70      -$I70      )/$I70      )*100))</f>
        <v>0</v>
      </c>
      <c r="T70" s="57">
        <f>IF($E70   =0,0,($P70   /$E70   )*100)</f>
        <v>0</v>
      </c>
      <c r="U70" s="59">
        <f>IF($E70   =0,0,($Q70   /$E70 )*100)</f>
        <v>0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0</v>
      </c>
      <c r="C71" s="104">
        <f>C69</f>
        <v>0</v>
      </c>
      <c r="D71" s="104"/>
      <c r="E71" s="104">
        <f>$B71      +$C71      +$D71</f>
        <v>0</v>
      </c>
      <c r="F71" s="105">
        <f t="shared" ref="F71:O71" si="45">F69</f>
        <v>0</v>
      </c>
      <c r="G71" s="106">
        <f t="shared" si="45"/>
        <v>0</v>
      </c>
      <c r="H71" s="105">
        <f t="shared" si="45"/>
        <v>0</v>
      </c>
      <c r="I71" s="106">
        <f t="shared" si="45"/>
        <v>0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0</v>
      </c>
      <c r="Q71" s="106">
        <f>$I71      +$K71      +$M71      +$O71</f>
        <v>0</v>
      </c>
      <c r="R71" s="61">
        <f>IF(($H71      =0),0,((($J71      -$H71      )/$H71      )*100))</f>
        <v>0</v>
      </c>
      <c r="S71" s="62">
        <f>IF(($I71      =0),0,((($K71      -$I71      )/$I71      )*100))</f>
        <v>0</v>
      </c>
      <c r="T71" s="61">
        <f>IF($E71   =0,0,($P71   /$E71   )*100)</f>
        <v>0</v>
      </c>
      <c r="U71" s="65">
        <f>IF($E71   =0,0,($Q71   /$E71   )*100)</f>
        <v>0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85332000</v>
      </c>
      <c r="C72" s="104">
        <f>SUM(C9:C15,C18:C23,C26:C29,C32,C35:C39,C42:C52,C55:C58,C61:C65,C69)</f>
        <v>0</v>
      </c>
      <c r="D72" s="104"/>
      <c r="E72" s="104">
        <f>$B72      +$C72      +$D72</f>
        <v>85332000</v>
      </c>
      <c r="F72" s="105">
        <f t="shared" ref="F72:O72" si="46">SUM(F9:F15,F18:F23,F26:F29,F32,F35:F39,F42:F52,F55:F58,F61:F65,F69)</f>
        <v>85332000</v>
      </c>
      <c r="G72" s="106">
        <f t="shared" si="46"/>
        <v>53928000</v>
      </c>
      <c r="H72" s="105">
        <f t="shared" si="46"/>
        <v>5900000</v>
      </c>
      <c r="I72" s="106">
        <f t="shared" si="46"/>
        <v>928838</v>
      </c>
      <c r="J72" s="105">
        <f t="shared" si="46"/>
        <v>16553000</v>
      </c>
      <c r="K72" s="106">
        <f t="shared" si="46"/>
        <v>26757587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22453000</v>
      </c>
      <c r="Q72" s="106">
        <f>$I72      +$K72      +$M72      +$O72</f>
        <v>27686425</v>
      </c>
      <c r="R72" s="61">
        <f>IF(($H72      =0),0,((($J72      -$H72      )/$H72      )*100))</f>
        <v>180.5593220338983</v>
      </c>
      <c r="S72" s="62">
        <f>IF(($I72      =0),0,((($K72      -$I72      )/$I72      )*100))</f>
        <v>2780.7592927937917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27.219386827334553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108.37022467512134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130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131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132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133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134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135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=0),0,((($J86      -$H86      )/$H86      )*100))</f>
        <v>0</v>
      </c>
      <c r="S86" s="90">
        <f t="shared" ref="S86:S93" si="52">IF(($I86      =0),0,((($K86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136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137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138</v>
      </c>
    </row>
    <row r="116" spans="1:23" x14ac:dyDescent="0.2">
      <c r="A116" s="29" t="s">
        <v>139</v>
      </c>
    </row>
    <row r="117" spans="1:23" x14ac:dyDescent="0.2">
      <c r="A117" s="29" t="s">
        <v>140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141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142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143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YN9hlPEp9cBRcPjBjI+R0Axb1+fKpXjO3S1JA1Wv++7X432fVMmz0/BcTQbv30bEfW4hGmhbIsCPhJTl4lDYQw==" saltValue="kCifKVYiF11RbS60S6/Yjw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11" width="13.7109375" customWidth="1"/>
    <col min="12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111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3100000</v>
      </c>
      <c r="C10" s="92">
        <v>0</v>
      </c>
      <c r="D10" s="92"/>
      <c r="E10" s="92">
        <f t="shared" ref="E10:E16" si="0">$B10      +$C10      +$D10</f>
        <v>3100000</v>
      </c>
      <c r="F10" s="93">
        <v>3100000</v>
      </c>
      <c r="G10" s="94">
        <v>3100000</v>
      </c>
      <c r="H10" s="93">
        <v>1594000</v>
      </c>
      <c r="I10" s="94"/>
      <c r="J10" s="93">
        <v>1506000</v>
      </c>
      <c r="K10" s="94"/>
      <c r="L10" s="93"/>
      <c r="M10" s="94"/>
      <c r="N10" s="93"/>
      <c r="O10" s="94"/>
      <c r="P10" s="93">
        <f t="shared" ref="P10:P16" si="1">$H10      +$J10      +$L10      +$N10</f>
        <v>3100000</v>
      </c>
      <c r="Q10" s="94">
        <f t="shared" ref="Q10:Q16" si="2">$I10      +$K10      +$M10      +$O10</f>
        <v>0</v>
      </c>
      <c r="R10" s="48">
        <f t="shared" ref="R10:R16" si="3">IF(($H10      =0),0,((($J10      -$H10      )/$H10      )*100))</f>
        <v>-5.520702634880803</v>
      </c>
      <c r="S10" s="49">
        <f t="shared" ref="S10:S16" si="4">IF(($I10      =0),0,((($K10      -$I10      )/$I10      )*100))</f>
        <v>0</v>
      </c>
      <c r="T10" s="48">
        <f t="shared" ref="T10:T15" si="5">IF(($E10      =0),0,(($P10      /$E10      )*100))</f>
        <v>100</v>
      </c>
      <c r="U10" s="50">
        <f t="shared" ref="U10:U15" si="6">IF(($E10      =0),0,(($Q10      /$E10      )*100))</f>
        <v>0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3100000</v>
      </c>
      <c r="C16" s="95">
        <f>SUM(C9:C15)</f>
        <v>0</v>
      </c>
      <c r="D16" s="95"/>
      <c r="E16" s="95">
        <f t="shared" si="0"/>
        <v>3100000</v>
      </c>
      <c r="F16" s="96">
        <f t="shared" ref="F16:O16" si="7">SUM(F9:F15)</f>
        <v>3100000</v>
      </c>
      <c r="G16" s="97">
        <f t="shared" si="7"/>
        <v>3100000</v>
      </c>
      <c r="H16" s="96">
        <f t="shared" si="7"/>
        <v>1594000</v>
      </c>
      <c r="I16" s="97">
        <f t="shared" si="7"/>
        <v>0</v>
      </c>
      <c r="J16" s="96">
        <f t="shared" si="7"/>
        <v>1506000</v>
      </c>
      <c r="K16" s="97">
        <f t="shared" si="7"/>
        <v>0</v>
      </c>
      <c r="L16" s="96">
        <f t="shared" si="7"/>
        <v>0</v>
      </c>
      <c r="M16" s="97">
        <f t="shared" si="7"/>
        <v>0</v>
      </c>
      <c r="N16" s="96">
        <f t="shared" si="7"/>
        <v>0</v>
      </c>
      <c r="O16" s="97">
        <f t="shared" si="7"/>
        <v>0</v>
      </c>
      <c r="P16" s="96">
        <f t="shared" si="1"/>
        <v>3100000</v>
      </c>
      <c r="Q16" s="97">
        <f t="shared" si="2"/>
        <v>0</v>
      </c>
      <c r="R16" s="52">
        <f t="shared" si="3"/>
        <v>-5.520702634880803</v>
      </c>
      <c r="S16" s="53">
        <f t="shared" si="4"/>
        <v>0</v>
      </c>
      <c r="T16" s="52">
        <f>IF((SUM($E9:$E13)+$E15)=0,0,(P16/(SUM($E9:$E13)+$E15)*100))</f>
        <v>100</v>
      </c>
      <c r="U16" s="54">
        <f>IF((SUM($E9:$E13)+$E15)=0,0,(Q16/(SUM($E9:$E13)+$E15)*100))</f>
        <v>0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IF(($H18      =0),0,((($J18      -$H18      )/$H18      )*100))</f>
        <v>0</v>
      </c>
      <c r="S18" s="49">
        <f t="shared" ref="S18:S24" si="12">IF(($I18      =0),0,((($K18      -$I18      )/$I18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0</v>
      </c>
      <c r="C24" s="95">
        <f>SUM(C18:C23)</f>
        <v>0</v>
      </c>
      <c r="D24" s="95"/>
      <c r="E24" s="95">
        <f t="shared" si="8"/>
        <v>0</v>
      </c>
      <c r="F24" s="96">
        <f t="shared" ref="F24:O24" si="15">SUM(F18:F23)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=0),0,((($J26      -$H26      )/$H26      )*100))</f>
        <v>0</v>
      </c>
      <c r="S26" s="49">
        <f>IF(($I26      =0),0,((($K26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=0),0,((($J30      -$H30      )/$H30      )*100))</f>
        <v>0</v>
      </c>
      <c r="S30" s="53">
        <f>IF(($I30      =0),0,((($K30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2964000</v>
      </c>
      <c r="C32" s="92">
        <v>0</v>
      </c>
      <c r="D32" s="92"/>
      <c r="E32" s="92">
        <f>$B32      +$C32      +$D32</f>
        <v>2964000</v>
      </c>
      <c r="F32" s="93">
        <v>2964000</v>
      </c>
      <c r="G32" s="94">
        <v>2074000</v>
      </c>
      <c r="H32" s="93"/>
      <c r="I32" s="94"/>
      <c r="J32" s="93">
        <v>3789000</v>
      </c>
      <c r="K32" s="94"/>
      <c r="L32" s="93"/>
      <c r="M32" s="94"/>
      <c r="N32" s="93"/>
      <c r="O32" s="94"/>
      <c r="P32" s="93">
        <f>$H32      +$J32      +$L32      +$N32</f>
        <v>3789000</v>
      </c>
      <c r="Q32" s="94">
        <f>$I32      +$K32      +$M32      +$O32</f>
        <v>0</v>
      </c>
      <c r="R32" s="48">
        <f>IF(($H32      =0),0,((($J32      -$H32      )/$H32      )*100))</f>
        <v>0</v>
      </c>
      <c r="S32" s="49">
        <f>IF(($I32      =0),0,((($K32      -$I32      )/$I32      )*100))</f>
        <v>0</v>
      </c>
      <c r="T32" s="48">
        <f>IF(($E32      =0),0,(($P32      /$E32      )*100))</f>
        <v>127.83400809716599</v>
      </c>
      <c r="U32" s="50">
        <f>IF(($E32      =0),0,(($Q32      /$E32      )*100))</f>
        <v>0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2964000</v>
      </c>
      <c r="C33" s="95">
        <f>C32</f>
        <v>0</v>
      </c>
      <c r="D33" s="95"/>
      <c r="E33" s="95">
        <f>$B33      +$C33      +$D33</f>
        <v>2964000</v>
      </c>
      <c r="F33" s="96">
        <f t="shared" ref="F33:O33" si="17">F32</f>
        <v>2964000</v>
      </c>
      <c r="G33" s="97">
        <f t="shared" si="17"/>
        <v>2074000</v>
      </c>
      <c r="H33" s="96">
        <f t="shared" si="17"/>
        <v>0</v>
      </c>
      <c r="I33" s="97">
        <f t="shared" si="17"/>
        <v>0</v>
      </c>
      <c r="J33" s="96">
        <f t="shared" si="17"/>
        <v>3789000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3789000</v>
      </c>
      <c r="Q33" s="97">
        <f>$I33      +$K33      +$M33      +$O33</f>
        <v>0</v>
      </c>
      <c r="R33" s="52">
        <f>IF(($H33      =0),0,((($J33      -$H33      )/$H33      )*100))</f>
        <v>0</v>
      </c>
      <c r="S33" s="53">
        <f>IF(($I33      =0),0,((($K33      -$I33      )/$I33      )*100))</f>
        <v>0</v>
      </c>
      <c r="T33" s="52">
        <f>IF($E33   =0,0,($P33   /$E33   )*100)</f>
        <v>127.83400809716599</v>
      </c>
      <c r="U33" s="54">
        <f>IF($E33   =0,0,($Q33   /$E33   )*100)</f>
        <v>0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0</v>
      </c>
      <c r="C35" s="92">
        <v>0</v>
      </c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=0),0,((($J35      -$H35      )/$H35      )*100))</f>
        <v>0</v>
      </c>
      <c r="S35" s="49">
        <f t="shared" ref="S35:S40" si="22">IF(($I35      =0),0,((($K35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23433000</v>
      </c>
      <c r="C36" s="92">
        <v>0</v>
      </c>
      <c r="D36" s="92"/>
      <c r="E36" s="92">
        <f t="shared" si="18"/>
        <v>23433000</v>
      </c>
      <c r="F36" s="93">
        <v>23433000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23433000</v>
      </c>
      <c r="C40" s="95">
        <f>SUM(C35:C39)</f>
        <v>0</v>
      </c>
      <c r="D40" s="95"/>
      <c r="E40" s="95">
        <f t="shared" si="18"/>
        <v>23433000</v>
      </c>
      <c r="F40" s="96">
        <f t="shared" ref="F40:O40" si="25">SUM(F35:F39)</f>
        <v>23433000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=0),0,((($J42      -$H42      )/$H42      )*100))</f>
        <v>0</v>
      </c>
      <c r="S42" s="49">
        <f t="shared" ref="S42:S53" si="30">IF(($I42      =0),0,((($K42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30000000</v>
      </c>
      <c r="C44" s="92">
        <v>0</v>
      </c>
      <c r="D44" s="92"/>
      <c r="E44" s="92">
        <f t="shared" si="26"/>
        <v>30000000</v>
      </c>
      <c r="F44" s="93">
        <v>30000000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25000000</v>
      </c>
      <c r="C51" s="92">
        <v>0</v>
      </c>
      <c r="D51" s="92"/>
      <c r="E51" s="92">
        <f t="shared" si="26"/>
        <v>25000000</v>
      </c>
      <c r="F51" s="93">
        <v>25000000</v>
      </c>
      <c r="G51" s="94">
        <v>9500000</v>
      </c>
      <c r="H51" s="93">
        <v>402000</v>
      </c>
      <c r="I51" s="94"/>
      <c r="J51" s="93">
        <v>4434000</v>
      </c>
      <c r="K51" s="94"/>
      <c r="L51" s="93"/>
      <c r="M51" s="94"/>
      <c r="N51" s="93"/>
      <c r="O51" s="94"/>
      <c r="P51" s="93">
        <f t="shared" si="27"/>
        <v>4836000</v>
      </c>
      <c r="Q51" s="94">
        <f t="shared" si="28"/>
        <v>0</v>
      </c>
      <c r="R51" s="48">
        <f t="shared" si="29"/>
        <v>1002.9850746268658</v>
      </c>
      <c r="S51" s="49">
        <f t="shared" si="30"/>
        <v>0</v>
      </c>
      <c r="T51" s="48">
        <f t="shared" si="31"/>
        <v>19.344000000000001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55000000</v>
      </c>
      <c r="C53" s="95">
        <f>SUM(C42:C52)</f>
        <v>0</v>
      </c>
      <c r="D53" s="95"/>
      <c r="E53" s="95">
        <f t="shared" si="26"/>
        <v>55000000</v>
      </c>
      <c r="F53" s="96">
        <f t="shared" ref="F53:O53" si="33">SUM(F42:F52)</f>
        <v>55000000</v>
      </c>
      <c r="G53" s="97">
        <f t="shared" si="33"/>
        <v>9500000</v>
      </c>
      <c r="H53" s="96">
        <f t="shared" si="33"/>
        <v>402000</v>
      </c>
      <c r="I53" s="97">
        <f t="shared" si="33"/>
        <v>0</v>
      </c>
      <c r="J53" s="96">
        <f t="shared" si="33"/>
        <v>4434000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4836000</v>
      </c>
      <c r="Q53" s="97">
        <f t="shared" si="28"/>
        <v>0</v>
      </c>
      <c r="R53" s="52">
        <f t="shared" si="29"/>
        <v>1002.9850746268658</v>
      </c>
      <c r="S53" s="53">
        <f t="shared" si="30"/>
        <v>0</v>
      </c>
      <c r="T53" s="52">
        <f>IF((+$E43+$E45+$E47+$E48+$E51) =0,0,(P53   /(+$E43+$E45+$E47+$E48+$E51) )*100)</f>
        <v>19.344000000000001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=0),0,((($J55      -$H55      )/$H55      )*100))</f>
        <v>0</v>
      </c>
      <c r="S55" s="49">
        <f>IF(($I55      =0),0,((($K55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=0),0,((($J59      -$H59      )/$H59      )*100))</f>
        <v>0</v>
      </c>
      <c r="S59" s="58">
        <f>IF(($I59      =0),0,((($K59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=0),0,((($J61      -$H61      )/$H61      )*100))</f>
        <v>0</v>
      </c>
      <c r="S61" s="49">
        <f t="shared" ref="S61:S67" si="39">IF(($I61      =0),0,((($K61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84497000</v>
      </c>
      <c r="C67" s="104">
        <f>SUM(C9:C15,C18:C23,C26:C29,C32,C35:C39,C42:C52,C55:C58,C61:C65)</f>
        <v>0</v>
      </c>
      <c r="D67" s="104"/>
      <c r="E67" s="104">
        <f t="shared" si="35"/>
        <v>84497000</v>
      </c>
      <c r="F67" s="105">
        <f t="shared" ref="F67:O67" si="43">SUM(F9:F15,F18:F23,F26:F29,F32,F35:F39,F42:F52,F55:F58,F61:F65)</f>
        <v>84497000</v>
      </c>
      <c r="G67" s="106">
        <f t="shared" si="43"/>
        <v>14674000</v>
      </c>
      <c r="H67" s="105">
        <f t="shared" si="43"/>
        <v>1996000</v>
      </c>
      <c r="I67" s="106">
        <f t="shared" si="43"/>
        <v>0</v>
      </c>
      <c r="J67" s="105">
        <f t="shared" si="43"/>
        <v>9729000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11725000</v>
      </c>
      <c r="Q67" s="106">
        <f t="shared" si="37"/>
        <v>0</v>
      </c>
      <c r="R67" s="61">
        <f t="shared" si="38"/>
        <v>387.42484969939881</v>
      </c>
      <c r="S67" s="62">
        <f t="shared" si="39"/>
        <v>0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37.744656193664696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0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133069000</v>
      </c>
      <c r="C69" s="92">
        <v>0</v>
      </c>
      <c r="D69" s="92"/>
      <c r="E69" s="92">
        <f>$B69      +$C69      +$D69</f>
        <v>133069000</v>
      </c>
      <c r="F69" s="93">
        <v>133069000</v>
      </c>
      <c r="G69" s="94">
        <v>78679000</v>
      </c>
      <c r="H69" s="93">
        <v>11217000</v>
      </c>
      <c r="I69" s="94"/>
      <c r="J69" s="93">
        <v>18996000</v>
      </c>
      <c r="K69" s="94"/>
      <c r="L69" s="93"/>
      <c r="M69" s="94"/>
      <c r="N69" s="93"/>
      <c r="O69" s="94"/>
      <c r="P69" s="93">
        <f>$H69      +$J69      +$L69      +$N69</f>
        <v>30213000</v>
      </c>
      <c r="Q69" s="94">
        <f>$I69      +$K69      +$M69      +$O69</f>
        <v>0</v>
      </c>
      <c r="R69" s="48">
        <f>IF(($H69      =0),0,((($J69      -$H69      )/$H69      )*100))</f>
        <v>69.350093607916548</v>
      </c>
      <c r="S69" s="49">
        <f>IF(($I69      =0),0,((($K69      -$I69      )/$I69      )*100))</f>
        <v>0</v>
      </c>
      <c r="T69" s="48">
        <f>IF(($E69      =0),0,(($P69      /$E69      )*100))</f>
        <v>22.704762191043745</v>
      </c>
      <c r="U69" s="50">
        <f>IF(($E69      =0),0,(($Q69      /$E69      )*100))</f>
        <v>0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133069000</v>
      </c>
      <c r="C70" s="101">
        <f>C69</f>
        <v>0</v>
      </c>
      <c r="D70" s="101"/>
      <c r="E70" s="101">
        <f>$B70      +$C70      +$D70</f>
        <v>133069000</v>
      </c>
      <c r="F70" s="102">
        <f t="shared" ref="F70:O70" si="44">F69</f>
        <v>133069000</v>
      </c>
      <c r="G70" s="103">
        <f t="shared" si="44"/>
        <v>78679000</v>
      </c>
      <c r="H70" s="102">
        <f t="shared" si="44"/>
        <v>11217000</v>
      </c>
      <c r="I70" s="103">
        <f t="shared" si="44"/>
        <v>0</v>
      </c>
      <c r="J70" s="102">
        <f t="shared" si="44"/>
        <v>18996000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30213000</v>
      </c>
      <c r="Q70" s="103">
        <f>$I70      +$K70      +$M70      +$O70</f>
        <v>0</v>
      </c>
      <c r="R70" s="57">
        <f>IF(($H70      =0),0,((($J70      -$H70      )/$H70      )*100))</f>
        <v>69.350093607916548</v>
      </c>
      <c r="S70" s="58">
        <f>IF(($I70      =0),0,((($K70      -$I70      )/$I70      )*100))</f>
        <v>0</v>
      </c>
      <c r="T70" s="57">
        <f>IF($E70   =0,0,($P70   /$E70   )*100)</f>
        <v>22.704762191043745</v>
      </c>
      <c r="U70" s="59">
        <f>IF($E70   =0,0,($Q70   /$E70 )*100)</f>
        <v>0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133069000</v>
      </c>
      <c r="C71" s="104">
        <f>C69</f>
        <v>0</v>
      </c>
      <c r="D71" s="104"/>
      <c r="E71" s="104">
        <f>$B71      +$C71      +$D71</f>
        <v>133069000</v>
      </c>
      <c r="F71" s="105">
        <f t="shared" ref="F71:O71" si="45">F69</f>
        <v>133069000</v>
      </c>
      <c r="G71" s="106">
        <f t="shared" si="45"/>
        <v>78679000</v>
      </c>
      <c r="H71" s="105">
        <f t="shared" si="45"/>
        <v>11217000</v>
      </c>
      <c r="I71" s="106">
        <f t="shared" si="45"/>
        <v>0</v>
      </c>
      <c r="J71" s="105">
        <f t="shared" si="45"/>
        <v>18996000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30213000</v>
      </c>
      <c r="Q71" s="106">
        <f>$I71      +$K71      +$M71      +$O71</f>
        <v>0</v>
      </c>
      <c r="R71" s="61">
        <f>IF(($H71      =0),0,((($J71      -$H71      )/$H71      )*100))</f>
        <v>69.350093607916548</v>
      </c>
      <c r="S71" s="62">
        <f>IF(($I71      =0),0,((($K71      -$I71      )/$I71      )*100))</f>
        <v>0</v>
      </c>
      <c r="T71" s="61">
        <f>IF($E71   =0,0,($P71   /$E71   )*100)</f>
        <v>22.704762191043745</v>
      </c>
      <c r="U71" s="65">
        <f>IF($E71   =0,0,($Q71   /$E71   )*100)</f>
        <v>0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217566000</v>
      </c>
      <c r="C72" s="104">
        <f>SUM(C9:C15,C18:C23,C26:C29,C32,C35:C39,C42:C52,C55:C58,C61:C65,C69)</f>
        <v>0</v>
      </c>
      <c r="D72" s="104"/>
      <c r="E72" s="104">
        <f>$B72      +$C72      +$D72</f>
        <v>217566000</v>
      </c>
      <c r="F72" s="105">
        <f t="shared" ref="F72:O72" si="46">SUM(F9:F15,F18:F23,F26:F29,F32,F35:F39,F42:F52,F55:F58,F61:F65,F69)</f>
        <v>217566000</v>
      </c>
      <c r="G72" s="106">
        <f t="shared" si="46"/>
        <v>93353000</v>
      </c>
      <c r="H72" s="105">
        <f t="shared" si="46"/>
        <v>13213000</v>
      </c>
      <c r="I72" s="106">
        <f t="shared" si="46"/>
        <v>0</v>
      </c>
      <c r="J72" s="105">
        <f t="shared" si="46"/>
        <v>28725000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41938000</v>
      </c>
      <c r="Q72" s="106">
        <f>$I72      +$K72      +$M72      +$O72</f>
        <v>0</v>
      </c>
      <c r="R72" s="61">
        <f>IF(($H72      =0),0,((($J72      -$H72      )/$H72      )*100))</f>
        <v>117.39953076515552</v>
      </c>
      <c r="S72" s="62">
        <f>IF(($I72      =0),0,((($K72      -$I72      )/$I72      )*100))</f>
        <v>0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25.551229795348895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0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130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131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132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133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134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135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=0),0,((($J86      -$H86      )/$H86      )*100))</f>
        <v>0</v>
      </c>
      <c r="S86" s="90">
        <f t="shared" ref="S86:S93" si="52">IF(($I86      =0),0,((($K86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136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137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138</v>
      </c>
    </row>
    <row r="116" spans="1:23" x14ac:dyDescent="0.2">
      <c r="A116" s="29" t="s">
        <v>139</v>
      </c>
    </row>
    <row r="117" spans="1:23" x14ac:dyDescent="0.2">
      <c r="A117" s="29" t="s">
        <v>140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141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142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143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LEdyP4QpphgushbOrdNEcv+3L9GjOJDPN9H3QbPcikoGQttGNYL63E0m9zbRqxdvrCFv9myzABt0OZU//FOv2g==" saltValue="Stdx/73ap8MLJbOS5s4BTA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11" width="13.7109375" customWidth="1"/>
    <col min="12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129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1550000</v>
      </c>
      <c r="C10" s="92">
        <v>0</v>
      </c>
      <c r="D10" s="92"/>
      <c r="E10" s="92">
        <f t="shared" ref="E10:E16" si="0">$B10      +$C10      +$D10</f>
        <v>1550000</v>
      </c>
      <c r="F10" s="93">
        <v>1550000</v>
      </c>
      <c r="G10" s="94">
        <v>1550000</v>
      </c>
      <c r="H10" s="93">
        <v>559000</v>
      </c>
      <c r="I10" s="94">
        <v>513335</v>
      </c>
      <c r="J10" s="93">
        <v>245000</v>
      </c>
      <c r="K10" s="94">
        <v>226688</v>
      </c>
      <c r="L10" s="93"/>
      <c r="M10" s="94"/>
      <c r="N10" s="93"/>
      <c r="O10" s="94"/>
      <c r="P10" s="93">
        <f t="shared" ref="P10:P16" si="1">$H10      +$J10      +$L10      +$N10</f>
        <v>804000</v>
      </c>
      <c r="Q10" s="94">
        <f t="shared" ref="Q10:Q16" si="2">$I10      +$K10      +$M10      +$O10</f>
        <v>740023</v>
      </c>
      <c r="R10" s="48">
        <f t="shared" ref="R10:R16" si="3">IF(($H10      =0),0,((($J10      -$H10      )/$H10      )*100))</f>
        <v>-56.171735241502688</v>
      </c>
      <c r="S10" s="49">
        <f t="shared" ref="S10:S16" si="4">IF(($I10      =0),0,((($K10      -$I10      )/$I10      )*100))</f>
        <v>-55.840143376157869</v>
      </c>
      <c r="T10" s="48">
        <f t="shared" ref="T10:T15" si="5">IF(($E10      =0),0,(($P10      /$E10      )*100))</f>
        <v>51.87096774193548</v>
      </c>
      <c r="U10" s="50">
        <f t="shared" ref="U10:U15" si="6">IF(($E10      =0),0,(($Q10      /$E10      )*100))</f>
        <v>47.743419354838714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6000000</v>
      </c>
      <c r="C11" s="92">
        <v>0</v>
      </c>
      <c r="D11" s="92"/>
      <c r="E11" s="92">
        <f t="shared" si="0"/>
        <v>6000000</v>
      </c>
      <c r="F11" s="93">
        <v>6000000</v>
      </c>
      <c r="G11" s="94">
        <v>3000000</v>
      </c>
      <c r="H11" s="93">
        <v>1213000</v>
      </c>
      <c r="I11" s="94">
        <v>1012416</v>
      </c>
      <c r="J11" s="93"/>
      <c r="K11" s="94">
        <v>1008797</v>
      </c>
      <c r="L11" s="93"/>
      <c r="M11" s="94"/>
      <c r="N11" s="93"/>
      <c r="O11" s="94"/>
      <c r="P11" s="93">
        <f t="shared" si="1"/>
        <v>1213000</v>
      </c>
      <c r="Q11" s="94">
        <f t="shared" si="2"/>
        <v>2021213</v>
      </c>
      <c r="R11" s="48">
        <f t="shared" si="3"/>
        <v>-100</v>
      </c>
      <c r="S11" s="49">
        <f t="shared" si="4"/>
        <v>-0.35746175485176057</v>
      </c>
      <c r="T11" s="48">
        <f t="shared" si="5"/>
        <v>20.216666666666665</v>
      </c>
      <c r="U11" s="50">
        <f t="shared" si="6"/>
        <v>33.686883333333334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7550000</v>
      </c>
      <c r="C16" s="95">
        <f>SUM(C9:C15)</f>
        <v>0</v>
      </c>
      <c r="D16" s="95"/>
      <c r="E16" s="95">
        <f t="shared" si="0"/>
        <v>7550000</v>
      </c>
      <c r="F16" s="96">
        <f t="shared" ref="F16:O16" si="7">SUM(F9:F15)</f>
        <v>7550000</v>
      </c>
      <c r="G16" s="97">
        <f t="shared" si="7"/>
        <v>4550000</v>
      </c>
      <c r="H16" s="96">
        <f t="shared" si="7"/>
        <v>1772000</v>
      </c>
      <c r="I16" s="97">
        <f t="shared" si="7"/>
        <v>1525751</v>
      </c>
      <c r="J16" s="96">
        <f t="shared" si="7"/>
        <v>245000</v>
      </c>
      <c r="K16" s="97">
        <f t="shared" si="7"/>
        <v>1235485</v>
      </c>
      <c r="L16" s="96">
        <f t="shared" si="7"/>
        <v>0</v>
      </c>
      <c r="M16" s="97">
        <f t="shared" si="7"/>
        <v>0</v>
      </c>
      <c r="N16" s="96">
        <f t="shared" si="7"/>
        <v>0</v>
      </c>
      <c r="O16" s="97">
        <f t="shared" si="7"/>
        <v>0</v>
      </c>
      <c r="P16" s="96">
        <f t="shared" si="1"/>
        <v>2017000</v>
      </c>
      <c r="Q16" s="97">
        <f t="shared" si="2"/>
        <v>2761236</v>
      </c>
      <c r="R16" s="52">
        <f t="shared" si="3"/>
        <v>-86.173814898419863</v>
      </c>
      <c r="S16" s="53">
        <f t="shared" si="4"/>
        <v>-19.024467295122204</v>
      </c>
      <c r="T16" s="52">
        <f>IF((SUM($E9:$E13)+$E15)=0,0,(P16/(SUM($E9:$E13)+$E15)*100))</f>
        <v>26.715231788079468</v>
      </c>
      <c r="U16" s="54">
        <f>IF((SUM($E9:$E13)+$E15)=0,0,(Q16/(SUM($E9:$E13)+$E15)*100))</f>
        <v>36.572662251655629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IF(($H18      =0),0,((($J18      -$H18      )/$H18      )*100))</f>
        <v>0</v>
      </c>
      <c r="S18" s="49">
        <f t="shared" ref="S18:S24" si="12">IF(($I18      =0),0,((($K18      -$I18      )/$I18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0</v>
      </c>
      <c r="C24" s="95">
        <f>SUM(C18:C23)</f>
        <v>0</v>
      </c>
      <c r="D24" s="95"/>
      <c r="E24" s="95">
        <f t="shared" si="8"/>
        <v>0</v>
      </c>
      <c r="F24" s="96">
        <f t="shared" ref="F24:O24" si="15">SUM(F18:F23)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=0),0,((($J26      -$H26      )/$H26      )*100))</f>
        <v>0</v>
      </c>
      <c r="S26" s="49">
        <f>IF(($I26      =0),0,((($K26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183379000</v>
      </c>
      <c r="C28" s="92">
        <v>0</v>
      </c>
      <c r="D28" s="92"/>
      <c r="E28" s="92">
        <f>$B28      +$C28      +$D28</f>
        <v>183379000</v>
      </c>
      <c r="F28" s="93">
        <v>183379000</v>
      </c>
      <c r="G28" s="94">
        <v>99026000</v>
      </c>
      <c r="H28" s="93">
        <v>38894000</v>
      </c>
      <c r="I28" s="94">
        <v>37978973</v>
      </c>
      <c r="J28" s="93">
        <v>38404000</v>
      </c>
      <c r="K28" s="94">
        <v>42066371</v>
      </c>
      <c r="L28" s="93"/>
      <c r="M28" s="94"/>
      <c r="N28" s="93"/>
      <c r="O28" s="94"/>
      <c r="P28" s="93">
        <f>$H28      +$J28      +$L28      +$N28</f>
        <v>77298000</v>
      </c>
      <c r="Q28" s="94">
        <f>$I28      +$K28      +$M28      +$O28</f>
        <v>80045344</v>
      </c>
      <c r="R28" s="48">
        <f>IF(($H28      =0),0,((($J28      -$H28      )/$H28      )*100))</f>
        <v>-1.2598344217617112</v>
      </c>
      <c r="S28" s="49">
        <f>IF(($I28      =0),0,((($K28      -$I28      )/$I28      )*100))</f>
        <v>10.76226574109837</v>
      </c>
      <c r="T28" s="48">
        <f>IF(($E28      =0),0,(($P28      /$E28      )*100))</f>
        <v>42.152045763146276</v>
      </c>
      <c r="U28" s="50">
        <f>IF(($E28      =0),0,(($Q28      /$E28      )*100))</f>
        <v>43.650223853331077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183379000</v>
      </c>
      <c r="C30" s="95">
        <f>SUM(C26:C29)</f>
        <v>0</v>
      </c>
      <c r="D30" s="95"/>
      <c r="E30" s="95">
        <f>$B30      +$C30      +$D30</f>
        <v>183379000</v>
      </c>
      <c r="F30" s="96">
        <f t="shared" ref="F30:O30" si="16">SUM(F26:F29)</f>
        <v>183379000</v>
      </c>
      <c r="G30" s="97">
        <f t="shared" si="16"/>
        <v>99026000</v>
      </c>
      <c r="H30" s="96">
        <f t="shared" si="16"/>
        <v>38894000</v>
      </c>
      <c r="I30" s="97">
        <f t="shared" si="16"/>
        <v>37978973</v>
      </c>
      <c r="J30" s="96">
        <f t="shared" si="16"/>
        <v>38404000</v>
      </c>
      <c r="K30" s="97">
        <f t="shared" si="16"/>
        <v>42066371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77298000</v>
      </c>
      <c r="Q30" s="97">
        <f>$I30      +$K30      +$M30      +$O30</f>
        <v>80045344</v>
      </c>
      <c r="R30" s="52">
        <f>IF(($H30      =0),0,((($J30      -$H30      )/$H30      )*100))</f>
        <v>-1.2598344217617112</v>
      </c>
      <c r="S30" s="53">
        <f>IF(($I30      =0),0,((($K30      -$I30      )/$I30      )*100))</f>
        <v>10.76226574109837</v>
      </c>
      <c r="T30" s="52">
        <f>IF($E30   =0,0,($P30   /$E30   )*100)</f>
        <v>42.152045763146276</v>
      </c>
      <c r="U30" s="54">
        <f>IF($E30   =0,0,($Q30   /$E30   )*100)</f>
        <v>43.650223853331077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3068000</v>
      </c>
      <c r="C32" s="92">
        <v>0</v>
      </c>
      <c r="D32" s="92"/>
      <c r="E32" s="92">
        <f>$B32      +$C32      +$D32</f>
        <v>3068000</v>
      </c>
      <c r="F32" s="93">
        <v>3068000</v>
      </c>
      <c r="G32" s="94">
        <v>2147000</v>
      </c>
      <c r="H32" s="93">
        <v>1666000</v>
      </c>
      <c r="I32" s="94">
        <v>1655268</v>
      </c>
      <c r="J32" s="93">
        <v>1402000</v>
      </c>
      <c r="K32" s="94">
        <v>1500189</v>
      </c>
      <c r="L32" s="93"/>
      <c r="M32" s="94"/>
      <c r="N32" s="93"/>
      <c r="O32" s="94"/>
      <c r="P32" s="93">
        <f>$H32      +$J32      +$L32      +$N32</f>
        <v>3068000</v>
      </c>
      <c r="Q32" s="94">
        <f>$I32      +$K32      +$M32      +$O32</f>
        <v>3155457</v>
      </c>
      <c r="R32" s="48">
        <f>IF(($H32      =0),0,((($J32      -$H32      )/$H32      )*100))</f>
        <v>-15.846338535414164</v>
      </c>
      <c r="S32" s="49">
        <f>IF(($I32      =0),0,((($K32      -$I32      )/$I32      )*100))</f>
        <v>-9.3688152009221461</v>
      </c>
      <c r="T32" s="48">
        <f>IF(($E32      =0),0,(($P32      /$E32      )*100))</f>
        <v>100</v>
      </c>
      <c r="U32" s="50">
        <f>IF(($E32      =0),0,(($Q32      /$E32      )*100))</f>
        <v>102.8506192959583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3068000</v>
      </c>
      <c r="C33" s="95">
        <f>C32</f>
        <v>0</v>
      </c>
      <c r="D33" s="95"/>
      <c r="E33" s="95">
        <f>$B33      +$C33      +$D33</f>
        <v>3068000</v>
      </c>
      <c r="F33" s="96">
        <f t="shared" ref="F33:O33" si="17">F32</f>
        <v>3068000</v>
      </c>
      <c r="G33" s="97">
        <f t="shared" si="17"/>
        <v>2147000</v>
      </c>
      <c r="H33" s="96">
        <f t="shared" si="17"/>
        <v>1666000</v>
      </c>
      <c r="I33" s="97">
        <f t="shared" si="17"/>
        <v>1655268</v>
      </c>
      <c r="J33" s="96">
        <f t="shared" si="17"/>
        <v>1402000</v>
      </c>
      <c r="K33" s="97">
        <f t="shared" si="17"/>
        <v>1500189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3068000</v>
      </c>
      <c r="Q33" s="97">
        <f>$I33      +$K33      +$M33      +$O33</f>
        <v>3155457</v>
      </c>
      <c r="R33" s="52">
        <f>IF(($H33      =0),0,((($J33      -$H33      )/$H33      )*100))</f>
        <v>-15.846338535414164</v>
      </c>
      <c r="S33" s="53">
        <f>IF(($I33      =0),0,((($K33      -$I33      )/$I33      )*100))</f>
        <v>-9.3688152009221461</v>
      </c>
      <c r="T33" s="52">
        <f>IF($E33   =0,0,($P33   /$E33   )*100)</f>
        <v>100</v>
      </c>
      <c r="U33" s="54">
        <f>IF($E33   =0,0,($Q33   /$E33   )*100)</f>
        <v>102.8506192959583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15100000</v>
      </c>
      <c r="C35" s="92">
        <v>0</v>
      </c>
      <c r="D35" s="92"/>
      <c r="E35" s="92">
        <f t="shared" ref="E35:E40" si="18">$B35      +$C35      +$D35</f>
        <v>15100000</v>
      </c>
      <c r="F35" s="93">
        <v>15100000</v>
      </c>
      <c r="G35" s="94">
        <v>7000000</v>
      </c>
      <c r="H35" s="93"/>
      <c r="I35" s="94">
        <v>839303</v>
      </c>
      <c r="J35" s="93">
        <v>1279000</v>
      </c>
      <c r="K35" s="94">
        <v>2230910</v>
      </c>
      <c r="L35" s="93"/>
      <c r="M35" s="94"/>
      <c r="N35" s="93"/>
      <c r="O35" s="94"/>
      <c r="P35" s="93">
        <f t="shared" ref="P35:P40" si="19">$H35      +$J35      +$L35      +$N35</f>
        <v>1279000</v>
      </c>
      <c r="Q35" s="94">
        <f t="shared" ref="Q35:Q40" si="20">$I35      +$K35      +$M35      +$O35</f>
        <v>3070213</v>
      </c>
      <c r="R35" s="48">
        <f t="shared" ref="R35:R40" si="21">IF(($H35      =0),0,((($J35      -$H35      )/$H35      )*100))</f>
        <v>0</v>
      </c>
      <c r="S35" s="49">
        <f t="shared" ref="S35:S40" si="22">IF(($I35      =0),0,((($K35      -$I35      )/$I35      )*100))</f>
        <v>165.80507873795281</v>
      </c>
      <c r="T35" s="48">
        <f t="shared" ref="T35:T39" si="23">IF(($E35      =0),0,(($P35      /$E35      )*100))</f>
        <v>8.4701986754966896</v>
      </c>
      <c r="U35" s="50">
        <f t="shared" ref="U35:U39" si="24">IF(($E35      =0),0,(($Q35      /$E35      )*100))</f>
        <v>20.332536423841059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4204000</v>
      </c>
      <c r="C36" s="92">
        <v>0</v>
      </c>
      <c r="D36" s="92"/>
      <c r="E36" s="92">
        <f t="shared" si="18"/>
        <v>4204000</v>
      </c>
      <c r="F36" s="93">
        <v>4204000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19304000</v>
      </c>
      <c r="C40" s="95">
        <f>SUM(C35:C39)</f>
        <v>0</v>
      </c>
      <c r="D40" s="95"/>
      <c r="E40" s="95">
        <f t="shared" si="18"/>
        <v>19304000</v>
      </c>
      <c r="F40" s="96">
        <f t="shared" ref="F40:O40" si="25">SUM(F35:F39)</f>
        <v>19304000</v>
      </c>
      <c r="G40" s="97">
        <f t="shared" si="25"/>
        <v>7000000</v>
      </c>
      <c r="H40" s="96">
        <f t="shared" si="25"/>
        <v>0</v>
      </c>
      <c r="I40" s="97">
        <f t="shared" si="25"/>
        <v>839303</v>
      </c>
      <c r="J40" s="96">
        <f t="shared" si="25"/>
        <v>1279000</v>
      </c>
      <c r="K40" s="97">
        <f t="shared" si="25"/>
        <v>2230910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1279000</v>
      </c>
      <c r="Q40" s="97">
        <f t="shared" si="20"/>
        <v>3070213</v>
      </c>
      <c r="R40" s="52">
        <f t="shared" si="21"/>
        <v>0</v>
      </c>
      <c r="S40" s="53">
        <f t="shared" si="22"/>
        <v>165.80507873795281</v>
      </c>
      <c r="T40" s="52">
        <f>IF((+$E35+$E38) =0,0,(P40   /(+$E35+$E38) )*100)</f>
        <v>8.4701986754966896</v>
      </c>
      <c r="U40" s="54">
        <f>IF((+$E35+$E38) =0,0,(Q40   /(+$E35+$E38) )*100)</f>
        <v>20.332536423841059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=0),0,((($J42      -$H42      )/$H42      )*100))</f>
        <v>0</v>
      </c>
      <c r="S42" s="49">
        <f t="shared" ref="S42:S53" si="30">IF(($I42      =0),0,((($K42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3082000</v>
      </c>
      <c r="C51" s="92">
        <v>0</v>
      </c>
      <c r="D51" s="92"/>
      <c r="E51" s="92">
        <f t="shared" si="26"/>
        <v>3082000</v>
      </c>
      <c r="F51" s="93">
        <v>3082000</v>
      </c>
      <c r="G51" s="94">
        <v>3082000</v>
      </c>
      <c r="H51" s="93"/>
      <c r="I51" s="94"/>
      <c r="J51" s="93">
        <v>22000</v>
      </c>
      <c r="K51" s="94"/>
      <c r="L51" s="93"/>
      <c r="M51" s="94"/>
      <c r="N51" s="93"/>
      <c r="O51" s="94"/>
      <c r="P51" s="93">
        <f t="shared" si="27"/>
        <v>22000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0.71382219338092145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3082000</v>
      </c>
      <c r="C53" s="95">
        <f>SUM(C42:C52)</f>
        <v>0</v>
      </c>
      <c r="D53" s="95"/>
      <c r="E53" s="95">
        <f t="shared" si="26"/>
        <v>3082000</v>
      </c>
      <c r="F53" s="96">
        <f t="shared" ref="F53:O53" si="33">SUM(F42:F52)</f>
        <v>3082000</v>
      </c>
      <c r="G53" s="97">
        <f t="shared" si="33"/>
        <v>3082000</v>
      </c>
      <c r="H53" s="96">
        <f t="shared" si="33"/>
        <v>0</v>
      </c>
      <c r="I53" s="97">
        <f t="shared" si="33"/>
        <v>0</v>
      </c>
      <c r="J53" s="96">
        <f t="shared" si="33"/>
        <v>22000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22000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0.71382219338092145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=0),0,((($J55      -$H55      )/$H55      )*100))</f>
        <v>0</v>
      </c>
      <c r="S55" s="49">
        <f>IF(($I55      =0),0,((($K55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=0),0,((($J59      -$H59      )/$H59      )*100))</f>
        <v>0</v>
      </c>
      <c r="S59" s="58">
        <f>IF(($I59      =0),0,((($K59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=0),0,((($J61      -$H61      )/$H61      )*100))</f>
        <v>0</v>
      </c>
      <c r="S61" s="49">
        <f t="shared" ref="S61:S67" si="39">IF(($I61      =0),0,((($K61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216383000</v>
      </c>
      <c r="C67" s="104">
        <f>SUM(C9:C15,C18:C23,C26:C29,C32,C35:C39,C42:C52,C55:C58,C61:C65)</f>
        <v>0</v>
      </c>
      <c r="D67" s="104"/>
      <c r="E67" s="104">
        <f t="shared" si="35"/>
        <v>216383000</v>
      </c>
      <c r="F67" s="105">
        <f t="shared" ref="F67:O67" si="43">SUM(F9:F15,F18:F23,F26:F29,F32,F35:F39,F42:F52,F55:F58,F61:F65)</f>
        <v>216383000</v>
      </c>
      <c r="G67" s="106">
        <f t="shared" si="43"/>
        <v>115805000</v>
      </c>
      <c r="H67" s="105">
        <f t="shared" si="43"/>
        <v>42332000</v>
      </c>
      <c r="I67" s="106">
        <f t="shared" si="43"/>
        <v>41999295</v>
      </c>
      <c r="J67" s="105">
        <f t="shared" si="43"/>
        <v>41352000</v>
      </c>
      <c r="K67" s="106">
        <f t="shared" si="43"/>
        <v>47032955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83684000</v>
      </c>
      <c r="Q67" s="106">
        <f t="shared" si="37"/>
        <v>89032250</v>
      </c>
      <c r="R67" s="61">
        <f t="shared" si="38"/>
        <v>-2.3150335443636023</v>
      </c>
      <c r="S67" s="62">
        <f t="shared" si="39"/>
        <v>11.985105940468763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39.440283911225897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41.960915076421323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42262000</v>
      </c>
      <c r="C69" s="92">
        <v>0</v>
      </c>
      <c r="D69" s="92"/>
      <c r="E69" s="92">
        <f>$B69      +$C69      +$D69</f>
        <v>42262000</v>
      </c>
      <c r="F69" s="93">
        <v>42262000</v>
      </c>
      <c r="G69" s="94">
        <v>17905000</v>
      </c>
      <c r="H69" s="93">
        <v>188000</v>
      </c>
      <c r="I69" s="94">
        <v>1123393</v>
      </c>
      <c r="J69" s="93">
        <v>8714000</v>
      </c>
      <c r="K69" s="94">
        <v>7607991</v>
      </c>
      <c r="L69" s="93"/>
      <c r="M69" s="94"/>
      <c r="N69" s="93"/>
      <c r="O69" s="94"/>
      <c r="P69" s="93">
        <f>$H69      +$J69      +$L69      +$N69</f>
        <v>8902000</v>
      </c>
      <c r="Q69" s="94">
        <f>$I69      +$K69      +$M69      +$O69</f>
        <v>8731384</v>
      </c>
      <c r="R69" s="48">
        <f>IF(($H69      =0),0,((($J69      -$H69      )/$H69      )*100))</f>
        <v>4535.1063829787236</v>
      </c>
      <c r="S69" s="49">
        <f>IF(($I69      =0),0,((($K69      -$I69      )/$I69      )*100))</f>
        <v>577.23325674986404</v>
      </c>
      <c r="T69" s="48">
        <f>IF(($E69      =0),0,(($P69      /$E69      )*100))</f>
        <v>21.063839856135537</v>
      </c>
      <c r="U69" s="50">
        <f>IF(($E69      =0),0,(($Q69      /$E69      )*100))</f>
        <v>20.660129667313427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42262000</v>
      </c>
      <c r="C70" s="101">
        <f>C69</f>
        <v>0</v>
      </c>
      <c r="D70" s="101"/>
      <c r="E70" s="101">
        <f>$B70      +$C70      +$D70</f>
        <v>42262000</v>
      </c>
      <c r="F70" s="102">
        <f t="shared" ref="F70:O70" si="44">F69</f>
        <v>42262000</v>
      </c>
      <c r="G70" s="103">
        <f t="shared" si="44"/>
        <v>17905000</v>
      </c>
      <c r="H70" s="102">
        <f t="shared" si="44"/>
        <v>188000</v>
      </c>
      <c r="I70" s="103">
        <f t="shared" si="44"/>
        <v>1123393</v>
      </c>
      <c r="J70" s="102">
        <f t="shared" si="44"/>
        <v>8714000</v>
      </c>
      <c r="K70" s="103">
        <f t="shared" si="44"/>
        <v>7607991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8902000</v>
      </c>
      <c r="Q70" s="103">
        <f>$I70      +$K70      +$M70      +$O70</f>
        <v>8731384</v>
      </c>
      <c r="R70" s="57">
        <f>IF(($H70      =0),0,((($J70      -$H70      )/$H70      )*100))</f>
        <v>4535.1063829787236</v>
      </c>
      <c r="S70" s="58">
        <f>IF(($I70      =0),0,((($K70      -$I70      )/$I70      )*100))</f>
        <v>577.23325674986404</v>
      </c>
      <c r="T70" s="57">
        <f>IF($E70   =0,0,($P70   /$E70   )*100)</f>
        <v>21.063839856135537</v>
      </c>
      <c r="U70" s="59">
        <f>IF($E70   =0,0,($Q70   /$E70 )*100)</f>
        <v>20.660129667313427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42262000</v>
      </c>
      <c r="C71" s="104">
        <f>C69</f>
        <v>0</v>
      </c>
      <c r="D71" s="104"/>
      <c r="E71" s="104">
        <f>$B71      +$C71      +$D71</f>
        <v>42262000</v>
      </c>
      <c r="F71" s="105">
        <f t="shared" ref="F71:O71" si="45">F69</f>
        <v>42262000</v>
      </c>
      <c r="G71" s="106">
        <f t="shared" si="45"/>
        <v>17905000</v>
      </c>
      <c r="H71" s="105">
        <f t="shared" si="45"/>
        <v>188000</v>
      </c>
      <c r="I71" s="106">
        <f t="shared" si="45"/>
        <v>1123393</v>
      </c>
      <c r="J71" s="105">
        <f t="shared" si="45"/>
        <v>8714000</v>
      </c>
      <c r="K71" s="106">
        <f t="shared" si="45"/>
        <v>7607991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8902000</v>
      </c>
      <c r="Q71" s="106">
        <f>$I71      +$K71      +$M71      +$O71</f>
        <v>8731384</v>
      </c>
      <c r="R71" s="61">
        <f>IF(($H71      =0),0,((($J71      -$H71      )/$H71      )*100))</f>
        <v>4535.1063829787236</v>
      </c>
      <c r="S71" s="62">
        <f>IF(($I71      =0),0,((($K71      -$I71      )/$I71      )*100))</f>
        <v>577.23325674986404</v>
      </c>
      <c r="T71" s="61">
        <f>IF($E71   =0,0,($P71   /$E71   )*100)</f>
        <v>21.063839856135537</v>
      </c>
      <c r="U71" s="65">
        <f>IF($E71   =0,0,($Q71   /$E71   )*100)</f>
        <v>20.660129667313427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258645000</v>
      </c>
      <c r="C72" s="104">
        <f>SUM(C9:C15,C18:C23,C26:C29,C32,C35:C39,C42:C52,C55:C58,C61:C65,C69)</f>
        <v>0</v>
      </c>
      <c r="D72" s="104"/>
      <c r="E72" s="104">
        <f>$B72      +$C72      +$D72</f>
        <v>258645000</v>
      </c>
      <c r="F72" s="105">
        <f t="shared" ref="F72:O72" si="46">SUM(F9:F15,F18:F23,F26:F29,F32,F35:F39,F42:F52,F55:F58,F61:F65,F69)</f>
        <v>258645000</v>
      </c>
      <c r="G72" s="106">
        <f t="shared" si="46"/>
        <v>133710000</v>
      </c>
      <c r="H72" s="105">
        <f t="shared" si="46"/>
        <v>42520000</v>
      </c>
      <c r="I72" s="106">
        <f t="shared" si="46"/>
        <v>43122688</v>
      </c>
      <c r="J72" s="105">
        <f t="shared" si="46"/>
        <v>50066000</v>
      </c>
      <c r="K72" s="106">
        <f t="shared" si="46"/>
        <v>54640946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92586000</v>
      </c>
      <c r="Q72" s="106">
        <f>$I72      +$K72      +$M72      +$O72</f>
        <v>97763634</v>
      </c>
      <c r="R72" s="61">
        <f>IF(($H72      =0),0,((($J72      -$H72      )/$H72      )*100))</f>
        <v>17.746942615239888</v>
      </c>
      <c r="S72" s="62">
        <f>IF(($I72      =0),0,((($K72      -$I72      )/$I72      )*100))</f>
        <v>26.710436047029351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36.388003505724313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38.422909043746877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130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131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132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133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134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135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=0),0,((($J86      -$H86      )/$H86      )*100))</f>
        <v>0</v>
      </c>
      <c r="S86" s="90">
        <f t="shared" ref="S86:S93" si="52">IF(($I86      =0),0,((($K86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136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137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138</v>
      </c>
    </row>
    <row r="116" spans="1:23" x14ac:dyDescent="0.2">
      <c r="A116" s="29" t="s">
        <v>139</v>
      </c>
    </row>
    <row r="117" spans="1:23" x14ac:dyDescent="0.2">
      <c r="A117" s="29" t="s">
        <v>140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141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142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143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9E/ReMDJ1uDqZhphgCmilYm2+H3h4CL60GY4CZIDj42sTfxtNEeq1bG4kD4/4PphK5bJ8q64Gw/7uOwr7aRwyw==" saltValue="DMkPEEgebhv+IbE6jdlvsg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1" manualBreakCount="1">
    <brk id="73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11" width="13.7109375" customWidth="1"/>
    <col min="12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112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2100000</v>
      </c>
      <c r="C10" s="92">
        <v>0</v>
      </c>
      <c r="D10" s="92"/>
      <c r="E10" s="92">
        <f t="shared" ref="E10:E16" si="0">$B10      +$C10      +$D10</f>
        <v>2100000</v>
      </c>
      <c r="F10" s="93">
        <v>2100000</v>
      </c>
      <c r="G10" s="94">
        <v>2100000</v>
      </c>
      <c r="H10" s="93">
        <v>116000</v>
      </c>
      <c r="I10" s="94">
        <v>94827</v>
      </c>
      <c r="J10" s="93">
        <v>17000</v>
      </c>
      <c r="K10" s="94">
        <v>37517</v>
      </c>
      <c r="L10" s="93"/>
      <c r="M10" s="94"/>
      <c r="N10" s="93"/>
      <c r="O10" s="94"/>
      <c r="P10" s="93">
        <f t="shared" ref="P10:P16" si="1">$H10      +$J10      +$L10      +$N10</f>
        <v>133000</v>
      </c>
      <c r="Q10" s="94">
        <f t="shared" ref="Q10:Q16" si="2">$I10      +$K10      +$M10      +$O10</f>
        <v>132344</v>
      </c>
      <c r="R10" s="48">
        <f t="shared" ref="R10:R16" si="3">IF(($H10      =0),0,((($J10      -$H10      )/$H10      )*100))</f>
        <v>-85.34482758620689</v>
      </c>
      <c r="S10" s="49">
        <f t="shared" ref="S10:S16" si="4">IF(($I10      =0),0,((($K10      -$I10      )/$I10      )*100))</f>
        <v>-60.4363736066732</v>
      </c>
      <c r="T10" s="48">
        <f t="shared" ref="T10:T15" si="5">IF(($E10      =0),0,(($P10      /$E10      )*100))</f>
        <v>6.3333333333333339</v>
      </c>
      <c r="U10" s="50">
        <f t="shared" ref="U10:U15" si="6">IF(($E10      =0),0,(($Q10      /$E10      )*100))</f>
        <v>6.3020952380952382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8254000</v>
      </c>
      <c r="C14" s="92">
        <v>0</v>
      </c>
      <c r="D14" s="92"/>
      <c r="E14" s="92">
        <f t="shared" si="0"/>
        <v>8254000</v>
      </c>
      <c r="F14" s="93">
        <v>8254000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10354000</v>
      </c>
      <c r="C16" s="95">
        <f>SUM(C9:C15)</f>
        <v>0</v>
      </c>
      <c r="D16" s="95"/>
      <c r="E16" s="95">
        <f t="shared" si="0"/>
        <v>10354000</v>
      </c>
      <c r="F16" s="96">
        <f t="shared" ref="F16:O16" si="7">SUM(F9:F15)</f>
        <v>10354000</v>
      </c>
      <c r="G16" s="97">
        <f t="shared" si="7"/>
        <v>2100000</v>
      </c>
      <c r="H16" s="96">
        <f t="shared" si="7"/>
        <v>116000</v>
      </c>
      <c r="I16" s="97">
        <f t="shared" si="7"/>
        <v>94827</v>
      </c>
      <c r="J16" s="96">
        <f t="shared" si="7"/>
        <v>17000</v>
      </c>
      <c r="K16" s="97">
        <f t="shared" si="7"/>
        <v>37517</v>
      </c>
      <c r="L16" s="96">
        <f t="shared" si="7"/>
        <v>0</v>
      </c>
      <c r="M16" s="97">
        <f t="shared" si="7"/>
        <v>0</v>
      </c>
      <c r="N16" s="96">
        <f t="shared" si="7"/>
        <v>0</v>
      </c>
      <c r="O16" s="97">
        <f t="shared" si="7"/>
        <v>0</v>
      </c>
      <c r="P16" s="96">
        <f t="shared" si="1"/>
        <v>133000</v>
      </c>
      <c r="Q16" s="97">
        <f t="shared" si="2"/>
        <v>132344</v>
      </c>
      <c r="R16" s="52">
        <f t="shared" si="3"/>
        <v>-85.34482758620689</v>
      </c>
      <c r="S16" s="53">
        <f t="shared" si="4"/>
        <v>-60.4363736066732</v>
      </c>
      <c r="T16" s="52">
        <f>IF((SUM($E9:$E13)+$E15)=0,0,(P16/(SUM($E9:$E13)+$E15)*100))</f>
        <v>6.3333333333333339</v>
      </c>
      <c r="U16" s="54">
        <f>IF((SUM($E9:$E13)+$E15)=0,0,(Q16/(SUM($E9:$E13)+$E15)*100))</f>
        <v>6.3020952380952382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IF(($H18      =0),0,((($J18      -$H18      )/$H18      )*100))</f>
        <v>0</v>
      </c>
      <c r="S18" s="49">
        <f t="shared" ref="S18:S24" si="12">IF(($I18      =0),0,((($K18      -$I18      )/$I18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0</v>
      </c>
      <c r="C24" s="95">
        <f>SUM(C18:C23)</f>
        <v>0</v>
      </c>
      <c r="D24" s="95"/>
      <c r="E24" s="95">
        <f t="shared" si="8"/>
        <v>0</v>
      </c>
      <c r="F24" s="96">
        <f t="shared" ref="F24:O24" si="15">SUM(F18:F23)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=0),0,((($J26      -$H26      )/$H26      )*100))</f>
        <v>0</v>
      </c>
      <c r="S26" s="49">
        <f>IF(($I26      =0),0,((($K26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=0),0,((($J30      -$H30      )/$H30      )*100))</f>
        <v>0</v>
      </c>
      <c r="S30" s="53">
        <f>IF(($I30      =0),0,((($K30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3360000</v>
      </c>
      <c r="C32" s="92">
        <v>0</v>
      </c>
      <c r="D32" s="92"/>
      <c r="E32" s="92">
        <f>$B32      +$C32      +$D32</f>
        <v>3360000</v>
      </c>
      <c r="F32" s="93">
        <v>3360000</v>
      </c>
      <c r="G32" s="94">
        <v>840000</v>
      </c>
      <c r="H32" s="93"/>
      <c r="I32" s="94"/>
      <c r="J32" s="93"/>
      <c r="K32" s="94"/>
      <c r="L32" s="93"/>
      <c r="M32" s="94"/>
      <c r="N32" s="93"/>
      <c r="O32" s="94"/>
      <c r="P32" s="93">
        <f>$H32      +$J32      +$L32      +$N32</f>
        <v>0</v>
      </c>
      <c r="Q32" s="94">
        <f>$I32      +$K32      +$M32      +$O32</f>
        <v>0</v>
      </c>
      <c r="R32" s="48">
        <f>IF(($H32      =0),0,((($J32      -$H32      )/$H32      )*100))</f>
        <v>0</v>
      </c>
      <c r="S32" s="49">
        <f>IF(($I32      =0),0,((($K32      -$I32      )/$I32      )*100))</f>
        <v>0</v>
      </c>
      <c r="T32" s="48">
        <f>IF(($E32      =0),0,(($P32      /$E32      )*100))</f>
        <v>0</v>
      </c>
      <c r="U32" s="50">
        <f>IF(($E32      =0),0,(($Q32      /$E32      )*100))</f>
        <v>0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3360000</v>
      </c>
      <c r="C33" s="95">
        <f>C32</f>
        <v>0</v>
      </c>
      <c r="D33" s="95"/>
      <c r="E33" s="95">
        <f>$B33      +$C33      +$D33</f>
        <v>3360000</v>
      </c>
      <c r="F33" s="96">
        <f t="shared" ref="F33:O33" si="17">F32</f>
        <v>3360000</v>
      </c>
      <c r="G33" s="97">
        <f t="shared" si="17"/>
        <v>840000</v>
      </c>
      <c r="H33" s="96">
        <f t="shared" si="17"/>
        <v>0</v>
      </c>
      <c r="I33" s="97">
        <f t="shared" si="17"/>
        <v>0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0</v>
      </c>
      <c r="Q33" s="97">
        <f>$I33      +$K33      +$M33      +$O33</f>
        <v>0</v>
      </c>
      <c r="R33" s="52">
        <f>IF(($H33      =0),0,((($J33      -$H33      )/$H33      )*100))</f>
        <v>0</v>
      </c>
      <c r="S33" s="53">
        <f>IF(($I33      =0),0,((($K33      -$I33      )/$I33      )*100))</f>
        <v>0</v>
      </c>
      <c r="T33" s="52">
        <f>IF($E33   =0,0,($P33   /$E33   )*100)</f>
        <v>0</v>
      </c>
      <c r="U33" s="54">
        <f>IF($E33   =0,0,($Q33   /$E33   )*100)</f>
        <v>0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18244000</v>
      </c>
      <c r="C35" s="92">
        <v>0</v>
      </c>
      <c r="D35" s="92"/>
      <c r="E35" s="92">
        <f t="shared" ref="E35:E40" si="18">$B35      +$C35      +$D35</f>
        <v>18244000</v>
      </c>
      <c r="F35" s="93">
        <v>18244000</v>
      </c>
      <c r="G35" s="94">
        <v>9000000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=0),0,((($J35      -$H35      )/$H35      )*100))</f>
        <v>0</v>
      </c>
      <c r="S35" s="49">
        <f t="shared" ref="S35:S40" si="22">IF(($I35      =0),0,((($K35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13678000</v>
      </c>
      <c r="C36" s="92">
        <v>0</v>
      </c>
      <c r="D36" s="92"/>
      <c r="E36" s="92">
        <f t="shared" si="18"/>
        <v>13678000</v>
      </c>
      <c r="F36" s="93">
        <v>13678000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4000000</v>
      </c>
      <c r="C38" s="92">
        <v>0</v>
      </c>
      <c r="D38" s="92"/>
      <c r="E38" s="92">
        <f t="shared" si="18"/>
        <v>4000000</v>
      </c>
      <c r="F38" s="93">
        <v>4000000</v>
      </c>
      <c r="G38" s="94">
        <v>1000000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35922000</v>
      </c>
      <c r="C40" s="95">
        <f>SUM(C35:C39)</f>
        <v>0</v>
      </c>
      <c r="D40" s="95"/>
      <c r="E40" s="95">
        <f t="shared" si="18"/>
        <v>35922000</v>
      </c>
      <c r="F40" s="96">
        <f t="shared" ref="F40:O40" si="25">SUM(F35:F39)</f>
        <v>35922000</v>
      </c>
      <c r="G40" s="97">
        <f t="shared" si="25"/>
        <v>10000000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=0),0,((($J42      -$H42      )/$H42      )*100))</f>
        <v>0</v>
      </c>
      <c r="S42" s="49">
        <f t="shared" ref="S42:S53" si="30">IF(($I42      =0),0,((($K42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277407000</v>
      </c>
      <c r="C44" s="92">
        <v>0</v>
      </c>
      <c r="D44" s="92"/>
      <c r="E44" s="92">
        <f t="shared" si="26"/>
        <v>277407000</v>
      </c>
      <c r="F44" s="93">
        <v>277407000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0</v>
      </c>
      <c r="C51" s="92">
        <v>0</v>
      </c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34761000</v>
      </c>
      <c r="C52" s="92">
        <v>0</v>
      </c>
      <c r="D52" s="92"/>
      <c r="E52" s="92">
        <f t="shared" si="26"/>
        <v>34761000</v>
      </c>
      <c r="F52" s="93">
        <v>34761000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312168000</v>
      </c>
      <c r="C53" s="95">
        <f>SUM(C42:C52)</f>
        <v>0</v>
      </c>
      <c r="D53" s="95"/>
      <c r="E53" s="95">
        <f t="shared" si="26"/>
        <v>312168000</v>
      </c>
      <c r="F53" s="96">
        <f t="shared" ref="F53:O53" si="33">SUM(F42:F52)</f>
        <v>312168000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=0),0,((($J55      -$H55      )/$H55      )*100))</f>
        <v>0</v>
      </c>
      <c r="S55" s="49">
        <f>IF(($I55      =0),0,((($K55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=0),0,((($J59      -$H59      )/$H59      )*100))</f>
        <v>0</v>
      </c>
      <c r="S59" s="58">
        <f>IF(($I59      =0),0,((($K59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=0),0,((($J61      -$H61      )/$H61      )*100))</f>
        <v>0</v>
      </c>
      <c r="S61" s="49">
        <f t="shared" ref="S61:S67" si="39">IF(($I61      =0),0,((($K61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361804000</v>
      </c>
      <c r="C67" s="104">
        <f>SUM(C9:C15,C18:C23,C26:C29,C32,C35:C39,C42:C52,C55:C58,C61:C65)</f>
        <v>0</v>
      </c>
      <c r="D67" s="104"/>
      <c r="E67" s="104">
        <f t="shared" si="35"/>
        <v>361804000</v>
      </c>
      <c r="F67" s="105">
        <f t="shared" ref="F67:O67" si="43">SUM(F9:F15,F18:F23,F26:F29,F32,F35:F39,F42:F52,F55:F58,F61:F65)</f>
        <v>361804000</v>
      </c>
      <c r="G67" s="106">
        <f t="shared" si="43"/>
        <v>12940000</v>
      </c>
      <c r="H67" s="105">
        <f t="shared" si="43"/>
        <v>116000</v>
      </c>
      <c r="I67" s="106">
        <f t="shared" si="43"/>
        <v>94827</v>
      </c>
      <c r="J67" s="105">
        <f t="shared" si="43"/>
        <v>17000</v>
      </c>
      <c r="K67" s="106">
        <f t="shared" si="43"/>
        <v>37517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133000</v>
      </c>
      <c r="Q67" s="106">
        <f t="shared" si="37"/>
        <v>132344</v>
      </c>
      <c r="R67" s="61">
        <f t="shared" si="38"/>
        <v>-85.34482758620689</v>
      </c>
      <c r="S67" s="62">
        <f t="shared" si="39"/>
        <v>-60.4363736066732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0.48007507941091537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0.47770719029742992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179030000</v>
      </c>
      <c r="C69" s="92">
        <v>0</v>
      </c>
      <c r="D69" s="92"/>
      <c r="E69" s="92">
        <f>$B69      +$C69      +$D69</f>
        <v>179030000</v>
      </c>
      <c r="F69" s="93">
        <v>179030000</v>
      </c>
      <c r="G69" s="94">
        <v>50953000</v>
      </c>
      <c r="H69" s="93">
        <v>1977000</v>
      </c>
      <c r="I69" s="94"/>
      <c r="J69" s="93">
        <v>3462000</v>
      </c>
      <c r="K69" s="94">
        <v>1392492</v>
      </c>
      <c r="L69" s="93"/>
      <c r="M69" s="94"/>
      <c r="N69" s="93"/>
      <c r="O69" s="94"/>
      <c r="P69" s="93">
        <f>$H69      +$J69      +$L69      +$N69</f>
        <v>5439000</v>
      </c>
      <c r="Q69" s="94">
        <f>$I69      +$K69      +$M69      +$O69</f>
        <v>1392492</v>
      </c>
      <c r="R69" s="48">
        <f>IF(($H69      =0),0,((($J69      -$H69      )/$H69      )*100))</f>
        <v>75.113808801213963</v>
      </c>
      <c r="S69" s="49">
        <f>IF(($I69      =0),0,((($K69      -$I69      )/$I69      )*100))</f>
        <v>0</v>
      </c>
      <c r="T69" s="48">
        <f>IF(($E69      =0),0,(($P69      /$E69      )*100))</f>
        <v>3.0380383176004022</v>
      </c>
      <c r="U69" s="50">
        <f>IF(($E69      =0),0,(($Q69      /$E69      )*100))</f>
        <v>0.77779813439088419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179030000</v>
      </c>
      <c r="C70" s="101">
        <f>C69</f>
        <v>0</v>
      </c>
      <c r="D70" s="101"/>
      <c r="E70" s="101">
        <f>$B70      +$C70      +$D70</f>
        <v>179030000</v>
      </c>
      <c r="F70" s="102">
        <f t="shared" ref="F70:O70" si="44">F69</f>
        <v>179030000</v>
      </c>
      <c r="G70" s="103">
        <f t="shared" si="44"/>
        <v>50953000</v>
      </c>
      <c r="H70" s="102">
        <f t="shared" si="44"/>
        <v>1977000</v>
      </c>
      <c r="I70" s="103">
        <f t="shared" si="44"/>
        <v>0</v>
      </c>
      <c r="J70" s="102">
        <f t="shared" si="44"/>
        <v>3462000</v>
      </c>
      <c r="K70" s="103">
        <f t="shared" si="44"/>
        <v>1392492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5439000</v>
      </c>
      <c r="Q70" s="103">
        <f>$I70      +$K70      +$M70      +$O70</f>
        <v>1392492</v>
      </c>
      <c r="R70" s="57">
        <f>IF(($H70      =0),0,((($J70      -$H70      )/$H70      )*100))</f>
        <v>75.113808801213963</v>
      </c>
      <c r="S70" s="58">
        <f>IF(($I70      =0),0,((($K70      -$I70      )/$I70      )*100))</f>
        <v>0</v>
      </c>
      <c r="T70" s="57">
        <f>IF($E70   =0,0,($P70   /$E70   )*100)</f>
        <v>3.0380383176004022</v>
      </c>
      <c r="U70" s="59">
        <f>IF($E70   =0,0,($Q70   /$E70 )*100)</f>
        <v>0.77779813439088419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179030000</v>
      </c>
      <c r="C71" s="104">
        <f>C69</f>
        <v>0</v>
      </c>
      <c r="D71" s="104"/>
      <c r="E71" s="104">
        <f>$B71      +$C71      +$D71</f>
        <v>179030000</v>
      </c>
      <c r="F71" s="105">
        <f t="shared" ref="F71:O71" si="45">F69</f>
        <v>179030000</v>
      </c>
      <c r="G71" s="106">
        <f t="shared" si="45"/>
        <v>50953000</v>
      </c>
      <c r="H71" s="105">
        <f t="shared" si="45"/>
        <v>1977000</v>
      </c>
      <c r="I71" s="106">
        <f t="shared" si="45"/>
        <v>0</v>
      </c>
      <c r="J71" s="105">
        <f t="shared" si="45"/>
        <v>3462000</v>
      </c>
      <c r="K71" s="106">
        <f t="shared" si="45"/>
        <v>1392492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5439000</v>
      </c>
      <c r="Q71" s="106">
        <f>$I71      +$K71      +$M71      +$O71</f>
        <v>1392492</v>
      </c>
      <c r="R71" s="61">
        <f>IF(($H71      =0),0,((($J71      -$H71      )/$H71      )*100))</f>
        <v>75.113808801213963</v>
      </c>
      <c r="S71" s="62">
        <f>IF(($I71      =0),0,((($K71      -$I71      )/$I71      )*100))</f>
        <v>0</v>
      </c>
      <c r="T71" s="61">
        <f>IF($E71   =0,0,($P71   /$E71   )*100)</f>
        <v>3.0380383176004022</v>
      </c>
      <c r="U71" s="65">
        <f>IF($E71   =0,0,($Q71   /$E71   )*100)</f>
        <v>0.77779813439088419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540834000</v>
      </c>
      <c r="C72" s="104">
        <f>SUM(C9:C15,C18:C23,C26:C29,C32,C35:C39,C42:C52,C55:C58,C61:C65,C69)</f>
        <v>0</v>
      </c>
      <c r="D72" s="104"/>
      <c r="E72" s="104">
        <f>$B72      +$C72      +$D72</f>
        <v>540834000</v>
      </c>
      <c r="F72" s="105">
        <f t="shared" ref="F72:O72" si="46">SUM(F9:F15,F18:F23,F26:F29,F32,F35:F39,F42:F52,F55:F58,F61:F65,F69)</f>
        <v>540834000</v>
      </c>
      <c r="G72" s="106">
        <f t="shared" si="46"/>
        <v>63893000</v>
      </c>
      <c r="H72" s="105">
        <f t="shared" si="46"/>
        <v>2093000</v>
      </c>
      <c r="I72" s="106">
        <f t="shared" si="46"/>
        <v>94827</v>
      </c>
      <c r="J72" s="105">
        <f t="shared" si="46"/>
        <v>3479000</v>
      </c>
      <c r="K72" s="106">
        <f t="shared" si="46"/>
        <v>1430009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5572000</v>
      </c>
      <c r="Q72" s="106">
        <f>$I72      +$K72      +$M72      +$O72</f>
        <v>1524836</v>
      </c>
      <c r="R72" s="61">
        <f>IF(($H72      =0),0,((($J72      -$H72      )/$H72      )*100))</f>
        <v>66.220735785953181</v>
      </c>
      <c r="S72" s="62">
        <f>IF(($I72      =0),0,((($K72      -$I72      )/$I72      )*100))</f>
        <v>1408.018813207209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2.6952509021254367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0.73758356148480653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130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131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132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133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134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135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=0),0,((($J86      -$H86      )/$H86      )*100))</f>
        <v>0</v>
      </c>
      <c r="S86" s="90">
        <f t="shared" ref="S86:S93" si="52">IF(($I86      =0),0,((($K86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136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137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138</v>
      </c>
    </row>
    <row r="116" spans="1:23" x14ac:dyDescent="0.2">
      <c r="A116" s="29" t="s">
        <v>139</v>
      </c>
    </row>
    <row r="117" spans="1:23" x14ac:dyDescent="0.2">
      <c r="A117" s="29" t="s">
        <v>140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141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142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143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qYl6p0Q0uxBhyX3T/zgzNZGg3wdjOGOZ2scov/dFaYpB1WUMSFTe+J+kJiPCmYYFuPJut/njJ3TC71n8p5qBvQ==" saltValue="JM13SxBS/qzkpbmwDqHf4w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11" width="13.7109375" customWidth="1"/>
    <col min="12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113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1550000</v>
      </c>
      <c r="C10" s="92">
        <v>0</v>
      </c>
      <c r="D10" s="92"/>
      <c r="E10" s="92">
        <f t="shared" ref="E10:E16" si="0">$B10      +$C10      +$D10</f>
        <v>1550000</v>
      </c>
      <c r="F10" s="93">
        <v>1550000</v>
      </c>
      <c r="G10" s="94">
        <v>1550000</v>
      </c>
      <c r="H10" s="93">
        <v>194000</v>
      </c>
      <c r="I10" s="94"/>
      <c r="J10" s="93">
        <v>334000</v>
      </c>
      <c r="K10" s="94"/>
      <c r="L10" s="93"/>
      <c r="M10" s="94"/>
      <c r="N10" s="93"/>
      <c r="O10" s="94"/>
      <c r="P10" s="93">
        <f t="shared" ref="P10:P16" si="1">$H10      +$J10      +$L10      +$N10</f>
        <v>528000</v>
      </c>
      <c r="Q10" s="94">
        <f t="shared" ref="Q10:Q16" si="2">$I10      +$K10      +$M10      +$O10</f>
        <v>0</v>
      </c>
      <c r="R10" s="48">
        <f t="shared" ref="R10:R16" si="3">IF(($H10      =0),0,((($J10      -$H10      )/$H10      )*100))</f>
        <v>72.164948453608247</v>
      </c>
      <c r="S10" s="49">
        <f t="shared" ref="S10:S16" si="4">IF(($I10      =0),0,((($K10      -$I10      )/$I10      )*100))</f>
        <v>0</v>
      </c>
      <c r="T10" s="48">
        <f t="shared" ref="T10:T15" si="5">IF(($E10      =0),0,(($P10      /$E10      )*100))</f>
        <v>34.064516129032256</v>
      </c>
      <c r="U10" s="50">
        <f t="shared" ref="U10:U15" si="6">IF(($E10      =0),0,(($Q10      /$E10      )*100))</f>
        <v>0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15000000</v>
      </c>
      <c r="C13" s="92">
        <v>0</v>
      </c>
      <c r="D13" s="92"/>
      <c r="E13" s="92">
        <f t="shared" si="0"/>
        <v>15000000</v>
      </c>
      <c r="F13" s="93">
        <v>15000000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100000</v>
      </c>
      <c r="C14" s="92">
        <v>0</v>
      </c>
      <c r="D14" s="92"/>
      <c r="E14" s="92">
        <f t="shared" si="0"/>
        <v>100000</v>
      </c>
      <c r="F14" s="93">
        <v>100000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142974000</v>
      </c>
      <c r="C15" s="92">
        <v>0</v>
      </c>
      <c r="D15" s="92"/>
      <c r="E15" s="92">
        <f t="shared" si="0"/>
        <v>142974000</v>
      </c>
      <c r="F15" s="93">
        <v>142974000</v>
      </c>
      <c r="G15" s="94">
        <v>102625000</v>
      </c>
      <c r="H15" s="93">
        <v>13738000</v>
      </c>
      <c r="I15" s="94"/>
      <c r="J15" s="93">
        <v>20186000</v>
      </c>
      <c r="K15" s="94"/>
      <c r="L15" s="93"/>
      <c r="M15" s="94"/>
      <c r="N15" s="93"/>
      <c r="O15" s="94"/>
      <c r="P15" s="93">
        <f t="shared" si="1"/>
        <v>33924000</v>
      </c>
      <c r="Q15" s="94">
        <f t="shared" si="2"/>
        <v>0</v>
      </c>
      <c r="R15" s="48">
        <f t="shared" si="3"/>
        <v>46.935507351870726</v>
      </c>
      <c r="S15" s="49">
        <f t="shared" si="4"/>
        <v>0</v>
      </c>
      <c r="T15" s="48">
        <f t="shared" si="5"/>
        <v>23.727390994166772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159624000</v>
      </c>
      <c r="C16" s="95">
        <f>SUM(C9:C15)</f>
        <v>0</v>
      </c>
      <c r="D16" s="95"/>
      <c r="E16" s="95">
        <f t="shared" si="0"/>
        <v>159624000</v>
      </c>
      <c r="F16" s="96">
        <f t="shared" ref="F16:O16" si="7">SUM(F9:F15)</f>
        <v>159624000</v>
      </c>
      <c r="G16" s="97">
        <f t="shared" si="7"/>
        <v>104175000</v>
      </c>
      <c r="H16" s="96">
        <f t="shared" si="7"/>
        <v>13932000</v>
      </c>
      <c r="I16" s="97">
        <f t="shared" si="7"/>
        <v>0</v>
      </c>
      <c r="J16" s="96">
        <f t="shared" si="7"/>
        <v>20520000</v>
      </c>
      <c r="K16" s="97">
        <f t="shared" si="7"/>
        <v>0</v>
      </c>
      <c r="L16" s="96">
        <f t="shared" si="7"/>
        <v>0</v>
      </c>
      <c r="M16" s="97">
        <f t="shared" si="7"/>
        <v>0</v>
      </c>
      <c r="N16" s="96">
        <f t="shared" si="7"/>
        <v>0</v>
      </c>
      <c r="O16" s="97">
        <f t="shared" si="7"/>
        <v>0</v>
      </c>
      <c r="P16" s="96">
        <f t="shared" si="1"/>
        <v>34452000</v>
      </c>
      <c r="Q16" s="97">
        <f t="shared" si="2"/>
        <v>0</v>
      </c>
      <c r="R16" s="52">
        <f t="shared" si="3"/>
        <v>47.286821705426355</v>
      </c>
      <c r="S16" s="53">
        <f t="shared" si="4"/>
        <v>0</v>
      </c>
      <c r="T16" s="52">
        <f>IF((SUM($E9:$E13)+$E15)=0,0,(P16/(SUM($E9:$E13)+$E15)*100))</f>
        <v>21.596750332238411</v>
      </c>
      <c r="U16" s="54">
        <f>IF((SUM($E9:$E13)+$E15)=0,0,(Q16/(SUM($E9:$E13)+$E15)*100))</f>
        <v>0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IF(($H18      =0),0,((($J18      -$H18      )/$H18      )*100))</f>
        <v>0</v>
      </c>
      <c r="S18" s="49">
        <f t="shared" ref="S18:S24" si="12">IF(($I18      =0),0,((($K18      -$I18      )/$I18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0</v>
      </c>
      <c r="C24" s="95">
        <f>SUM(C18:C23)</f>
        <v>0</v>
      </c>
      <c r="D24" s="95"/>
      <c r="E24" s="95">
        <f t="shared" si="8"/>
        <v>0</v>
      </c>
      <c r="F24" s="96">
        <f t="shared" ref="F24:O24" si="15">SUM(F18:F23)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=0),0,((($J26      -$H26      )/$H26      )*100))</f>
        <v>0</v>
      </c>
      <c r="S26" s="49">
        <f>IF(($I26      =0),0,((($K26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=0),0,((($J30      -$H30      )/$H30      )*100))</f>
        <v>0</v>
      </c>
      <c r="S30" s="53">
        <f>IF(($I30      =0),0,((($K30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7702000</v>
      </c>
      <c r="C32" s="92">
        <v>0</v>
      </c>
      <c r="D32" s="92"/>
      <c r="E32" s="92">
        <f>$B32      +$C32      +$D32</f>
        <v>7702000</v>
      </c>
      <c r="F32" s="93">
        <v>7702000</v>
      </c>
      <c r="G32" s="94">
        <v>5391000</v>
      </c>
      <c r="H32" s="93">
        <v>1926000</v>
      </c>
      <c r="I32" s="94"/>
      <c r="J32" s="93">
        <v>1738000</v>
      </c>
      <c r="K32" s="94"/>
      <c r="L32" s="93"/>
      <c r="M32" s="94"/>
      <c r="N32" s="93"/>
      <c r="O32" s="94"/>
      <c r="P32" s="93">
        <f>$H32      +$J32      +$L32      +$N32</f>
        <v>3664000</v>
      </c>
      <c r="Q32" s="94">
        <f>$I32      +$K32      +$M32      +$O32</f>
        <v>0</v>
      </c>
      <c r="R32" s="48">
        <f>IF(($H32      =0),0,((($J32      -$H32      )/$H32      )*100))</f>
        <v>-9.7611630321910692</v>
      </c>
      <c r="S32" s="49">
        <f>IF(($I32      =0),0,((($K32      -$I32      )/$I32      )*100))</f>
        <v>0</v>
      </c>
      <c r="T32" s="48">
        <f>IF(($E32      =0),0,(($P32      /$E32      )*100))</f>
        <v>47.572059205401196</v>
      </c>
      <c r="U32" s="50">
        <f>IF(($E32      =0),0,(($Q32      /$E32      )*100))</f>
        <v>0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7702000</v>
      </c>
      <c r="C33" s="95">
        <f>C32</f>
        <v>0</v>
      </c>
      <c r="D33" s="95"/>
      <c r="E33" s="95">
        <f>$B33      +$C33      +$D33</f>
        <v>7702000</v>
      </c>
      <c r="F33" s="96">
        <f t="shared" ref="F33:O33" si="17">F32</f>
        <v>7702000</v>
      </c>
      <c r="G33" s="97">
        <f t="shared" si="17"/>
        <v>5391000</v>
      </c>
      <c r="H33" s="96">
        <f t="shared" si="17"/>
        <v>1926000</v>
      </c>
      <c r="I33" s="97">
        <f t="shared" si="17"/>
        <v>0</v>
      </c>
      <c r="J33" s="96">
        <f t="shared" si="17"/>
        <v>1738000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3664000</v>
      </c>
      <c r="Q33" s="97">
        <f>$I33      +$K33      +$M33      +$O33</f>
        <v>0</v>
      </c>
      <c r="R33" s="52">
        <f>IF(($H33      =0),0,((($J33      -$H33      )/$H33      )*100))</f>
        <v>-9.7611630321910692</v>
      </c>
      <c r="S33" s="53">
        <f>IF(($I33      =0),0,((($K33      -$I33      )/$I33      )*100))</f>
        <v>0</v>
      </c>
      <c r="T33" s="52">
        <f>IF($E33   =0,0,($P33   /$E33   )*100)</f>
        <v>47.572059205401196</v>
      </c>
      <c r="U33" s="54">
        <f>IF($E33   =0,0,($Q33   /$E33   )*100)</f>
        <v>0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18513000</v>
      </c>
      <c r="C35" s="92">
        <v>0</v>
      </c>
      <c r="D35" s="92"/>
      <c r="E35" s="92">
        <f t="shared" ref="E35:E40" si="18">$B35      +$C35      +$D35</f>
        <v>18513000</v>
      </c>
      <c r="F35" s="93">
        <v>18513000</v>
      </c>
      <c r="G35" s="94">
        <v>12513000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=0),0,((($J35      -$H35      )/$H35      )*100))</f>
        <v>0</v>
      </c>
      <c r="S35" s="49">
        <f t="shared" ref="S35:S40" si="22">IF(($I35      =0),0,((($K35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25633000</v>
      </c>
      <c r="C36" s="92">
        <v>0</v>
      </c>
      <c r="D36" s="92"/>
      <c r="E36" s="92">
        <f t="shared" si="18"/>
        <v>25633000</v>
      </c>
      <c r="F36" s="93">
        <v>25633000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44146000</v>
      </c>
      <c r="C40" s="95">
        <f>SUM(C35:C39)</f>
        <v>0</v>
      </c>
      <c r="D40" s="95"/>
      <c r="E40" s="95">
        <f t="shared" si="18"/>
        <v>44146000</v>
      </c>
      <c r="F40" s="96">
        <f t="shared" ref="F40:O40" si="25">SUM(F35:F39)</f>
        <v>44146000</v>
      </c>
      <c r="G40" s="97">
        <f t="shared" si="25"/>
        <v>12513000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=0),0,((($J42      -$H42      )/$H42      )*100))</f>
        <v>0</v>
      </c>
      <c r="S42" s="49">
        <f t="shared" ref="S42:S53" si="30">IF(($I42      =0),0,((($K42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45000000</v>
      </c>
      <c r="C51" s="92">
        <v>0</v>
      </c>
      <c r="D51" s="92"/>
      <c r="E51" s="92">
        <f t="shared" si="26"/>
        <v>45000000</v>
      </c>
      <c r="F51" s="93">
        <v>45000000</v>
      </c>
      <c r="G51" s="94">
        <v>30000000</v>
      </c>
      <c r="H51" s="93">
        <v>9261000</v>
      </c>
      <c r="I51" s="94"/>
      <c r="J51" s="93">
        <v>10585000</v>
      </c>
      <c r="K51" s="94"/>
      <c r="L51" s="93"/>
      <c r="M51" s="94"/>
      <c r="N51" s="93"/>
      <c r="O51" s="94"/>
      <c r="P51" s="93">
        <f t="shared" si="27"/>
        <v>19846000</v>
      </c>
      <c r="Q51" s="94">
        <f t="shared" si="28"/>
        <v>0</v>
      </c>
      <c r="R51" s="48">
        <f t="shared" si="29"/>
        <v>14.296512255695928</v>
      </c>
      <c r="S51" s="49">
        <f t="shared" si="30"/>
        <v>0</v>
      </c>
      <c r="T51" s="48">
        <f t="shared" si="31"/>
        <v>44.102222222222224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45000000</v>
      </c>
      <c r="C53" s="95">
        <f>SUM(C42:C52)</f>
        <v>0</v>
      </c>
      <c r="D53" s="95"/>
      <c r="E53" s="95">
        <f t="shared" si="26"/>
        <v>45000000</v>
      </c>
      <c r="F53" s="96">
        <f t="shared" ref="F53:O53" si="33">SUM(F42:F52)</f>
        <v>45000000</v>
      </c>
      <c r="G53" s="97">
        <f t="shared" si="33"/>
        <v>30000000</v>
      </c>
      <c r="H53" s="96">
        <f t="shared" si="33"/>
        <v>9261000</v>
      </c>
      <c r="I53" s="97">
        <f t="shared" si="33"/>
        <v>0</v>
      </c>
      <c r="J53" s="96">
        <f t="shared" si="33"/>
        <v>10585000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19846000</v>
      </c>
      <c r="Q53" s="97">
        <f t="shared" si="28"/>
        <v>0</v>
      </c>
      <c r="R53" s="52">
        <f t="shared" si="29"/>
        <v>14.296512255695928</v>
      </c>
      <c r="S53" s="53">
        <f t="shared" si="30"/>
        <v>0</v>
      </c>
      <c r="T53" s="52">
        <f>IF((+$E43+$E45+$E47+$E48+$E51) =0,0,(P53   /(+$E43+$E45+$E47+$E48+$E51) )*100)</f>
        <v>44.102222222222224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=0),0,((($J55      -$H55      )/$H55      )*100))</f>
        <v>0</v>
      </c>
      <c r="S55" s="49">
        <f>IF(($I55      =0),0,((($K55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=0),0,((($J59      -$H59      )/$H59      )*100))</f>
        <v>0</v>
      </c>
      <c r="S59" s="58">
        <f>IF(($I59      =0),0,((($K59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=0),0,((($J61      -$H61      )/$H61      )*100))</f>
        <v>0</v>
      </c>
      <c r="S61" s="49">
        <f t="shared" ref="S61:S67" si="39">IF(($I61      =0),0,((($K61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256472000</v>
      </c>
      <c r="C67" s="104">
        <f>SUM(C9:C15,C18:C23,C26:C29,C32,C35:C39,C42:C52,C55:C58,C61:C65)</f>
        <v>0</v>
      </c>
      <c r="D67" s="104"/>
      <c r="E67" s="104">
        <f t="shared" si="35"/>
        <v>256472000</v>
      </c>
      <c r="F67" s="105">
        <f t="shared" ref="F67:O67" si="43">SUM(F9:F15,F18:F23,F26:F29,F32,F35:F39,F42:F52,F55:F58,F61:F65)</f>
        <v>256472000</v>
      </c>
      <c r="G67" s="106">
        <f t="shared" si="43"/>
        <v>152079000</v>
      </c>
      <c r="H67" s="105">
        <f t="shared" si="43"/>
        <v>25119000</v>
      </c>
      <c r="I67" s="106">
        <f t="shared" si="43"/>
        <v>0</v>
      </c>
      <c r="J67" s="105">
        <f t="shared" si="43"/>
        <v>32843000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57962000</v>
      </c>
      <c r="Q67" s="106">
        <f t="shared" si="37"/>
        <v>0</v>
      </c>
      <c r="R67" s="61">
        <f t="shared" si="38"/>
        <v>30.749631752856406</v>
      </c>
      <c r="S67" s="62">
        <f t="shared" si="39"/>
        <v>0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25.120157407287021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0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0</v>
      </c>
      <c r="C69" s="92">
        <v>0</v>
      </c>
      <c r="D69" s="92"/>
      <c r="E69" s="92">
        <f>$B69      +$C69      +$D69</f>
        <v>0</v>
      </c>
      <c r="F69" s="93">
        <v>0</v>
      </c>
      <c r="G69" s="94">
        <v>0</v>
      </c>
      <c r="H69" s="93"/>
      <c r="I69" s="94"/>
      <c r="J69" s="93"/>
      <c r="K69" s="94"/>
      <c r="L69" s="93"/>
      <c r="M69" s="94"/>
      <c r="N69" s="93"/>
      <c r="O69" s="94"/>
      <c r="P69" s="93">
        <f>$H69      +$J69      +$L69      +$N69</f>
        <v>0</v>
      </c>
      <c r="Q69" s="94">
        <f>$I69      +$K69      +$M69      +$O69</f>
        <v>0</v>
      </c>
      <c r="R69" s="48">
        <f>IF(($H69      =0),0,((($J69      -$H69      )/$H69      )*100))</f>
        <v>0</v>
      </c>
      <c r="S69" s="49">
        <f>IF(($I69      =0),0,((($K69      -$I69      )/$I69      )*100))</f>
        <v>0</v>
      </c>
      <c r="T69" s="48">
        <f>IF(($E69      =0),0,(($P69      /$E69      )*100))</f>
        <v>0</v>
      </c>
      <c r="U69" s="50">
        <f>IF(($E69      =0),0,(($Q69      /$E69      )*100))</f>
        <v>0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0</v>
      </c>
      <c r="C70" s="101">
        <f>C69</f>
        <v>0</v>
      </c>
      <c r="D70" s="101"/>
      <c r="E70" s="101">
        <f>$B70      +$C70      +$D70</f>
        <v>0</v>
      </c>
      <c r="F70" s="102">
        <f t="shared" ref="F70:O70" si="44">F69</f>
        <v>0</v>
      </c>
      <c r="G70" s="103">
        <f t="shared" si="44"/>
        <v>0</v>
      </c>
      <c r="H70" s="102">
        <f t="shared" si="44"/>
        <v>0</v>
      </c>
      <c r="I70" s="103">
        <f t="shared" si="44"/>
        <v>0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0</v>
      </c>
      <c r="Q70" s="103">
        <f>$I70      +$K70      +$M70      +$O70</f>
        <v>0</v>
      </c>
      <c r="R70" s="57">
        <f>IF(($H70      =0),0,((($J70      -$H70      )/$H70      )*100))</f>
        <v>0</v>
      </c>
      <c r="S70" s="58">
        <f>IF(($I70      =0),0,((($K70      -$I70      )/$I70      )*100))</f>
        <v>0</v>
      </c>
      <c r="T70" s="57">
        <f>IF($E70   =0,0,($P70   /$E70   )*100)</f>
        <v>0</v>
      </c>
      <c r="U70" s="59">
        <f>IF($E70   =0,0,($Q70   /$E70 )*100)</f>
        <v>0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0</v>
      </c>
      <c r="C71" s="104">
        <f>C69</f>
        <v>0</v>
      </c>
      <c r="D71" s="104"/>
      <c r="E71" s="104">
        <f>$B71      +$C71      +$D71</f>
        <v>0</v>
      </c>
      <c r="F71" s="105">
        <f t="shared" ref="F71:O71" si="45">F69</f>
        <v>0</v>
      </c>
      <c r="G71" s="106">
        <f t="shared" si="45"/>
        <v>0</v>
      </c>
      <c r="H71" s="105">
        <f t="shared" si="45"/>
        <v>0</v>
      </c>
      <c r="I71" s="106">
        <f t="shared" si="45"/>
        <v>0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0</v>
      </c>
      <c r="Q71" s="106">
        <f>$I71      +$K71      +$M71      +$O71</f>
        <v>0</v>
      </c>
      <c r="R71" s="61">
        <f>IF(($H71      =0),0,((($J71      -$H71      )/$H71      )*100))</f>
        <v>0</v>
      </c>
      <c r="S71" s="62">
        <f>IF(($I71      =0),0,((($K71      -$I71      )/$I71      )*100))</f>
        <v>0</v>
      </c>
      <c r="T71" s="61">
        <f>IF($E71   =0,0,($P71   /$E71   )*100)</f>
        <v>0</v>
      </c>
      <c r="U71" s="65">
        <f>IF($E71   =0,0,($Q71   /$E71   )*100)</f>
        <v>0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256472000</v>
      </c>
      <c r="C72" s="104">
        <f>SUM(C9:C15,C18:C23,C26:C29,C32,C35:C39,C42:C52,C55:C58,C61:C65,C69)</f>
        <v>0</v>
      </c>
      <c r="D72" s="104"/>
      <c r="E72" s="104">
        <f>$B72      +$C72      +$D72</f>
        <v>256472000</v>
      </c>
      <c r="F72" s="105">
        <f t="shared" ref="F72:O72" si="46">SUM(F9:F15,F18:F23,F26:F29,F32,F35:F39,F42:F52,F55:F58,F61:F65,F69)</f>
        <v>256472000</v>
      </c>
      <c r="G72" s="106">
        <f t="shared" si="46"/>
        <v>152079000</v>
      </c>
      <c r="H72" s="105">
        <f t="shared" si="46"/>
        <v>25119000</v>
      </c>
      <c r="I72" s="106">
        <f t="shared" si="46"/>
        <v>0</v>
      </c>
      <c r="J72" s="105">
        <f t="shared" si="46"/>
        <v>32843000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57962000</v>
      </c>
      <c r="Q72" s="106">
        <f>$I72      +$K72      +$M72      +$O72</f>
        <v>0</v>
      </c>
      <c r="R72" s="61">
        <f>IF(($H72      =0),0,((($J72      -$H72      )/$H72      )*100))</f>
        <v>30.749631752856406</v>
      </c>
      <c r="S72" s="62">
        <f>IF(($I72      =0),0,((($K72      -$I72      )/$I72      )*100))</f>
        <v>0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25.120157407287021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0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130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131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132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133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134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135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=0),0,((($J86      -$H86      )/$H86      )*100))</f>
        <v>0</v>
      </c>
      <c r="S86" s="90">
        <f t="shared" ref="S86:S93" si="52">IF(($I86      =0),0,((($K86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136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137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138</v>
      </c>
    </row>
    <row r="116" spans="1:23" x14ac:dyDescent="0.2">
      <c r="A116" s="29" t="s">
        <v>139</v>
      </c>
    </row>
    <row r="117" spans="1:23" x14ac:dyDescent="0.2">
      <c r="A117" s="29" t="s">
        <v>140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141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142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143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erYnC4JnZHg55S/yGfrHQltexB72vZRKIjdLCzUc9gV09D6dQj3uV34R6plLaLLf4lTUvS333VsK9Tra58XuYg==" saltValue="S9dNMVgIiZydYKIl+FVvXQ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11" width="13.7109375" customWidth="1"/>
    <col min="12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114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1900000</v>
      </c>
      <c r="C10" s="92">
        <v>0</v>
      </c>
      <c r="D10" s="92"/>
      <c r="E10" s="92">
        <f t="shared" ref="E10:E16" si="0">$B10      +$C10      +$D10</f>
        <v>1900000</v>
      </c>
      <c r="F10" s="93">
        <v>1900000</v>
      </c>
      <c r="G10" s="94">
        <v>1900000</v>
      </c>
      <c r="H10" s="93">
        <v>148000</v>
      </c>
      <c r="I10" s="94"/>
      <c r="J10" s="93">
        <v>126000</v>
      </c>
      <c r="K10" s="94"/>
      <c r="L10" s="93"/>
      <c r="M10" s="94"/>
      <c r="N10" s="93"/>
      <c r="O10" s="94"/>
      <c r="P10" s="93">
        <f t="shared" ref="P10:P16" si="1">$H10      +$J10      +$L10      +$N10</f>
        <v>274000</v>
      </c>
      <c r="Q10" s="94">
        <f t="shared" ref="Q10:Q16" si="2">$I10      +$K10      +$M10      +$O10</f>
        <v>0</v>
      </c>
      <c r="R10" s="48">
        <f t="shared" ref="R10:R16" si="3">IF(($H10      =0),0,((($J10      -$H10      )/$H10      )*100))</f>
        <v>-14.864864864864865</v>
      </c>
      <c r="S10" s="49">
        <f t="shared" ref="S10:S16" si="4">IF(($I10      =0),0,((($K10      -$I10      )/$I10      )*100))</f>
        <v>0</v>
      </c>
      <c r="T10" s="48">
        <f t="shared" ref="T10:T15" si="5">IF(($E10      =0),0,(($P10      /$E10      )*100))</f>
        <v>14.421052631578949</v>
      </c>
      <c r="U10" s="50">
        <f t="shared" ref="U10:U15" si="6">IF(($E10      =0),0,(($Q10      /$E10      )*100))</f>
        <v>0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34000000</v>
      </c>
      <c r="C13" s="92">
        <v>0</v>
      </c>
      <c r="D13" s="92"/>
      <c r="E13" s="92">
        <f t="shared" si="0"/>
        <v>34000000</v>
      </c>
      <c r="F13" s="93">
        <v>34000000</v>
      </c>
      <c r="G13" s="94">
        <v>10228000</v>
      </c>
      <c r="H13" s="93">
        <v>10228000</v>
      </c>
      <c r="I13" s="94"/>
      <c r="J13" s="93">
        <v>9800000</v>
      </c>
      <c r="K13" s="94"/>
      <c r="L13" s="93"/>
      <c r="M13" s="94"/>
      <c r="N13" s="93"/>
      <c r="O13" s="94"/>
      <c r="P13" s="93">
        <f t="shared" si="1"/>
        <v>20028000</v>
      </c>
      <c r="Q13" s="94">
        <f t="shared" si="2"/>
        <v>0</v>
      </c>
      <c r="R13" s="48">
        <f t="shared" si="3"/>
        <v>-4.1845913179507237</v>
      </c>
      <c r="S13" s="49">
        <f t="shared" si="4"/>
        <v>0</v>
      </c>
      <c r="T13" s="48">
        <f t="shared" si="5"/>
        <v>58.905882352941177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1000000</v>
      </c>
      <c r="C14" s="92">
        <v>0</v>
      </c>
      <c r="D14" s="92"/>
      <c r="E14" s="92">
        <f t="shared" si="0"/>
        <v>1000000</v>
      </c>
      <c r="F14" s="93">
        <v>1000000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36900000</v>
      </c>
      <c r="C16" s="95">
        <f>SUM(C9:C15)</f>
        <v>0</v>
      </c>
      <c r="D16" s="95"/>
      <c r="E16" s="95">
        <f t="shared" si="0"/>
        <v>36900000</v>
      </c>
      <c r="F16" s="96">
        <f t="shared" ref="F16:O16" si="7">SUM(F9:F15)</f>
        <v>36900000</v>
      </c>
      <c r="G16" s="97">
        <f t="shared" si="7"/>
        <v>12128000</v>
      </c>
      <c r="H16" s="96">
        <f t="shared" si="7"/>
        <v>10376000</v>
      </c>
      <c r="I16" s="97">
        <f t="shared" si="7"/>
        <v>0</v>
      </c>
      <c r="J16" s="96">
        <f t="shared" si="7"/>
        <v>9926000</v>
      </c>
      <c r="K16" s="97">
        <f t="shared" si="7"/>
        <v>0</v>
      </c>
      <c r="L16" s="96">
        <f t="shared" si="7"/>
        <v>0</v>
      </c>
      <c r="M16" s="97">
        <f t="shared" si="7"/>
        <v>0</v>
      </c>
      <c r="N16" s="96">
        <f t="shared" si="7"/>
        <v>0</v>
      </c>
      <c r="O16" s="97">
        <f t="shared" si="7"/>
        <v>0</v>
      </c>
      <c r="P16" s="96">
        <f t="shared" si="1"/>
        <v>20302000</v>
      </c>
      <c r="Q16" s="97">
        <f t="shared" si="2"/>
        <v>0</v>
      </c>
      <c r="R16" s="52">
        <f t="shared" si="3"/>
        <v>-4.3369313801079414</v>
      </c>
      <c r="S16" s="53">
        <f t="shared" si="4"/>
        <v>0</v>
      </c>
      <c r="T16" s="52">
        <f>IF((SUM($E9:$E13)+$E15)=0,0,(P16/(SUM($E9:$E13)+$E15)*100))</f>
        <v>56.551532033426192</v>
      </c>
      <c r="U16" s="54">
        <f>IF((SUM($E9:$E13)+$E15)=0,0,(Q16/(SUM($E9:$E13)+$E15)*100))</f>
        <v>0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IF(($H18      =0),0,((($J18      -$H18      )/$H18      )*100))</f>
        <v>0</v>
      </c>
      <c r="S18" s="49">
        <f t="shared" ref="S18:S24" si="12">IF(($I18      =0),0,((($K18      -$I18      )/$I18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0</v>
      </c>
      <c r="C24" s="95">
        <f>SUM(C18:C23)</f>
        <v>0</v>
      </c>
      <c r="D24" s="95"/>
      <c r="E24" s="95">
        <f t="shared" si="8"/>
        <v>0</v>
      </c>
      <c r="F24" s="96">
        <f t="shared" ref="F24:O24" si="15">SUM(F18:F23)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=0),0,((($J26      -$H26      )/$H26      )*100))</f>
        <v>0</v>
      </c>
      <c r="S26" s="49">
        <f>IF(($I26      =0),0,((($K26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=0),0,((($J30      -$H30      )/$H30      )*100))</f>
        <v>0</v>
      </c>
      <c r="S30" s="53">
        <f>IF(($I30      =0),0,((($K30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3516000</v>
      </c>
      <c r="C32" s="92">
        <v>0</v>
      </c>
      <c r="D32" s="92"/>
      <c r="E32" s="92">
        <f>$B32      +$C32      +$D32</f>
        <v>3516000</v>
      </c>
      <c r="F32" s="93">
        <v>3516000</v>
      </c>
      <c r="G32" s="94">
        <v>879000</v>
      </c>
      <c r="H32" s="93">
        <v>877000</v>
      </c>
      <c r="I32" s="94"/>
      <c r="J32" s="93">
        <v>454000</v>
      </c>
      <c r="K32" s="94"/>
      <c r="L32" s="93"/>
      <c r="M32" s="94"/>
      <c r="N32" s="93"/>
      <c r="O32" s="94"/>
      <c r="P32" s="93">
        <f>$H32      +$J32      +$L32      +$N32</f>
        <v>1331000</v>
      </c>
      <c r="Q32" s="94">
        <f>$I32      +$K32      +$M32      +$O32</f>
        <v>0</v>
      </c>
      <c r="R32" s="48">
        <f>IF(($H32      =0),0,((($J32      -$H32      )/$H32      )*100))</f>
        <v>-48.232611174458377</v>
      </c>
      <c r="S32" s="49">
        <f>IF(($I32      =0),0,((($K32      -$I32      )/$I32      )*100))</f>
        <v>0</v>
      </c>
      <c r="T32" s="48">
        <f>IF(($E32      =0),0,(($P32      /$E32      )*100))</f>
        <v>37.85551763367463</v>
      </c>
      <c r="U32" s="50">
        <f>IF(($E32      =0),0,(($Q32      /$E32      )*100))</f>
        <v>0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3516000</v>
      </c>
      <c r="C33" s="95">
        <f>C32</f>
        <v>0</v>
      </c>
      <c r="D33" s="95"/>
      <c r="E33" s="95">
        <f>$B33      +$C33      +$D33</f>
        <v>3516000</v>
      </c>
      <c r="F33" s="96">
        <f t="shared" ref="F33:O33" si="17">F32</f>
        <v>3516000</v>
      </c>
      <c r="G33" s="97">
        <f t="shared" si="17"/>
        <v>879000</v>
      </c>
      <c r="H33" s="96">
        <f t="shared" si="17"/>
        <v>877000</v>
      </c>
      <c r="I33" s="97">
        <f t="shared" si="17"/>
        <v>0</v>
      </c>
      <c r="J33" s="96">
        <f t="shared" si="17"/>
        <v>454000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1331000</v>
      </c>
      <c r="Q33" s="97">
        <f>$I33      +$K33      +$M33      +$O33</f>
        <v>0</v>
      </c>
      <c r="R33" s="52">
        <f>IF(($H33      =0),0,((($J33      -$H33      )/$H33      )*100))</f>
        <v>-48.232611174458377</v>
      </c>
      <c r="S33" s="53">
        <f>IF(($I33      =0),0,((($K33      -$I33      )/$I33      )*100))</f>
        <v>0</v>
      </c>
      <c r="T33" s="52">
        <f>IF($E33   =0,0,($P33   /$E33   )*100)</f>
        <v>37.85551763367463</v>
      </c>
      <c r="U33" s="54">
        <f>IF($E33   =0,0,($Q33   /$E33   )*100)</f>
        <v>0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24000000</v>
      </c>
      <c r="C35" s="92">
        <v>0</v>
      </c>
      <c r="D35" s="92"/>
      <c r="E35" s="92">
        <f t="shared" ref="E35:E40" si="18">$B35      +$C35      +$D35</f>
        <v>24000000</v>
      </c>
      <c r="F35" s="93">
        <v>24000000</v>
      </c>
      <c r="G35" s="94">
        <v>20000000</v>
      </c>
      <c r="H35" s="93"/>
      <c r="I35" s="94"/>
      <c r="J35" s="93">
        <v>4286000</v>
      </c>
      <c r="K35" s="94"/>
      <c r="L35" s="93"/>
      <c r="M35" s="94"/>
      <c r="N35" s="93"/>
      <c r="O35" s="94"/>
      <c r="P35" s="93">
        <f t="shared" ref="P35:P40" si="19">$H35      +$J35      +$L35      +$N35</f>
        <v>4286000</v>
      </c>
      <c r="Q35" s="94">
        <f t="shared" ref="Q35:Q40" si="20">$I35      +$K35      +$M35      +$O35</f>
        <v>0</v>
      </c>
      <c r="R35" s="48">
        <f t="shared" ref="R35:R40" si="21">IF(($H35      =0),0,((($J35      -$H35      )/$H35      )*100))</f>
        <v>0</v>
      </c>
      <c r="S35" s="49">
        <f t="shared" ref="S35:S40" si="22">IF(($I35      =0),0,((($K35      -$I35      )/$I35      )*100))</f>
        <v>0</v>
      </c>
      <c r="T35" s="48">
        <f t="shared" ref="T35:T39" si="23">IF(($E35      =0),0,(($P35      /$E35      )*100))</f>
        <v>17.858333333333334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42503000</v>
      </c>
      <c r="C36" s="92">
        <v>0</v>
      </c>
      <c r="D36" s="92"/>
      <c r="E36" s="92">
        <f t="shared" si="18"/>
        <v>42503000</v>
      </c>
      <c r="F36" s="93">
        <v>42503000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66503000</v>
      </c>
      <c r="C40" s="95">
        <f>SUM(C35:C39)</f>
        <v>0</v>
      </c>
      <c r="D40" s="95"/>
      <c r="E40" s="95">
        <f t="shared" si="18"/>
        <v>66503000</v>
      </c>
      <c r="F40" s="96">
        <f t="shared" ref="F40:O40" si="25">SUM(F35:F39)</f>
        <v>66503000</v>
      </c>
      <c r="G40" s="97">
        <f t="shared" si="25"/>
        <v>20000000</v>
      </c>
      <c r="H40" s="96">
        <f t="shared" si="25"/>
        <v>0</v>
      </c>
      <c r="I40" s="97">
        <f t="shared" si="25"/>
        <v>0</v>
      </c>
      <c r="J40" s="96">
        <f t="shared" si="25"/>
        <v>4286000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4286000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17.858333333333334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=0),0,((($J42      -$H42      )/$H42      )*100))</f>
        <v>0</v>
      </c>
      <c r="S42" s="49">
        <f t="shared" ref="S42:S53" si="30">IF(($I42      =0),0,((($K42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40000000</v>
      </c>
      <c r="C51" s="92">
        <v>0</v>
      </c>
      <c r="D51" s="92"/>
      <c r="E51" s="92">
        <f t="shared" si="26"/>
        <v>40000000</v>
      </c>
      <c r="F51" s="93">
        <v>40000000</v>
      </c>
      <c r="G51" s="94">
        <v>20000000</v>
      </c>
      <c r="H51" s="93">
        <v>6575000</v>
      </c>
      <c r="I51" s="94">
        <v>-96163454</v>
      </c>
      <c r="J51" s="93">
        <v>13425000</v>
      </c>
      <c r="K51" s="94">
        <v>9782000</v>
      </c>
      <c r="L51" s="93"/>
      <c r="M51" s="94"/>
      <c r="N51" s="93"/>
      <c r="O51" s="94"/>
      <c r="P51" s="93">
        <f t="shared" si="27"/>
        <v>20000000</v>
      </c>
      <c r="Q51" s="94">
        <f t="shared" si="28"/>
        <v>-86381454</v>
      </c>
      <c r="R51" s="48">
        <f t="shared" si="29"/>
        <v>104.18250950570342</v>
      </c>
      <c r="S51" s="49">
        <f t="shared" si="30"/>
        <v>-110.17226357114835</v>
      </c>
      <c r="T51" s="48">
        <f t="shared" si="31"/>
        <v>50</v>
      </c>
      <c r="U51" s="50">
        <f t="shared" si="32"/>
        <v>-215.95363500000002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40000000</v>
      </c>
      <c r="C53" s="95">
        <f>SUM(C42:C52)</f>
        <v>0</v>
      </c>
      <c r="D53" s="95"/>
      <c r="E53" s="95">
        <f t="shared" si="26"/>
        <v>40000000</v>
      </c>
      <c r="F53" s="96">
        <f t="shared" ref="F53:O53" si="33">SUM(F42:F52)</f>
        <v>40000000</v>
      </c>
      <c r="G53" s="97">
        <f t="shared" si="33"/>
        <v>20000000</v>
      </c>
      <c r="H53" s="96">
        <f t="shared" si="33"/>
        <v>6575000</v>
      </c>
      <c r="I53" s="97">
        <f t="shared" si="33"/>
        <v>-96163454</v>
      </c>
      <c r="J53" s="96">
        <f t="shared" si="33"/>
        <v>13425000</v>
      </c>
      <c r="K53" s="97">
        <f t="shared" si="33"/>
        <v>9782000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20000000</v>
      </c>
      <c r="Q53" s="97">
        <f t="shared" si="28"/>
        <v>-86381454</v>
      </c>
      <c r="R53" s="52">
        <f t="shared" si="29"/>
        <v>104.18250950570342</v>
      </c>
      <c r="S53" s="53">
        <f t="shared" si="30"/>
        <v>-110.17226357114835</v>
      </c>
      <c r="T53" s="52">
        <f>IF((+$E43+$E45+$E47+$E48+$E51) =0,0,(P53   /(+$E43+$E45+$E47+$E48+$E51) )*100)</f>
        <v>50</v>
      </c>
      <c r="U53" s="54">
        <f>IF((+$E43+$E45+$E47+$E48+$E51) =0,0,(Q53   /(+$E43+$E45+$E47+$E48+$E51) )*100)</f>
        <v>-215.95363500000002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=0),0,((($J55      -$H55      )/$H55      )*100))</f>
        <v>0</v>
      </c>
      <c r="S55" s="49">
        <f>IF(($I55      =0),0,((($K55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=0),0,((($J59      -$H59      )/$H59      )*100))</f>
        <v>0</v>
      </c>
      <c r="S59" s="58">
        <f>IF(($I59      =0),0,((($K59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=0),0,((($J61      -$H61      )/$H61      )*100))</f>
        <v>0</v>
      </c>
      <c r="S61" s="49">
        <f t="shared" ref="S61:S67" si="39">IF(($I61      =0),0,((($K61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146919000</v>
      </c>
      <c r="C67" s="104">
        <f>SUM(C9:C15,C18:C23,C26:C29,C32,C35:C39,C42:C52,C55:C58,C61:C65)</f>
        <v>0</v>
      </c>
      <c r="D67" s="104"/>
      <c r="E67" s="104">
        <f t="shared" si="35"/>
        <v>146919000</v>
      </c>
      <c r="F67" s="105">
        <f t="shared" ref="F67:O67" si="43">SUM(F9:F15,F18:F23,F26:F29,F32,F35:F39,F42:F52,F55:F58,F61:F65)</f>
        <v>146919000</v>
      </c>
      <c r="G67" s="106">
        <f t="shared" si="43"/>
        <v>53007000</v>
      </c>
      <c r="H67" s="105">
        <f t="shared" si="43"/>
        <v>17828000</v>
      </c>
      <c r="I67" s="106">
        <f t="shared" si="43"/>
        <v>-96163454</v>
      </c>
      <c r="J67" s="105">
        <f t="shared" si="43"/>
        <v>28091000</v>
      </c>
      <c r="K67" s="106">
        <f t="shared" si="43"/>
        <v>9782000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45919000</v>
      </c>
      <c r="Q67" s="106">
        <f t="shared" si="37"/>
        <v>-86381454</v>
      </c>
      <c r="R67" s="61">
        <f t="shared" si="38"/>
        <v>57.566748934260715</v>
      </c>
      <c r="S67" s="62">
        <f t="shared" si="39"/>
        <v>-110.17226357114835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44.402220159356389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-83.52813297748898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209331000</v>
      </c>
      <c r="C69" s="92">
        <v>0</v>
      </c>
      <c r="D69" s="92"/>
      <c r="E69" s="92">
        <f>$B69      +$C69      +$D69</f>
        <v>209331000</v>
      </c>
      <c r="F69" s="93">
        <v>209331000</v>
      </c>
      <c r="G69" s="94">
        <v>192049000</v>
      </c>
      <c r="H69" s="93">
        <v>45391000</v>
      </c>
      <c r="I69" s="94"/>
      <c r="J69" s="93">
        <v>67274000</v>
      </c>
      <c r="K69" s="94"/>
      <c r="L69" s="93"/>
      <c r="M69" s="94"/>
      <c r="N69" s="93"/>
      <c r="O69" s="94"/>
      <c r="P69" s="93">
        <f>$H69      +$J69      +$L69      +$N69</f>
        <v>112665000</v>
      </c>
      <c r="Q69" s="94">
        <f>$I69      +$K69      +$M69      +$O69</f>
        <v>0</v>
      </c>
      <c r="R69" s="48">
        <f>IF(($H69      =0),0,((($J69      -$H69      )/$H69      )*100))</f>
        <v>48.209997576612103</v>
      </c>
      <c r="S69" s="49">
        <f>IF(($I69      =0),0,((($K69      -$I69      )/$I69      )*100))</f>
        <v>0</v>
      </c>
      <c r="T69" s="48">
        <f>IF(($E69      =0),0,(($P69      /$E69      )*100))</f>
        <v>53.821459793341639</v>
      </c>
      <c r="U69" s="50">
        <f>IF(($E69      =0),0,(($Q69      /$E69      )*100))</f>
        <v>0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209331000</v>
      </c>
      <c r="C70" s="101">
        <f>C69</f>
        <v>0</v>
      </c>
      <c r="D70" s="101"/>
      <c r="E70" s="101">
        <f>$B70      +$C70      +$D70</f>
        <v>209331000</v>
      </c>
      <c r="F70" s="102">
        <f t="shared" ref="F70:O70" si="44">F69</f>
        <v>209331000</v>
      </c>
      <c r="G70" s="103">
        <f t="shared" si="44"/>
        <v>192049000</v>
      </c>
      <c r="H70" s="102">
        <f t="shared" si="44"/>
        <v>45391000</v>
      </c>
      <c r="I70" s="103">
        <f t="shared" si="44"/>
        <v>0</v>
      </c>
      <c r="J70" s="102">
        <f t="shared" si="44"/>
        <v>67274000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112665000</v>
      </c>
      <c r="Q70" s="103">
        <f>$I70      +$K70      +$M70      +$O70</f>
        <v>0</v>
      </c>
      <c r="R70" s="57">
        <f>IF(($H70      =0),0,((($J70      -$H70      )/$H70      )*100))</f>
        <v>48.209997576612103</v>
      </c>
      <c r="S70" s="58">
        <f>IF(($I70      =0),0,((($K70      -$I70      )/$I70      )*100))</f>
        <v>0</v>
      </c>
      <c r="T70" s="57">
        <f>IF($E70   =0,0,($P70   /$E70   )*100)</f>
        <v>53.821459793341639</v>
      </c>
      <c r="U70" s="59">
        <f>IF($E70   =0,0,($Q70   /$E70 )*100)</f>
        <v>0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209331000</v>
      </c>
      <c r="C71" s="104">
        <f>C69</f>
        <v>0</v>
      </c>
      <c r="D71" s="104"/>
      <c r="E71" s="104">
        <f>$B71      +$C71      +$D71</f>
        <v>209331000</v>
      </c>
      <c r="F71" s="105">
        <f t="shared" ref="F71:O71" si="45">F69</f>
        <v>209331000</v>
      </c>
      <c r="G71" s="106">
        <f t="shared" si="45"/>
        <v>192049000</v>
      </c>
      <c r="H71" s="105">
        <f t="shared" si="45"/>
        <v>45391000</v>
      </c>
      <c r="I71" s="106">
        <f t="shared" si="45"/>
        <v>0</v>
      </c>
      <c r="J71" s="105">
        <f t="shared" si="45"/>
        <v>67274000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112665000</v>
      </c>
      <c r="Q71" s="106">
        <f>$I71      +$K71      +$M71      +$O71</f>
        <v>0</v>
      </c>
      <c r="R71" s="61">
        <f>IF(($H71      =0),0,((($J71      -$H71      )/$H71      )*100))</f>
        <v>48.209997576612103</v>
      </c>
      <c r="S71" s="62">
        <f>IF(($I71      =0),0,((($K71      -$I71      )/$I71      )*100))</f>
        <v>0</v>
      </c>
      <c r="T71" s="61">
        <f>IF($E71   =0,0,($P71   /$E71   )*100)</f>
        <v>53.821459793341639</v>
      </c>
      <c r="U71" s="65">
        <f>IF($E71   =0,0,($Q71   /$E71   )*100)</f>
        <v>0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356250000</v>
      </c>
      <c r="C72" s="104">
        <f>SUM(C9:C15,C18:C23,C26:C29,C32,C35:C39,C42:C52,C55:C58,C61:C65,C69)</f>
        <v>0</v>
      </c>
      <c r="D72" s="104"/>
      <c r="E72" s="104">
        <f>$B72      +$C72      +$D72</f>
        <v>356250000</v>
      </c>
      <c r="F72" s="105">
        <f t="shared" ref="F72:O72" si="46">SUM(F9:F15,F18:F23,F26:F29,F32,F35:F39,F42:F52,F55:F58,F61:F65,F69)</f>
        <v>356250000</v>
      </c>
      <c r="G72" s="106">
        <f t="shared" si="46"/>
        <v>245056000</v>
      </c>
      <c r="H72" s="105">
        <f t="shared" si="46"/>
        <v>63219000</v>
      </c>
      <c r="I72" s="106">
        <f t="shared" si="46"/>
        <v>-96163454</v>
      </c>
      <c r="J72" s="105">
        <f t="shared" si="46"/>
        <v>95365000</v>
      </c>
      <c r="K72" s="106">
        <f t="shared" si="46"/>
        <v>9782000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158584000</v>
      </c>
      <c r="Q72" s="106">
        <f>$I72      +$K72      +$M72      +$O72</f>
        <v>-86381454</v>
      </c>
      <c r="R72" s="61">
        <f>IF(($H72      =0),0,((($J72      -$H72      )/$H72      )*100))</f>
        <v>50.848637276768059</v>
      </c>
      <c r="S72" s="62">
        <f>IF(($I72      =0),0,((($K72      -$I72      )/$I72      )*100))</f>
        <v>-110.17226357114835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50.706801344217531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-27.62023424685129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130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131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132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133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134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135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=0),0,((($J86      -$H86      )/$H86      )*100))</f>
        <v>0</v>
      </c>
      <c r="S86" s="90">
        <f t="shared" ref="S86:S93" si="52">IF(($I86      =0),0,((($K86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136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137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138</v>
      </c>
    </row>
    <row r="116" spans="1:23" x14ac:dyDescent="0.2">
      <c r="A116" s="29" t="s">
        <v>139</v>
      </c>
    </row>
    <row r="117" spans="1:23" x14ac:dyDescent="0.2">
      <c r="A117" s="29" t="s">
        <v>140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141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142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143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Z/ZTPR1hTnfkIMLj0x/7a5iRrLXZevm8cProqv4SRy2jUN3csSB8ETf9gHetowZX27ziieFjlIZt9bJWGYkqIQ==" saltValue="IRF0mMGrYXHQzzreFZVfMw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11" width="13.7109375" customWidth="1"/>
    <col min="12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115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1650000</v>
      </c>
      <c r="C10" s="92">
        <v>0</v>
      </c>
      <c r="D10" s="92"/>
      <c r="E10" s="92">
        <f t="shared" ref="E10:E16" si="0">$B10      +$C10      +$D10</f>
        <v>1650000</v>
      </c>
      <c r="F10" s="93">
        <v>1650000</v>
      </c>
      <c r="G10" s="94">
        <v>1650000</v>
      </c>
      <c r="H10" s="93">
        <v>90000</v>
      </c>
      <c r="I10" s="94"/>
      <c r="J10" s="93">
        <v>120000</v>
      </c>
      <c r="K10" s="94"/>
      <c r="L10" s="93"/>
      <c r="M10" s="94"/>
      <c r="N10" s="93"/>
      <c r="O10" s="94"/>
      <c r="P10" s="93">
        <f t="shared" ref="P10:P16" si="1">$H10      +$J10      +$L10      +$N10</f>
        <v>210000</v>
      </c>
      <c r="Q10" s="94">
        <f t="shared" ref="Q10:Q16" si="2">$I10      +$K10      +$M10      +$O10</f>
        <v>0</v>
      </c>
      <c r="R10" s="48">
        <f t="shared" ref="R10:R16" si="3">IF(($H10      =0),0,((($J10      -$H10      )/$H10      )*100))</f>
        <v>33.333333333333329</v>
      </c>
      <c r="S10" s="49">
        <f t="shared" ref="S10:S16" si="4">IF(($I10      =0),0,((($K10      -$I10      )/$I10      )*100))</f>
        <v>0</v>
      </c>
      <c r="T10" s="48">
        <f t="shared" ref="T10:T15" si="5">IF(($E10      =0),0,(($P10      /$E10      )*100))</f>
        <v>12.727272727272727</v>
      </c>
      <c r="U10" s="50">
        <f t="shared" ref="U10:U15" si="6">IF(($E10      =0),0,(($Q10      /$E10      )*100))</f>
        <v>0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15000000</v>
      </c>
      <c r="C13" s="92">
        <v>0</v>
      </c>
      <c r="D13" s="92"/>
      <c r="E13" s="92">
        <f t="shared" si="0"/>
        <v>15000000</v>
      </c>
      <c r="F13" s="93">
        <v>15000000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100000</v>
      </c>
      <c r="C14" s="92">
        <v>0</v>
      </c>
      <c r="D14" s="92"/>
      <c r="E14" s="92">
        <f t="shared" si="0"/>
        <v>100000</v>
      </c>
      <c r="F14" s="93">
        <v>100000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16750000</v>
      </c>
      <c r="C16" s="95">
        <f>SUM(C9:C15)</f>
        <v>0</v>
      </c>
      <c r="D16" s="95"/>
      <c r="E16" s="95">
        <f t="shared" si="0"/>
        <v>16750000</v>
      </c>
      <c r="F16" s="96">
        <f t="shared" ref="F16:O16" si="7">SUM(F9:F15)</f>
        <v>16750000</v>
      </c>
      <c r="G16" s="97">
        <f t="shared" si="7"/>
        <v>1650000</v>
      </c>
      <c r="H16" s="96">
        <f t="shared" si="7"/>
        <v>90000</v>
      </c>
      <c r="I16" s="97">
        <f t="shared" si="7"/>
        <v>0</v>
      </c>
      <c r="J16" s="96">
        <f t="shared" si="7"/>
        <v>120000</v>
      </c>
      <c r="K16" s="97">
        <f t="shared" si="7"/>
        <v>0</v>
      </c>
      <c r="L16" s="96">
        <f t="shared" si="7"/>
        <v>0</v>
      </c>
      <c r="M16" s="97">
        <f t="shared" si="7"/>
        <v>0</v>
      </c>
      <c r="N16" s="96">
        <f t="shared" si="7"/>
        <v>0</v>
      </c>
      <c r="O16" s="97">
        <f t="shared" si="7"/>
        <v>0</v>
      </c>
      <c r="P16" s="96">
        <f t="shared" si="1"/>
        <v>210000</v>
      </c>
      <c r="Q16" s="97">
        <f t="shared" si="2"/>
        <v>0</v>
      </c>
      <c r="R16" s="52">
        <f t="shared" si="3"/>
        <v>33.333333333333329</v>
      </c>
      <c r="S16" s="53">
        <f t="shared" si="4"/>
        <v>0</v>
      </c>
      <c r="T16" s="52">
        <f>IF((SUM($E9:$E13)+$E15)=0,0,(P16/(SUM($E9:$E13)+$E15)*100))</f>
        <v>1.2612612612612613</v>
      </c>
      <c r="U16" s="54">
        <f>IF((SUM($E9:$E13)+$E15)=0,0,(Q16/(SUM($E9:$E13)+$E15)*100))</f>
        <v>0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IF(($H18      =0),0,((($J18      -$H18      )/$H18      )*100))</f>
        <v>0</v>
      </c>
      <c r="S18" s="49">
        <f t="shared" ref="S18:S24" si="12">IF(($I18      =0),0,((($K18      -$I18      )/$I18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0</v>
      </c>
      <c r="C24" s="95">
        <f>SUM(C18:C23)</f>
        <v>0</v>
      </c>
      <c r="D24" s="95"/>
      <c r="E24" s="95">
        <f t="shared" si="8"/>
        <v>0</v>
      </c>
      <c r="F24" s="96">
        <f t="shared" ref="F24:O24" si="15">SUM(F18:F23)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=0),0,((($J26      -$H26      )/$H26      )*100))</f>
        <v>0</v>
      </c>
      <c r="S26" s="49">
        <f>IF(($I26      =0),0,((($K26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=0),0,((($J30      -$H30      )/$H30      )*100))</f>
        <v>0</v>
      </c>
      <c r="S30" s="53">
        <f>IF(($I30      =0),0,((($K30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2948000</v>
      </c>
      <c r="C32" s="92">
        <v>0</v>
      </c>
      <c r="D32" s="92"/>
      <c r="E32" s="92">
        <f>$B32      +$C32      +$D32</f>
        <v>2948000</v>
      </c>
      <c r="F32" s="93">
        <v>2948000</v>
      </c>
      <c r="G32" s="94">
        <v>2063000</v>
      </c>
      <c r="H32" s="93">
        <v>824000</v>
      </c>
      <c r="I32" s="94"/>
      <c r="J32" s="93">
        <v>896000</v>
      </c>
      <c r="K32" s="94"/>
      <c r="L32" s="93"/>
      <c r="M32" s="94"/>
      <c r="N32" s="93"/>
      <c r="O32" s="94"/>
      <c r="P32" s="93">
        <f>$H32      +$J32      +$L32      +$N32</f>
        <v>1720000</v>
      </c>
      <c r="Q32" s="94">
        <f>$I32      +$K32      +$M32      +$O32</f>
        <v>0</v>
      </c>
      <c r="R32" s="48">
        <f>IF(($H32      =0),0,((($J32      -$H32      )/$H32      )*100))</f>
        <v>8.7378640776699026</v>
      </c>
      <c r="S32" s="49">
        <f>IF(($I32      =0),0,((($K32      -$I32      )/$I32      )*100))</f>
        <v>0</v>
      </c>
      <c r="T32" s="48">
        <f>IF(($E32      =0),0,(($P32      /$E32      )*100))</f>
        <v>58.344640434192677</v>
      </c>
      <c r="U32" s="50">
        <f>IF(($E32      =0),0,(($Q32      /$E32      )*100))</f>
        <v>0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2948000</v>
      </c>
      <c r="C33" s="95">
        <f>C32</f>
        <v>0</v>
      </c>
      <c r="D33" s="95"/>
      <c r="E33" s="95">
        <f>$B33      +$C33      +$D33</f>
        <v>2948000</v>
      </c>
      <c r="F33" s="96">
        <f t="shared" ref="F33:O33" si="17">F32</f>
        <v>2948000</v>
      </c>
      <c r="G33" s="97">
        <f t="shared" si="17"/>
        <v>2063000</v>
      </c>
      <c r="H33" s="96">
        <f t="shared" si="17"/>
        <v>824000</v>
      </c>
      <c r="I33" s="97">
        <f t="shared" si="17"/>
        <v>0</v>
      </c>
      <c r="J33" s="96">
        <f t="shared" si="17"/>
        <v>896000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1720000</v>
      </c>
      <c r="Q33" s="97">
        <f>$I33      +$K33      +$M33      +$O33</f>
        <v>0</v>
      </c>
      <c r="R33" s="52">
        <f>IF(($H33      =0),0,((($J33      -$H33      )/$H33      )*100))</f>
        <v>8.7378640776699026</v>
      </c>
      <c r="S33" s="53">
        <f>IF(($I33      =0),0,((($K33      -$I33      )/$I33      )*100))</f>
        <v>0</v>
      </c>
      <c r="T33" s="52">
        <f>IF($E33   =0,0,($P33   /$E33   )*100)</f>
        <v>58.344640434192677</v>
      </c>
      <c r="U33" s="54">
        <f>IF($E33   =0,0,($Q33   /$E33   )*100)</f>
        <v>0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13500000</v>
      </c>
      <c r="C35" s="92">
        <v>0</v>
      </c>
      <c r="D35" s="92"/>
      <c r="E35" s="92">
        <f t="shared" ref="E35:E40" si="18">$B35      +$C35      +$D35</f>
        <v>13500000</v>
      </c>
      <c r="F35" s="93">
        <v>13500000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=0),0,((($J35      -$H35      )/$H35      )*100))</f>
        <v>0</v>
      </c>
      <c r="S35" s="49">
        <f t="shared" ref="S35:S40" si="22">IF(($I35      =0),0,((($K35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13985000</v>
      </c>
      <c r="C36" s="92">
        <v>0</v>
      </c>
      <c r="D36" s="92"/>
      <c r="E36" s="92">
        <f t="shared" si="18"/>
        <v>13985000</v>
      </c>
      <c r="F36" s="93">
        <v>13985000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4000000</v>
      </c>
      <c r="C38" s="92">
        <v>0</v>
      </c>
      <c r="D38" s="92"/>
      <c r="E38" s="92">
        <f t="shared" si="18"/>
        <v>4000000</v>
      </c>
      <c r="F38" s="93">
        <v>4000000</v>
      </c>
      <c r="G38" s="94">
        <v>1000000</v>
      </c>
      <c r="H38" s="93"/>
      <c r="I38" s="94"/>
      <c r="J38" s="93">
        <v>273000</v>
      </c>
      <c r="K38" s="94"/>
      <c r="L38" s="93"/>
      <c r="M38" s="94"/>
      <c r="N38" s="93"/>
      <c r="O38" s="94"/>
      <c r="P38" s="93">
        <f t="shared" si="19"/>
        <v>273000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6.8250000000000002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31485000</v>
      </c>
      <c r="C40" s="95">
        <f>SUM(C35:C39)</f>
        <v>0</v>
      </c>
      <c r="D40" s="95"/>
      <c r="E40" s="95">
        <f t="shared" si="18"/>
        <v>31485000</v>
      </c>
      <c r="F40" s="96">
        <f t="shared" ref="F40:O40" si="25">SUM(F35:F39)</f>
        <v>31485000</v>
      </c>
      <c r="G40" s="97">
        <f t="shared" si="25"/>
        <v>1000000</v>
      </c>
      <c r="H40" s="96">
        <f t="shared" si="25"/>
        <v>0</v>
      </c>
      <c r="I40" s="97">
        <f t="shared" si="25"/>
        <v>0</v>
      </c>
      <c r="J40" s="96">
        <f t="shared" si="25"/>
        <v>273000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273000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1.5599999999999998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=0),0,((($J42      -$H42      )/$H42      )*100))</f>
        <v>0</v>
      </c>
      <c r="S42" s="49">
        <f t="shared" ref="S42:S53" si="30">IF(($I42      =0),0,((($K42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40000000</v>
      </c>
      <c r="C51" s="92">
        <v>0</v>
      </c>
      <c r="D51" s="92"/>
      <c r="E51" s="92">
        <f t="shared" si="26"/>
        <v>40000000</v>
      </c>
      <c r="F51" s="93">
        <v>40000000</v>
      </c>
      <c r="G51" s="94">
        <v>10000000</v>
      </c>
      <c r="H51" s="93">
        <v>5000000</v>
      </c>
      <c r="I51" s="94"/>
      <c r="J51" s="93">
        <v>5000000</v>
      </c>
      <c r="K51" s="94"/>
      <c r="L51" s="93"/>
      <c r="M51" s="94"/>
      <c r="N51" s="93"/>
      <c r="O51" s="94"/>
      <c r="P51" s="93">
        <f t="shared" si="27"/>
        <v>10000000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25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40000000</v>
      </c>
      <c r="C53" s="95">
        <f>SUM(C42:C52)</f>
        <v>0</v>
      </c>
      <c r="D53" s="95"/>
      <c r="E53" s="95">
        <f t="shared" si="26"/>
        <v>40000000</v>
      </c>
      <c r="F53" s="96">
        <f t="shared" ref="F53:O53" si="33">SUM(F42:F52)</f>
        <v>40000000</v>
      </c>
      <c r="G53" s="97">
        <f t="shared" si="33"/>
        <v>10000000</v>
      </c>
      <c r="H53" s="96">
        <f t="shared" si="33"/>
        <v>5000000</v>
      </c>
      <c r="I53" s="97">
        <f t="shared" si="33"/>
        <v>0</v>
      </c>
      <c r="J53" s="96">
        <f t="shared" si="33"/>
        <v>5000000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10000000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25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=0),0,((($J55      -$H55      )/$H55      )*100))</f>
        <v>0</v>
      </c>
      <c r="S55" s="49">
        <f>IF(($I55      =0),0,((($K55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=0),0,((($J59      -$H59      )/$H59      )*100))</f>
        <v>0</v>
      </c>
      <c r="S59" s="58">
        <f>IF(($I59      =0),0,((($K59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=0),0,((($J61      -$H61      )/$H61      )*100))</f>
        <v>0</v>
      </c>
      <c r="S61" s="49">
        <f t="shared" ref="S61:S67" si="39">IF(($I61      =0),0,((($K61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91183000</v>
      </c>
      <c r="C67" s="104">
        <f>SUM(C9:C15,C18:C23,C26:C29,C32,C35:C39,C42:C52,C55:C58,C61:C65)</f>
        <v>0</v>
      </c>
      <c r="D67" s="104"/>
      <c r="E67" s="104">
        <f t="shared" si="35"/>
        <v>91183000</v>
      </c>
      <c r="F67" s="105">
        <f t="shared" ref="F67:O67" si="43">SUM(F9:F15,F18:F23,F26:F29,F32,F35:F39,F42:F52,F55:F58,F61:F65)</f>
        <v>91183000</v>
      </c>
      <c r="G67" s="106">
        <f t="shared" si="43"/>
        <v>14713000</v>
      </c>
      <c r="H67" s="105">
        <f t="shared" si="43"/>
        <v>5914000</v>
      </c>
      <c r="I67" s="106">
        <f t="shared" si="43"/>
        <v>0</v>
      </c>
      <c r="J67" s="105">
        <f t="shared" si="43"/>
        <v>6289000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12203000</v>
      </c>
      <c r="Q67" s="106">
        <f t="shared" si="37"/>
        <v>0</v>
      </c>
      <c r="R67" s="61">
        <f t="shared" si="38"/>
        <v>6.3408860331416976</v>
      </c>
      <c r="S67" s="62">
        <f t="shared" si="39"/>
        <v>0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15.827907338711769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0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119182000</v>
      </c>
      <c r="C69" s="92">
        <v>0</v>
      </c>
      <c r="D69" s="92"/>
      <c r="E69" s="92">
        <f>$B69      +$C69      +$D69</f>
        <v>119182000</v>
      </c>
      <c r="F69" s="93">
        <v>119182000</v>
      </c>
      <c r="G69" s="94">
        <v>92169000</v>
      </c>
      <c r="H69" s="93">
        <v>22517000</v>
      </c>
      <c r="I69" s="94"/>
      <c r="J69" s="93">
        <v>33730000</v>
      </c>
      <c r="K69" s="94"/>
      <c r="L69" s="93"/>
      <c r="M69" s="94"/>
      <c r="N69" s="93"/>
      <c r="O69" s="94"/>
      <c r="P69" s="93">
        <f>$H69      +$J69      +$L69      +$N69</f>
        <v>56247000</v>
      </c>
      <c r="Q69" s="94">
        <f>$I69      +$K69      +$M69      +$O69</f>
        <v>0</v>
      </c>
      <c r="R69" s="48">
        <f>IF(($H69      =0),0,((($J69      -$H69      )/$H69      )*100))</f>
        <v>49.797930452546964</v>
      </c>
      <c r="S69" s="49">
        <f>IF(($I69      =0),0,((($K69      -$I69      )/$I69      )*100))</f>
        <v>0</v>
      </c>
      <c r="T69" s="48">
        <f>IF(($E69      =0),0,(($P69      /$E69      )*100))</f>
        <v>47.194207178936416</v>
      </c>
      <c r="U69" s="50">
        <f>IF(($E69      =0),0,(($Q69      /$E69      )*100))</f>
        <v>0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119182000</v>
      </c>
      <c r="C70" s="101">
        <f>C69</f>
        <v>0</v>
      </c>
      <c r="D70" s="101"/>
      <c r="E70" s="101">
        <f>$B70      +$C70      +$D70</f>
        <v>119182000</v>
      </c>
      <c r="F70" s="102">
        <f t="shared" ref="F70:O70" si="44">F69</f>
        <v>119182000</v>
      </c>
      <c r="G70" s="103">
        <f t="shared" si="44"/>
        <v>92169000</v>
      </c>
      <c r="H70" s="102">
        <f t="shared" si="44"/>
        <v>22517000</v>
      </c>
      <c r="I70" s="103">
        <f t="shared" si="44"/>
        <v>0</v>
      </c>
      <c r="J70" s="102">
        <f t="shared" si="44"/>
        <v>33730000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56247000</v>
      </c>
      <c r="Q70" s="103">
        <f>$I70      +$K70      +$M70      +$O70</f>
        <v>0</v>
      </c>
      <c r="R70" s="57">
        <f>IF(($H70      =0),0,((($J70      -$H70      )/$H70      )*100))</f>
        <v>49.797930452546964</v>
      </c>
      <c r="S70" s="58">
        <f>IF(($I70      =0),0,((($K70      -$I70      )/$I70      )*100))</f>
        <v>0</v>
      </c>
      <c r="T70" s="57">
        <f>IF($E70   =0,0,($P70   /$E70   )*100)</f>
        <v>47.194207178936416</v>
      </c>
      <c r="U70" s="59">
        <f>IF($E70   =0,0,($Q70   /$E70 )*100)</f>
        <v>0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119182000</v>
      </c>
      <c r="C71" s="104">
        <f>C69</f>
        <v>0</v>
      </c>
      <c r="D71" s="104"/>
      <c r="E71" s="104">
        <f>$B71      +$C71      +$D71</f>
        <v>119182000</v>
      </c>
      <c r="F71" s="105">
        <f t="shared" ref="F71:O71" si="45">F69</f>
        <v>119182000</v>
      </c>
      <c r="G71" s="106">
        <f t="shared" si="45"/>
        <v>92169000</v>
      </c>
      <c r="H71" s="105">
        <f t="shared" si="45"/>
        <v>22517000</v>
      </c>
      <c r="I71" s="106">
        <f t="shared" si="45"/>
        <v>0</v>
      </c>
      <c r="J71" s="105">
        <f t="shared" si="45"/>
        <v>33730000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56247000</v>
      </c>
      <c r="Q71" s="106">
        <f>$I71      +$K71      +$M71      +$O71</f>
        <v>0</v>
      </c>
      <c r="R71" s="61">
        <f>IF(($H71      =0),0,((($J71      -$H71      )/$H71      )*100))</f>
        <v>49.797930452546964</v>
      </c>
      <c r="S71" s="62">
        <f>IF(($I71      =0),0,((($K71      -$I71      )/$I71      )*100))</f>
        <v>0</v>
      </c>
      <c r="T71" s="61">
        <f>IF($E71   =0,0,($P71   /$E71   )*100)</f>
        <v>47.194207178936416</v>
      </c>
      <c r="U71" s="65">
        <f>IF($E71   =0,0,($Q71   /$E71   )*100)</f>
        <v>0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210365000</v>
      </c>
      <c r="C72" s="104">
        <f>SUM(C9:C15,C18:C23,C26:C29,C32,C35:C39,C42:C52,C55:C58,C61:C65,C69)</f>
        <v>0</v>
      </c>
      <c r="D72" s="104"/>
      <c r="E72" s="104">
        <f>$B72      +$C72      +$D72</f>
        <v>210365000</v>
      </c>
      <c r="F72" s="105">
        <f t="shared" ref="F72:O72" si="46">SUM(F9:F15,F18:F23,F26:F29,F32,F35:F39,F42:F52,F55:F58,F61:F65,F69)</f>
        <v>210365000</v>
      </c>
      <c r="G72" s="106">
        <f t="shared" si="46"/>
        <v>106882000</v>
      </c>
      <c r="H72" s="105">
        <f t="shared" si="46"/>
        <v>28431000</v>
      </c>
      <c r="I72" s="106">
        <f t="shared" si="46"/>
        <v>0</v>
      </c>
      <c r="J72" s="105">
        <f t="shared" si="46"/>
        <v>40019000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68450000</v>
      </c>
      <c r="Q72" s="106">
        <f>$I72      +$K72      +$M72      +$O72</f>
        <v>0</v>
      </c>
      <c r="R72" s="61">
        <f>IF(($H72      =0),0,((($J72      -$H72      )/$H72      )*100))</f>
        <v>40.758327178080265</v>
      </c>
      <c r="S72" s="62">
        <f>IF(($I72      =0),0,((($K72      -$I72      )/$I72      )*100))</f>
        <v>0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34.873649887915228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0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130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131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132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133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134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135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=0),0,((($J86      -$H86      )/$H86      )*100))</f>
        <v>0</v>
      </c>
      <c r="S86" s="90">
        <f t="shared" ref="S86:S93" si="52">IF(($I86      =0),0,((($K86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136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137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138</v>
      </c>
    </row>
    <row r="116" spans="1:23" x14ac:dyDescent="0.2">
      <c r="A116" s="29" t="s">
        <v>139</v>
      </c>
    </row>
    <row r="117" spans="1:23" x14ac:dyDescent="0.2">
      <c r="A117" s="29" t="s">
        <v>140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141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142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143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1Kx+rR8dHEJdqXjMTWrv/PLvka0Fduj6E0zJ4Cal5l4+1yB9YH3zBaCesT0reu2SKTcORlih+T8YCUXjRBcQdw==" saltValue="160QXOv7cto0RgFaatYeXw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11" width="13.7109375" customWidth="1"/>
    <col min="12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116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2450000</v>
      </c>
      <c r="C10" s="92">
        <v>0</v>
      </c>
      <c r="D10" s="92"/>
      <c r="E10" s="92">
        <f t="shared" ref="E10:E16" si="0">$B10      +$C10      +$D10</f>
        <v>2450000</v>
      </c>
      <c r="F10" s="93">
        <v>2450000</v>
      </c>
      <c r="G10" s="94">
        <v>2450000</v>
      </c>
      <c r="H10" s="93">
        <v>848000</v>
      </c>
      <c r="I10" s="94"/>
      <c r="J10" s="93">
        <v>911000</v>
      </c>
      <c r="K10" s="94"/>
      <c r="L10" s="93"/>
      <c r="M10" s="94"/>
      <c r="N10" s="93"/>
      <c r="O10" s="94"/>
      <c r="P10" s="93">
        <f t="shared" ref="P10:P16" si="1">$H10      +$J10      +$L10      +$N10</f>
        <v>1759000</v>
      </c>
      <c r="Q10" s="94">
        <f t="shared" ref="Q10:Q16" si="2">$I10      +$K10      +$M10      +$O10</f>
        <v>0</v>
      </c>
      <c r="R10" s="48">
        <f t="shared" ref="R10:R16" si="3">IF(($H10      =0),0,((($J10      -$H10      )/$H10      )*100))</f>
        <v>7.4292452830188678</v>
      </c>
      <c r="S10" s="49">
        <f t="shared" ref="S10:S16" si="4">IF(($I10      =0),0,((($K10      -$I10      )/$I10      )*100))</f>
        <v>0</v>
      </c>
      <c r="T10" s="48">
        <f t="shared" ref="T10:T15" si="5">IF(($E10      =0),0,(($P10      /$E10      )*100))</f>
        <v>71.795918367346928</v>
      </c>
      <c r="U10" s="50">
        <f t="shared" ref="U10:U15" si="6">IF(($E10      =0),0,(($Q10      /$E10      )*100))</f>
        <v>0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134750000</v>
      </c>
      <c r="C15" s="92">
        <v>0</v>
      </c>
      <c r="D15" s="92"/>
      <c r="E15" s="92">
        <f t="shared" si="0"/>
        <v>134750000</v>
      </c>
      <c r="F15" s="93">
        <v>134750000</v>
      </c>
      <c r="G15" s="94">
        <v>91062000</v>
      </c>
      <c r="H15" s="93">
        <v>20005000</v>
      </c>
      <c r="I15" s="94"/>
      <c r="J15" s="93">
        <v>37664000</v>
      </c>
      <c r="K15" s="94">
        <v>27244841</v>
      </c>
      <c r="L15" s="93"/>
      <c r="M15" s="94"/>
      <c r="N15" s="93"/>
      <c r="O15" s="94"/>
      <c r="P15" s="93">
        <f t="shared" si="1"/>
        <v>57669000</v>
      </c>
      <c r="Q15" s="94">
        <f t="shared" si="2"/>
        <v>27244841</v>
      </c>
      <c r="R15" s="48">
        <f t="shared" si="3"/>
        <v>88.272931767058239</v>
      </c>
      <c r="S15" s="49">
        <f t="shared" si="4"/>
        <v>0</v>
      </c>
      <c r="T15" s="48">
        <f t="shared" si="5"/>
        <v>42.797031539888678</v>
      </c>
      <c r="U15" s="50">
        <f t="shared" si="6"/>
        <v>20.218805936920223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137200000</v>
      </c>
      <c r="C16" s="95">
        <f>SUM(C9:C15)</f>
        <v>0</v>
      </c>
      <c r="D16" s="95"/>
      <c r="E16" s="95">
        <f t="shared" si="0"/>
        <v>137200000</v>
      </c>
      <c r="F16" s="96">
        <f t="shared" ref="F16:O16" si="7">SUM(F9:F15)</f>
        <v>137200000</v>
      </c>
      <c r="G16" s="97">
        <f t="shared" si="7"/>
        <v>93512000</v>
      </c>
      <c r="H16" s="96">
        <f t="shared" si="7"/>
        <v>20853000</v>
      </c>
      <c r="I16" s="97">
        <f t="shared" si="7"/>
        <v>0</v>
      </c>
      <c r="J16" s="96">
        <f t="shared" si="7"/>
        <v>38575000</v>
      </c>
      <c r="K16" s="97">
        <f t="shared" si="7"/>
        <v>27244841</v>
      </c>
      <c r="L16" s="96">
        <f t="shared" si="7"/>
        <v>0</v>
      </c>
      <c r="M16" s="97">
        <f t="shared" si="7"/>
        <v>0</v>
      </c>
      <c r="N16" s="96">
        <f t="shared" si="7"/>
        <v>0</v>
      </c>
      <c r="O16" s="97">
        <f t="shared" si="7"/>
        <v>0</v>
      </c>
      <c r="P16" s="96">
        <f t="shared" si="1"/>
        <v>59428000</v>
      </c>
      <c r="Q16" s="97">
        <f t="shared" si="2"/>
        <v>27244841</v>
      </c>
      <c r="R16" s="52">
        <f t="shared" si="3"/>
        <v>84.985373807126081</v>
      </c>
      <c r="S16" s="53">
        <f t="shared" si="4"/>
        <v>0</v>
      </c>
      <c r="T16" s="52">
        <f>IF((SUM($E9:$E13)+$E15)=0,0,(P16/(SUM($E9:$E13)+$E15)*100))</f>
        <v>43.314868804664727</v>
      </c>
      <c r="U16" s="54">
        <f>IF((SUM($E9:$E13)+$E15)=0,0,(Q16/(SUM($E9:$E13)+$E15)*100))</f>
        <v>19.857755830903791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IF(($H18      =0),0,((($J18      -$H18      )/$H18      )*100))</f>
        <v>0</v>
      </c>
      <c r="S18" s="49">
        <f t="shared" ref="S18:S24" si="12">IF(($I18      =0),0,((($K18      -$I18      )/$I18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0</v>
      </c>
      <c r="C24" s="95">
        <f>SUM(C18:C23)</f>
        <v>0</v>
      </c>
      <c r="D24" s="95"/>
      <c r="E24" s="95">
        <f t="shared" si="8"/>
        <v>0</v>
      </c>
      <c r="F24" s="96">
        <f t="shared" ref="F24:O24" si="15">SUM(F18:F23)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=0),0,((($J26      -$H26      )/$H26      )*100))</f>
        <v>0</v>
      </c>
      <c r="S26" s="49">
        <f>IF(($I26      =0),0,((($K26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=0),0,((($J30      -$H30      )/$H30      )*100))</f>
        <v>0</v>
      </c>
      <c r="S30" s="53">
        <f>IF(($I30      =0),0,((($K30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3417000</v>
      </c>
      <c r="C32" s="92">
        <v>0</v>
      </c>
      <c r="D32" s="92"/>
      <c r="E32" s="92">
        <f>$B32      +$C32      +$D32</f>
        <v>3417000</v>
      </c>
      <c r="F32" s="93">
        <v>3417000</v>
      </c>
      <c r="G32" s="94">
        <v>2392000</v>
      </c>
      <c r="H32" s="93">
        <v>929000</v>
      </c>
      <c r="I32" s="94"/>
      <c r="J32" s="93">
        <v>664000</v>
      </c>
      <c r="K32" s="94">
        <v>500898</v>
      </c>
      <c r="L32" s="93"/>
      <c r="M32" s="94"/>
      <c r="N32" s="93"/>
      <c r="O32" s="94"/>
      <c r="P32" s="93">
        <f>$H32      +$J32      +$L32      +$N32</f>
        <v>1593000</v>
      </c>
      <c r="Q32" s="94">
        <f>$I32      +$K32      +$M32      +$O32</f>
        <v>500898</v>
      </c>
      <c r="R32" s="48">
        <f>IF(($H32      =0),0,((($J32      -$H32      )/$H32      )*100))</f>
        <v>-28.525296017222818</v>
      </c>
      <c r="S32" s="49">
        <f>IF(($I32      =0),0,((($K32      -$I32      )/$I32      )*100))</f>
        <v>0</v>
      </c>
      <c r="T32" s="48">
        <f>IF(($E32      =0),0,(($P32      /$E32      )*100))</f>
        <v>46.619841966637395</v>
      </c>
      <c r="U32" s="50">
        <f>IF(($E32      =0),0,(($Q32      /$E32      )*100))</f>
        <v>14.658999122036874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3417000</v>
      </c>
      <c r="C33" s="95">
        <f>C32</f>
        <v>0</v>
      </c>
      <c r="D33" s="95"/>
      <c r="E33" s="95">
        <f>$B33      +$C33      +$D33</f>
        <v>3417000</v>
      </c>
      <c r="F33" s="96">
        <f t="shared" ref="F33:O33" si="17">F32</f>
        <v>3417000</v>
      </c>
      <c r="G33" s="97">
        <f t="shared" si="17"/>
        <v>2392000</v>
      </c>
      <c r="H33" s="96">
        <f t="shared" si="17"/>
        <v>929000</v>
      </c>
      <c r="I33" s="97">
        <f t="shared" si="17"/>
        <v>0</v>
      </c>
      <c r="J33" s="96">
        <f t="shared" si="17"/>
        <v>664000</v>
      </c>
      <c r="K33" s="97">
        <f t="shared" si="17"/>
        <v>500898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1593000</v>
      </c>
      <c r="Q33" s="97">
        <f>$I33      +$K33      +$M33      +$O33</f>
        <v>500898</v>
      </c>
      <c r="R33" s="52">
        <f>IF(($H33      =0),0,((($J33      -$H33      )/$H33      )*100))</f>
        <v>-28.525296017222818</v>
      </c>
      <c r="S33" s="53">
        <f>IF(($I33      =0),0,((($K33      -$I33      )/$I33      )*100))</f>
        <v>0</v>
      </c>
      <c r="T33" s="52">
        <f>IF($E33   =0,0,($P33   /$E33   )*100)</f>
        <v>46.619841966637395</v>
      </c>
      <c r="U33" s="54">
        <f>IF($E33   =0,0,($Q33   /$E33   )*100)</f>
        <v>14.658999122036874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0</v>
      </c>
      <c r="C35" s="92">
        <v>0</v>
      </c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=0),0,((($J35      -$H35      )/$H35      )*100))</f>
        <v>0</v>
      </c>
      <c r="S35" s="49">
        <f t="shared" ref="S35:S40" si="22">IF(($I35      =0),0,((($K35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6811000</v>
      </c>
      <c r="C36" s="92">
        <v>0</v>
      </c>
      <c r="D36" s="92"/>
      <c r="E36" s="92">
        <f t="shared" si="18"/>
        <v>6811000</v>
      </c>
      <c r="F36" s="93">
        <v>6811000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4000000</v>
      </c>
      <c r="C38" s="92">
        <v>0</v>
      </c>
      <c r="D38" s="92"/>
      <c r="E38" s="92">
        <f t="shared" si="18"/>
        <v>4000000</v>
      </c>
      <c r="F38" s="93">
        <v>4000000</v>
      </c>
      <c r="G38" s="94">
        <v>3500000</v>
      </c>
      <c r="H38" s="93"/>
      <c r="I38" s="94"/>
      <c r="J38" s="93">
        <v>81000</v>
      </c>
      <c r="K38" s="94"/>
      <c r="L38" s="93"/>
      <c r="M38" s="94"/>
      <c r="N38" s="93"/>
      <c r="O38" s="94"/>
      <c r="P38" s="93">
        <f t="shared" si="19"/>
        <v>81000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2.0249999999999999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10811000</v>
      </c>
      <c r="C40" s="95">
        <f>SUM(C35:C39)</f>
        <v>0</v>
      </c>
      <c r="D40" s="95"/>
      <c r="E40" s="95">
        <f t="shared" si="18"/>
        <v>10811000</v>
      </c>
      <c r="F40" s="96">
        <f t="shared" ref="F40:O40" si="25">SUM(F35:F39)</f>
        <v>10811000</v>
      </c>
      <c r="G40" s="97">
        <f t="shared" si="25"/>
        <v>3500000</v>
      </c>
      <c r="H40" s="96">
        <f t="shared" si="25"/>
        <v>0</v>
      </c>
      <c r="I40" s="97">
        <f t="shared" si="25"/>
        <v>0</v>
      </c>
      <c r="J40" s="96">
        <f t="shared" si="25"/>
        <v>81000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81000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2.0249999999999999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=0),0,((($J42      -$H42      )/$H42      )*100))</f>
        <v>0</v>
      </c>
      <c r="S42" s="49">
        <f t="shared" ref="S42:S53" si="30">IF(($I42      =0),0,((($K42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30000000</v>
      </c>
      <c r="C51" s="92">
        <v>0</v>
      </c>
      <c r="D51" s="92"/>
      <c r="E51" s="92">
        <f t="shared" si="26"/>
        <v>30000000</v>
      </c>
      <c r="F51" s="93">
        <v>30000000</v>
      </c>
      <c r="G51" s="94">
        <v>30000000</v>
      </c>
      <c r="H51" s="93">
        <v>6573000</v>
      </c>
      <c r="I51" s="94"/>
      <c r="J51" s="93">
        <v>12072000</v>
      </c>
      <c r="K51" s="94"/>
      <c r="L51" s="93"/>
      <c r="M51" s="94"/>
      <c r="N51" s="93"/>
      <c r="O51" s="94"/>
      <c r="P51" s="93">
        <f t="shared" si="27"/>
        <v>18645000</v>
      </c>
      <c r="Q51" s="94">
        <f t="shared" si="28"/>
        <v>0</v>
      </c>
      <c r="R51" s="48">
        <f t="shared" si="29"/>
        <v>83.660429027841161</v>
      </c>
      <c r="S51" s="49">
        <f t="shared" si="30"/>
        <v>0</v>
      </c>
      <c r="T51" s="48">
        <f t="shared" si="31"/>
        <v>62.150000000000006</v>
      </c>
      <c r="U51" s="50">
        <f t="shared" si="32"/>
        <v>0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30000000</v>
      </c>
      <c r="C53" s="95">
        <f>SUM(C42:C52)</f>
        <v>0</v>
      </c>
      <c r="D53" s="95"/>
      <c r="E53" s="95">
        <f t="shared" si="26"/>
        <v>30000000</v>
      </c>
      <c r="F53" s="96">
        <f t="shared" ref="F53:O53" si="33">SUM(F42:F52)</f>
        <v>30000000</v>
      </c>
      <c r="G53" s="97">
        <f t="shared" si="33"/>
        <v>30000000</v>
      </c>
      <c r="H53" s="96">
        <f t="shared" si="33"/>
        <v>6573000</v>
      </c>
      <c r="I53" s="97">
        <f t="shared" si="33"/>
        <v>0</v>
      </c>
      <c r="J53" s="96">
        <f t="shared" si="33"/>
        <v>12072000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18645000</v>
      </c>
      <c r="Q53" s="97">
        <f t="shared" si="28"/>
        <v>0</v>
      </c>
      <c r="R53" s="52">
        <f t="shared" si="29"/>
        <v>83.660429027841161</v>
      </c>
      <c r="S53" s="53">
        <f t="shared" si="30"/>
        <v>0</v>
      </c>
      <c r="T53" s="52">
        <f>IF((+$E43+$E45+$E47+$E48+$E51) =0,0,(P53   /(+$E43+$E45+$E47+$E48+$E51) )*100)</f>
        <v>62.150000000000006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=0),0,((($J55      -$H55      )/$H55      )*100))</f>
        <v>0</v>
      </c>
      <c r="S55" s="49">
        <f>IF(($I55      =0),0,((($K55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=0),0,((($J59      -$H59      )/$H59      )*100))</f>
        <v>0</v>
      </c>
      <c r="S59" s="58">
        <f>IF(($I59      =0),0,((($K59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=0),0,((($J61      -$H61      )/$H61      )*100))</f>
        <v>0</v>
      </c>
      <c r="S61" s="49">
        <f t="shared" ref="S61:S67" si="39">IF(($I61      =0),0,((($K61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181428000</v>
      </c>
      <c r="C67" s="104">
        <f>SUM(C9:C15,C18:C23,C26:C29,C32,C35:C39,C42:C52,C55:C58,C61:C65)</f>
        <v>0</v>
      </c>
      <c r="D67" s="104"/>
      <c r="E67" s="104">
        <f t="shared" si="35"/>
        <v>181428000</v>
      </c>
      <c r="F67" s="105">
        <f t="shared" ref="F67:O67" si="43">SUM(F9:F15,F18:F23,F26:F29,F32,F35:F39,F42:F52,F55:F58,F61:F65)</f>
        <v>181428000</v>
      </c>
      <c r="G67" s="106">
        <f t="shared" si="43"/>
        <v>129404000</v>
      </c>
      <c r="H67" s="105">
        <f t="shared" si="43"/>
        <v>28355000</v>
      </c>
      <c r="I67" s="106">
        <f t="shared" si="43"/>
        <v>0</v>
      </c>
      <c r="J67" s="105">
        <f t="shared" si="43"/>
        <v>51392000</v>
      </c>
      <c r="K67" s="106">
        <f t="shared" si="43"/>
        <v>27745739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79747000</v>
      </c>
      <c r="Q67" s="106">
        <f t="shared" si="37"/>
        <v>27745739</v>
      </c>
      <c r="R67" s="61">
        <f t="shared" si="38"/>
        <v>81.244930347381413</v>
      </c>
      <c r="S67" s="62">
        <f t="shared" si="39"/>
        <v>0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45.669665611022978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15.889483269097509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0</v>
      </c>
      <c r="C69" s="92">
        <v>0</v>
      </c>
      <c r="D69" s="92"/>
      <c r="E69" s="92">
        <f>$B69      +$C69      +$D69</f>
        <v>0</v>
      </c>
      <c r="F69" s="93">
        <v>0</v>
      </c>
      <c r="G69" s="94">
        <v>0</v>
      </c>
      <c r="H69" s="93"/>
      <c r="I69" s="94"/>
      <c r="J69" s="93"/>
      <c r="K69" s="94"/>
      <c r="L69" s="93"/>
      <c r="M69" s="94"/>
      <c r="N69" s="93"/>
      <c r="O69" s="94"/>
      <c r="P69" s="93">
        <f>$H69      +$J69      +$L69      +$N69</f>
        <v>0</v>
      </c>
      <c r="Q69" s="94">
        <f>$I69      +$K69      +$M69      +$O69</f>
        <v>0</v>
      </c>
      <c r="R69" s="48">
        <f>IF(($H69      =0),0,((($J69      -$H69      )/$H69      )*100))</f>
        <v>0</v>
      </c>
      <c r="S69" s="49">
        <f>IF(($I69      =0),0,((($K69      -$I69      )/$I69      )*100))</f>
        <v>0</v>
      </c>
      <c r="T69" s="48">
        <f>IF(($E69      =0),0,(($P69      /$E69      )*100))</f>
        <v>0</v>
      </c>
      <c r="U69" s="50">
        <f>IF(($E69      =0),0,(($Q69      /$E69      )*100))</f>
        <v>0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0</v>
      </c>
      <c r="C70" s="101">
        <f>C69</f>
        <v>0</v>
      </c>
      <c r="D70" s="101"/>
      <c r="E70" s="101">
        <f>$B70      +$C70      +$D70</f>
        <v>0</v>
      </c>
      <c r="F70" s="102">
        <f t="shared" ref="F70:O70" si="44">F69</f>
        <v>0</v>
      </c>
      <c r="G70" s="103">
        <f t="shared" si="44"/>
        <v>0</v>
      </c>
      <c r="H70" s="102">
        <f t="shared" si="44"/>
        <v>0</v>
      </c>
      <c r="I70" s="103">
        <f t="shared" si="44"/>
        <v>0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0</v>
      </c>
      <c r="Q70" s="103">
        <f>$I70      +$K70      +$M70      +$O70</f>
        <v>0</v>
      </c>
      <c r="R70" s="57">
        <f>IF(($H70      =0),0,((($J70      -$H70      )/$H70      )*100))</f>
        <v>0</v>
      </c>
      <c r="S70" s="58">
        <f>IF(($I70      =0),0,((($K70      -$I70      )/$I70      )*100))</f>
        <v>0</v>
      </c>
      <c r="T70" s="57">
        <f>IF($E70   =0,0,($P70   /$E70   )*100)</f>
        <v>0</v>
      </c>
      <c r="U70" s="59">
        <f>IF($E70   =0,0,($Q70   /$E70 )*100)</f>
        <v>0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0</v>
      </c>
      <c r="C71" s="104">
        <f>C69</f>
        <v>0</v>
      </c>
      <c r="D71" s="104"/>
      <c r="E71" s="104">
        <f>$B71      +$C71      +$D71</f>
        <v>0</v>
      </c>
      <c r="F71" s="105">
        <f t="shared" ref="F71:O71" si="45">F69</f>
        <v>0</v>
      </c>
      <c r="G71" s="106">
        <f t="shared" si="45"/>
        <v>0</v>
      </c>
      <c r="H71" s="105">
        <f t="shared" si="45"/>
        <v>0</v>
      </c>
      <c r="I71" s="106">
        <f t="shared" si="45"/>
        <v>0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0</v>
      </c>
      <c r="Q71" s="106">
        <f>$I71      +$K71      +$M71      +$O71</f>
        <v>0</v>
      </c>
      <c r="R71" s="61">
        <f>IF(($H71      =0),0,((($J71      -$H71      )/$H71      )*100))</f>
        <v>0</v>
      </c>
      <c r="S71" s="62">
        <f>IF(($I71      =0),0,((($K71      -$I71      )/$I71      )*100))</f>
        <v>0</v>
      </c>
      <c r="T71" s="61">
        <f>IF($E71   =0,0,($P71   /$E71   )*100)</f>
        <v>0</v>
      </c>
      <c r="U71" s="65">
        <f>IF($E71   =0,0,($Q71   /$E71   )*100)</f>
        <v>0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181428000</v>
      </c>
      <c r="C72" s="104">
        <f>SUM(C9:C15,C18:C23,C26:C29,C32,C35:C39,C42:C52,C55:C58,C61:C65,C69)</f>
        <v>0</v>
      </c>
      <c r="D72" s="104"/>
      <c r="E72" s="104">
        <f>$B72      +$C72      +$D72</f>
        <v>181428000</v>
      </c>
      <c r="F72" s="105">
        <f t="shared" ref="F72:O72" si="46">SUM(F9:F15,F18:F23,F26:F29,F32,F35:F39,F42:F52,F55:F58,F61:F65,F69)</f>
        <v>181428000</v>
      </c>
      <c r="G72" s="106">
        <f t="shared" si="46"/>
        <v>129404000</v>
      </c>
      <c r="H72" s="105">
        <f t="shared" si="46"/>
        <v>28355000</v>
      </c>
      <c r="I72" s="106">
        <f t="shared" si="46"/>
        <v>0</v>
      </c>
      <c r="J72" s="105">
        <f t="shared" si="46"/>
        <v>51392000</v>
      </c>
      <c r="K72" s="106">
        <f t="shared" si="46"/>
        <v>27745739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79747000</v>
      </c>
      <c r="Q72" s="106">
        <f>$I72      +$K72      +$M72      +$O72</f>
        <v>27745739</v>
      </c>
      <c r="R72" s="61">
        <f>IF(($H72      =0),0,((($J72      -$H72      )/$H72      )*100))</f>
        <v>81.244930347381413</v>
      </c>
      <c r="S72" s="62">
        <f>IF(($I72      =0),0,((($K72      -$I72      )/$I72      )*100))</f>
        <v>0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45.669665611022978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69.595753379988452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130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131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132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133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134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135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=0),0,((($J86      -$H86      )/$H86      )*100))</f>
        <v>0</v>
      </c>
      <c r="S86" s="90">
        <f t="shared" ref="S86:S93" si="52">IF(($I86      =0),0,((($K86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136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137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138</v>
      </c>
    </row>
    <row r="116" spans="1:23" x14ac:dyDescent="0.2">
      <c r="A116" s="29" t="s">
        <v>139</v>
      </c>
    </row>
    <row r="117" spans="1:23" x14ac:dyDescent="0.2">
      <c r="A117" s="29" t="s">
        <v>140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141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142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143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6r5cFVNAQUVhW+/fps/pzbKeqGkuAH+wmydpAoF/dCG9SOptJPGX3cm3Z2leGjulYa88nV0lAamRL0u6r8lI5Q==" saltValue="3+VtQQ14C5KvmQjGCHasEA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11" width="13.7109375" customWidth="1"/>
    <col min="12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117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2400000</v>
      </c>
      <c r="C10" s="92">
        <v>0</v>
      </c>
      <c r="D10" s="92"/>
      <c r="E10" s="92">
        <f t="shared" ref="E10:E16" si="0">$B10      +$C10      +$D10</f>
        <v>2400000</v>
      </c>
      <c r="F10" s="93">
        <v>2400000</v>
      </c>
      <c r="G10" s="94">
        <v>2400000</v>
      </c>
      <c r="H10" s="93">
        <v>241000</v>
      </c>
      <c r="I10" s="94">
        <v>240762</v>
      </c>
      <c r="J10" s="93">
        <v>390000</v>
      </c>
      <c r="K10" s="94">
        <v>1031074</v>
      </c>
      <c r="L10" s="93"/>
      <c r="M10" s="94"/>
      <c r="N10" s="93"/>
      <c r="O10" s="94"/>
      <c r="P10" s="93">
        <f t="shared" ref="P10:P16" si="1">$H10      +$J10      +$L10      +$N10</f>
        <v>631000</v>
      </c>
      <c r="Q10" s="94">
        <f t="shared" ref="Q10:Q16" si="2">$I10      +$K10      +$M10      +$O10</f>
        <v>1271836</v>
      </c>
      <c r="R10" s="48">
        <f t="shared" ref="R10:R16" si="3">IF(($H10      =0),0,((($J10      -$H10      )/$H10      )*100))</f>
        <v>61.825726141078839</v>
      </c>
      <c r="S10" s="49">
        <f t="shared" ref="S10:S16" si="4">IF(($I10      =0),0,((($K10      -$I10      )/$I10      )*100))</f>
        <v>328.25445876010332</v>
      </c>
      <c r="T10" s="48">
        <f t="shared" ref="T10:T15" si="5">IF(($E10      =0),0,(($P10      /$E10      )*100))</f>
        <v>26.291666666666668</v>
      </c>
      <c r="U10" s="50">
        <f t="shared" ref="U10:U15" si="6">IF(($E10      =0),0,(($Q10      /$E10      )*100))</f>
        <v>52.993166666666667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6217000</v>
      </c>
      <c r="C11" s="92">
        <v>0</v>
      </c>
      <c r="D11" s="92"/>
      <c r="E11" s="92">
        <f t="shared" si="0"/>
        <v>6217000</v>
      </c>
      <c r="F11" s="93">
        <v>6217000</v>
      </c>
      <c r="G11" s="94">
        <v>3369000</v>
      </c>
      <c r="H11" s="93">
        <v>1143000</v>
      </c>
      <c r="I11" s="94"/>
      <c r="J11" s="93"/>
      <c r="K11" s="94">
        <v>3369000</v>
      </c>
      <c r="L11" s="93"/>
      <c r="M11" s="94"/>
      <c r="N11" s="93"/>
      <c r="O11" s="94"/>
      <c r="P11" s="93">
        <f t="shared" si="1"/>
        <v>1143000</v>
      </c>
      <c r="Q11" s="94">
        <f t="shared" si="2"/>
        <v>3369000</v>
      </c>
      <c r="R11" s="48">
        <f t="shared" si="3"/>
        <v>-100</v>
      </c>
      <c r="S11" s="49">
        <f t="shared" si="4"/>
        <v>0</v>
      </c>
      <c r="T11" s="48">
        <f t="shared" si="5"/>
        <v>18.385073186424318</v>
      </c>
      <c r="U11" s="50">
        <f t="shared" si="6"/>
        <v>54.190123853948847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35000000</v>
      </c>
      <c r="C13" s="92">
        <v>0</v>
      </c>
      <c r="D13" s="92"/>
      <c r="E13" s="92">
        <f t="shared" si="0"/>
        <v>35000000</v>
      </c>
      <c r="F13" s="93">
        <v>35000000</v>
      </c>
      <c r="G13" s="94">
        <v>18454000</v>
      </c>
      <c r="H13" s="93">
        <v>6734000</v>
      </c>
      <c r="I13" s="94">
        <v>6207375</v>
      </c>
      <c r="J13" s="93">
        <v>7074000</v>
      </c>
      <c r="K13" s="94">
        <v>9865524</v>
      </c>
      <c r="L13" s="93"/>
      <c r="M13" s="94"/>
      <c r="N13" s="93"/>
      <c r="O13" s="94"/>
      <c r="P13" s="93">
        <f t="shared" si="1"/>
        <v>13808000</v>
      </c>
      <c r="Q13" s="94">
        <f t="shared" si="2"/>
        <v>16072899</v>
      </c>
      <c r="R13" s="48">
        <f t="shared" si="3"/>
        <v>5.0490050490050491</v>
      </c>
      <c r="S13" s="49">
        <f t="shared" si="4"/>
        <v>58.932302301697582</v>
      </c>
      <c r="T13" s="48">
        <f t="shared" si="5"/>
        <v>39.451428571428572</v>
      </c>
      <c r="U13" s="50">
        <f t="shared" si="6"/>
        <v>45.92256857142857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300000</v>
      </c>
      <c r="C14" s="92">
        <v>0</v>
      </c>
      <c r="D14" s="92"/>
      <c r="E14" s="92">
        <f t="shared" si="0"/>
        <v>300000</v>
      </c>
      <c r="F14" s="93">
        <v>300000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397532000</v>
      </c>
      <c r="C15" s="92">
        <v>0</v>
      </c>
      <c r="D15" s="92"/>
      <c r="E15" s="92">
        <f t="shared" si="0"/>
        <v>397532000</v>
      </c>
      <c r="F15" s="93">
        <v>397532000</v>
      </c>
      <c r="G15" s="94">
        <v>297532000</v>
      </c>
      <c r="H15" s="93">
        <v>95011000</v>
      </c>
      <c r="I15" s="94">
        <v>91895481</v>
      </c>
      <c r="J15" s="93">
        <v>107332000</v>
      </c>
      <c r="K15" s="94">
        <v>114530384</v>
      </c>
      <c r="L15" s="93"/>
      <c r="M15" s="94"/>
      <c r="N15" s="93"/>
      <c r="O15" s="94"/>
      <c r="P15" s="93">
        <f t="shared" si="1"/>
        <v>202343000</v>
      </c>
      <c r="Q15" s="94">
        <f t="shared" si="2"/>
        <v>206425865</v>
      </c>
      <c r="R15" s="48">
        <f t="shared" si="3"/>
        <v>12.967972129542895</v>
      </c>
      <c r="S15" s="49">
        <f t="shared" si="4"/>
        <v>24.631138281979283</v>
      </c>
      <c r="T15" s="48">
        <f t="shared" si="5"/>
        <v>50.899801776963869</v>
      </c>
      <c r="U15" s="50">
        <f t="shared" si="6"/>
        <v>51.926854945010717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441449000</v>
      </c>
      <c r="C16" s="95">
        <f>SUM(C9:C15)</f>
        <v>0</v>
      </c>
      <c r="D16" s="95"/>
      <c r="E16" s="95">
        <f t="shared" si="0"/>
        <v>441449000</v>
      </c>
      <c r="F16" s="96">
        <f t="shared" ref="F16:O16" si="7">SUM(F9:F15)</f>
        <v>441449000</v>
      </c>
      <c r="G16" s="97">
        <f t="shared" si="7"/>
        <v>321755000</v>
      </c>
      <c r="H16" s="96">
        <f t="shared" si="7"/>
        <v>103129000</v>
      </c>
      <c r="I16" s="97">
        <f t="shared" si="7"/>
        <v>98343618</v>
      </c>
      <c r="J16" s="96">
        <f t="shared" si="7"/>
        <v>114796000</v>
      </c>
      <c r="K16" s="97">
        <f t="shared" si="7"/>
        <v>128795982</v>
      </c>
      <c r="L16" s="96">
        <f t="shared" si="7"/>
        <v>0</v>
      </c>
      <c r="M16" s="97">
        <f t="shared" si="7"/>
        <v>0</v>
      </c>
      <c r="N16" s="96">
        <f t="shared" si="7"/>
        <v>0</v>
      </c>
      <c r="O16" s="97">
        <f t="shared" si="7"/>
        <v>0</v>
      </c>
      <c r="P16" s="96">
        <f t="shared" si="1"/>
        <v>217925000</v>
      </c>
      <c r="Q16" s="97">
        <f t="shared" si="2"/>
        <v>227139600</v>
      </c>
      <c r="R16" s="52">
        <f t="shared" si="3"/>
        <v>11.313015737571391</v>
      </c>
      <c r="S16" s="53">
        <f t="shared" si="4"/>
        <v>30.965267110673111</v>
      </c>
      <c r="T16" s="52">
        <f>IF((SUM($E9:$E13)+$E15)=0,0,(P16/(SUM($E9:$E13)+$E15)*100))</f>
        <v>49.399409269883868</v>
      </c>
      <c r="U16" s="54">
        <f>IF((SUM($E9:$E13)+$E15)=0,0,(Q16/(SUM($E9:$E13)+$E15)*100))</f>
        <v>51.488181997465709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IF(($H18      =0),0,((($J18      -$H18      )/$H18      )*100))</f>
        <v>0</v>
      </c>
      <c r="S18" s="49">
        <f t="shared" ref="S18:S24" si="12">IF(($I18      =0),0,((($K18      -$I18      )/$I18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2600000</v>
      </c>
      <c r="C20" s="92">
        <v>0</v>
      </c>
      <c r="D20" s="92"/>
      <c r="E20" s="92">
        <f t="shared" si="8"/>
        <v>2600000</v>
      </c>
      <c r="F20" s="93">
        <v>2600000</v>
      </c>
      <c r="G20" s="94">
        <v>2600000</v>
      </c>
      <c r="H20" s="93"/>
      <c r="I20" s="94"/>
      <c r="J20" s="93">
        <v>391000</v>
      </c>
      <c r="K20" s="94"/>
      <c r="L20" s="93"/>
      <c r="M20" s="94"/>
      <c r="N20" s="93"/>
      <c r="O20" s="94"/>
      <c r="P20" s="93">
        <f t="shared" si="9"/>
        <v>391000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15.03846153846154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2600000</v>
      </c>
      <c r="C24" s="95">
        <f>SUM(C18:C23)</f>
        <v>0</v>
      </c>
      <c r="D24" s="95"/>
      <c r="E24" s="95">
        <f t="shared" si="8"/>
        <v>2600000</v>
      </c>
      <c r="F24" s="96">
        <f t="shared" ref="F24:O24" si="15">SUM(F18:F23)</f>
        <v>2600000</v>
      </c>
      <c r="G24" s="97">
        <f t="shared" si="15"/>
        <v>2600000</v>
      </c>
      <c r="H24" s="96">
        <f t="shared" si="15"/>
        <v>0</v>
      </c>
      <c r="I24" s="97">
        <f t="shared" si="15"/>
        <v>0</v>
      </c>
      <c r="J24" s="96">
        <f t="shared" si="15"/>
        <v>391000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391000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15.03846153846154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=0),0,((($J26      -$H26      )/$H26      )*100))</f>
        <v>0</v>
      </c>
      <c r="S26" s="49">
        <f>IF(($I26      =0),0,((($K26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178544000</v>
      </c>
      <c r="C28" s="92">
        <v>0</v>
      </c>
      <c r="D28" s="92"/>
      <c r="E28" s="92">
        <f>$B28      +$C28      +$D28</f>
        <v>178544000</v>
      </c>
      <c r="F28" s="93">
        <v>178544000</v>
      </c>
      <c r="G28" s="94">
        <v>0</v>
      </c>
      <c r="H28" s="93">
        <v>4010000</v>
      </c>
      <c r="I28" s="94">
        <v>3576455</v>
      </c>
      <c r="J28" s="93">
        <v>38596000</v>
      </c>
      <c r="K28" s="94">
        <v>42161216</v>
      </c>
      <c r="L28" s="93"/>
      <c r="M28" s="94"/>
      <c r="N28" s="93"/>
      <c r="O28" s="94"/>
      <c r="P28" s="93">
        <f>$H28      +$J28      +$L28      +$N28</f>
        <v>42606000</v>
      </c>
      <c r="Q28" s="94">
        <f>$I28      +$K28      +$M28      +$O28</f>
        <v>45737671</v>
      </c>
      <c r="R28" s="48">
        <f>IF(($H28      =0),0,((($J28      -$H28      )/$H28      )*100))</f>
        <v>862.49376558603478</v>
      </c>
      <c r="S28" s="49">
        <f>IF(($I28      =0),0,((($K28      -$I28      )/$I28      )*100))</f>
        <v>1078.854927574931</v>
      </c>
      <c r="T28" s="48">
        <f>IF(($E28      =0),0,(($P28      /$E28      )*100))</f>
        <v>23.863025360695403</v>
      </c>
      <c r="U28" s="50">
        <f>IF(($E28      =0),0,(($Q28      /$E28      )*100))</f>
        <v>25.617030535890311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178544000</v>
      </c>
      <c r="C30" s="95">
        <f>SUM(C26:C29)</f>
        <v>0</v>
      </c>
      <c r="D30" s="95"/>
      <c r="E30" s="95">
        <f>$B30      +$C30      +$D30</f>
        <v>178544000</v>
      </c>
      <c r="F30" s="96">
        <f t="shared" ref="F30:O30" si="16">SUM(F26:F29)</f>
        <v>178544000</v>
      </c>
      <c r="G30" s="97">
        <f t="shared" si="16"/>
        <v>0</v>
      </c>
      <c r="H30" s="96">
        <f t="shared" si="16"/>
        <v>4010000</v>
      </c>
      <c r="I30" s="97">
        <f t="shared" si="16"/>
        <v>3576455</v>
      </c>
      <c r="J30" s="96">
        <f t="shared" si="16"/>
        <v>38596000</v>
      </c>
      <c r="K30" s="97">
        <f t="shared" si="16"/>
        <v>42161216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42606000</v>
      </c>
      <c r="Q30" s="97">
        <f>$I30      +$K30      +$M30      +$O30</f>
        <v>45737671</v>
      </c>
      <c r="R30" s="52">
        <f>IF(($H30      =0),0,((($J30      -$H30      )/$H30      )*100))</f>
        <v>862.49376558603478</v>
      </c>
      <c r="S30" s="53">
        <f>IF(($I30      =0),0,((($K30      -$I30      )/$I30      )*100))</f>
        <v>1078.854927574931</v>
      </c>
      <c r="T30" s="52">
        <f>IF($E30   =0,0,($P30   /$E30   )*100)</f>
        <v>23.863025360695403</v>
      </c>
      <c r="U30" s="54">
        <f>IF($E30   =0,0,($Q30   /$E30   )*100)</f>
        <v>25.617030535890311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7971000</v>
      </c>
      <c r="C32" s="92">
        <v>0</v>
      </c>
      <c r="D32" s="92"/>
      <c r="E32" s="92">
        <f>$B32      +$C32      +$D32</f>
        <v>7971000</v>
      </c>
      <c r="F32" s="93">
        <v>7971000</v>
      </c>
      <c r="G32" s="94">
        <v>5579000</v>
      </c>
      <c r="H32" s="93">
        <v>1219000</v>
      </c>
      <c r="I32" s="94">
        <v>1580793</v>
      </c>
      <c r="J32" s="93">
        <v>6550000</v>
      </c>
      <c r="K32" s="94">
        <v>6549563</v>
      </c>
      <c r="L32" s="93"/>
      <c r="M32" s="94"/>
      <c r="N32" s="93"/>
      <c r="O32" s="94"/>
      <c r="P32" s="93">
        <f>$H32      +$J32      +$L32      +$N32</f>
        <v>7769000</v>
      </c>
      <c r="Q32" s="94">
        <f>$I32      +$K32      +$M32      +$O32</f>
        <v>8130356</v>
      </c>
      <c r="R32" s="48">
        <f>IF(($H32      =0),0,((($J32      -$H32      )/$H32      )*100))</f>
        <v>437.32567678424942</v>
      </c>
      <c r="S32" s="49">
        <f>IF(($I32      =0),0,((($K32      -$I32      )/$I32      )*100))</f>
        <v>314.321356433132</v>
      </c>
      <c r="T32" s="48">
        <f>IF(($E32      =0),0,(($P32      /$E32      )*100))</f>
        <v>97.465813574206493</v>
      </c>
      <c r="U32" s="50">
        <f>IF(($E32      =0),0,(($Q32      /$E32      )*100))</f>
        <v>101.99919708944924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7971000</v>
      </c>
      <c r="C33" s="95">
        <f>C32</f>
        <v>0</v>
      </c>
      <c r="D33" s="95"/>
      <c r="E33" s="95">
        <f>$B33      +$C33      +$D33</f>
        <v>7971000</v>
      </c>
      <c r="F33" s="96">
        <f t="shared" ref="F33:O33" si="17">F32</f>
        <v>7971000</v>
      </c>
      <c r="G33" s="97">
        <f t="shared" si="17"/>
        <v>5579000</v>
      </c>
      <c r="H33" s="96">
        <f t="shared" si="17"/>
        <v>1219000</v>
      </c>
      <c r="I33" s="97">
        <f t="shared" si="17"/>
        <v>1580793</v>
      </c>
      <c r="J33" s="96">
        <f t="shared" si="17"/>
        <v>6550000</v>
      </c>
      <c r="K33" s="97">
        <f t="shared" si="17"/>
        <v>6549563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7769000</v>
      </c>
      <c r="Q33" s="97">
        <f>$I33      +$K33      +$M33      +$O33</f>
        <v>8130356</v>
      </c>
      <c r="R33" s="52">
        <f>IF(($H33      =0),0,((($J33      -$H33      )/$H33      )*100))</f>
        <v>437.32567678424942</v>
      </c>
      <c r="S33" s="53">
        <f>IF(($I33      =0),0,((($K33      -$I33      )/$I33      )*100))</f>
        <v>314.321356433132</v>
      </c>
      <c r="T33" s="52">
        <f>IF($E33   =0,0,($P33   /$E33   )*100)</f>
        <v>97.465813574206493</v>
      </c>
      <c r="U33" s="54">
        <f>IF($E33   =0,0,($Q33   /$E33   )*100)</f>
        <v>101.99919708944924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33000000</v>
      </c>
      <c r="C35" s="92">
        <v>0</v>
      </c>
      <c r="D35" s="92"/>
      <c r="E35" s="92">
        <f t="shared" ref="E35:E40" si="18">$B35      +$C35      +$D35</f>
        <v>33000000</v>
      </c>
      <c r="F35" s="93">
        <v>33000000</v>
      </c>
      <c r="G35" s="94">
        <v>23000000</v>
      </c>
      <c r="H35" s="93"/>
      <c r="I35" s="94">
        <v>5429095</v>
      </c>
      <c r="J35" s="93">
        <v>2227000</v>
      </c>
      <c r="K35" s="94">
        <v>1179889</v>
      </c>
      <c r="L35" s="93"/>
      <c r="M35" s="94"/>
      <c r="N35" s="93"/>
      <c r="O35" s="94"/>
      <c r="P35" s="93">
        <f t="shared" ref="P35:P40" si="19">$H35      +$J35      +$L35      +$N35</f>
        <v>2227000</v>
      </c>
      <c r="Q35" s="94">
        <f t="shared" ref="Q35:Q40" si="20">$I35      +$K35      +$M35      +$O35</f>
        <v>6608984</v>
      </c>
      <c r="R35" s="48">
        <f t="shared" ref="R35:R40" si="21">IF(($H35      =0),0,((($J35      -$H35      )/$H35      )*100))</f>
        <v>0</v>
      </c>
      <c r="S35" s="49">
        <f t="shared" ref="S35:S40" si="22">IF(($I35      =0),0,((($K35      -$I35      )/$I35      )*100))</f>
        <v>-78.267298693428643</v>
      </c>
      <c r="T35" s="48">
        <f t="shared" ref="T35:T39" si="23">IF(($E35      =0),0,(($P35      /$E35      )*100))</f>
        <v>6.7484848484848481</v>
      </c>
      <c r="U35" s="50">
        <f t="shared" ref="U35:U39" si="24">IF(($E35      =0),0,(($Q35      /$E35      )*100))</f>
        <v>20.027224242424243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52353000</v>
      </c>
      <c r="C36" s="92">
        <v>0</v>
      </c>
      <c r="D36" s="92"/>
      <c r="E36" s="92">
        <f t="shared" si="18"/>
        <v>52353000</v>
      </c>
      <c r="F36" s="93">
        <v>52353000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6000000</v>
      </c>
      <c r="C38" s="92">
        <v>0</v>
      </c>
      <c r="D38" s="92"/>
      <c r="E38" s="92">
        <f t="shared" si="18"/>
        <v>6000000</v>
      </c>
      <c r="F38" s="93">
        <v>6000000</v>
      </c>
      <c r="G38" s="94">
        <v>4000000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91353000</v>
      </c>
      <c r="C40" s="95">
        <f>SUM(C35:C39)</f>
        <v>0</v>
      </c>
      <c r="D40" s="95"/>
      <c r="E40" s="95">
        <f t="shared" si="18"/>
        <v>91353000</v>
      </c>
      <c r="F40" s="96">
        <f t="shared" ref="F40:O40" si="25">SUM(F35:F39)</f>
        <v>91353000</v>
      </c>
      <c r="G40" s="97">
        <f t="shared" si="25"/>
        <v>27000000</v>
      </c>
      <c r="H40" s="96">
        <f t="shared" si="25"/>
        <v>0</v>
      </c>
      <c r="I40" s="97">
        <f t="shared" si="25"/>
        <v>5429095</v>
      </c>
      <c r="J40" s="96">
        <f t="shared" si="25"/>
        <v>2227000</v>
      </c>
      <c r="K40" s="97">
        <f t="shared" si="25"/>
        <v>1179889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2227000</v>
      </c>
      <c r="Q40" s="97">
        <f t="shared" si="20"/>
        <v>6608984</v>
      </c>
      <c r="R40" s="52">
        <f t="shared" si="21"/>
        <v>0</v>
      </c>
      <c r="S40" s="53">
        <f t="shared" si="22"/>
        <v>-78.267298693428643</v>
      </c>
      <c r="T40" s="52">
        <f>IF((+$E35+$E38) =0,0,(P40   /(+$E35+$E38) )*100)</f>
        <v>5.7102564102564104</v>
      </c>
      <c r="U40" s="54">
        <f>IF((+$E35+$E38) =0,0,(Q40   /(+$E35+$E38) )*100)</f>
        <v>16.94611282051282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=0),0,((($J42      -$H42      )/$H42      )*100))</f>
        <v>0</v>
      </c>
      <c r="S42" s="49">
        <f t="shared" ref="S42:S53" si="30">IF(($I42      =0),0,((($K42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218806000</v>
      </c>
      <c r="C43" s="92">
        <v>0</v>
      </c>
      <c r="D43" s="92"/>
      <c r="E43" s="92">
        <f t="shared" si="26"/>
        <v>218806000</v>
      </c>
      <c r="F43" s="93">
        <v>218806000</v>
      </c>
      <c r="G43" s="94">
        <v>120000000</v>
      </c>
      <c r="H43" s="93"/>
      <c r="I43" s="94">
        <v>41713697</v>
      </c>
      <c r="J43" s="93">
        <v>15532000</v>
      </c>
      <c r="K43" s="94">
        <v>63977836</v>
      </c>
      <c r="L43" s="93"/>
      <c r="M43" s="94"/>
      <c r="N43" s="93"/>
      <c r="O43" s="94"/>
      <c r="P43" s="93">
        <f t="shared" si="27"/>
        <v>15532000</v>
      </c>
      <c r="Q43" s="94">
        <f t="shared" si="28"/>
        <v>105691533</v>
      </c>
      <c r="R43" s="48">
        <f t="shared" si="29"/>
        <v>0</v>
      </c>
      <c r="S43" s="49">
        <f t="shared" si="30"/>
        <v>53.373689222511253</v>
      </c>
      <c r="T43" s="48">
        <f t="shared" si="31"/>
        <v>7.0985256345804046</v>
      </c>
      <c r="U43" s="50">
        <f t="shared" si="32"/>
        <v>48.303763607944937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65000000</v>
      </c>
      <c r="C51" s="92">
        <v>0</v>
      </c>
      <c r="D51" s="92"/>
      <c r="E51" s="92">
        <f t="shared" si="26"/>
        <v>65000000</v>
      </c>
      <c r="F51" s="93">
        <v>65000000</v>
      </c>
      <c r="G51" s="94">
        <v>30000000</v>
      </c>
      <c r="H51" s="93"/>
      <c r="I51" s="94">
        <v>9314794</v>
      </c>
      <c r="J51" s="93">
        <v>11731000</v>
      </c>
      <c r="K51" s="94">
        <v>11200896</v>
      </c>
      <c r="L51" s="93"/>
      <c r="M51" s="94"/>
      <c r="N51" s="93"/>
      <c r="O51" s="94"/>
      <c r="P51" s="93">
        <f t="shared" si="27"/>
        <v>11731000</v>
      </c>
      <c r="Q51" s="94">
        <f t="shared" si="28"/>
        <v>20515690</v>
      </c>
      <c r="R51" s="48">
        <f t="shared" si="29"/>
        <v>0</v>
      </c>
      <c r="S51" s="49">
        <f t="shared" si="30"/>
        <v>20.248456380248452</v>
      </c>
      <c r="T51" s="48">
        <f t="shared" si="31"/>
        <v>18.047692307692309</v>
      </c>
      <c r="U51" s="50">
        <f t="shared" si="32"/>
        <v>31.562600000000003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283806000</v>
      </c>
      <c r="C53" s="95">
        <f>SUM(C42:C52)</f>
        <v>0</v>
      </c>
      <c r="D53" s="95"/>
      <c r="E53" s="95">
        <f t="shared" si="26"/>
        <v>283806000</v>
      </c>
      <c r="F53" s="96">
        <f t="shared" ref="F53:O53" si="33">SUM(F42:F52)</f>
        <v>283806000</v>
      </c>
      <c r="G53" s="97">
        <f t="shared" si="33"/>
        <v>150000000</v>
      </c>
      <c r="H53" s="96">
        <f t="shared" si="33"/>
        <v>0</v>
      </c>
      <c r="I53" s="97">
        <f t="shared" si="33"/>
        <v>51028491</v>
      </c>
      <c r="J53" s="96">
        <f t="shared" si="33"/>
        <v>27263000</v>
      </c>
      <c r="K53" s="97">
        <f t="shared" si="33"/>
        <v>75178732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27263000</v>
      </c>
      <c r="Q53" s="97">
        <f t="shared" si="28"/>
        <v>126207223</v>
      </c>
      <c r="R53" s="52">
        <f t="shared" si="29"/>
        <v>0</v>
      </c>
      <c r="S53" s="53">
        <f t="shared" si="30"/>
        <v>47.326974650298794</v>
      </c>
      <c r="T53" s="52">
        <f>IF((+$E43+$E45+$E47+$E48+$E51) =0,0,(P53   /(+$E43+$E45+$E47+$E48+$E51) )*100)</f>
        <v>9.6062098757602019</v>
      </c>
      <c r="U53" s="54">
        <f>IF((+$E43+$E45+$E47+$E48+$E51) =0,0,(Q53   /(+$E43+$E45+$E47+$E48+$E51) )*100)</f>
        <v>44.469540108383896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=0),0,((($J55      -$H55      )/$H55      )*100))</f>
        <v>0</v>
      </c>
      <c r="S55" s="49">
        <f>IF(($I55      =0),0,((($K55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=0),0,((($J59      -$H59      )/$H59      )*100))</f>
        <v>0</v>
      </c>
      <c r="S59" s="58">
        <f>IF(($I59      =0),0,((($K59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=0),0,((($J61      -$H61      )/$H61      )*100))</f>
        <v>0</v>
      </c>
      <c r="S61" s="49">
        <f t="shared" ref="S61:S67" si="39">IF(($I61      =0),0,((($K61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1005723000</v>
      </c>
      <c r="C67" s="104">
        <f>SUM(C9:C15,C18:C23,C26:C29,C32,C35:C39,C42:C52,C55:C58,C61:C65)</f>
        <v>0</v>
      </c>
      <c r="D67" s="104"/>
      <c r="E67" s="104">
        <f t="shared" si="35"/>
        <v>1005723000</v>
      </c>
      <c r="F67" s="105">
        <f t="shared" ref="F67:O67" si="43">SUM(F9:F15,F18:F23,F26:F29,F32,F35:F39,F42:F52,F55:F58,F61:F65)</f>
        <v>1005723000</v>
      </c>
      <c r="G67" s="106">
        <f t="shared" si="43"/>
        <v>506934000</v>
      </c>
      <c r="H67" s="105">
        <f t="shared" si="43"/>
        <v>108358000</v>
      </c>
      <c r="I67" s="106">
        <f t="shared" si="43"/>
        <v>159958452</v>
      </c>
      <c r="J67" s="105">
        <f t="shared" si="43"/>
        <v>189823000</v>
      </c>
      <c r="K67" s="106">
        <f t="shared" si="43"/>
        <v>253865382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298181000</v>
      </c>
      <c r="Q67" s="106">
        <f t="shared" si="37"/>
        <v>413823834</v>
      </c>
      <c r="R67" s="61">
        <f t="shared" si="38"/>
        <v>75.181343324904475</v>
      </c>
      <c r="S67" s="62">
        <f t="shared" si="39"/>
        <v>58.70707600996289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31.286369311802908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43.420088136233439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0</v>
      </c>
      <c r="C69" s="92">
        <v>0</v>
      </c>
      <c r="D69" s="92"/>
      <c r="E69" s="92">
        <f>$B69      +$C69      +$D69</f>
        <v>0</v>
      </c>
      <c r="F69" s="93">
        <v>0</v>
      </c>
      <c r="G69" s="94">
        <v>0</v>
      </c>
      <c r="H69" s="93"/>
      <c r="I69" s="94"/>
      <c r="J69" s="93"/>
      <c r="K69" s="94"/>
      <c r="L69" s="93"/>
      <c r="M69" s="94"/>
      <c r="N69" s="93"/>
      <c r="O69" s="94"/>
      <c r="P69" s="93">
        <f>$H69      +$J69      +$L69      +$N69</f>
        <v>0</v>
      </c>
      <c r="Q69" s="94">
        <f>$I69      +$K69      +$M69      +$O69</f>
        <v>0</v>
      </c>
      <c r="R69" s="48">
        <f>IF(($H69      =0),0,((($J69      -$H69      )/$H69      )*100))</f>
        <v>0</v>
      </c>
      <c r="S69" s="49">
        <f>IF(($I69      =0),0,((($K69      -$I69      )/$I69      )*100))</f>
        <v>0</v>
      </c>
      <c r="T69" s="48">
        <f>IF(($E69      =0),0,(($P69      /$E69      )*100))</f>
        <v>0</v>
      </c>
      <c r="U69" s="50">
        <f>IF(($E69      =0),0,(($Q69      /$E69      )*100))</f>
        <v>0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0</v>
      </c>
      <c r="C70" s="101">
        <f>C69</f>
        <v>0</v>
      </c>
      <c r="D70" s="101"/>
      <c r="E70" s="101">
        <f>$B70      +$C70      +$D70</f>
        <v>0</v>
      </c>
      <c r="F70" s="102">
        <f t="shared" ref="F70:O70" si="44">F69</f>
        <v>0</v>
      </c>
      <c r="G70" s="103">
        <f t="shared" si="44"/>
        <v>0</v>
      </c>
      <c r="H70" s="102">
        <f t="shared" si="44"/>
        <v>0</v>
      </c>
      <c r="I70" s="103">
        <f t="shared" si="44"/>
        <v>0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0</v>
      </c>
      <c r="Q70" s="103">
        <f>$I70      +$K70      +$M70      +$O70</f>
        <v>0</v>
      </c>
      <c r="R70" s="57">
        <f>IF(($H70      =0),0,((($J70      -$H70      )/$H70      )*100))</f>
        <v>0</v>
      </c>
      <c r="S70" s="58">
        <f>IF(($I70      =0),0,((($K70      -$I70      )/$I70      )*100))</f>
        <v>0</v>
      </c>
      <c r="T70" s="57">
        <f>IF($E70   =0,0,($P70   /$E70   )*100)</f>
        <v>0</v>
      </c>
      <c r="U70" s="59">
        <f>IF($E70   =0,0,($Q70   /$E70 )*100)</f>
        <v>0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0</v>
      </c>
      <c r="C71" s="104">
        <f>C69</f>
        <v>0</v>
      </c>
      <c r="D71" s="104"/>
      <c r="E71" s="104">
        <f>$B71      +$C71      +$D71</f>
        <v>0</v>
      </c>
      <c r="F71" s="105">
        <f t="shared" ref="F71:O71" si="45">F69</f>
        <v>0</v>
      </c>
      <c r="G71" s="106">
        <f t="shared" si="45"/>
        <v>0</v>
      </c>
      <c r="H71" s="105">
        <f t="shared" si="45"/>
        <v>0</v>
      </c>
      <c r="I71" s="106">
        <f t="shared" si="45"/>
        <v>0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0</v>
      </c>
      <c r="Q71" s="106">
        <f>$I71      +$K71      +$M71      +$O71</f>
        <v>0</v>
      </c>
      <c r="R71" s="61">
        <f>IF(($H71      =0),0,((($J71      -$H71      )/$H71      )*100))</f>
        <v>0</v>
      </c>
      <c r="S71" s="62">
        <f>IF(($I71      =0),0,((($K71      -$I71      )/$I71      )*100))</f>
        <v>0</v>
      </c>
      <c r="T71" s="61">
        <f>IF($E71   =0,0,($P71   /$E71   )*100)</f>
        <v>0</v>
      </c>
      <c r="U71" s="65">
        <f>IF($E71   =0,0,($Q71   /$E71   )*100)</f>
        <v>0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1005723000</v>
      </c>
      <c r="C72" s="104">
        <f>SUM(C9:C15,C18:C23,C26:C29,C32,C35:C39,C42:C52,C55:C58,C61:C65,C69)</f>
        <v>0</v>
      </c>
      <c r="D72" s="104"/>
      <c r="E72" s="104">
        <f>$B72      +$C72      +$D72</f>
        <v>1005723000</v>
      </c>
      <c r="F72" s="105">
        <f t="shared" ref="F72:O72" si="46">SUM(F9:F15,F18:F23,F26:F29,F32,F35:F39,F42:F52,F55:F58,F61:F65,F69)</f>
        <v>1005723000</v>
      </c>
      <c r="G72" s="106">
        <f t="shared" si="46"/>
        <v>506934000</v>
      </c>
      <c r="H72" s="105">
        <f t="shared" si="46"/>
        <v>108358000</v>
      </c>
      <c r="I72" s="106">
        <f t="shared" si="46"/>
        <v>159958452</v>
      </c>
      <c r="J72" s="105">
        <f t="shared" si="46"/>
        <v>189823000</v>
      </c>
      <c r="K72" s="106">
        <f t="shared" si="46"/>
        <v>253865382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298181000</v>
      </c>
      <c r="Q72" s="106">
        <f>$I72      +$K72      +$M72      +$O72</f>
        <v>413823834</v>
      </c>
      <c r="R72" s="61">
        <f>IF(($H72      =0),0,((($J72      -$H72      )/$H72      )*100))</f>
        <v>75.181343324904475</v>
      </c>
      <c r="S72" s="62">
        <f>IF(($I72      =0),0,((($K72      -$I72      )/$I72      )*100))</f>
        <v>58.70707600996289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31.286369311802908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74.49064402435117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130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131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132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133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134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135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=0),0,((($J86      -$H86      )/$H86      )*100))</f>
        <v>0</v>
      </c>
      <c r="S86" s="90">
        <f t="shared" ref="S86:S93" si="52">IF(($I86      =0),0,((($K86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136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137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138</v>
      </c>
    </row>
    <row r="116" spans="1:23" x14ac:dyDescent="0.2">
      <c r="A116" s="29" t="s">
        <v>139</v>
      </c>
    </row>
    <row r="117" spans="1:23" x14ac:dyDescent="0.2">
      <c r="A117" s="29" t="s">
        <v>140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141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142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143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g5JYqhmzjIQQ8RY1KrmyUDCAFzoGzAxjebwe2nfCuHm1uhzl6V5VD0Q/+f5JJsFIP3yf3i8LdgYkOcX+nTSZ/Q==" saltValue="ehUnrbkAnO1gsSwKjdyWXQ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11" width="13.7109375" customWidth="1"/>
    <col min="12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118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2.95" customHeight="1" x14ac:dyDescent="0.2">
      <c r="A10" s="47" t="s">
        <v>36</v>
      </c>
      <c r="B10" s="92">
        <v>2100000</v>
      </c>
      <c r="C10" s="92">
        <v>0</v>
      </c>
      <c r="D10" s="92"/>
      <c r="E10" s="92">
        <f t="shared" ref="E10:E16" si="0">$B10      +$C10      +$D10</f>
        <v>2100000</v>
      </c>
      <c r="F10" s="93">
        <v>2100000</v>
      </c>
      <c r="G10" s="94">
        <v>2100000</v>
      </c>
      <c r="H10" s="93">
        <v>134000</v>
      </c>
      <c r="I10" s="94">
        <v>134355</v>
      </c>
      <c r="J10" s="93">
        <v>122000</v>
      </c>
      <c r="K10" s="94">
        <v>53186</v>
      </c>
      <c r="L10" s="93"/>
      <c r="M10" s="94"/>
      <c r="N10" s="93"/>
      <c r="O10" s="94"/>
      <c r="P10" s="93">
        <f t="shared" ref="P10:P16" si="1">$H10      +$J10      +$L10      +$N10</f>
        <v>256000</v>
      </c>
      <c r="Q10" s="94">
        <f t="shared" ref="Q10:Q16" si="2">$I10      +$K10      +$M10      +$O10</f>
        <v>187541</v>
      </c>
      <c r="R10" s="48">
        <f t="shared" ref="R10:R16" si="3">IF(($H10      =0),0,((($J10      -$H10      )/$H10      )*100))</f>
        <v>-8.9552238805970141</v>
      </c>
      <c r="S10" s="49">
        <f t="shared" ref="S10:S16" si="4">IF(($I10      =0),0,((($K10      -$I10      )/$I10      )*100))</f>
        <v>-60.413829035019162</v>
      </c>
      <c r="T10" s="48">
        <f t="shared" ref="T10:T15" si="5">IF(($E10      =0),0,(($P10      /$E10      )*100))</f>
        <v>12.19047619047619</v>
      </c>
      <c r="U10" s="50">
        <f t="shared" ref="U10:U15" si="6">IF(($E10      =0),0,(($Q10      /$E10      )*100))</f>
        <v>8.9305238095238089</v>
      </c>
      <c r="V10" s="93">
        <v>0</v>
      </c>
      <c r="W10" s="94">
        <v>0</v>
      </c>
    </row>
    <row r="11" spans="1:23" ht="12.95" customHeight="1" x14ac:dyDescent="0.2">
      <c r="A11" s="47" t="s">
        <v>37</v>
      </c>
      <c r="B11" s="92">
        <v>24500000</v>
      </c>
      <c r="C11" s="92">
        <v>0</v>
      </c>
      <c r="D11" s="92"/>
      <c r="E11" s="92">
        <f t="shared" si="0"/>
        <v>24500000</v>
      </c>
      <c r="F11" s="93">
        <v>24500000</v>
      </c>
      <c r="G11" s="94">
        <v>13000000</v>
      </c>
      <c r="H11" s="93">
        <v>5988000</v>
      </c>
      <c r="I11" s="94"/>
      <c r="J11" s="93"/>
      <c r="K11" s="94"/>
      <c r="L11" s="93"/>
      <c r="M11" s="94"/>
      <c r="N11" s="93"/>
      <c r="O11" s="94"/>
      <c r="P11" s="93">
        <f t="shared" si="1"/>
        <v>5988000</v>
      </c>
      <c r="Q11" s="94">
        <f t="shared" si="2"/>
        <v>0</v>
      </c>
      <c r="R11" s="48">
        <f t="shared" si="3"/>
        <v>-100</v>
      </c>
      <c r="S11" s="49">
        <f t="shared" si="4"/>
        <v>0</v>
      </c>
      <c r="T11" s="48">
        <f t="shared" si="5"/>
        <v>24.440816326530612</v>
      </c>
      <c r="U11" s="50">
        <f t="shared" si="6"/>
        <v>0</v>
      </c>
      <c r="V11" s="93">
        <v>0</v>
      </c>
      <c r="W11" s="94">
        <v>0</v>
      </c>
    </row>
    <row r="12" spans="1:23" ht="12.95" customHeight="1" x14ac:dyDescent="0.2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2.95" customHeight="1" x14ac:dyDescent="0.2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2.95" customHeight="1" x14ac:dyDescent="0.2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2.95" customHeight="1" x14ac:dyDescent="0.2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2.95" customHeight="1" x14ac:dyDescent="0.2">
      <c r="A16" s="51" t="s">
        <v>42</v>
      </c>
      <c r="B16" s="95">
        <f>SUM(B9:B15)</f>
        <v>26600000</v>
      </c>
      <c r="C16" s="95">
        <f>SUM(C9:C15)</f>
        <v>0</v>
      </c>
      <c r="D16" s="95"/>
      <c r="E16" s="95">
        <f t="shared" si="0"/>
        <v>26600000</v>
      </c>
      <c r="F16" s="96">
        <f t="shared" ref="F16:O16" si="7">SUM(F9:F15)</f>
        <v>26600000</v>
      </c>
      <c r="G16" s="97">
        <f t="shared" si="7"/>
        <v>15100000</v>
      </c>
      <c r="H16" s="96">
        <f t="shared" si="7"/>
        <v>6122000</v>
      </c>
      <c r="I16" s="97">
        <f t="shared" si="7"/>
        <v>134355</v>
      </c>
      <c r="J16" s="96">
        <f t="shared" si="7"/>
        <v>122000</v>
      </c>
      <c r="K16" s="97">
        <f t="shared" si="7"/>
        <v>53186</v>
      </c>
      <c r="L16" s="96">
        <f t="shared" si="7"/>
        <v>0</v>
      </c>
      <c r="M16" s="97">
        <f t="shared" si="7"/>
        <v>0</v>
      </c>
      <c r="N16" s="96">
        <f t="shared" si="7"/>
        <v>0</v>
      </c>
      <c r="O16" s="97">
        <f t="shared" si="7"/>
        <v>0</v>
      </c>
      <c r="P16" s="96">
        <f t="shared" si="1"/>
        <v>6244000</v>
      </c>
      <c r="Q16" s="97">
        <f t="shared" si="2"/>
        <v>187541</v>
      </c>
      <c r="R16" s="52">
        <f t="shared" si="3"/>
        <v>-98.007187193727546</v>
      </c>
      <c r="S16" s="53">
        <f t="shared" si="4"/>
        <v>-60.413829035019162</v>
      </c>
      <c r="T16" s="52">
        <f>IF((SUM($E9:$E13)+$E15)=0,0,(P16/(SUM($E9:$E13)+$E15)*100))</f>
        <v>23.473684210526315</v>
      </c>
      <c r="U16" s="54">
        <f>IF((SUM($E9:$E13)+$E15)=0,0,(Q16/(SUM($E9:$E13)+$E15)*100))</f>
        <v>0.70504135338345864</v>
      </c>
      <c r="V16" s="96">
        <f>SUM(V9:V15)</f>
        <v>0</v>
      </c>
      <c r="W16" s="97">
        <f>SUM(W9:W15)</f>
        <v>0</v>
      </c>
    </row>
    <row r="17" spans="1:23" ht="12.95" customHeight="1" x14ac:dyDescent="0.2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2.95" customHeight="1" x14ac:dyDescent="0.2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IF(($H18      =0),0,((($J18      -$H18      )/$H18      )*100))</f>
        <v>0</v>
      </c>
      <c r="S18" s="49">
        <f t="shared" ref="S18:S24" si="12">IF(($I18      =0),0,((($K18      -$I18      )/$I18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2.95" customHeight="1" x14ac:dyDescent="0.2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2.95" customHeight="1" x14ac:dyDescent="0.2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2.95" customHeight="1" x14ac:dyDescent="0.2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2.95" customHeight="1" x14ac:dyDescent="0.2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2.95" customHeight="1" x14ac:dyDescent="0.2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2.95" customHeight="1" x14ac:dyDescent="0.2">
      <c r="A24" s="51" t="s">
        <v>42</v>
      </c>
      <c r="B24" s="95">
        <f>SUM(B18:B23)</f>
        <v>0</v>
      </c>
      <c r="C24" s="95">
        <f>SUM(C18:C23)</f>
        <v>0</v>
      </c>
      <c r="D24" s="95"/>
      <c r="E24" s="95">
        <f t="shared" si="8"/>
        <v>0</v>
      </c>
      <c r="F24" s="96">
        <f t="shared" ref="F24:O24" si="15">SUM(F18:F23)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=0),0,((($J26      -$H26      )/$H26      )*100))</f>
        <v>0</v>
      </c>
      <c r="S26" s="49">
        <f>IF(($I26      =0),0,((($K26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2.95" customHeight="1" x14ac:dyDescent="0.2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2.95" customHeight="1" x14ac:dyDescent="0.2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2.95" customHeight="1" x14ac:dyDescent="0.2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=0),0,((($J30      -$H30      )/$H30      )*100))</f>
        <v>0</v>
      </c>
      <c r="S30" s="53">
        <f>IF(($I30      =0),0,((($K30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1677000</v>
      </c>
      <c r="C32" s="92">
        <v>0</v>
      </c>
      <c r="D32" s="92"/>
      <c r="E32" s="92">
        <f>$B32      +$C32      +$D32</f>
        <v>1677000</v>
      </c>
      <c r="F32" s="93">
        <v>1677000</v>
      </c>
      <c r="G32" s="94">
        <v>1174000</v>
      </c>
      <c r="H32" s="93">
        <v>1677000</v>
      </c>
      <c r="I32" s="94">
        <v>1677000</v>
      </c>
      <c r="J32" s="93"/>
      <c r="K32" s="94"/>
      <c r="L32" s="93"/>
      <c r="M32" s="94"/>
      <c r="N32" s="93"/>
      <c r="O32" s="94"/>
      <c r="P32" s="93">
        <f>$H32      +$J32      +$L32      +$N32</f>
        <v>1677000</v>
      </c>
      <c r="Q32" s="94">
        <f>$I32      +$K32      +$M32      +$O32</f>
        <v>1677000</v>
      </c>
      <c r="R32" s="48">
        <f>IF(($H32      =0),0,((($J32      -$H32      )/$H32      )*100))</f>
        <v>-100</v>
      </c>
      <c r="S32" s="49">
        <f>IF(($I32      =0),0,((($K32      -$I32      )/$I32      )*100))</f>
        <v>-100</v>
      </c>
      <c r="T32" s="48">
        <f>IF(($E32      =0),0,(($P32      /$E32      )*100))</f>
        <v>100</v>
      </c>
      <c r="U32" s="50">
        <f>IF(($E32      =0),0,(($Q32      /$E32      )*100))</f>
        <v>100</v>
      </c>
      <c r="V32" s="93">
        <v>0</v>
      </c>
      <c r="W32" s="94">
        <v>0</v>
      </c>
    </row>
    <row r="33" spans="1:23" ht="12.95" customHeight="1" x14ac:dyDescent="0.2">
      <c r="A33" s="51" t="s">
        <v>42</v>
      </c>
      <c r="B33" s="95">
        <f>B32</f>
        <v>1677000</v>
      </c>
      <c r="C33" s="95">
        <f>C32</f>
        <v>0</v>
      </c>
      <c r="D33" s="95"/>
      <c r="E33" s="95">
        <f>$B33      +$C33      +$D33</f>
        <v>1677000</v>
      </c>
      <c r="F33" s="96">
        <f t="shared" ref="F33:O33" si="17">F32</f>
        <v>1677000</v>
      </c>
      <c r="G33" s="97">
        <f t="shared" si="17"/>
        <v>1174000</v>
      </c>
      <c r="H33" s="96">
        <f t="shared" si="17"/>
        <v>1677000</v>
      </c>
      <c r="I33" s="97">
        <f t="shared" si="17"/>
        <v>1677000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1677000</v>
      </c>
      <c r="Q33" s="97">
        <f>$I33      +$K33      +$M33      +$O33</f>
        <v>1677000</v>
      </c>
      <c r="R33" s="52">
        <f>IF(($H33      =0),0,((($J33      -$H33      )/$H33      )*100))</f>
        <v>-100</v>
      </c>
      <c r="S33" s="53">
        <f>IF(($I33      =0),0,((($K33      -$I33      )/$I33      )*100))</f>
        <v>-100</v>
      </c>
      <c r="T33" s="52">
        <f>IF($E33   =0,0,($P33   /$E33   )*100)</f>
        <v>100</v>
      </c>
      <c r="U33" s="54">
        <f>IF($E33   =0,0,($Q33   /$E33   )*100)</f>
        <v>100</v>
      </c>
      <c r="V33" s="96">
        <f>V32</f>
        <v>0</v>
      </c>
      <c r="W33" s="97">
        <f>W32</f>
        <v>0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7650000</v>
      </c>
      <c r="C35" s="92">
        <v>0</v>
      </c>
      <c r="D35" s="92"/>
      <c r="E35" s="92">
        <f t="shared" ref="E35:E40" si="18">$B35      +$C35      +$D35</f>
        <v>7650000</v>
      </c>
      <c r="F35" s="93">
        <v>7650000</v>
      </c>
      <c r="G35" s="94">
        <v>3000000</v>
      </c>
      <c r="H35" s="93">
        <v>25000</v>
      </c>
      <c r="I35" s="94"/>
      <c r="J35" s="93">
        <v>1672000</v>
      </c>
      <c r="K35" s="94">
        <v>10904590</v>
      </c>
      <c r="L35" s="93"/>
      <c r="M35" s="94"/>
      <c r="N35" s="93"/>
      <c r="O35" s="94"/>
      <c r="P35" s="93">
        <f t="shared" ref="P35:P40" si="19">$H35      +$J35      +$L35      +$N35</f>
        <v>1697000</v>
      </c>
      <c r="Q35" s="94">
        <f t="shared" ref="Q35:Q40" si="20">$I35      +$K35      +$M35      +$O35</f>
        <v>10904590</v>
      </c>
      <c r="R35" s="48">
        <f t="shared" ref="R35:R40" si="21">IF(($H35      =0),0,((($J35      -$H35      )/$H35      )*100))</f>
        <v>6588</v>
      </c>
      <c r="S35" s="49">
        <f t="shared" ref="S35:S40" si="22">IF(($I35      =0),0,((($K35      -$I35      )/$I35      )*100))</f>
        <v>0</v>
      </c>
      <c r="T35" s="48">
        <f t="shared" ref="T35:T39" si="23">IF(($E35      =0),0,(($P35      /$E35      )*100))</f>
        <v>22.183006535947712</v>
      </c>
      <c r="U35" s="50">
        <f t="shared" ref="U35:U39" si="24">IF(($E35      =0),0,(($Q35      /$E35      )*100))</f>
        <v>142.54366013071896</v>
      </c>
      <c r="V35" s="93">
        <v>0</v>
      </c>
      <c r="W35" s="94">
        <v>0</v>
      </c>
    </row>
    <row r="36" spans="1:23" ht="12.95" customHeight="1" x14ac:dyDescent="0.2">
      <c r="A36" s="47" t="s">
        <v>60</v>
      </c>
      <c r="B36" s="92">
        <v>2041000</v>
      </c>
      <c r="C36" s="92">
        <v>0</v>
      </c>
      <c r="D36" s="92"/>
      <c r="E36" s="92">
        <f t="shared" si="18"/>
        <v>2041000</v>
      </c>
      <c r="F36" s="93">
        <v>2041000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2.95" customHeight="1" x14ac:dyDescent="0.2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2.95" customHeight="1" x14ac:dyDescent="0.2">
      <c r="A38" s="47" t="s">
        <v>62</v>
      </c>
      <c r="B38" s="92">
        <v>4200000</v>
      </c>
      <c r="C38" s="92">
        <v>0</v>
      </c>
      <c r="D38" s="92"/>
      <c r="E38" s="92">
        <f t="shared" si="18"/>
        <v>4200000</v>
      </c>
      <c r="F38" s="93">
        <v>4200000</v>
      </c>
      <c r="G38" s="94">
        <v>2200000</v>
      </c>
      <c r="H38" s="93"/>
      <c r="I38" s="94"/>
      <c r="J38" s="93">
        <v>828000</v>
      </c>
      <c r="K38" s="94"/>
      <c r="L38" s="93"/>
      <c r="M38" s="94"/>
      <c r="N38" s="93"/>
      <c r="O38" s="94"/>
      <c r="P38" s="93">
        <f t="shared" si="19"/>
        <v>828000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19.714285714285715</v>
      </c>
      <c r="U38" s="50">
        <f t="shared" si="24"/>
        <v>0</v>
      </c>
      <c r="V38" s="93">
        <v>0</v>
      </c>
      <c r="W38" s="94">
        <v>0</v>
      </c>
    </row>
    <row r="39" spans="1:23" ht="12.95" customHeight="1" x14ac:dyDescent="0.2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2.95" customHeight="1" x14ac:dyDescent="0.2">
      <c r="A40" s="51" t="s">
        <v>42</v>
      </c>
      <c r="B40" s="95">
        <f>SUM(B35:B39)</f>
        <v>13891000</v>
      </c>
      <c r="C40" s="95">
        <f>SUM(C35:C39)</f>
        <v>0</v>
      </c>
      <c r="D40" s="95"/>
      <c r="E40" s="95">
        <f t="shared" si="18"/>
        <v>13891000</v>
      </c>
      <c r="F40" s="96">
        <f t="shared" ref="F40:O40" si="25">SUM(F35:F39)</f>
        <v>13891000</v>
      </c>
      <c r="G40" s="97">
        <f t="shared" si="25"/>
        <v>5200000</v>
      </c>
      <c r="H40" s="96">
        <f t="shared" si="25"/>
        <v>25000</v>
      </c>
      <c r="I40" s="97">
        <f t="shared" si="25"/>
        <v>0</v>
      </c>
      <c r="J40" s="96">
        <f t="shared" si="25"/>
        <v>2500000</v>
      </c>
      <c r="K40" s="97">
        <f t="shared" si="25"/>
        <v>10904590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2525000</v>
      </c>
      <c r="Q40" s="97">
        <f t="shared" si="20"/>
        <v>10904590</v>
      </c>
      <c r="R40" s="52">
        <f t="shared" si="21"/>
        <v>9900</v>
      </c>
      <c r="S40" s="53">
        <f t="shared" si="22"/>
        <v>0</v>
      </c>
      <c r="T40" s="52">
        <f>IF((+$E35+$E38) =0,0,(P40   /(+$E35+$E38) )*100)</f>
        <v>21.308016877637133</v>
      </c>
      <c r="U40" s="54">
        <f>IF((+$E35+$E38) =0,0,(Q40   /(+$E35+$E38) )*100)</f>
        <v>92.021856540084386</v>
      </c>
      <c r="V40" s="96">
        <f>SUM(V35:V39)</f>
        <v>0</v>
      </c>
      <c r="W40" s="97">
        <f>SUM(W35:W39)</f>
        <v>0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=0),0,((($J42      -$H42      )/$H42      )*100))</f>
        <v>0</v>
      </c>
      <c r="S42" s="49">
        <f t="shared" ref="S42:S53" si="30">IF(($I42      =0),0,((($K42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2.95" customHeight="1" x14ac:dyDescent="0.2">
      <c r="A43" s="47" t="s">
        <v>66</v>
      </c>
      <c r="B43" s="92">
        <v>40000000</v>
      </c>
      <c r="C43" s="92">
        <v>0</v>
      </c>
      <c r="D43" s="92"/>
      <c r="E43" s="92">
        <f t="shared" si="26"/>
        <v>40000000</v>
      </c>
      <c r="F43" s="93">
        <v>40000000</v>
      </c>
      <c r="G43" s="94">
        <v>0</v>
      </c>
      <c r="H43" s="93"/>
      <c r="I43" s="94"/>
      <c r="J43" s="93"/>
      <c r="K43" s="94">
        <v>3254091</v>
      </c>
      <c r="L43" s="93"/>
      <c r="M43" s="94"/>
      <c r="N43" s="93"/>
      <c r="O43" s="94"/>
      <c r="P43" s="93">
        <f t="shared" si="27"/>
        <v>0</v>
      </c>
      <c r="Q43" s="94">
        <f t="shared" si="28"/>
        <v>3254091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8.1352275000000009</v>
      </c>
      <c r="V43" s="93">
        <v>0</v>
      </c>
      <c r="W43" s="94">
        <v>0</v>
      </c>
    </row>
    <row r="44" spans="1:23" ht="12.95" customHeight="1" x14ac:dyDescent="0.2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2.95" customHeight="1" x14ac:dyDescent="0.2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2.95" customHeight="1" x14ac:dyDescent="0.2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2.95" hidden="1" customHeight="1" x14ac:dyDescent="0.2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2.95" customHeight="1" x14ac:dyDescent="0.2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2.95" customHeight="1" x14ac:dyDescent="0.2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2.95" customHeight="1" x14ac:dyDescent="0.2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2.95" customHeight="1" x14ac:dyDescent="0.2">
      <c r="A51" s="47" t="s">
        <v>74</v>
      </c>
      <c r="B51" s="92">
        <v>16000000</v>
      </c>
      <c r="C51" s="92">
        <v>0</v>
      </c>
      <c r="D51" s="92"/>
      <c r="E51" s="92">
        <f t="shared" si="26"/>
        <v>16000000</v>
      </c>
      <c r="F51" s="93">
        <v>16000000</v>
      </c>
      <c r="G51" s="94">
        <v>16000000</v>
      </c>
      <c r="H51" s="93"/>
      <c r="I51" s="94">
        <v>572749</v>
      </c>
      <c r="J51" s="93"/>
      <c r="K51" s="94">
        <v>783181</v>
      </c>
      <c r="L51" s="93"/>
      <c r="M51" s="94"/>
      <c r="N51" s="93"/>
      <c r="O51" s="94"/>
      <c r="P51" s="93">
        <f t="shared" si="27"/>
        <v>0</v>
      </c>
      <c r="Q51" s="94">
        <f t="shared" si="28"/>
        <v>1355930</v>
      </c>
      <c r="R51" s="48">
        <f t="shared" si="29"/>
        <v>0</v>
      </c>
      <c r="S51" s="49">
        <f t="shared" si="30"/>
        <v>36.740701424184067</v>
      </c>
      <c r="T51" s="48">
        <f t="shared" si="31"/>
        <v>0</v>
      </c>
      <c r="U51" s="50">
        <f t="shared" si="32"/>
        <v>8.4745625000000011</v>
      </c>
      <c r="V51" s="93">
        <v>0</v>
      </c>
      <c r="W51" s="94">
        <v>0</v>
      </c>
    </row>
    <row r="52" spans="1:23" ht="12.95" customHeight="1" x14ac:dyDescent="0.2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2.95" customHeight="1" x14ac:dyDescent="0.2">
      <c r="A53" s="51" t="s">
        <v>42</v>
      </c>
      <c r="B53" s="95">
        <f>SUM(B42:B52)</f>
        <v>56000000</v>
      </c>
      <c r="C53" s="95">
        <f>SUM(C42:C52)</f>
        <v>0</v>
      </c>
      <c r="D53" s="95"/>
      <c r="E53" s="95">
        <f t="shared" si="26"/>
        <v>56000000</v>
      </c>
      <c r="F53" s="96">
        <f t="shared" ref="F53:O53" si="33">SUM(F42:F52)</f>
        <v>56000000</v>
      </c>
      <c r="G53" s="97">
        <f t="shared" si="33"/>
        <v>16000000</v>
      </c>
      <c r="H53" s="96">
        <f t="shared" si="33"/>
        <v>0</v>
      </c>
      <c r="I53" s="97">
        <f t="shared" si="33"/>
        <v>572749</v>
      </c>
      <c r="J53" s="96">
        <f t="shared" si="33"/>
        <v>0</v>
      </c>
      <c r="K53" s="97">
        <f t="shared" si="33"/>
        <v>4037272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4610021</v>
      </c>
      <c r="R53" s="52">
        <f t="shared" si="29"/>
        <v>0</v>
      </c>
      <c r="S53" s="53">
        <f t="shared" si="30"/>
        <v>604.89376672853211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8.2321803571428571</v>
      </c>
      <c r="V53" s="96">
        <f>SUM(V42:V52)</f>
        <v>0</v>
      </c>
      <c r="W53" s="97">
        <f>SUM(W42:W52)</f>
        <v>0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=0),0,((($J55      -$H55      )/$H55      )*100))</f>
        <v>0</v>
      </c>
      <c r="S55" s="49">
        <f>IF(($I55      =0),0,((($K55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2.95" customHeight="1" x14ac:dyDescent="0.2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2.95" hidden="1" customHeight="1" x14ac:dyDescent="0.2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2.95" hidden="1" customHeight="1" x14ac:dyDescent="0.2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=0),0,((($J59      -$H59      )/$H59      )*100))</f>
        <v>0</v>
      </c>
      <c r="S59" s="58">
        <f>IF(($I59      =0),0,((($K59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=0),0,((($J61      -$H61      )/$H61      )*100))</f>
        <v>0</v>
      </c>
      <c r="S61" s="49">
        <f t="shared" ref="S61:S67" si="39">IF(($I61      =0),0,((($K61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2.95" customHeight="1" x14ac:dyDescent="0.2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2.95" customHeight="1" x14ac:dyDescent="0.2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2.95" customHeight="1" x14ac:dyDescent="0.2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2.95" customHeight="1" x14ac:dyDescent="0.2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2.95" customHeight="1" x14ac:dyDescent="0.2">
      <c r="A67" s="60" t="s">
        <v>87</v>
      </c>
      <c r="B67" s="104">
        <f>SUM(B9:B15,B18:B23,B26:B29,B32,B35:B39,B42:B52,B55:B58,B61:B65)</f>
        <v>98168000</v>
      </c>
      <c r="C67" s="104">
        <f>SUM(C9:C15,C18:C23,C26:C29,C32,C35:C39,C42:C52,C55:C58,C61:C65)</f>
        <v>0</v>
      </c>
      <c r="D67" s="104"/>
      <c r="E67" s="104">
        <f t="shared" si="35"/>
        <v>98168000</v>
      </c>
      <c r="F67" s="105">
        <f t="shared" ref="F67:O67" si="43">SUM(F9:F15,F18:F23,F26:F29,F32,F35:F39,F42:F52,F55:F58,F61:F65)</f>
        <v>98168000</v>
      </c>
      <c r="G67" s="106">
        <f t="shared" si="43"/>
        <v>37474000</v>
      </c>
      <c r="H67" s="105">
        <f t="shared" si="43"/>
        <v>7824000</v>
      </c>
      <c r="I67" s="106">
        <f t="shared" si="43"/>
        <v>2384104</v>
      </c>
      <c r="J67" s="105">
        <f t="shared" si="43"/>
        <v>2622000</v>
      </c>
      <c r="K67" s="106">
        <f t="shared" si="43"/>
        <v>14995048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10446000</v>
      </c>
      <c r="Q67" s="106">
        <f t="shared" si="37"/>
        <v>17379152</v>
      </c>
      <c r="R67" s="61">
        <f t="shared" si="38"/>
        <v>-66.487730061349694</v>
      </c>
      <c r="S67" s="62">
        <f t="shared" si="39"/>
        <v>528.9594749222349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10.86687403122952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18.079365838942234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61043000</v>
      </c>
      <c r="C69" s="92">
        <v>0</v>
      </c>
      <c r="D69" s="92"/>
      <c r="E69" s="92">
        <f>$B69      +$C69      +$D69</f>
        <v>61043000</v>
      </c>
      <c r="F69" s="93">
        <v>61043000</v>
      </c>
      <c r="G69" s="94">
        <v>15592000</v>
      </c>
      <c r="H69" s="93">
        <v>7721000</v>
      </c>
      <c r="I69" s="94">
        <v>7326252</v>
      </c>
      <c r="J69" s="93">
        <v>7179000</v>
      </c>
      <c r="K69" s="94">
        <v>6093572</v>
      </c>
      <c r="L69" s="93"/>
      <c r="M69" s="94"/>
      <c r="N69" s="93"/>
      <c r="O69" s="94"/>
      <c r="P69" s="93">
        <f>$H69      +$J69      +$L69      +$N69</f>
        <v>14900000</v>
      </c>
      <c r="Q69" s="94">
        <f>$I69      +$K69      +$M69      +$O69</f>
        <v>13419824</v>
      </c>
      <c r="R69" s="48">
        <f>IF(($H69      =0),0,((($J69      -$H69      )/$H69      )*100))</f>
        <v>-7.0198160859992225</v>
      </c>
      <c r="S69" s="49">
        <f>IF(($I69      =0),0,((($K69      -$I69      )/$I69      )*100))</f>
        <v>-16.825520061280994</v>
      </c>
      <c r="T69" s="48">
        <f>IF(($E69      =0),0,(($P69      /$E69      )*100))</f>
        <v>24.409023147617255</v>
      </c>
      <c r="U69" s="50">
        <f>IF(($E69      =0),0,(($Q69      /$E69      )*100))</f>
        <v>21.984214406238227</v>
      </c>
      <c r="V69" s="93">
        <v>0</v>
      </c>
      <c r="W69" s="94">
        <v>0</v>
      </c>
    </row>
    <row r="70" spans="1:23" ht="12.95" customHeight="1" x14ac:dyDescent="0.2">
      <c r="A70" s="56" t="s">
        <v>42</v>
      </c>
      <c r="B70" s="101">
        <f>B69</f>
        <v>61043000</v>
      </c>
      <c r="C70" s="101">
        <f>C69</f>
        <v>0</v>
      </c>
      <c r="D70" s="101"/>
      <c r="E70" s="101">
        <f>$B70      +$C70      +$D70</f>
        <v>61043000</v>
      </c>
      <c r="F70" s="102">
        <f t="shared" ref="F70:O70" si="44">F69</f>
        <v>61043000</v>
      </c>
      <c r="G70" s="103">
        <f t="shared" si="44"/>
        <v>15592000</v>
      </c>
      <c r="H70" s="102">
        <f t="shared" si="44"/>
        <v>7721000</v>
      </c>
      <c r="I70" s="103">
        <f t="shared" si="44"/>
        <v>7326252</v>
      </c>
      <c r="J70" s="102">
        <f t="shared" si="44"/>
        <v>7179000</v>
      </c>
      <c r="K70" s="103">
        <f t="shared" si="44"/>
        <v>6093572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14900000</v>
      </c>
      <c r="Q70" s="103">
        <f>$I70      +$K70      +$M70      +$O70</f>
        <v>13419824</v>
      </c>
      <c r="R70" s="57">
        <f>IF(($H70      =0),0,((($J70      -$H70      )/$H70      )*100))</f>
        <v>-7.0198160859992225</v>
      </c>
      <c r="S70" s="58">
        <f>IF(($I70      =0),0,((($K70      -$I70      )/$I70      )*100))</f>
        <v>-16.825520061280994</v>
      </c>
      <c r="T70" s="57">
        <f>IF($E70   =0,0,($P70   /$E70   )*100)</f>
        <v>24.409023147617255</v>
      </c>
      <c r="U70" s="59">
        <f>IF($E70   =0,0,($Q70   /$E70 )*100)</f>
        <v>21.984214406238227</v>
      </c>
      <c r="V70" s="102">
        <f>V69</f>
        <v>0</v>
      </c>
      <c r="W70" s="103">
        <f>W69</f>
        <v>0</v>
      </c>
    </row>
    <row r="71" spans="1:23" ht="12.95" customHeight="1" x14ac:dyDescent="0.2">
      <c r="A71" s="60" t="s">
        <v>87</v>
      </c>
      <c r="B71" s="104">
        <f>B69</f>
        <v>61043000</v>
      </c>
      <c r="C71" s="104">
        <f>C69</f>
        <v>0</v>
      </c>
      <c r="D71" s="104"/>
      <c r="E71" s="104">
        <f>$B71      +$C71      +$D71</f>
        <v>61043000</v>
      </c>
      <c r="F71" s="105">
        <f t="shared" ref="F71:O71" si="45">F69</f>
        <v>61043000</v>
      </c>
      <c r="G71" s="106">
        <f t="shared" si="45"/>
        <v>15592000</v>
      </c>
      <c r="H71" s="105">
        <f t="shared" si="45"/>
        <v>7721000</v>
      </c>
      <c r="I71" s="106">
        <f t="shared" si="45"/>
        <v>7326252</v>
      </c>
      <c r="J71" s="105">
        <f t="shared" si="45"/>
        <v>7179000</v>
      </c>
      <c r="K71" s="106">
        <f t="shared" si="45"/>
        <v>6093572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14900000</v>
      </c>
      <c r="Q71" s="106">
        <f>$I71      +$K71      +$M71      +$O71</f>
        <v>13419824</v>
      </c>
      <c r="R71" s="61">
        <f>IF(($H71      =0),0,((($J71      -$H71      )/$H71      )*100))</f>
        <v>-7.0198160859992225</v>
      </c>
      <c r="S71" s="62">
        <f>IF(($I71      =0),0,((($K71      -$I71      )/$I71      )*100))</f>
        <v>-16.825520061280994</v>
      </c>
      <c r="T71" s="61">
        <f>IF($E71   =0,0,($P71   /$E71   )*100)</f>
        <v>24.409023147617255</v>
      </c>
      <c r="U71" s="65">
        <f>IF($E71   =0,0,($Q71   /$E71   )*100)</f>
        <v>21.984214406238227</v>
      </c>
      <c r="V71" s="105">
        <f>V69</f>
        <v>0</v>
      </c>
      <c r="W71" s="106">
        <f>W69</f>
        <v>0</v>
      </c>
    </row>
    <row r="72" spans="1:23" ht="12.95" customHeight="1" thickBot="1" x14ac:dyDescent="0.25">
      <c r="A72" s="60" t="s">
        <v>89</v>
      </c>
      <c r="B72" s="104">
        <f>SUM(B9:B15,B18:B23,B26:B29,B32,B35:B39,B42:B52,B55:B58,B61:B65,B69)</f>
        <v>159211000</v>
      </c>
      <c r="C72" s="104">
        <f>SUM(C9:C15,C18:C23,C26:C29,C32,C35:C39,C42:C52,C55:C58,C61:C65,C69)</f>
        <v>0</v>
      </c>
      <c r="D72" s="104"/>
      <c r="E72" s="104">
        <f>$B72      +$C72      +$D72</f>
        <v>159211000</v>
      </c>
      <c r="F72" s="105">
        <f t="shared" ref="F72:O72" si="46">SUM(F9:F15,F18:F23,F26:F29,F32,F35:F39,F42:F52,F55:F58,F61:F65,F69)</f>
        <v>159211000</v>
      </c>
      <c r="G72" s="106">
        <f t="shared" si="46"/>
        <v>53066000</v>
      </c>
      <c r="H72" s="105">
        <f t="shared" si="46"/>
        <v>15545000</v>
      </c>
      <c r="I72" s="106">
        <f t="shared" si="46"/>
        <v>9710356</v>
      </c>
      <c r="J72" s="105">
        <f t="shared" si="46"/>
        <v>9801000</v>
      </c>
      <c r="K72" s="106">
        <f t="shared" si="46"/>
        <v>21088620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25346000</v>
      </c>
      <c r="Q72" s="106">
        <f>$I72      +$K72      +$M72      +$O72</f>
        <v>30798976</v>
      </c>
      <c r="R72" s="61">
        <f>IF(($H72      =0),0,((($J72      -$H72      )/$H72      )*100))</f>
        <v>-36.950788034737855</v>
      </c>
      <c r="S72" s="62">
        <f>IF(($I72      =0),0,((($K72      -$I72      )/$I72      )*100))</f>
        <v>117.17658961216253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16.126487243112553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19.595963606286187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130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131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132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133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134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135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=0),0,((($J86      -$H86      )/$H86      )*100))</f>
        <v>0</v>
      </c>
      <c r="S86" s="90">
        <f t="shared" ref="S86:S93" si="52">IF(($I86      =0),0,((($K86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136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137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138</v>
      </c>
    </row>
    <row r="116" spans="1:23" x14ac:dyDescent="0.2">
      <c r="A116" s="29" t="s">
        <v>139</v>
      </c>
    </row>
    <row r="117" spans="1:23" x14ac:dyDescent="0.2">
      <c r="A117" s="29" t="s">
        <v>140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141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142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143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kFicyFpiR8JNGOObnmUB4ZsGsJF/hvzTc/C9SN1l1KSlc0LFRrYojA477CbaMcWeKpFhWupqX+eYxWrZdCuTKg==" saltValue="DBS1ZD+V21n6qg+VwJ9sBg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315D5594D0C8428CC165A793450781" ma:contentTypeVersion="10" ma:contentTypeDescription="Create a new document." ma:contentTypeScope="" ma:versionID="1abd8c7cf7de20f5382965d3e2228a83">
  <xsd:schema xmlns:xsd="http://www.w3.org/2001/XMLSchema" xmlns:xs="http://www.w3.org/2001/XMLSchema" xmlns:p="http://schemas.microsoft.com/office/2006/metadata/properties" xmlns:ns2="4a6efc74-3ca5-40d0-86bc-4e468c478a03" xmlns:ns3="90138662-c55e-4ac0-9ca9-54cb48d0f27b" targetNamespace="http://schemas.microsoft.com/office/2006/metadata/properties" ma:root="true" ma:fieldsID="949da9a768bcd1d21c9e85ef5da2d8ad" ns2:_="" ns3:_="">
    <xsd:import namespace="4a6efc74-3ca5-40d0-86bc-4e468c478a03"/>
    <xsd:import namespace="90138662-c55e-4ac0-9ca9-54cb48d0f2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6efc74-3ca5-40d0-86bc-4e468c478a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7926958f-279b-4216-9c18-088c7a0f940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138662-c55e-4ac0-9ca9-54cb48d0f27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b981804-b705-431d-bffd-620f60b7c6e7}" ma:internalName="TaxCatchAll" ma:showField="CatchAllData" ma:web="90138662-c55e-4ac0-9ca9-54cb48d0f2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0138662-c55e-4ac0-9ca9-54cb48d0f27b" xsi:nil="true"/>
    <lcf76f155ced4ddcb4097134ff3c332f xmlns="4a6efc74-3ca5-40d0-86bc-4e468c478a0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DAFDEAD-43B7-41FF-803E-78122F9DDE5F}"/>
</file>

<file path=customXml/itemProps2.xml><?xml version="1.0" encoding="utf-8"?>
<ds:datastoreItem xmlns:ds="http://schemas.openxmlformats.org/officeDocument/2006/customXml" ds:itemID="{A140FB8A-8EA1-4982-96AF-C042140F6265}"/>
</file>

<file path=customXml/itemProps3.xml><?xml version="1.0" encoding="utf-8"?>
<ds:datastoreItem xmlns:ds="http://schemas.openxmlformats.org/officeDocument/2006/customXml" ds:itemID="{BEE494CC-B171-4D45-8DA5-E8634F0922B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20</vt:i4>
      </vt:variant>
    </vt:vector>
  </HeadingPairs>
  <TitlesOfParts>
    <vt:vector size="40" baseType="lpstr">
      <vt:lpstr>Summary</vt:lpstr>
      <vt:lpstr>FS184</vt:lpstr>
      <vt:lpstr>GT421</vt:lpstr>
      <vt:lpstr>GT481</vt:lpstr>
      <vt:lpstr>KZN225</vt:lpstr>
      <vt:lpstr>KZN252</vt:lpstr>
      <vt:lpstr>KZN282</vt:lpstr>
      <vt:lpstr>LIM354</vt:lpstr>
      <vt:lpstr>MP307</vt:lpstr>
      <vt:lpstr>MP312</vt:lpstr>
      <vt:lpstr>MP313</vt:lpstr>
      <vt:lpstr>MP326</vt:lpstr>
      <vt:lpstr>NC091</vt:lpstr>
      <vt:lpstr>NW372</vt:lpstr>
      <vt:lpstr>NW373</vt:lpstr>
      <vt:lpstr>NW403</vt:lpstr>
      <vt:lpstr>NW405</vt:lpstr>
      <vt:lpstr>WC023</vt:lpstr>
      <vt:lpstr>WC024</vt:lpstr>
      <vt:lpstr>WC044</vt:lpstr>
      <vt:lpstr>'FS184'!Print_Area</vt:lpstr>
      <vt:lpstr>'GT421'!Print_Area</vt:lpstr>
      <vt:lpstr>'GT481'!Print_Area</vt:lpstr>
      <vt:lpstr>'KZN225'!Print_Area</vt:lpstr>
      <vt:lpstr>'KZN252'!Print_Area</vt:lpstr>
      <vt:lpstr>'KZN282'!Print_Area</vt:lpstr>
      <vt:lpstr>'LIM354'!Print_Area</vt:lpstr>
      <vt:lpstr>'MP307'!Print_Area</vt:lpstr>
      <vt:lpstr>'MP312'!Print_Area</vt:lpstr>
      <vt:lpstr>'MP313'!Print_Area</vt:lpstr>
      <vt:lpstr>'MP326'!Print_Area</vt:lpstr>
      <vt:lpstr>'NC091'!Print_Area</vt:lpstr>
      <vt:lpstr>'NW372'!Print_Area</vt:lpstr>
      <vt:lpstr>'NW373'!Print_Area</vt:lpstr>
      <vt:lpstr>'NW403'!Print_Area</vt:lpstr>
      <vt:lpstr>'NW405'!Print_Area</vt:lpstr>
      <vt:lpstr>Summary!Print_Area</vt:lpstr>
      <vt:lpstr>'WC023'!Print_Area</vt:lpstr>
      <vt:lpstr>'WC024'!Print_Area</vt:lpstr>
      <vt:lpstr>'WC044'!Print_Area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Lawrence Gqesha</dc:creator>
  <cp:lastModifiedBy>Lawrence Gqesha</cp:lastModifiedBy>
  <dcterms:created xsi:type="dcterms:W3CDTF">2022-01-31T12:13:27Z</dcterms:created>
  <dcterms:modified xsi:type="dcterms:W3CDTF">2022-01-31T12:14:49Z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0x01010045315D5594D0C8428CC165A793450781</vt:lpwstr>
  </property>
</Properties>
</file>